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ie\Desktop\"/>
    </mc:Choice>
  </mc:AlternateContent>
  <xr:revisionPtr revIDLastSave="0" documentId="8_{528FC909-18FD-4A90-A649-7E3694EE80E3}" xr6:coauthVersionLast="47" xr6:coauthVersionMax="47" xr10:uidLastSave="{00000000-0000-0000-0000-000000000000}"/>
  <bookViews>
    <workbookView xWindow="-120" yWindow="-120" windowWidth="24405" windowHeight="1599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00 Pol" sheetId="12" r:id="rId4"/>
    <sheet name="01 01 Pol" sheetId="13" r:id="rId5"/>
    <sheet name="02 02-EL Pol" sheetId="14" r:id="rId6"/>
    <sheet name="02 02-STAV Pol" sheetId="15" r:id="rId7"/>
    <sheet name="02 02-TECH Pol" sheetId="16" r:id="rId8"/>
  </sheets>
  <externalReferences>
    <externalReference r:id="rId9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Pol'!$1:$7</definedName>
    <definedName name="_xlnm.Print_Titles" localSheetId="4">'01 01 Pol'!$1:$7</definedName>
    <definedName name="_xlnm.Print_Titles" localSheetId="5">'02 02-EL Pol'!$1:$7</definedName>
    <definedName name="_xlnm.Print_Titles" localSheetId="6">'02 02-STAV Pol'!$1:$7</definedName>
    <definedName name="_xlnm.Print_Titles" localSheetId="7">'02 02-TECH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Pol'!$A$1:$Y$38</definedName>
    <definedName name="_xlnm.Print_Area" localSheetId="4">'01 01 Pol'!$A$1:$Y$89</definedName>
    <definedName name="_xlnm.Print_Area" localSheetId="5">'02 02-EL Pol'!$A$1:$Y$70</definedName>
    <definedName name="_xlnm.Print_Area" localSheetId="6">'02 02-STAV Pol'!$A$1:$Y$92</definedName>
    <definedName name="_xlnm.Print_Area" localSheetId="7">'02 02-TECH Pol'!$A$1:$Y$144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6" i="1" l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43" i="16"/>
  <c r="G9" i="16"/>
  <c r="I9" i="16"/>
  <c r="K9" i="16"/>
  <c r="M9" i="16"/>
  <c r="O9" i="16"/>
  <c r="Q9" i="16"/>
  <c r="V9" i="16"/>
  <c r="G11" i="16"/>
  <c r="I11" i="16"/>
  <c r="K11" i="16"/>
  <c r="M11" i="16"/>
  <c r="O11" i="16"/>
  <c r="Q11" i="16"/>
  <c r="V11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19" i="16"/>
  <c r="I19" i="16"/>
  <c r="K19" i="16"/>
  <c r="M19" i="16"/>
  <c r="O19" i="16"/>
  <c r="Q19" i="16"/>
  <c r="V19" i="16"/>
  <c r="G24" i="16"/>
  <c r="I24" i="16"/>
  <c r="K24" i="16"/>
  <c r="M24" i="16"/>
  <c r="O24" i="16"/>
  <c r="Q24" i="16"/>
  <c r="V24" i="16"/>
  <c r="G26" i="16"/>
  <c r="I26" i="16"/>
  <c r="K26" i="16"/>
  <c r="M26" i="16"/>
  <c r="O26" i="16"/>
  <c r="Q26" i="16"/>
  <c r="V26" i="16"/>
  <c r="G28" i="16"/>
  <c r="I28" i="16"/>
  <c r="K28" i="16"/>
  <c r="M28" i="16"/>
  <c r="O28" i="16"/>
  <c r="Q28" i="16"/>
  <c r="V28" i="16"/>
  <c r="G30" i="16"/>
  <c r="I30" i="16"/>
  <c r="K30" i="16"/>
  <c r="M30" i="16"/>
  <c r="O30" i="16"/>
  <c r="Q30" i="16"/>
  <c r="V30" i="16"/>
  <c r="G32" i="16"/>
  <c r="I32" i="16"/>
  <c r="K32" i="16"/>
  <c r="M32" i="16"/>
  <c r="O32" i="16"/>
  <c r="Q32" i="16"/>
  <c r="V32" i="16"/>
  <c r="G34" i="16"/>
  <c r="I34" i="16"/>
  <c r="K34" i="16"/>
  <c r="M34" i="16"/>
  <c r="O34" i="16"/>
  <c r="Q34" i="16"/>
  <c r="V34" i="16"/>
  <c r="G36" i="16"/>
  <c r="I36" i="16"/>
  <c r="K36" i="16"/>
  <c r="M36" i="16"/>
  <c r="O36" i="16"/>
  <c r="Q36" i="16"/>
  <c r="V36" i="16"/>
  <c r="G38" i="16"/>
  <c r="I38" i="16"/>
  <c r="K38" i="16"/>
  <c r="M38" i="16"/>
  <c r="O38" i="16"/>
  <c r="Q38" i="16"/>
  <c r="V38" i="16"/>
  <c r="G40" i="16"/>
  <c r="I40" i="16"/>
  <c r="K40" i="16"/>
  <c r="M40" i="16"/>
  <c r="O40" i="16"/>
  <c r="Q40" i="16"/>
  <c r="V40" i="16"/>
  <c r="G42" i="16"/>
  <c r="I42" i="16"/>
  <c r="K42" i="16"/>
  <c r="M42" i="16"/>
  <c r="O42" i="16"/>
  <c r="Q42" i="16"/>
  <c r="V42" i="16"/>
  <c r="G44" i="16"/>
  <c r="I44" i="16"/>
  <c r="K44" i="16"/>
  <c r="M44" i="16"/>
  <c r="O44" i="16"/>
  <c r="Q44" i="16"/>
  <c r="V44" i="16"/>
  <c r="G46" i="16"/>
  <c r="I46" i="16"/>
  <c r="K46" i="16"/>
  <c r="M46" i="16"/>
  <c r="O46" i="16"/>
  <c r="Q46" i="16"/>
  <c r="V46" i="16"/>
  <c r="G48" i="16"/>
  <c r="I48" i="16"/>
  <c r="K48" i="16"/>
  <c r="M48" i="16"/>
  <c r="O48" i="16"/>
  <c r="Q48" i="16"/>
  <c r="V48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G54" i="16"/>
  <c r="I54" i="16"/>
  <c r="K54" i="16"/>
  <c r="M54" i="16"/>
  <c r="O54" i="16"/>
  <c r="Q54" i="16"/>
  <c r="V54" i="16"/>
  <c r="G56" i="16"/>
  <c r="I56" i="16"/>
  <c r="K56" i="16"/>
  <c r="M56" i="16"/>
  <c r="O56" i="16"/>
  <c r="Q56" i="16"/>
  <c r="V56" i="16"/>
  <c r="G58" i="16"/>
  <c r="I58" i="16"/>
  <c r="K58" i="16"/>
  <c r="M58" i="16"/>
  <c r="O58" i="16"/>
  <c r="Q58" i="16"/>
  <c r="V58" i="16"/>
  <c r="G63" i="16"/>
  <c r="I63" i="16"/>
  <c r="K63" i="16"/>
  <c r="M63" i="16"/>
  <c r="O63" i="16"/>
  <c r="Q63" i="16"/>
  <c r="V63" i="16"/>
  <c r="G65" i="16"/>
  <c r="I65" i="16"/>
  <c r="K65" i="16"/>
  <c r="M65" i="16"/>
  <c r="O65" i="16"/>
  <c r="Q65" i="16"/>
  <c r="V65" i="16"/>
  <c r="G67" i="16"/>
  <c r="I67" i="16"/>
  <c r="K67" i="16"/>
  <c r="M67" i="16"/>
  <c r="O67" i="16"/>
  <c r="Q67" i="16"/>
  <c r="V67" i="16"/>
  <c r="G69" i="16"/>
  <c r="I69" i="16"/>
  <c r="K69" i="16"/>
  <c r="M69" i="16"/>
  <c r="O69" i="16"/>
  <c r="Q69" i="16"/>
  <c r="V69" i="16"/>
  <c r="G71" i="16"/>
  <c r="I71" i="16"/>
  <c r="K71" i="16"/>
  <c r="M71" i="16"/>
  <c r="O71" i="16"/>
  <c r="Q71" i="16"/>
  <c r="V71" i="16"/>
  <c r="G73" i="16"/>
  <c r="I73" i="16"/>
  <c r="K73" i="16"/>
  <c r="M73" i="16"/>
  <c r="O73" i="16"/>
  <c r="Q73" i="16"/>
  <c r="V73" i="16"/>
  <c r="G76" i="16"/>
  <c r="I76" i="16"/>
  <c r="K76" i="16"/>
  <c r="M76" i="16"/>
  <c r="O76" i="16"/>
  <c r="Q76" i="16"/>
  <c r="V76" i="16"/>
  <c r="G78" i="16"/>
  <c r="I78" i="16"/>
  <c r="K78" i="16"/>
  <c r="M78" i="16"/>
  <c r="O78" i="16"/>
  <c r="Q78" i="16"/>
  <c r="V78" i="16"/>
  <c r="G80" i="16"/>
  <c r="I80" i="16"/>
  <c r="K80" i="16"/>
  <c r="M80" i="16"/>
  <c r="O80" i="16"/>
  <c r="Q80" i="16"/>
  <c r="V80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7" i="16"/>
  <c r="I87" i="16"/>
  <c r="K87" i="16"/>
  <c r="M87" i="16"/>
  <c r="O87" i="16"/>
  <c r="Q87" i="16"/>
  <c r="V87" i="16"/>
  <c r="G89" i="16"/>
  <c r="I89" i="16"/>
  <c r="K89" i="16"/>
  <c r="M89" i="16"/>
  <c r="O89" i="16"/>
  <c r="Q89" i="16"/>
  <c r="V89" i="16"/>
  <c r="G91" i="16"/>
  <c r="I91" i="16"/>
  <c r="K91" i="16"/>
  <c r="M91" i="16"/>
  <c r="O91" i="16"/>
  <c r="Q91" i="16"/>
  <c r="V91" i="16"/>
  <c r="G93" i="16"/>
  <c r="I93" i="16"/>
  <c r="K93" i="16"/>
  <c r="M93" i="16"/>
  <c r="O93" i="16"/>
  <c r="Q93" i="16"/>
  <c r="V93" i="16"/>
  <c r="G95" i="16"/>
  <c r="I95" i="16"/>
  <c r="K95" i="16"/>
  <c r="M95" i="16"/>
  <c r="O95" i="16"/>
  <c r="Q95" i="16"/>
  <c r="V95" i="16"/>
  <c r="G97" i="16"/>
  <c r="I97" i="16"/>
  <c r="K97" i="16"/>
  <c r="M97" i="16"/>
  <c r="O97" i="16"/>
  <c r="Q97" i="16"/>
  <c r="V97" i="16"/>
  <c r="G99" i="16"/>
  <c r="I99" i="16"/>
  <c r="K99" i="16"/>
  <c r="M99" i="16"/>
  <c r="O99" i="16"/>
  <c r="Q99" i="16"/>
  <c r="V99" i="16"/>
  <c r="G101" i="16"/>
  <c r="I101" i="16"/>
  <c r="K101" i="16"/>
  <c r="M101" i="16"/>
  <c r="O101" i="16"/>
  <c r="Q101" i="16"/>
  <c r="V101" i="16"/>
  <c r="G103" i="16"/>
  <c r="I103" i="16"/>
  <c r="K103" i="16"/>
  <c r="M103" i="16"/>
  <c r="O103" i="16"/>
  <c r="Q103" i="16"/>
  <c r="V103" i="16"/>
  <c r="G105" i="16"/>
  <c r="I105" i="16"/>
  <c r="K105" i="16"/>
  <c r="M105" i="16"/>
  <c r="O105" i="16"/>
  <c r="Q105" i="16"/>
  <c r="V105" i="16"/>
  <c r="G107" i="16"/>
  <c r="I107" i="16"/>
  <c r="K107" i="16"/>
  <c r="M107" i="16"/>
  <c r="O107" i="16"/>
  <c r="Q107" i="16"/>
  <c r="V107" i="16"/>
  <c r="G109" i="16"/>
  <c r="I109" i="16"/>
  <c r="K109" i="16"/>
  <c r="M109" i="16"/>
  <c r="O109" i="16"/>
  <c r="Q109" i="16"/>
  <c r="V109" i="16"/>
  <c r="G111" i="16"/>
  <c r="I111" i="16"/>
  <c r="K111" i="16"/>
  <c r="M111" i="16"/>
  <c r="O111" i="16"/>
  <c r="Q111" i="16"/>
  <c r="V111" i="16"/>
  <c r="G113" i="16"/>
  <c r="I113" i="16"/>
  <c r="K113" i="16"/>
  <c r="M113" i="16"/>
  <c r="O113" i="16"/>
  <c r="Q113" i="16"/>
  <c r="V113" i="16"/>
  <c r="G115" i="16"/>
  <c r="I115" i="16"/>
  <c r="K115" i="16"/>
  <c r="M115" i="16"/>
  <c r="O115" i="16"/>
  <c r="Q115" i="16"/>
  <c r="V115" i="16"/>
  <c r="G117" i="16"/>
  <c r="I117" i="16"/>
  <c r="K117" i="16"/>
  <c r="M117" i="16"/>
  <c r="O117" i="16"/>
  <c r="Q117" i="16"/>
  <c r="V117" i="16"/>
  <c r="G119" i="16"/>
  <c r="I119" i="16"/>
  <c r="K119" i="16"/>
  <c r="M119" i="16"/>
  <c r="O119" i="16"/>
  <c r="Q119" i="16"/>
  <c r="V119" i="16"/>
  <c r="G121" i="16"/>
  <c r="I121" i="16"/>
  <c r="K121" i="16"/>
  <c r="M121" i="16"/>
  <c r="O121" i="16"/>
  <c r="Q121" i="16"/>
  <c r="V121" i="16"/>
  <c r="G123" i="16"/>
  <c r="I123" i="16"/>
  <c r="K123" i="16"/>
  <c r="M123" i="16"/>
  <c r="O123" i="16"/>
  <c r="Q123" i="16"/>
  <c r="V123" i="16"/>
  <c r="G125" i="16"/>
  <c r="I125" i="16"/>
  <c r="K125" i="16"/>
  <c r="M125" i="16"/>
  <c r="O125" i="16"/>
  <c r="Q125" i="16"/>
  <c r="V125" i="16"/>
  <c r="G127" i="16"/>
  <c r="I127" i="16"/>
  <c r="K127" i="16"/>
  <c r="M127" i="16"/>
  <c r="O127" i="16"/>
  <c r="Q127" i="16"/>
  <c r="V127" i="16"/>
  <c r="G129" i="16"/>
  <c r="I129" i="16"/>
  <c r="K129" i="16"/>
  <c r="M129" i="16"/>
  <c r="O129" i="16"/>
  <c r="Q129" i="16"/>
  <c r="V129" i="16"/>
  <c r="G132" i="16"/>
  <c r="I132" i="16"/>
  <c r="K132" i="16"/>
  <c r="M132" i="16"/>
  <c r="O132" i="16"/>
  <c r="Q132" i="16"/>
  <c r="V132" i="16"/>
  <c r="G134" i="16"/>
  <c r="I134" i="16"/>
  <c r="K134" i="16"/>
  <c r="M134" i="16"/>
  <c r="O134" i="16"/>
  <c r="Q134" i="16"/>
  <c r="V134" i="16"/>
  <c r="G136" i="16"/>
  <c r="I136" i="16"/>
  <c r="K136" i="16"/>
  <c r="M136" i="16"/>
  <c r="O136" i="16"/>
  <c r="Q136" i="16"/>
  <c r="V136" i="16"/>
  <c r="G138" i="16"/>
  <c r="I138" i="16"/>
  <c r="K138" i="16"/>
  <c r="M138" i="16"/>
  <c r="O138" i="16"/>
  <c r="Q138" i="16"/>
  <c r="V138" i="16"/>
  <c r="G140" i="16"/>
  <c r="I140" i="16"/>
  <c r="K140" i="16"/>
  <c r="M140" i="16"/>
  <c r="O140" i="16"/>
  <c r="Q140" i="16"/>
  <c r="V140" i="16"/>
  <c r="AE143" i="16"/>
  <c r="AF143" i="16"/>
  <c r="G91" i="15"/>
  <c r="BA77" i="15"/>
  <c r="BA16" i="15"/>
  <c r="G9" i="15"/>
  <c r="I9" i="15"/>
  <c r="K9" i="15"/>
  <c r="M9" i="15"/>
  <c r="O9" i="15"/>
  <c r="Q9" i="15"/>
  <c r="V9" i="15"/>
  <c r="G11" i="15"/>
  <c r="I11" i="15"/>
  <c r="K11" i="15"/>
  <c r="M11" i="15"/>
  <c r="O11" i="15"/>
  <c r="Q11" i="15"/>
  <c r="V11" i="15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18" i="15"/>
  <c r="I18" i="15"/>
  <c r="K18" i="15"/>
  <c r="M18" i="15"/>
  <c r="O18" i="15"/>
  <c r="Q18" i="15"/>
  <c r="V18" i="15"/>
  <c r="G23" i="15"/>
  <c r="I23" i="15"/>
  <c r="K23" i="15"/>
  <c r="M23" i="15"/>
  <c r="O23" i="15"/>
  <c r="Q23" i="15"/>
  <c r="V23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V31" i="15"/>
  <c r="G36" i="15"/>
  <c r="I36" i="15"/>
  <c r="K36" i="15"/>
  <c r="M36" i="15"/>
  <c r="O36" i="15"/>
  <c r="Q36" i="15"/>
  <c r="V36" i="15"/>
  <c r="G40" i="15"/>
  <c r="G39" i="15" s="1"/>
  <c r="I40" i="15"/>
  <c r="I39" i="15" s="1"/>
  <c r="K40" i="15"/>
  <c r="K39" i="15" s="1"/>
  <c r="M40" i="15"/>
  <c r="M39" i="15" s="1"/>
  <c r="O40" i="15"/>
  <c r="O39" i="15" s="1"/>
  <c r="Q40" i="15"/>
  <c r="Q39" i="15" s="1"/>
  <c r="V40" i="15"/>
  <c r="V39" i="15" s="1"/>
  <c r="G48" i="15"/>
  <c r="I48" i="15"/>
  <c r="K48" i="15"/>
  <c r="M48" i="15"/>
  <c r="O48" i="15"/>
  <c r="Q48" i="15"/>
  <c r="V48" i="15"/>
  <c r="G50" i="15"/>
  <c r="I50" i="15"/>
  <c r="K50" i="15"/>
  <c r="M50" i="15"/>
  <c r="O50" i="15"/>
  <c r="Q50" i="15"/>
  <c r="V50" i="15"/>
  <c r="G52" i="15"/>
  <c r="I52" i="15"/>
  <c r="K52" i="15"/>
  <c r="M52" i="15"/>
  <c r="O52" i="15"/>
  <c r="Q52" i="15"/>
  <c r="V52" i="15"/>
  <c r="G54" i="15"/>
  <c r="I54" i="15"/>
  <c r="K54" i="15"/>
  <c r="M54" i="15"/>
  <c r="O54" i="15"/>
  <c r="Q54" i="15"/>
  <c r="V54" i="15"/>
  <c r="G56" i="15"/>
  <c r="I56" i="15"/>
  <c r="K56" i="15"/>
  <c r="M56" i="15"/>
  <c r="O56" i="15"/>
  <c r="Q56" i="15"/>
  <c r="V56" i="15"/>
  <c r="G59" i="15"/>
  <c r="I59" i="15"/>
  <c r="K59" i="15"/>
  <c r="M59" i="15"/>
  <c r="O59" i="15"/>
  <c r="Q59" i="15"/>
  <c r="V59" i="15"/>
  <c r="G61" i="15"/>
  <c r="I61" i="15"/>
  <c r="K61" i="15"/>
  <c r="M61" i="15"/>
  <c r="O61" i="15"/>
  <c r="Q61" i="15"/>
  <c r="V61" i="15"/>
  <c r="G64" i="15"/>
  <c r="G63" i="15" s="1"/>
  <c r="I64" i="15"/>
  <c r="I63" i="15" s="1"/>
  <c r="K64" i="15"/>
  <c r="K63" i="15" s="1"/>
  <c r="M64" i="15"/>
  <c r="M63" i="15" s="1"/>
  <c r="O64" i="15"/>
  <c r="O63" i="15" s="1"/>
  <c r="Q64" i="15"/>
  <c r="Q63" i="15" s="1"/>
  <c r="V64" i="15"/>
  <c r="V63" i="15" s="1"/>
  <c r="G70" i="15"/>
  <c r="I70" i="15"/>
  <c r="K70" i="15"/>
  <c r="M70" i="15"/>
  <c r="O70" i="15"/>
  <c r="Q70" i="15"/>
  <c r="V70" i="15"/>
  <c r="G72" i="15"/>
  <c r="I72" i="15"/>
  <c r="K72" i="15"/>
  <c r="M72" i="15"/>
  <c r="O72" i="15"/>
  <c r="Q72" i="15"/>
  <c r="V72" i="15"/>
  <c r="G76" i="15"/>
  <c r="G75" i="15" s="1"/>
  <c r="I76" i="15"/>
  <c r="I75" i="15" s="1"/>
  <c r="K76" i="15"/>
  <c r="K75" i="15" s="1"/>
  <c r="M76" i="15"/>
  <c r="M75" i="15" s="1"/>
  <c r="O76" i="15"/>
  <c r="O75" i="15" s="1"/>
  <c r="Q76" i="15"/>
  <c r="Q75" i="15" s="1"/>
  <c r="V76" i="15"/>
  <c r="V75" i="15" s="1"/>
  <c r="G80" i="15"/>
  <c r="I80" i="15"/>
  <c r="K80" i="15"/>
  <c r="M80" i="15"/>
  <c r="O80" i="15"/>
  <c r="Q80" i="15"/>
  <c r="V80" i="15"/>
  <c r="G82" i="15"/>
  <c r="I82" i="15"/>
  <c r="K82" i="15"/>
  <c r="M82" i="15"/>
  <c r="O82" i="15"/>
  <c r="Q82" i="15"/>
  <c r="V82" i="15"/>
  <c r="G84" i="15"/>
  <c r="I84" i="15"/>
  <c r="K84" i="15"/>
  <c r="M84" i="15"/>
  <c r="O84" i="15"/>
  <c r="Q84" i="15"/>
  <c r="V84" i="15"/>
  <c r="G87" i="15"/>
  <c r="I87" i="15"/>
  <c r="K87" i="15"/>
  <c r="M87" i="15"/>
  <c r="O87" i="15"/>
  <c r="Q87" i="15"/>
  <c r="V87" i="15"/>
  <c r="AE91" i="15"/>
  <c r="AF91" i="15"/>
  <c r="G69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G12" i="14"/>
  <c r="G11" i="14" s="1"/>
  <c r="I12" i="14"/>
  <c r="I11" i="14" s="1"/>
  <c r="K12" i="14"/>
  <c r="K11" i="14" s="1"/>
  <c r="M12" i="14"/>
  <c r="M11" i="14" s="1"/>
  <c r="O12" i="14"/>
  <c r="O11" i="14" s="1"/>
  <c r="Q12" i="14"/>
  <c r="Q11" i="14" s="1"/>
  <c r="V12" i="14"/>
  <c r="V11" i="14" s="1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5" i="14"/>
  <c r="I25" i="14"/>
  <c r="K25" i="14"/>
  <c r="M25" i="14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1" i="14"/>
  <c r="I31" i="14"/>
  <c r="K31" i="14"/>
  <c r="M31" i="14"/>
  <c r="O31" i="14"/>
  <c r="Q31" i="14"/>
  <c r="V31" i="14"/>
  <c r="G33" i="14"/>
  <c r="I33" i="14"/>
  <c r="K33" i="14"/>
  <c r="M33" i="14"/>
  <c r="O33" i="14"/>
  <c r="Q33" i="14"/>
  <c r="V33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K43" i="14"/>
  <c r="M43" i="14"/>
  <c r="O43" i="14"/>
  <c r="Q43" i="14"/>
  <c r="V43" i="14"/>
  <c r="G45" i="14"/>
  <c r="I45" i="14"/>
  <c r="K45" i="14"/>
  <c r="M45" i="14"/>
  <c r="O45" i="14"/>
  <c r="Q45" i="14"/>
  <c r="V45" i="14"/>
  <c r="G47" i="14"/>
  <c r="I47" i="14"/>
  <c r="K47" i="14"/>
  <c r="M47" i="14"/>
  <c r="O47" i="14"/>
  <c r="Q47" i="14"/>
  <c r="V47" i="14"/>
  <c r="G49" i="14"/>
  <c r="I49" i="14"/>
  <c r="K49" i="14"/>
  <c r="M49" i="14"/>
  <c r="O49" i="14"/>
  <c r="Q49" i="14"/>
  <c r="V49" i="14"/>
  <c r="G51" i="14"/>
  <c r="I51" i="14"/>
  <c r="K51" i="14"/>
  <c r="M51" i="14"/>
  <c r="O51" i="14"/>
  <c r="Q51" i="14"/>
  <c r="V51" i="14"/>
  <c r="G53" i="14"/>
  <c r="I53" i="14"/>
  <c r="K53" i="14"/>
  <c r="M53" i="14"/>
  <c r="O53" i="14"/>
  <c r="Q53" i="14"/>
  <c r="V53" i="14"/>
  <c r="G55" i="14"/>
  <c r="I55" i="14"/>
  <c r="K55" i="14"/>
  <c r="M55" i="14"/>
  <c r="O55" i="14"/>
  <c r="Q55" i="14"/>
  <c r="V55" i="14"/>
  <c r="G57" i="14"/>
  <c r="I57" i="14"/>
  <c r="K57" i="14"/>
  <c r="M57" i="14"/>
  <c r="O57" i="14"/>
  <c r="Q57" i="14"/>
  <c r="V57" i="14"/>
  <c r="G60" i="14"/>
  <c r="I60" i="14"/>
  <c r="K60" i="14"/>
  <c r="M60" i="14"/>
  <c r="O60" i="14"/>
  <c r="Q60" i="14"/>
  <c r="V60" i="14"/>
  <c r="G62" i="14"/>
  <c r="I62" i="14"/>
  <c r="K62" i="14"/>
  <c r="M62" i="14"/>
  <c r="O62" i="14"/>
  <c r="Q62" i="14"/>
  <c r="V62" i="14"/>
  <c r="G64" i="14"/>
  <c r="I64" i="14"/>
  <c r="K64" i="14"/>
  <c r="M64" i="14"/>
  <c r="O64" i="14"/>
  <c r="Q64" i="14"/>
  <c r="V64" i="14"/>
  <c r="G66" i="14"/>
  <c r="I66" i="14"/>
  <c r="K66" i="14"/>
  <c r="M66" i="14"/>
  <c r="O66" i="14"/>
  <c r="Q66" i="14"/>
  <c r="V66" i="14"/>
  <c r="AE69" i="14"/>
  <c r="AF69" i="14"/>
  <c r="G88" i="13"/>
  <c r="BA32" i="13"/>
  <c r="BA27" i="13"/>
  <c r="G9" i="13"/>
  <c r="I9" i="13"/>
  <c r="K9" i="13"/>
  <c r="M9" i="13"/>
  <c r="O9" i="13"/>
  <c r="Q9" i="13"/>
  <c r="V9" i="13"/>
  <c r="G13" i="13"/>
  <c r="I13" i="13"/>
  <c r="K13" i="13"/>
  <c r="M13" i="13"/>
  <c r="O13" i="13"/>
  <c r="Q13" i="13"/>
  <c r="V13" i="13"/>
  <c r="G17" i="13"/>
  <c r="I17" i="13"/>
  <c r="K17" i="13"/>
  <c r="M17" i="13"/>
  <c r="O17" i="13"/>
  <c r="Q17" i="13"/>
  <c r="V17" i="13"/>
  <c r="G22" i="13"/>
  <c r="I22" i="13"/>
  <c r="K22" i="13"/>
  <c r="M22" i="13"/>
  <c r="O22" i="13"/>
  <c r="Q22" i="13"/>
  <c r="V22" i="13"/>
  <c r="G26" i="13"/>
  <c r="I26" i="13"/>
  <c r="K26" i="13"/>
  <c r="M26" i="13"/>
  <c r="O26" i="13"/>
  <c r="Q26" i="13"/>
  <c r="V26" i="13"/>
  <c r="G31" i="13"/>
  <c r="I31" i="13"/>
  <c r="K31" i="13"/>
  <c r="M31" i="13"/>
  <c r="O31" i="13"/>
  <c r="Q31" i="13"/>
  <c r="V31" i="13"/>
  <c r="G35" i="13"/>
  <c r="I35" i="13"/>
  <c r="K35" i="13"/>
  <c r="M35" i="13"/>
  <c r="O35" i="13"/>
  <c r="Q35" i="13"/>
  <c r="V35" i="13"/>
  <c r="G39" i="13"/>
  <c r="I39" i="13"/>
  <c r="K39" i="13"/>
  <c r="M39" i="13"/>
  <c r="O39" i="13"/>
  <c r="Q39" i="13"/>
  <c r="V39" i="13"/>
  <c r="G41" i="13"/>
  <c r="I41" i="13"/>
  <c r="K41" i="13"/>
  <c r="M41" i="13"/>
  <c r="O41" i="13"/>
  <c r="Q41" i="13"/>
  <c r="V41" i="13"/>
  <c r="G43" i="13"/>
  <c r="I43" i="13"/>
  <c r="K43" i="13"/>
  <c r="M43" i="13"/>
  <c r="O43" i="13"/>
  <c r="Q43" i="13"/>
  <c r="V43" i="13"/>
  <c r="G45" i="13"/>
  <c r="I45" i="13"/>
  <c r="K45" i="13"/>
  <c r="M45" i="13"/>
  <c r="O45" i="13"/>
  <c r="Q45" i="13"/>
  <c r="V45" i="13"/>
  <c r="G55" i="13"/>
  <c r="G54" i="13" s="1"/>
  <c r="I55" i="13"/>
  <c r="I54" i="13" s="1"/>
  <c r="K55" i="13"/>
  <c r="K54" i="13" s="1"/>
  <c r="M55" i="13"/>
  <c r="M54" i="13" s="1"/>
  <c r="O55" i="13"/>
  <c r="O54" i="13" s="1"/>
  <c r="Q55" i="13"/>
  <c r="Q54" i="13" s="1"/>
  <c r="V55" i="13"/>
  <c r="V54" i="13" s="1"/>
  <c r="G58" i="13"/>
  <c r="I58" i="13"/>
  <c r="K58" i="13"/>
  <c r="M58" i="13"/>
  <c r="O58" i="13"/>
  <c r="Q58" i="13"/>
  <c r="V58" i="13"/>
  <c r="G60" i="13"/>
  <c r="I60" i="13"/>
  <c r="K60" i="13"/>
  <c r="M60" i="13"/>
  <c r="O60" i="13"/>
  <c r="Q60" i="13"/>
  <c r="V60" i="13"/>
  <c r="G64" i="13"/>
  <c r="I64" i="13"/>
  <c r="K64" i="13"/>
  <c r="M64" i="13"/>
  <c r="O64" i="13"/>
  <c r="Q64" i="13"/>
  <c r="V64" i="13"/>
  <c r="G66" i="13"/>
  <c r="I66" i="13"/>
  <c r="K66" i="13"/>
  <c r="M66" i="13"/>
  <c r="O66" i="13"/>
  <c r="Q66" i="13"/>
  <c r="V66" i="13"/>
  <c r="G70" i="13"/>
  <c r="I70" i="13"/>
  <c r="K70" i="13"/>
  <c r="M70" i="13"/>
  <c r="O70" i="13"/>
  <c r="Q70" i="13"/>
  <c r="V70" i="13"/>
  <c r="G75" i="13"/>
  <c r="I75" i="13"/>
  <c r="K75" i="13"/>
  <c r="M75" i="13"/>
  <c r="O75" i="13"/>
  <c r="Q75" i="13"/>
  <c r="V75" i="13"/>
  <c r="G81" i="13"/>
  <c r="I81" i="13"/>
  <c r="K81" i="13"/>
  <c r="M81" i="13"/>
  <c r="O81" i="13"/>
  <c r="Q81" i="13"/>
  <c r="V81" i="13"/>
  <c r="AE88" i="13"/>
  <c r="AF88" i="13"/>
  <c r="G37" i="12"/>
  <c r="BA34" i="12"/>
  <c r="BA31" i="12"/>
  <c r="BA28" i="12"/>
  <c r="BA25" i="12"/>
  <c r="BA15" i="12"/>
  <c r="G9" i="12"/>
  <c r="I9" i="12"/>
  <c r="K9" i="12"/>
  <c r="M9" i="12"/>
  <c r="O9" i="12"/>
  <c r="Q9" i="12"/>
  <c r="V9" i="12"/>
  <c r="G11" i="12"/>
  <c r="I11" i="12"/>
  <c r="K11" i="12"/>
  <c r="M11" i="12"/>
  <c r="O11" i="12"/>
  <c r="Q11" i="12"/>
  <c r="V11" i="12"/>
  <c r="G14" i="12"/>
  <c r="I14" i="12"/>
  <c r="K14" i="12"/>
  <c r="M14" i="12"/>
  <c r="O14" i="12"/>
  <c r="Q14" i="12"/>
  <c r="V14" i="12"/>
  <c r="G17" i="12"/>
  <c r="I17" i="12"/>
  <c r="K17" i="12"/>
  <c r="M17" i="12"/>
  <c r="O17" i="12"/>
  <c r="Q17" i="12"/>
  <c r="V17" i="12"/>
  <c r="G21" i="12"/>
  <c r="I21" i="12"/>
  <c r="K21" i="12"/>
  <c r="M21" i="12"/>
  <c r="O21" i="12"/>
  <c r="Q21" i="12"/>
  <c r="V21" i="12"/>
  <c r="G24" i="12"/>
  <c r="I24" i="12"/>
  <c r="K24" i="12"/>
  <c r="M24" i="12"/>
  <c r="O24" i="12"/>
  <c r="Q24" i="12"/>
  <c r="V24" i="12"/>
  <c r="G27" i="12"/>
  <c r="I27" i="12"/>
  <c r="K27" i="12"/>
  <c r="M27" i="12"/>
  <c r="O27" i="12"/>
  <c r="Q27" i="12"/>
  <c r="V27" i="12"/>
  <c r="G30" i="12"/>
  <c r="I30" i="12"/>
  <c r="K30" i="12"/>
  <c r="M30" i="12"/>
  <c r="O30" i="12"/>
  <c r="Q30" i="12"/>
  <c r="V30" i="12"/>
  <c r="G33" i="12"/>
  <c r="I33" i="12"/>
  <c r="K33" i="12"/>
  <c r="M33" i="12"/>
  <c r="O33" i="12"/>
  <c r="Q33" i="12"/>
  <c r="V33" i="12"/>
  <c r="AE37" i="12"/>
  <c r="AF37" i="12"/>
  <c r="I20" i="1"/>
  <c r="I19" i="1"/>
  <c r="I18" i="1"/>
  <c r="I17" i="1"/>
  <c r="I16" i="1"/>
  <c r="I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87" i="1" s="1"/>
  <c r="F49" i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21" i="1"/>
  <c r="J28" i="1"/>
  <c r="J26" i="1"/>
  <c r="G38" i="1"/>
  <c r="F38" i="1"/>
  <c r="J23" i="1"/>
  <c r="J24" i="1"/>
  <c r="J25" i="1"/>
  <c r="J27" i="1"/>
  <c r="E24" i="1"/>
  <c r="E26" i="1"/>
  <c r="G26" i="1" l="1"/>
  <c r="A26" i="1"/>
  <c r="G28" i="1"/>
  <c r="G23" i="1"/>
  <c r="V131" i="16"/>
  <c r="Q131" i="16"/>
  <c r="O131" i="16"/>
  <c r="M131" i="16"/>
  <c r="K131" i="16"/>
  <c r="I131" i="16"/>
  <c r="G131" i="16"/>
  <c r="V82" i="16"/>
  <c r="Q82" i="16"/>
  <c r="O82" i="16"/>
  <c r="M82" i="16"/>
  <c r="K82" i="16"/>
  <c r="I82" i="16"/>
  <c r="G82" i="16"/>
  <c r="V75" i="16"/>
  <c r="Q75" i="16"/>
  <c r="O75" i="16"/>
  <c r="M75" i="16"/>
  <c r="K75" i="16"/>
  <c r="I75" i="16"/>
  <c r="G75" i="16"/>
  <c r="V8" i="16"/>
  <c r="Q8" i="16"/>
  <c r="O8" i="16"/>
  <c r="M8" i="16"/>
  <c r="K8" i="16"/>
  <c r="I8" i="16"/>
  <c r="G8" i="16"/>
  <c r="V79" i="15"/>
  <c r="Q79" i="15"/>
  <c r="O79" i="15"/>
  <c r="M79" i="15"/>
  <c r="K79" i="15"/>
  <c r="I79" i="15"/>
  <c r="G79" i="15"/>
  <c r="V69" i="15"/>
  <c r="Q69" i="15"/>
  <c r="O69" i="15"/>
  <c r="M69" i="15"/>
  <c r="K69" i="15"/>
  <c r="I69" i="15"/>
  <c r="G69" i="15"/>
  <c r="V47" i="15"/>
  <c r="Q47" i="15"/>
  <c r="O47" i="15"/>
  <c r="M47" i="15"/>
  <c r="K47" i="15"/>
  <c r="I47" i="15"/>
  <c r="G47" i="15"/>
  <c r="V8" i="15"/>
  <c r="Q8" i="15"/>
  <c r="O8" i="15"/>
  <c r="M8" i="15"/>
  <c r="K8" i="15"/>
  <c r="I8" i="15"/>
  <c r="G8" i="15"/>
  <c r="V59" i="14"/>
  <c r="Q59" i="14"/>
  <c r="O59" i="14"/>
  <c r="M59" i="14"/>
  <c r="K59" i="14"/>
  <c r="I59" i="14"/>
  <c r="G59" i="14"/>
  <c r="V14" i="14"/>
  <c r="Q14" i="14"/>
  <c r="O14" i="14"/>
  <c r="M14" i="14"/>
  <c r="K14" i="14"/>
  <c r="I14" i="14"/>
  <c r="G14" i="14"/>
  <c r="V69" i="13"/>
  <c r="Q69" i="13"/>
  <c r="O69" i="13"/>
  <c r="M69" i="13"/>
  <c r="K69" i="13"/>
  <c r="I69" i="13"/>
  <c r="G69" i="13"/>
  <c r="V63" i="13"/>
  <c r="Q63" i="13"/>
  <c r="O63" i="13"/>
  <c r="M63" i="13"/>
  <c r="K63" i="13"/>
  <c r="I63" i="13"/>
  <c r="G63" i="13"/>
  <c r="V57" i="13"/>
  <c r="Q57" i="13"/>
  <c r="O57" i="13"/>
  <c r="M57" i="13"/>
  <c r="K57" i="13"/>
  <c r="I57" i="13"/>
  <c r="G57" i="13"/>
  <c r="V38" i="13"/>
  <c r="Q38" i="13"/>
  <c r="O38" i="13"/>
  <c r="M38" i="13"/>
  <c r="K38" i="13"/>
  <c r="I38" i="13"/>
  <c r="G38" i="13"/>
  <c r="V16" i="13"/>
  <c r="Q16" i="13"/>
  <c r="O16" i="13"/>
  <c r="M16" i="13"/>
  <c r="K16" i="13"/>
  <c r="I16" i="13"/>
  <c r="G16" i="13"/>
  <c r="V8" i="13"/>
  <c r="Q8" i="13"/>
  <c r="O8" i="13"/>
  <c r="M8" i="13"/>
  <c r="K8" i="13"/>
  <c r="I8" i="13"/>
  <c r="G8" i="13"/>
  <c r="V20" i="12"/>
  <c r="Q20" i="12"/>
  <c r="O20" i="12"/>
  <c r="M20" i="12"/>
  <c r="K20" i="12"/>
  <c r="I20" i="12"/>
  <c r="G20" i="12"/>
  <c r="V8" i="12"/>
  <c r="Q8" i="12"/>
  <c r="O8" i="12"/>
  <c r="M8" i="12"/>
  <c r="K8" i="12"/>
  <c r="I8" i="12"/>
  <c r="G8" i="12"/>
  <c r="H49" i="1"/>
  <c r="I39" i="1"/>
  <c r="I49" i="1" s="1"/>
  <c r="A23" i="1" l="1"/>
  <c r="J48" i="1"/>
  <c r="J47" i="1"/>
  <c r="J46" i="1"/>
  <c r="J45" i="1"/>
  <c r="J44" i="1"/>
  <c r="J43" i="1"/>
  <c r="J42" i="1"/>
  <c r="J41" i="1"/>
  <c r="J39" i="1"/>
  <c r="J49" i="1" s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7992CDD9-D87F-4B60-9467-BE6B510204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2F087B-C53F-472D-B80A-339C6629174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4222C016-378A-4A12-AA50-D66B6A789E2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BC81734-7B0D-478A-984D-21B043B15AE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C5D4B23E-2386-46EF-80B2-9BDC5BD4432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18C7F5-FA42-49B8-88A5-2809E210DC0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4C040833-498F-460A-B02C-F92A1A08D17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5989962-9618-4FE0-88FD-682E160D7AF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6B26B58D-8ABD-42D9-91F3-780C030FDA1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9BFB26D-65A9-41D5-B608-BA1AE2A628C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<sst xmlns="http://schemas.openxmlformats.org/spreadsheetml/2006/main" count="1946" uniqueCount="527">
  <si>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</si>
  <si>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</si>
  <si>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</si>
  <si>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</si>
  <si>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</si>
  <si>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</si>
  <si>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</si>
  <si>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</si>
  <si>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</si>
  <si>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</si>
  <si>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</si>
  <si>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</si>
  <si>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</si>
  <si>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</si>
  <si>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</si>
  <si>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</si>
  <si>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</si>
  <si>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</si>
  <si>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</si>
  <si>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</si>
  <si>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</si>
  <si>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</si>
  <si>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</si>
  <si>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</si>
  <si>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</si>
  <si>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</si>
  <si>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</si>
  <si>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</si>
  <si>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</si>
  <si>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</si>
  <si>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</si>
  <si>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</si>
  <si>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</si>
  <si>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</si>
  <si>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</si>
  <si>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</si>
  <si>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</si>
  <si>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</si>
  <si>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</si>
  <si>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</si>
  <si>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</si>
  <si>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</si>
  <si>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</si>
  <si>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BUS-002-B</t>
  </si>
  <si>
    <t>Rekonstrukce náměstí E. Beněše ve Varnsdorfu - kašna + pítko</t>
  </si>
  <si>
    <t>Stavba</t>
  </si>
  <si>
    <t>Stavební objekt</t>
  </si>
  <si>
    <t>00</t>
  </si>
  <si>
    <t>Vedlejší a ostatní náklady</t>
  </si>
  <si>
    <t>01</t>
  </si>
  <si>
    <t>Pítko</t>
  </si>
  <si>
    <t>02</t>
  </si>
  <si>
    <t>Kašna</t>
  </si>
  <si>
    <t>02-EL</t>
  </si>
  <si>
    <t>Elektroinstalace pro kašnu</t>
  </si>
  <si>
    <t>02-STAV</t>
  </si>
  <si>
    <t>Kašna + doplňující práce pro technol.šachtu</t>
  </si>
  <si>
    <t>02-TECH</t>
  </si>
  <si>
    <t>Technologie vodního prvku - techn.zařízení úpravy vody</t>
  </si>
  <si>
    <t>Celkem za stavbu</t>
  </si>
  <si>
    <t>CZK</t>
  </si>
  <si>
    <t>#POPS</t>
  </si>
  <si>
    <t>Popis stavby: BUS-002-B - Rekonstrukce náměstí E. Beněše ve Varnsdorfu - kašna + pítko</t>
  </si>
  <si>
    <t>#POPO</t>
  </si>
  <si>
    <t>Popis objektu: 00 - Vedlejší a ostatní náklady</t>
  </si>
  <si>
    <t>#POPR</t>
  </si>
  <si>
    <t>Popis rozpočtu: 00 - Vedlejší a ostatní náklady</t>
  </si>
  <si>
    <t>Popis objektu: 01 - Pítko</t>
  </si>
  <si>
    <t>Popis rozpočtu: 01 - Pítko</t>
  </si>
  <si>
    <t>Popis objektu: 02 - Kašna</t>
  </si>
  <si>
    <t>Popis rozpočtu: 02-EL - Elektroinstalace pro kašnu</t>
  </si>
  <si>
    <t>Popis rozpočtu: 02-STAV - Kašna + doplňující práce pro technol.šachtu</t>
  </si>
  <si>
    <t>Popis rozpočtu: 02-TECH - Technologie vodního prvku - techn.zařízení úpravy vody</t>
  </si>
  <si>
    <t>Rekapitulace dílů</t>
  </si>
  <si>
    <t>Typ dílu</t>
  </si>
  <si>
    <t>1</t>
  </si>
  <si>
    <t>Zemní práce</t>
  </si>
  <si>
    <t>2</t>
  </si>
  <si>
    <t>Základy a zvláštní zakládání</t>
  </si>
  <si>
    <t>5</t>
  </si>
  <si>
    <t>Komunikace</t>
  </si>
  <si>
    <t>91</t>
  </si>
  <si>
    <t>Doplňující práce na komunikaci</t>
  </si>
  <si>
    <t>95</t>
  </si>
  <si>
    <t>Dokončovací konstrukce na pozemních stavbách</t>
  </si>
  <si>
    <t>99</t>
  </si>
  <si>
    <t>Staveništní přesun hmot</t>
  </si>
  <si>
    <t>711</t>
  </si>
  <si>
    <t>Izolace proti vodě</t>
  </si>
  <si>
    <t>721</t>
  </si>
  <si>
    <t>Vnitřní kanalizace</t>
  </si>
  <si>
    <t>722</t>
  </si>
  <si>
    <t>Vnitřní vodovod</t>
  </si>
  <si>
    <t>725</t>
  </si>
  <si>
    <t>Zařizovací předměty</t>
  </si>
  <si>
    <t>762</t>
  </si>
  <si>
    <t>Konstrukce tesařské</t>
  </si>
  <si>
    <t>M210-1</t>
  </si>
  <si>
    <t>Osvětlení</t>
  </si>
  <si>
    <t>M210-2</t>
  </si>
  <si>
    <t>Rozvaděče</t>
  </si>
  <si>
    <t>M210-3</t>
  </si>
  <si>
    <t>Elektroinstalace</t>
  </si>
  <si>
    <t>M210-4</t>
  </si>
  <si>
    <t>Elektroinstalace - ostatní práce</t>
  </si>
  <si>
    <t>M99-1</t>
  </si>
  <si>
    <t>Technologické zařízení</t>
  </si>
  <si>
    <t>M99-2</t>
  </si>
  <si>
    <t>Koncové části ve vodním prvku</t>
  </si>
  <si>
    <t>M99-3</t>
  </si>
  <si>
    <t>Potrubí, tvarovky, armatury pro vodní prvek</t>
  </si>
  <si>
    <t>M99-4</t>
  </si>
  <si>
    <t>Související práce - montáž, zprovoznění, VRN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</si>
  <si>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</si>
  <si>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</si>
  <si>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</si>
  <si>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</si>
  <si>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</si>
  <si>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</si>
  <si>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</si>
  <si>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</si>
  <si>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</si>
  <si>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</si>
  <si>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</si>
  <si>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</si>
  <si>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</si>
  <si>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</si>
  <si>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</si>
  <si>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</si>
  <si>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</si>
  <si>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</si>
  <si>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</si>
  <si>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</si>
  <si>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</si>
  <si>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</si>
  <si>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</si>
  <si>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</si>
  <si>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</si>
  <si>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</si>
  <si>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</si>
  <si>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</si>
  <si>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</si>
  <si>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</si>
  <si>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</si>
  <si>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</si>
  <si>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</si>
  <si>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</si>
  <si>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 R</t>
  </si>
  <si>
    <t xml:space="preserve">Geodetické práce </t>
  </si>
  <si>
    <t>Soubor</t>
  </si>
  <si>
    <t>RTS 25/ I</t>
  </si>
  <si>
    <t>Indiv</t>
  </si>
  <si>
    <t>VRN</t>
  </si>
  <si>
    <t>Běžná</t>
  </si>
  <si>
    <t>POL99_8</t>
  </si>
  <si>
    <t>SPU</t>
  </si>
  <si>
    <t>005121 R</t>
  </si>
  <si>
    <t>Zařízení staveniště</t>
  </si>
  <si>
    <t>Veškeré náklady spojené s vybudováním, provozem a odstraněním zařízení staveniště.</t>
  </si>
  <si>
    <t>POP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</si>
  <si>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</si>
  <si>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</si>
  <si>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</si>
  <si>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</si>
  <si>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</si>
  <si>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</si>
  <si>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005211010R</t>
  </si>
  <si>
    <t>Předání a převzetí staveniště</t>
  </si>
  <si>
    <t>Náklady spojené s účastí zhotovitele na předání a převzetí staveniště.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</si>
  <si>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</si>
  <si>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</si>
  <si>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</si>
  <si>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</si>
  <si>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</si>
  <si>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</si>
  <si>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</si>
  <si>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</si>
  <si>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</si>
  <si>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</si>
  <si>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</si>
  <si>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</si>
  <si>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</si>
  <si>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END</t>
  </si>
  <si>
    <t>113106221R00</t>
  </si>
  <si>
    <t>Rozebrání vozovek a ploch s jakoukoliv výplní spár   v ploše jednotlivě do 200 m2, z drobných kostek nebo odseků, kladených do lože z kameniva těženého, škváry nebo strusky</t>
  </si>
  <si>
    <t>m2</t>
  </si>
  <si>
    <t>822-1</t>
  </si>
  <si>
    <t>Práce</t>
  </si>
  <si>
    <t>POL1_</t>
  </si>
  <si>
    <t>s přemístěním hmot na skládku na vzdálenost do 3 m nebo s naložením na dopravní prostředek</t>
  </si>
  <si>
    <t>SPI</t>
  </si>
  <si>
    <t>1,00*1,05</t>
  </si>
  <si>
    <t>VV</t>
  </si>
  <si>
    <t>113107534R00</t>
  </si>
  <si>
    <t>Odstranění podkladů nebo krytů z kameniva hrubého drceného, v ploše jednotlivě do 50 m2, tloušťka vrstvy 340 mm</t>
  </si>
  <si>
    <t>271531115R00</t>
  </si>
  <si>
    <t xml:space="preserve">Uložení polštáře pod základy se zhutněním a urovnáním povrchu </t>
  </si>
  <si>
    <t>m3</t>
  </si>
  <si>
    <t>801-1</t>
  </si>
  <si>
    <t>bez dodávky kameniva</t>
  </si>
  <si>
    <t xml:space="preserve">pod žulovou mísou : </t>
  </si>
  <si>
    <t>3,14*0,30*0,30*0,10</t>
  </si>
  <si>
    <t>275313811R00</t>
  </si>
  <si>
    <t>Beton základových patek prostý třídy C 30/37</t>
  </si>
  <si>
    <t>1,00*1,05*0,40</t>
  </si>
  <si>
    <t>-0,40*0,21*0,25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</si>
  <si>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</si>
  <si>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</si>
  <si>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</si>
  <si>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(1,00+1,05)*2*0,40</t>
  </si>
  <si>
    <t>(0,40+0,21)*2*0,25</t>
  </si>
  <si>
    <t>275351216R00</t>
  </si>
  <si>
    <t>Bednění stěn základových patek odstranění</t>
  </si>
  <si>
    <t>Včetně očištění, vytřídění a uložení bednícího materiálu.</t>
  </si>
  <si>
    <t>583336652R</t>
  </si>
  <si>
    <t>Kamenivo nestanovené těžené; frakce 16,0 až 32,0 mm; typ: praný; kačírek</t>
  </si>
  <si>
    <t>SPCM</t>
  </si>
  <si>
    <t>Specifikace</t>
  </si>
  <si>
    <t>POL3_</t>
  </si>
  <si>
    <t>0,02826*1,05</t>
  </si>
  <si>
    <t>95-01</t>
  </si>
  <si>
    <t>D+M - Bronzové pítko dl. (1,10+0,225)mm - nerez trubka tl.5mm, vč. nerez flexi hadice a táhla spoušt</t>
  </si>
  <si>
    <t>kpl</t>
  </si>
  <si>
    <t>Vlastní</t>
  </si>
  <si>
    <t>95-02</t>
  </si>
  <si>
    <t>D+M - Technologická nerezová šachta vel.400/210/250mm s nerez poklopem vel.200/400mm, poklop zadlážděn žul.kostkou 100/100mm</t>
  </si>
  <si>
    <t>95-03</t>
  </si>
  <si>
    <t>D+M - Žulová mísa pod pítkem prům.500mm, v. 200mm</t>
  </si>
  <si>
    <t>ks</t>
  </si>
  <si>
    <t>95-04</t>
  </si>
  <si>
    <t>D+M - Dilatační obruba bronzová kolem žulové mnísy, tl.plechu 5mm</t>
  </si>
  <si>
    <t>Začátek provozního součtu</t>
  </si>
  <si>
    <t xml:space="preserve">  3,14*0,52*0,14</t>
  </si>
  <si>
    <t xml:space="preserve">  3,14*((0,52+0,63)*0,50)*0,055</t>
  </si>
  <si>
    <t xml:space="preserve">  Mezisoučet</t>
  </si>
  <si>
    <t xml:space="preserve">  cena /ks : 0,32789*1,05*30400,00</t>
  </si>
  <si>
    <t>Konec provozního součtu</t>
  </si>
  <si>
    <t>ks : 1</t>
  </si>
  <si>
    <t>998144471R00</t>
  </si>
  <si>
    <t>Přesun hmot, jímky a nádrže pozemní výšky do 25 m</t>
  </si>
  <si>
    <t>t</t>
  </si>
  <si>
    <t>721-01</t>
  </si>
  <si>
    <t>D+M - Napojení pítka na kanalizaci potrubím KG DN 110+ přívod kanalizace - viz samostaný rozpočet</t>
  </si>
  <si>
    <t>998721201R00</t>
  </si>
  <si>
    <t>Přesun hmot pro vnitřní kanalizaci v objektech výšky do 6 m</t>
  </si>
  <si>
    <t>800-721</t>
  </si>
  <si>
    <t>Přesun hmot</t>
  </si>
  <si>
    <t>POL7_</t>
  </si>
  <si>
    <t>50 m vodorovně, měřeno od těžiště půdorysné plochy skládky do těžiště půdorysné plochy objektu</t>
  </si>
  <si>
    <t>722-01</t>
  </si>
  <si>
    <t>D+M - vodovod D25 + technologie pítka v šachtě - viz samostaný rozpočet</t>
  </si>
  <si>
    <t>998722201R00</t>
  </si>
  <si>
    <t>Přesun hmot pro vnitřní vodovod v objektech výšky do 6 m</t>
  </si>
  <si>
    <t>vodorovně do 50 m</t>
  </si>
  <si>
    <t>979084216R00</t>
  </si>
  <si>
    <t>Vodorovná doprava vybouraných hmot po suchu bez naložení, ale se složením na vzdálenost do 5 km</t>
  </si>
  <si>
    <t>Přesun suti</t>
  </si>
  <si>
    <t>POL8_</t>
  </si>
  <si>
    <t xml:space="preserve">Demontážní hmotnosti z položek s pořadovými čísly: : </t>
  </si>
  <si>
    <t xml:space="preserve">1,2, : </t>
  </si>
  <si>
    <t>Součet: : 0,99540</t>
  </si>
  <si>
    <t>979087213R00</t>
  </si>
  <si>
    <t>Nakládání na dopravní prostředky vybouraných hmot</t>
  </si>
  <si>
    <t>pro vodorovnou dopravu</t>
  </si>
  <si>
    <t>979089001R00</t>
  </si>
  <si>
    <t>Nakládání na dopravní prostředky Poplatek za uložení odpadní štěrk a kamenivo, tř. odpadu 010408</t>
  </si>
  <si>
    <t>D+M - Svítidlo stropní 105W, IP66, 1520lm, nerez klip, např. Trevos - kód 105514</t>
  </si>
  <si>
    <t>Dodávka - Rozvaděč RBA - dle PD, 10kA - svodič přepětí</t>
  </si>
  <si>
    <t>03</t>
  </si>
  <si>
    <t>D+M - Spínač č. 5 - Komplet - IP44</t>
  </si>
  <si>
    <t>04</t>
  </si>
  <si>
    <t>D+M - Zásuvka 230V, IP44</t>
  </si>
  <si>
    <t>05</t>
  </si>
  <si>
    <t>D+M - Spínač č. 6 - Komplet</t>
  </si>
  <si>
    <t>06</t>
  </si>
  <si>
    <t>D+M - Vypínač 16A - IP54</t>
  </si>
  <si>
    <t>07</t>
  </si>
  <si>
    <t>D+M - Total stop - IP55</t>
  </si>
  <si>
    <t>08</t>
  </si>
  <si>
    <t>D+M - Ventilátor + hydrostat</t>
  </si>
  <si>
    <t>09</t>
  </si>
  <si>
    <t>D+M - Termostat IP44 - ovládání ventilátoru</t>
  </si>
  <si>
    <t>10</t>
  </si>
  <si>
    <t>D+M - Krabice ABOX 040, IP655 + svorky</t>
  </si>
  <si>
    <t>11</t>
  </si>
  <si>
    <t>D+M - Drátěný žlab 100/50 žárový zinek vč. spojek, držáků apod.</t>
  </si>
  <si>
    <t>m</t>
  </si>
  <si>
    <t>12</t>
  </si>
  <si>
    <t>D+M - Trubka pevná 750N, šedá různé, vč.příchytek</t>
  </si>
  <si>
    <t>13</t>
  </si>
  <si>
    <t>D+M - Páska Cu + svorka</t>
  </si>
  <si>
    <t>14</t>
  </si>
  <si>
    <t>Montáž rozvaděče a zapojení</t>
  </si>
  <si>
    <t>15</t>
  </si>
  <si>
    <t>D+M - Svorkovna MET</t>
  </si>
  <si>
    <t>16</t>
  </si>
  <si>
    <t>D+M - Vodič uzemňovací CYA1PEx6</t>
  </si>
  <si>
    <t>17</t>
  </si>
  <si>
    <t>D+M - Vodič uzemňovací CYA1PEx16</t>
  </si>
  <si>
    <t>18</t>
  </si>
  <si>
    <t>D+M - Kabel CYKY-J,O 3x1,5 ulož.volně</t>
  </si>
  <si>
    <t>19</t>
  </si>
  <si>
    <t>D+M - Kabel CYKY-J 3x2,5 ulož.volně</t>
  </si>
  <si>
    <t>20</t>
  </si>
  <si>
    <t>D+M - Kabel CYKY-J 5x1,5 ulož.volně</t>
  </si>
  <si>
    <t>21</t>
  </si>
  <si>
    <t>D+M - Kabel CYKY-J 5x2,5 ulož.volně</t>
  </si>
  <si>
    <t>22</t>
  </si>
  <si>
    <t>D+M - Kabel JYTY-J 7x1 ulož.volně</t>
  </si>
  <si>
    <t>23</t>
  </si>
  <si>
    <t>D+M - Drobný pomocný a doplňkový materiál</t>
  </si>
  <si>
    <t>24</t>
  </si>
  <si>
    <t>Pomocné stavební práce - vrtání,sekání, průrazy, otvory apod.</t>
  </si>
  <si>
    <t>25</t>
  </si>
  <si>
    <t>Zkoušky a prohlídky elektrických rozvodů vč. revizní zprávy</t>
  </si>
  <si>
    <t>26</t>
  </si>
  <si>
    <t>Výrobní dokumentace - dwg, ddle nařízení vlády č. 190/2022Sb - bez PD revize neplatné</t>
  </si>
  <si>
    <t>hod</t>
  </si>
  <si>
    <t>27</t>
  </si>
  <si>
    <t>Koordinace prací elektro s ostatními profesemi</t>
  </si>
  <si>
    <t>28</t>
  </si>
  <si>
    <t>Dopravné + přesun</t>
  </si>
  <si>
    <t>564811111RT2</t>
  </si>
  <si>
    <t>Podklad ze štěrkodrti s rozprostřením a zhutněním frakce 0-32 mm, tloušťka po zhutnění 50 mm</t>
  </si>
  <si>
    <t>567211120R00</t>
  </si>
  <si>
    <t>Podklad z prostého betonu třídy I., tloušťky 200 mm</t>
  </si>
  <si>
    <t>568211111R00</t>
  </si>
  <si>
    <t>Vyztužení podkladní vrstvy z geomříže, sklon povrchu do 1:5, role šířky 3 m</t>
  </si>
  <si>
    <t>979071121R00</t>
  </si>
  <si>
    <t xml:space="preserve">Očištění vybouraných dlažebních kostek drobných,  s původním vyplněním spár kamenivem těženým  </t>
  </si>
  <si>
    <t>od spojovacího materiálu, s uložením očištěných kostek na skládku, s odklizením odpadových hmot na hromady a s odklizením vybouraných kostek na vzdálenost do 3 m</t>
  </si>
  <si>
    <t>979082212R00</t>
  </si>
  <si>
    <t>Vodorovná doprava suti po suchu s naložením a se složením na vzdálenost do 50 m</t>
  </si>
  <si>
    <t xml:space="preserve">odvoz z deponie : </t>
  </si>
  <si>
    <t>dlaž.kostka : 15,64*0,10*1,95</t>
  </si>
  <si>
    <t>Mezisoučet</t>
  </si>
  <si>
    <t>979087212R00</t>
  </si>
  <si>
    <t>Nakládání na dopravní prostředky suti</t>
  </si>
  <si>
    <t>567211108RXX</t>
  </si>
  <si>
    <t>Podklad z prostého betonu tř. I  tloušťky 5-7 cm, C50/60, F3 s přísadou syntetického latexu do cement.směsí</t>
  </si>
  <si>
    <t>596141111RXX</t>
  </si>
  <si>
    <t>Kladení dlažby z kamenné mozaiky jednobarevné, lože z malty cementové tl. 50 mm, C45/55- XF4 XS3,</t>
  </si>
  <si>
    <t>poklop : 0,80*0,80</t>
  </si>
  <si>
    <t>dodatečná dlažba : 14,00</t>
  </si>
  <si>
    <t>kolem štěrbinové drážky : 10,00*0,10</t>
  </si>
  <si>
    <t>69310244R</t>
  </si>
  <si>
    <t>Geosyntetika typ: geomříž; materiál: PET; povrchová úprava: PVC; velikost ok 23 x 28 mm; plošná hmotnost = 330 g/m2; Pevnost v tahu podélně = 80,0 kN/m; Pevnost v tahu příčně = 30,0 kN/m</t>
  </si>
  <si>
    <t>14,00*2*1,15</t>
  </si>
  <si>
    <t>918101111R00</t>
  </si>
  <si>
    <t>Lože pod obrubníky, krajníky nebo obruby z betonu prostého C 12/15</t>
  </si>
  <si>
    <t>z dlažebních kostek z betonu prostého</t>
  </si>
  <si>
    <t xml:space="preserve">pod štěrbinové žlaby : </t>
  </si>
  <si>
    <t>(6,00+5,00+10,00)*0,30*0,30</t>
  </si>
  <si>
    <t xml:space="preserve">pod vpusť hl.přelivu : </t>
  </si>
  <si>
    <t>0,80*0,80*0,80-0,50*0,50*0,50</t>
  </si>
  <si>
    <t>953-PC01</t>
  </si>
  <si>
    <t>D+M - Žebřík s přímým výstupem, výška 2,50m, pozink, pevný provozní</t>
  </si>
  <si>
    <t>kus</t>
  </si>
  <si>
    <t>953-PC02</t>
  </si>
  <si>
    <t>D+M - Rošt podlahový 30/2 lisovaný "P" ve. 600/400mm, vč. rámu, pozink.</t>
  </si>
  <si>
    <t>953-PC03</t>
  </si>
  <si>
    <t>D+M - Vodotěsný poklop ve. 800/800mm vč. rámu osazovacího límce v. cca 400mm a těsnění</t>
  </si>
  <si>
    <t>953-PC04</t>
  </si>
  <si>
    <t>D+M - Bronzová nádoba kašny vč. osazovacího límce a dopravy</t>
  </si>
  <si>
    <t>953-PC05</t>
  </si>
  <si>
    <t>D+M - Odtoková štěrbinová armatura š.20mm nerezová, vč. nerezové revizní šachtičky 200/100mm, viz Radiale Schlitzrinnen Typ ino 665 SR</t>
  </si>
  <si>
    <t>6,00+5,00+10,00</t>
  </si>
  <si>
    <t>953-PC06</t>
  </si>
  <si>
    <t>D+M - Vpusť hlavního přelivu vody - nerezová šachta s mříží vel. cca 500/500/500mm, pro zadlážděné žulovou kostkou s volnou spárou</t>
  </si>
  <si>
    <t>953-PC07</t>
  </si>
  <si>
    <t>D+M - Odvětrávací šachta vysypaná štěrkem, napojená potrubím větracím na technol.šachtu, nerez mříž, zadlážděná na sucho</t>
  </si>
  <si>
    <t xml:space="preserve">Hmotnosti z položek s pořadovými čísly: : </t>
  </si>
  <si>
    <t xml:space="preserve">1,2,7,8,9,10,11,12, : </t>
  </si>
  <si>
    <t>Součet: : 21,11234</t>
  </si>
  <si>
    <t>711212015RT1</t>
  </si>
  <si>
    <t>Izolace proti vodě stěrka hydroizolační vyztužená tkaninou bitumenová, proti tlakové vodě</t>
  </si>
  <si>
    <t>800-711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</si>
  <si>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</si>
  <si>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</si>
  <si>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</si>
  <si>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725100001RA0</t>
  </si>
  <si>
    <t>Zařizovací předměty - dodávka a montáž umyvadla, baterie, zápachové uzávěrky,, Uzávěrka zápachová ZTI</t>
  </si>
  <si>
    <t>AP-PSV</t>
  </si>
  <si>
    <t>Agregovaná položka</t>
  </si>
  <si>
    <t>POL2_</t>
  </si>
  <si>
    <t>0,5 m kanalizačního připojovacího potrubí, vyvedení a upevnění kanalizační a vodovodní výpustky, osazení umyvadla, sifonu a vodovodní baterie. S dodávkou materiálu.</t>
  </si>
  <si>
    <t>762341320R00</t>
  </si>
  <si>
    <t xml:space="preserve">Montáž bednění střech obloukových z velkoplošných desek na bázi dřeva,  </t>
  </si>
  <si>
    <t>800-762</t>
  </si>
  <si>
    <t>762-PC</t>
  </si>
  <si>
    <t>Zakončení hran jednotlivých dílů AL-lištou - D+M</t>
  </si>
  <si>
    <t>60623364R</t>
  </si>
  <si>
    <t>překližka vodovzdorná; BK/BK; jakost BB/CP; tl = 30,0 mm; š = 2 500 mm; h = 1 250,0 mm; počet vrstev 23</t>
  </si>
  <si>
    <t>26,35*1,10</t>
  </si>
  <si>
    <t>998762202R00</t>
  </si>
  <si>
    <t>Přesun hmot pro konstrukce tesařské v objektech výšky do 12 m</t>
  </si>
  <si>
    <t>50 m vodorovně</t>
  </si>
  <si>
    <t>TÚV.A.01.1</t>
  </si>
  <si>
    <t>Filtrační zařízení průměru 500mm, průtok 7 m3/h, max.tlak ve fitru 2,5 bar. připojení d50, materiál: polystyren+skelné vlákno, praní vodou</t>
  </si>
  <si>
    <t>TÚV.A.01.2</t>
  </si>
  <si>
    <t>Automatický ovládací ventil k filtru s bočním připojením d50, automaticky řídí praní filtru dle nastaveného času</t>
  </si>
  <si>
    <t>TÚV.A.01.3</t>
  </si>
  <si>
    <t>Filtrační náplň - filtrační písek</t>
  </si>
  <si>
    <t>kg</t>
  </si>
  <si>
    <t>TÚV.A.02.1-2</t>
  </si>
  <si>
    <t>Recirkulační čerpadlo z plastu, samonasávací vč. lapače nečistot: Q=7 m3/h, H=10, P=0,45kW, 400V</t>
  </si>
  <si>
    <t>TÚV.A.02.3-4</t>
  </si>
  <si>
    <t>Paleta pod čerpadlo</t>
  </si>
  <si>
    <t>TÚV.A.03</t>
  </si>
  <si>
    <t>Měřící a dávkovací zařízení pro kontrolu kvality vody (pH, redox); rozvodů chemikálií a příslušných, armatur a uzavíracích ventilů pro regulaci průtoku vzorku vody</t>
  </si>
  <si>
    <t xml:space="preserve">0,3kW, 230V, dávkoací čerpadlo pH a Cl, s možností připojení na internet : </t>
  </si>
  <si>
    <t xml:space="preserve">(sledování stavu přes WEB nebo aplikaci) : </t>
  </si>
  <si>
    <t>1,</t>
  </si>
  <si>
    <t>TÚV.A.04.1-4</t>
  </si>
  <si>
    <t>PE rozpouštěcí nádrže 20l vč. ochranných vaniček</t>
  </si>
  <si>
    <t>TÚV.A.05</t>
  </si>
  <si>
    <t>Dávkovací čerpadlo koagulantu, až 5 l/hod, 0,03kW, 230V</t>
  </si>
  <si>
    <t>TÚV.A.06</t>
  </si>
  <si>
    <t>Dávkovací čerpadlo algicidu, až 5 l/hod, 0,03kW, 230V</t>
  </si>
  <si>
    <t>TÚV.A.07</t>
  </si>
  <si>
    <t>Nízkotlaká UV lampa, intenzita záření 30 mJ/cm2, Q=7 m3/h, P=48 W</t>
  </si>
  <si>
    <t>TÚV.A.07.1</t>
  </si>
  <si>
    <t>Čidlo průtoku pro zjištění recirkulace vody</t>
  </si>
  <si>
    <t>TÚV.A.08</t>
  </si>
  <si>
    <t>Akumulační jímka objem - PP atypiská, sestavená na míru, rozměry 3,0x1,0x1,2m,, připojovací obruby, zachycovací košík hrubých nečistot</t>
  </si>
  <si>
    <t>TÚV.A.09</t>
  </si>
  <si>
    <t>Stavoznak - signalizace hladiny v akumulační jímce v provedení transparentní trubice</t>
  </si>
  <si>
    <t>TÚV.A.10</t>
  </si>
  <si>
    <t>Sondy pro hlídání hladiny v akumulační jímce, blokování čerpadel a dopouštění vody do akumul. jímky, 7 ks elektrod 316L, vč. elektroventilu dopouštění</t>
  </si>
  <si>
    <t>TÚV.A.11</t>
  </si>
  <si>
    <t>Ponorné čerpadlo s plovákem, Q=5 m3/h, H=5 m, P=0,25kW, 230V</t>
  </si>
  <si>
    <t>TÚV.A.12.1</t>
  </si>
  <si>
    <t>Čerpadlo pro režim vodní vír, z plastu, samonasávací vč. lapače nečistot: Q=50 m3/h, H=10 m, P=2,6kW, 400V</t>
  </si>
  <si>
    <t>TÚV.A.12.2</t>
  </si>
  <si>
    <t>TÚV.A.12.3</t>
  </si>
  <si>
    <t>Měnič frekvence k instalaci na stěnu o výkonu 2,6kW, ochrana IP55</t>
  </si>
  <si>
    <t>TÚV.A.12.4</t>
  </si>
  <si>
    <t>Zachycovač hrubých nečistot z polyesterového sklolaminátu o objemu 33 l, připojení DN100</t>
  </si>
  <si>
    <t>TÚV.A.13.1-2</t>
  </si>
  <si>
    <t>Čerpadlo pro režim fontána, z plastu, samonasávací vč. lapače nečistot: Q=20 m2/h, H=8 m, P=1,0kW,, 400V</t>
  </si>
  <si>
    <t>TÚV.A.13.3-4</t>
  </si>
  <si>
    <t>TÚV.A.13.5-6</t>
  </si>
  <si>
    <t>Měnič frakvence k instalaci na stěnu o výkonu 1,0 kW, ochrana IP55</t>
  </si>
  <si>
    <t>TÚV.A.13.7</t>
  </si>
  <si>
    <t>TÚV.A.14.1</t>
  </si>
  <si>
    <t>Čerpadlo mlžení - tlaková jednotka 70 až 105 bar, regulovaný průtok do 5 l/min,, řídící jednotka časového cyklování</t>
  </si>
  <si>
    <t xml:space="preserve">napojení na vzdálené ovládání a vypínání systému : </t>
  </si>
  <si>
    <t xml:space="preserve">P=0,9 kW, 230V : </t>
  </si>
  <si>
    <t>TÚV.A.14.2</t>
  </si>
  <si>
    <t>Vodoměr DN20</t>
  </si>
  <si>
    <t>TÚV.A.14.3</t>
  </si>
  <si>
    <t>Potrubní oddělovač BA, DN25, mosaz</t>
  </si>
  <si>
    <t>TÚV.A.14.4</t>
  </si>
  <si>
    <t>Vstupní dvojstupňový filtr vody 10" s omezovačem tvrdosti vody a redukcí tlaku</t>
  </si>
  <si>
    <t>TÚV.A.14.5</t>
  </si>
  <si>
    <t>Tlaková napojovací hadice na 3/4" šroubení</t>
  </si>
  <si>
    <t>TÚV.A.14.6</t>
  </si>
  <si>
    <t>Vysokotlaká polyamidová hadice průměru 9,6mm</t>
  </si>
  <si>
    <t>TÚV.A.14.7</t>
  </si>
  <si>
    <t>Nerez úchytka potrubí průměru 9,6mm</t>
  </si>
  <si>
    <t>TÚV.a.1.1-9</t>
  </si>
  <si>
    <t>Tryska pro režim vodní vír a recirkulaci, připojení DN25, průtok až 92l/min, provedení bronz/mosaz</t>
  </si>
  <si>
    <t>TÚV.a.2.1-18</t>
  </si>
  <si>
    <t>Tryska pro režim fontána, připojení DN15, průtok až 37l/min, provedení bronz/mosaz</t>
  </si>
  <si>
    <t>TÚV.a.3.1-18</t>
  </si>
  <si>
    <t>Mlžící tryska protiúkapová, ústí 0,3mm, tlak 70 bar, provedení mosaz</t>
  </si>
  <si>
    <t>TÚV.P.01</t>
  </si>
  <si>
    <t>Potrubí a tvarovky plast d20 - PVC-U, PN10, vč.úchytů a závěsů</t>
  </si>
  <si>
    <t>TÚV.P.02</t>
  </si>
  <si>
    <t>Potrubí a tvarovky plast d32 - PVC-U, PN10, vč.úchytů a závěsů</t>
  </si>
  <si>
    <t>TÚV.P.03</t>
  </si>
  <si>
    <t>Potrubí a tvarovky plast d50 - PVC-U, PN10, vč.úchytů a závěsů</t>
  </si>
  <si>
    <t>TÚV.P.04</t>
  </si>
  <si>
    <t>Potrubí a tvarovky plast d63 - PVC-U, PN10, vč.úchytů a závěsů</t>
  </si>
  <si>
    <t>TÚV.P.05</t>
  </si>
  <si>
    <t>Potrubí a tvarovky plast d75 - PVC-U, PN10, vč.úchytů a závěsů</t>
  </si>
  <si>
    <t>TÚV.P.06</t>
  </si>
  <si>
    <t>Potrubí a tvarovky plast d110 - PVC-U, PN10, vč.úchytů a závěsů</t>
  </si>
  <si>
    <t>TÚV.P.07</t>
  </si>
  <si>
    <t>Potrubí a tvarovky plast d140 - PVC-U, PN10, vč.úchytů a závěsů</t>
  </si>
  <si>
    <t>TÚV.P.08</t>
  </si>
  <si>
    <t>TÚV.P.09</t>
  </si>
  <si>
    <t>Uzavírací kohout d32 - PVC-U</t>
  </si>
  <si>
    <t>TÚV.P.10</t>
  </si>
  <si>
    <t>Uzavírací kohout d50 - PVC-U</t>
  </si>
  <si>
    <t>TÚV.P.11</t>
  </si>
  <si>
    <t>Uzavírací kohout d63 - PVC-U</t>
  </si>
  <si>
    <t>TÚV.P.12</t>
  </si>
  <si>
    <t>Uzavírací kohout d75 - PVC-U</t>
  </si>
  <si>
    <t>TÚV.P.13</t>
  </si>
  <si>
    <t>Uzavírací klapka d110, přírubový komplet - PVC-U</t>
  </si>
  <si>
    <t>TÚV.P.14</t>
  </si>
  <si>
    <t>Uzavírací klapka d140, přírubový komplet - PVC-U</t>
  </si>
  <si>
    <t>TÚV.P.15</t>
  </si>
  <si>
    <t>Uzavírací klapka d160, přírubový komplet - PVC-U</t>
  </si>
  <si>
    <t>TÚV.P.16</t>
  </si>
  <si>
    <t>Uzavírací kohout d20 - PP</t>
  </si>
  <si>
    <t>TÚV.P.17</t>
  </si>
  <si>
    <t>Uzavírací kohout d32 - PP</t>
  </si>
  <si>
    <t>TÚV.P.18</t>
  </si>
  <si>
    <t>Zpětná klapka d32 - PVC-U</t>
  </si>
  <si>
    <t>TÚV.P.19</t>
  </si>
  <si>
    <t>Zpětná klapka d63 - PVC-U</t>
  </si>
  <si>
    <t>TÚV.P.20</t>
  </si>
  <si>
    <t>Zpětná klapka d75 - PVC-U</t>
  </si>
  <si>
    <t>TÚV.P.21</t>
  </si>
  <si>
    <t>Zpětná klapka mezipřírubová d110, přírubový komplet - PVC-U</t>
  </si>
  <si>
    <t>TÚV.P.22</t>
  </si>
  <si>
    <t>Zpětná klapka mezipřírubová d160, přírubový komplet - PVC-U</t>
  </si>
  <si>
    <t>TÚV.P.23</t>
  </si>
  <si>
    <t>Zpětná klapka d32 - PP</t>
  </si>
  <si>
    <t>TÚV.P.24</t>
  </si>
  <si>
    <t>Průzor d50 k nalepení - PVC-U</t>
  </si>
  <si>
    <t>TÚV.SP.1</t>
  </si>
  <si>
    <t>Montáž zařízení a trubních rozvodů, doprava</t>
  </si>
  <si>
    <t>TÚV.SP.2</t>
  </si>
  <si>
    <t>Zprovoznění systému</t>
  </si>
  <si>
    <t>TÚV.SP.3</t>
  </si>
  <si>
    <t>VRN pro technologii</t>
  </si>
  <si>
    <t>TÚV.SP.4</t>
  </si>
  <si>
    <t>Výrobní a dílenská dokumentace</t>
  </si>
  <si>
    <t>TÚV.SP.5</t>
  </si>
  <si>
    <t>DSPS, Provozní řád</t>
  </si>
  <si>
    <t xml:space="preserve">Rekonstrukce nám. E. Beněše ve Varnsdorfu </t>
  </si>
  <si>
    <t>SO 303 - VODNÍ PRVEK - KAŠNA A PÍTKO</t>
  </si>
  <si>
    <t>Město Varnsdorf</t>
  </si>
  <si>
    <t>Nám. E. Beneše 470, 407 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</si>
</sst>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rgb="FFDF7000"/>
      <name val="Arial CE"/>
      <charset val="238"/>
    </font>
    <font>
      <b/>
      <u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0" fontId="17" fillId="0" borderId="18" xfId="0" applyNumberFormat="1" applyFont="1" applyBorder="1" applyAlignment="1">
      <alignment horizontal="left" vertical="top" wrapText="1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2" fillId="0" borderId="0" xfId="0" quotePrefix="1" applyNumberFormat="1" applyFont="1" applyBorder="1" applyAlignment="1">
      <alignment horizontal="left" vertical="top" wrapText="1"/>
    </xf>
    <xf numFmtId="0" fontId="23" fillId="3" borderId="6" xfId="0" applyFont="1" applyFill="1" applyBorder="1" applyAlignment="1">
      <alignment horizontal="left" vertical="center" wrapText="1"/>
    </xf>
    <xf numFmtId="0" fontId="23" fillId="3" borderId="8" xfId="0" applyFont="1" applyFill="1" applyBorder="1" applyAlignment="1">
      <alignment horizontal="left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v7DvPYt/6oF8U6S7Yyv4RraxsBMjCZ8lbEQXmURJGrp7P0CnLvlGZD/bwdp1+ut3tTzGxxyJoaxi1bISLbxK+Q==" saltValue="xvctIUobhTRPbiVTYX8dO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0"/>
  <sheetViews>
    <sheetView showGridLines="0" tabSelected="1" topLeftCell="B1" zoomScaleNormal="100" zoomScaleSheetLayoutView="75" workbookViewId="0">
      <selection activeCell="P19" sqref="P18:P1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523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269" t="s">
        <v>524</v>
      </c>
      <c r="F4" s="269"/>
      <c r="G4" s="269"/>
      <c r="H4" s="269"/>
      <c r="I4" s="269"/>
      <c r="J4" s="270"/>
    </row>
    <row r="5" spans="1:15" ht="24" customHeight="1" x14ac:dyDescent="0.2">
      <c r="A5" s="2"/>
      <c r="B5" s="31" t="s">
        <v>42</v>
      </c>
      <c r="D5" s="92" t="s">
        <v>525</v>
      </c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 t="s">
        <v>526</v>
      </c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5"/>
      <c r="E11" s="125"/>
      <c r="F11" s="125"/>
      <c r="G11" s="125"/>
      <c r="H11" s="18" t="s">
        <v>40</v>
      </c>
      <c r="I11" s="130"/>
      <c r="J11" s="8"/>
    </row>
    <row r="12" spans="1:15" ht="15.75" customHeight="1" x14ac:dyDescent="0.2">
      <c r="A12" s="2"/>
      <c r="B12" s="28"/>
      <c r="C12" s="55"/>
      <c r="D12" s="126"/>
      <c r="E12" s="126"/>
      <c r="F12" s="126"/>
      <c r="G12" s="126"/>
      <c r="H12" s="18" t="s">
        <v>34</v>
      </c>
      <c r="I12" s="130"/>
      <c r="J12" s="8"/>
    </row>
    <row r="13" spans="1:15" ht="15.75" customHeight="1" x14ac:dyDescent="0.2">
      <c r="A13" s="2"/>
      <c r="B13" s="29"/>
      <c r="C13" s="56"/>
      <c r="D13" s="129"/>
      <c r="E13" s="127"/>
      <c r="F13" s="128"/>
      <c r="G13" s="128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2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SUMIF(F65:F86,A16,I65:I86)+SUMIF(F65:F86,"PSU",I65:I86)</f>
        <v>0</v>
      </c>
      <c r="J16" s="85"/>
    </row>
    <row r="17" spans="1:10" ht="23.25" customHeight="1" x14ac:dyDescent="0.2">
      <c r="A17" s="192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SUMIF(F65:F86,A17,I65:I86)</f>
        <v>0</v>
      </c>
      <c r="J17" s="85"/>
    </row>
    <row r="18" spans="1:10" ht="23.25" customHeight="1" x14ac:dyDescent="0.2">
      <c r="A18" s="192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SUMIF(F65:F86,A18,I65:I86)</f>
        <v>0</v>
      </c>
      <c r="J18" s="85"/>
    </row>
    <row r="19" spans="1:10" ht="23.25" customHeight="1" x14ac:dyDescent="0.2">
      <c r="A19" s="192" t="s">
        <v>116</v>
      </c>
      <c r="B19" s="38" t="s">
        <v>27</v>
      </c>
      <c r="C19" s="62"/>
      <c r="D19" s="63"/>
      <c r="E19" s="83"/>
      <c r="F19" s="84"/>
      <c r="G19" s="83"/>
      <c r="H19" s="84"/>
      <c r="I19" s="83">
        <f>SUMIF(F65:F86,A19,I65:I86)</f>
        <v>0</v>
      </c>
      <c r="J19" s="85"/>
    </row>
    <row r="20" spans="1:10" ht="23.25" customHeight="1" x14ac:dyDescent="0.2">
      <c r="A20" s="192" t="s">
        <v>117</v>
      </c>
      <c r="B20" s="38" t="s">
        <v>28</v>
      </c>
      <c r="C20" s="62"/>
      <c r="D20" s="63"/>
      <c r="E20" s="83"/>
      <c r="F20" s="84"/>
      <c r="G20" s="83"/>
      <c r="H20" s="84"/>
      <c r="I20" s="83">
        <f>SUMIF(F65:F86,A20,I65:I86)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1" t="s">
        <v>23</v>
      </c>
      <c r="C28" s="162"/>
      <c r="D28" s="162"/>
      <c r="E28" s="163"/>
      <c r="F28" s="164"/>
      <c r="G28" s="165">
        <f>ZakladDPHSniVypocet+ZakladDPHZaklVypocet</f>
        <v>0</v>
      </c>
      <c r="H28" s="165"/>
      <c r="I28" s="165"/>
      <c r="J28" s="16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1" t="s">
        <v>35</v>
      </c>
      <c r="C29" s="167"/>
      <c r="D29" s="167"/>
      <c r="E29" s="167"/>
      <c r="F29" s="168"/>
      <c r="G29" s="169">
        <f>A27</f>
        <v>0</v>
      </c>
      <c r="H29" s="169"/>
      <c r="I29" s="169"/>
      <c r="J29" s="170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3" t="s">
        <v>16</v>
      </c>
      <c r="C37" s="134"/>
      <c r="D37" s="134"/>
      <c r="E37" s="134"/>
      <c r="F37" s="135"/>
      <c r="G37" s="135"/>
      <c r="H37" s="135"/>
      <c r="I37" s="135"/>
      <c r="J37" s="136"/>
    </row>
    <row r="38" spans="1:10" ht="25.5" customHeight="1" x14ac:dyDescent="0.2">
      <c r="A38" s="132" t="s">
        <v>37</v>
      </c>
      <c r="B38" s="137" t="s">
        <v>17</v>
      </c>
      <c r="C38" s="138" t="s">
        <v>5</v>
      </c>
      <c r="D38" s="138"/>
      <c r="E38" s="138"/>
      <c r="F38" s="139" t="str">
        <f>B23</f>
        <v>Základ pro sníženou DPH</v>
      </c>
      <c r="G38" s="139" t="str">
        <f>B25</f>
        <v>Základ pro základní DPH</v>
      </c>
      <c r="H38" s="140" t="s">
        <v>18</v>
      </c>
      <c r="I38" s="140" t="s">
        <v>1</v>
      </c>
      <c r="J38" s="141" t="s">
        <v>0</v>
      </c>
    </row>
    <row r="39" spans="1:10" ht="25.5" hidden="1" customHeight="1" x14ac:dyDescent="0.2">
      <c r="A39" s="132">
        <v>1</v>
      </c>
      <c r="B39" s="142" t="s">
        <v>45</v>
      </c>
      <c r="C39" s="143"/>
      <c r="D39" s="143"/>
      <c r="E39" s="143"/>
      <c r="F39" s="144">
        <f>'00 00 Pol'!AE37+'01 01 Pol'!AE88+'02 02-EL Pol'!AE69+'02 02-STAV Pol'!AE91+'02 02-TECH Pol'!AE143</f>
        <v>0</v>
      </c>
      <c r="G39" s="145">
        <f>'00 00 Pol'!AF37+'01 01 Pol'!AF88+'02 02-EL Pol'!AF69+'02 02-STAV Pol'!AF91+'02 02-TECH Pol'!AF143</f>
        <v>0</v>
      </c>
      <c r="H39" s="146">
        <f>(F39*SazbaDPH1/100)+(G39*SazbaDPH2/100)</f>
        <v>0</v>
      </c>
      <c r="I39" s="146">
        <f>F39+G39+H39</f>
        <v>0</v>
      </c>
      <c r="J39" s="147" t="str">
        <f>IF(CenaCelkemVypocet=0,"",I39/CenaCelkemVypocet*100)</f>
        <v/>
      </c>
    </row>
    <row r="40" spans="1:10" ht="25.5" customHeight="1" x14ac:dyDescent="0.2">
      <c r="A40" s="132">
        <v>2</v>
      </c>
      <c r="B40" s="148"/>
      <c r="C40" s="149" t="s">
        <v>46</v>
      </c>
      <c r="D40" s="149"/>
      <c r="E40" s="149"/>
      <c r="F40" s="150"/>
      <c r="G40" s="151"/>
      <c r="H40" s="151">
        <f>(F40*SazbaDPH1/100)+(G40*SazbaDPH2/100)</f>
        <v>0</v>
      </c>
      <c r="I40" s="151"/>
      <c r="J40" s="152"/>
    </row>
    <row r="41" spans="1:10" ht="25.5" customHeight="1" x14ac:dyDescent="0.2">
      <c r="A41" s="132">
        <v>2</v>
      </c>
      <c r="B41" s="148" t="s">
        <v>47</v>
      </c>
      <c r="C41" s="149" t="s">
        <v>48</v>
      </c>
      <c r="D41" s="149"/>
      <c r="E41" s="149"/>
      <c r="F41" s="150">
        <f>'00 00 Pol'!AE37</f>
        <v>0</v>
      </c>
      <c r="G41" s="151">
        <f>'00 00 Pol'!AF37</f>
        <v>0</v>
      </c>
      <c r="H41" s="151">
        <f>(F41*SazbaDPH1/100)+(G41*SazbaDPH2/100)</f>
        <v>0</v>
      </c>
      <c r="I41" s="151">
        <f>F41+G41+H41</f>
        <v>0</v>
      </c>
      <c r="J41" s="152" t="str">
        <f>IF(CenaCelkemVypocet=0,"",I41/CenaCelkemVypocet*100)</f>
        <v/>
      </c>
    </row>
    <row r="42" spans="1:10" ht="25.5" customHeight="1" x14ac:dyDescent="0.2">
      <c r="A42" s="132">
        <v>3</v>
      </c>
      <c r="B42" s="153" t="s">
        <v>47</v>
      </c>
      <c r="C42" s="143" t="s">
        <v>48</v>
      </c>
      <c r="D42" s="143"/>
      <c r="E42" s="143"/>
      <c r="F42" s="154">
        <f>'00 00 Pol'!AE37</f>
        <v>0</v>
      </c>
      <c r="G42" s="146">
        <f>'00 00 Pol'!AF37</f>
        <v>0</v>
      </c>
      <c r="H42" s="146">
        <f>(F42*SazbaDPH1/100)+(G42*SazbaDPH2/100)</f>
        <v>0</v>
      </c>
      <c r="I42" s="146">
        <f>F42+G42+H42</f>
        <v>0</v>
      </c>
      <c r="J42" s="147" t="str">
        <f>IF(CenaCelkemVypocet=0,"",I42/CenaCelkemVypocet*100)</f>
        <v/>
      </c>
    </row>
    <row r="43" spans="1:10" ht="25.5" customHeight="1" x14ac:dyDescent="0.2">
      <c r="A43" s="132">
        <v>2</v>
      </c>
      <c r="B43" s="148" t="s">
        <v>49</v>
      </c>
      <c r="C43" s="149" t="s">
        <v>50</v>
      </c>
      <c r="D43" s="149"/>
      <c r="E43" s="149"/>
      <c r="F43" s="150">
        <f>'01 01 Pol'!AE88</f>
        <v>0</v>
      </c>
      <c r="G43" s="151">
        <f>'01 01 Pol'!AF88</f>
        <v>0</v>
      </c>
      <c r="H43" s="151">
        <f>(F43*SazbaDPH1/100)+(G43*SazbaDPH2/100)</f>
        <v>0</v>
      </c>
      <c r="I43" s="151">
        <f>F43+G43+H43</f>
        <v>0</v>
      </c>
      <c r="J43" s="152" t="str">
        <f>IF(CenaCelkemVypocet=0,"",I43/CenaCelkemVypocet*100)</f>
        <v/>
      </c>
    </row>
    <row r="44" spans="1:10" ht="25.5" customHeight="1" x14ac:dyDescent="0.2">
      <c r="A44" s="132">
        <v>3</v>
      </c>
      <c r="B44" s="153" t="s">
        <v>49</v>
      </c>
      <c r="C44" s="143" t="s">
        <v>50</v>
      </c>
      <c r="D44" s="143"/>
      <c r="E44" s="143"/>
      <c r="F44" s="154">
        <f>'01 01 Pol'!AE88</f>
        <v>0</v>
      </c>
      <c r="G44" s="146">
        <f>'01 01 Pol'!AF88</f>
        <v>0</v>
      </c>
      <c r="H44" s="146">
        <f>(F44*SazbaDPH1/100)+(G44*SazbaDPH2/100)</f>
        <v>0</v>
      </c>
      <c r="I44" s="146">
        <f>F44+G44+H44</f>
        <v>0</v>
      </c>
      <c r="J44" s="147" t="str">
        <f>IF(CenaCelkemVypocet=0,"",I44/CenaCelkemVypocet*100)</f>
        <v/>
      </c>
    </row>
    <row r="45" spans="1:10" ht="25.5" customHeight="1" x14ac:dyDescent="0.2">
      <c r="A45" s="132">
        <v>2</v>
      </c>
      <c r="B45" s="148" t="s">
        <v>51</v>
      </c>
      <c r="C45" s="149" t="s">
        <v>52</v>
      </c>
      <c r="D45" s="149"/>
      <c r="E45" s="149"/>
      <c r="F45" s="150">
        <f>'02 02-EL Pol'!AE69+'02 02-STAV Pol'!AE91+'02 02-TECH Pol'!AE143</f>
        <v>0</v>
      </c>
      <c r="G45" s="151">
        <f>'02 02-EL Pol'!AF69+'02 02-STAV Pol'!AF91+'02 02-TECH Pol'!AF143</f>
        <v>0</v>
      </c>
      <c r="H45" s="151">
        <f>(F45*SazbaDPH1/100)+(G45*SazbaDPH2/100)</f>
        <v>0</v>
      </c>
      <c r="I45" s="151">
        <f>F45+G45+H45</f>
        <v>0</v>
      </c>
      <c r="J45" s="152" t="str">
        <f>IF(CenaCelkemVypocet=0,"",I45/CenaCelkemVypocet*100)</f>
        <v/>
      </c>
    </row>
    <row r="46" spans="1:10" ht="25.5" customHeight="1" x14ac:dyDescent="0.2">
      <c r="A46" s="132">
        <v>3</v>
      </c>
      <c r="B46" s="153" t="s">
        <v>53</v>
      </c>
      <c r="C46" s="143" t="s">
        <v>54</v>
      </c>
      <c r="D46" s="143"/>
      <c r="E46" s="143"/>
      <c r="F46" s="154">
        <f>'02 02-EL Pol'!AE69</f>
        <v>0</v>
      </c>
      <c r="G46" s="146">
        <f>'02 02-EL Pol'!AF69</f>
        <v>0</v>
      </c>
      <c r="H46" s="146">
        <f>(F46*SazbaDPH1/100)+(G46*SazbaDPH2/100)</f>
        <v>0</v>
      </c>
      <c r="I46" s="146">
        <f>F46+G46+H46</f>
        <v>0</v>
      </c>
      <c r="J46" s="147" t="str">
        <f>IF(CenaCelkemVypocet=0,"",I46/CenaCelkemVypocet*100)</f>
        <v/>
      </c>
    </row>
    <row r="47" spans="1:10" ht="25.5" customHeight="1" x14ac:dyDescent="0.2">
      <c r="A47" s="132">
        <v>3</v>
      </c>
      <c r="B47" s="153" t="s">
        <v>55</v>
      </c>
      <c r="C47" s="143" t="s">
        <v>56</v>
      </c>
      <c r="D47" s="143"/>
      <c r="E47" s="143"/>
      <c r="F47" s="154">
        <f>'02 02-STAV Pol'!AE91</f>
        <v>0</v>
      </c>
      <c r="G47" s="146">
        <f>'02 02-STAV Pol'!AF91</f>
        <v>0</v>
      </c>
      <c r="H47" s="146">
        <f>(F47*SazbaDPH1/100)+(G47*SazbaDPH2/100)</f>
        <v>0</v>
      </c>
      <c r="I47" s="146">
        <f>F47+G47+H47</f>
        <v>0</v>
      </c>
      <c r="J47" s="147" t="str">
        <f>IF(CenaCelkemVypocet=0,"",I47/CenaCelkemVypocet*100)</f>
        <v/>
      </c>
    </row>
    <row r="48" spans="1:10" ht="25.5" customHeight="1" x14ac:dyDescent="0.2">
      <c r="A48" s="132">
        <v>3</v>
      </c>
      <c r="B48" s="153" t="s">
        <v>57</v>
      </c>
      <c r="C48" s="143" t="s">
        <v>58</v>
      </c>
      <c r="D48" s="143"/>
      <c r="E48" s="143"/>
      <c r="F48" s="154">
        <f>'02 02-TECH Pol'!AE143</f>
        <v>0</v>
      </c>
      <c r="G48" s="146">
        <f>'02 02-TECH Pol'!AF143</f>
        <v>0</v>
      </c>
      <c r="H48" s="146">
        <f>(F48*SazbaDPH1/100)+(G48*SazbaDPH2/100)</f>
        <v>0</v>
      </c>
      <c r="I48" s="146">
        <f>F48+G48+H48</f>
        <v>0</v>
      </c>
      <c r="J48" s="147" t="str">
        <f>IF(CenaCelkemVypocet=0,"",I48/CenaCelkemVypocet*100)</f>
        <v/>
      </c>
    </row>
    <row r="49" spans="1:10" ht="25.5" customHeight="1" x14ac:dyDescent="0.2">
      <c r="A49" s="132"/>
      <c r="B49" s="155" t="s">
        <v>59</v>
      </c>
      <c r="C49" s="156"/>
      <c r="D49" s="156"/>
      <c r="E49" s="157"/>
      <c r="F49" s="158">
        <f>SUMIF(A39:A48,"=1",F39:F48)</f>
        <v>0</v>
      </c>
      <c r="G49" s="159">
        <f>SUMIF(A39:A48,"=1",G39:G48)</f>
        <v>0</v>
      </c>
      <c r="H49" s="159">
        <f>SUMIF(A39:A48,"=1",H39:H48)</f>
        <v>0</v>
      </c>
      <c r="I49" s="159">
        <f>SUMIF(A39:A48,"=1",I39:I48)</f>
        <v>0</v>
      </c>
      <c r="J49" s="160">
        <f>SUMIF(A39:A48,"=1",J39:J48)</f>
        <v>0</v>
      </c>
    </row>
    <row r="51" spans="1:10" x14ac:dyDescent="0.2">
      <c r="A51" t="s">
        <v>61</v>
      </c>
      <c r="B51" t="s">
        <v>62</v>
      </c>
    </row>
    <row r="52" spans="1:10" x14ac:dyDescent="0.2">
      <c r="A52" t="s">
        <v>63</v>
      </c>
      <c r="B52" t="s">
        <v>64</v>
      </c>
    </row>
    <row r="53" spans="1:10" x14ac:dyDescent="0.2">
      <c r="A53" t="s">
        <v>65</v>
      </c>
      <c r="B53" t="s">
        <v>66</v>
      </c>
    </row>
    <row r="54" spans="1:10" x14ac:dyDescent="0.2">
      <c r="A54" t="s">
        <v>63</v>
      </c>
      <c r="B54" t="s">
        <v>67</v>
      </c>
    </row>
    <row r="55" spans="1:10" x14ac:dyDescent="0.2">
      <c r="A55" t="s">
        <v>65</v>
      </c>
      <c r="B55" t="s">
        <v>68</v>
      </c>
    </row>
    <row r="56" spans="1:10" x14ac:dyDescent="0.2">
      <c r="A56" t="s">
        <v>63</v>
      </c>
      <c r="B56" t="s">
        <v>69</v>
      </c>
    </row>
    <row r="57" spans="1:10" x14ac:dyDescent="0.2">
      <c r="A57" t="s">
        <v>65</v>
      </c>
      <c r="B57" t="s">
        <v>70</v>
      </c>
    </row>
    <row r="58" spans="1:10" x14ac:dyDescent="0.2">
      <c r="A58" t="s">
        <v>65</v>
      </c>
      <c r="B58" t="s">
        <v>71</v>
      </c>
    </row>
    <row r="59" spans="1:10" x14ac:dyDescent="0.2">
      <c r="A59" t="s">
        <v>65</v>
      </c>
      <c r="B59" t="s">
        <v>72</v>
      </c>
    </row>
    <row r="62" spans="1:10" ht="15.75" x14ac:dyDescent="0.25">
      <c r="B62" s="171" t="s">
        <v>73</v>
      </c>
    </row>
    <row r="64" spans="1:10" ht="25.5" customHeight="1" x14ac:dyDescent="0.2">
      <c r="A64" s="173"/>
      <c r="B64" s="176" t="s">
        <v>17</v>
      </c>
      <c r="C64" s="176" t="s">
        <v>5</v>
      </c>
      <c r="D64" s="177"/>
      <c r="E64" s="177"/>
      <c r="F64" s="178" t="s">
        <v>74</v>
      </c>
      <c r="G64" s="178"/>
      <c r="H64" s="178"/>
      <c r="I64" s="178" t="s">
        <v>29</v>
      </c>
      <c r="J64" s="178" t="s">
        <v>0</v>
      </c>
    </row>
    <row r="65" spans="1:10" ht="36.75" customHeight="1" x14ac:dyDescent="0.2">
      <c r="A65" s="174"/>
      <c r="B65" s="179" t="s">
        <v>75</v>
      </c>
      <c r="C65" s="180" t="s">
        <v>76</v>
      </c>
      <c r="D65" s="181"/>
      <c r="E65" s="181"/>
      <c r="F65" s="188" t="s">
        <v>24</v>
      </c>
      <c r="G65" s="189"/>
      <c r="H65" s="189"/>
      <c r="I65" s="189">
        <f>'01 01 Pol'!G8</f>
        <v>0</v>
      </c>
      <c r="J65" s="185" t="str">
        <f>IF(I87=0,"",I65/I87*100)</f>
        <v/>
      </c>
    </row>
    <row r="66" spans="1:10" ht="36.75" customHeight="1" x14ac:dyDescent="0.2">
      <c r="A66" s="174"/>
      <c r="B66" s="179" t="s">
        <v>77</v>
      </c>
      <c r="C66" s="180" t="s">
        <v>78</v>
      </c>
      <c r="D66" s="181"/>
      <c r="E66" s="181"/>
      <c r="F66" s="188" t="s">
        <v>24</v>
      </c>
      <c r="G66" s="189"/>
      <c r="H66" s="189"/>
      <c r="I66" s="189">
        <f>'01 01 Pol'!G16</f>
        <v>0</v>
      </c>
      <c r="J66" s="185" t="str">
        <f>IF(I87=0,"",I66/I87*100)</f>
        <v/>
      </c>
    </row>
    <row r="67" spans="1:10" ht="36.75" customHeight="1" x14ac:dyDescent="0.2">
      <c r="A67" s="174"/>
      <c r="B67" s="179" t="s">
        <v>79</v>
      </c>
      <c r="C67" s="180" t="s">
        <v>80</v>
      </c>
      <c r="D67" s="181"/>
      <c r="E67" s="181"/>
      <c r="F67" s="188" t="s">
        <v>24</v>
      </c>
      <c r="G67" s="189"/>
      <c r="H67" s="189"/>
      <c r="I67" s="189">
        <f>'02 02-STAV Pol'!G8</f>
        <v>0</v>
      </c>
      <c r="J67" s="185" t="str">
        <f>IF(I87=0,"",I67/I87*100)</f>
        <v/>
      </c>
    </row>
    <row r="68" spans="1:10" ht="36.75" customHeight="1" x14ac:dyDescent="0.2">
      <c r="A68" s="174"/>
      <c r="B68" s="179" t="s">
        <v>81</v>
      </c>
      <c r="C68" s="180" t="s">
        <v>82</v>
      </c>
      <c r="D68" s="181"/>
      <c r="E68" s="181"/>
      <c r="F68" s="188" t="s">
        <v>24</v>
      </c>
      <c r="G68" s="189"/>
      <c r="H68" s="189"/>
      <c r="I68" s="189">
        <f>'02 02-STAV Pol'!G39</f>
        <v>0</v>
      </c>
      <c r="J68" s="185" t="str">
        <f>IF(I87=0,"",I68/I87*100)</f>
        <v/>
      </c>
    </row>
    <row r="69" spans="1:10" ht="36.75" customHeight="1" x14ac:dyDescent="0.2">
      <c r="A69" s="174"/>
      <c r="B69" s="179" t="s">
        <v>83</v>
      </c>
      <c r="C69" s="180" t="s">
        <v>84</v>
      </c>
      <c r="D69" s="181"/>
      <c r="E69" s="181"/>
      <c r="F69" s="188" t="s">
        <v>24</v>
      </c>
      <c r="G69" s="189"/>
      <c r="H69" s="189"/>
      <c r="I69" s="189">
        <f>'01 01 Pol'!G38+'02 02-STAV Pol'!G47</f>
        <v>0</v>
      </c>
      <c r="J69" s="185" t="str">
        <f>IF(I87=0,"",I69/I87*100)</f>
        <v/>
      </c>
    </row>
    <row r="70" spans="1:10" ht="36.75" customHeight="1" x14ac:dyDescent="0.2">
      <c r="A70" s="174"/>
      <c r="B70" s="179" t="s">
        <v>85</v>
      </c>
      <c r="C70" s="180" t="s">
        <v>86</v>
      </c>
      <c r="D70" s="181"/>
      <c r="E70" s="181"/>
      <c r="F70" s="188" t="s">
        <v>24</v>
      </c>
      <c r="G70" s="189"/>
      <c r="H70" s="189"/>
      <c r="I70" s="189">
        <f>'01 01 Pol'!G54+'02 02-STAV Pol'!G63</f>
        <v>0</v>
      </c>
      <c r="J70" s="185" t="str">
        <f>IF(I87=0,"",I70/I87*100)</f>
        <v/>
      </c>
    </row>
    <row r="71" spans="1:10" ht="36.75" customHeight="1" x14ac:dyDescent="0.2">
      <c r="A71" s="174"/>
      <c r="B71" s="179" t="s">
        <v>87</v>
      </c>
      <c r="C71" s="180" t="s">
        <v>88</v>
      </c>
      <c r="D71" s="181"/>
      <c r="E71" s="181"/>
      <c r="F71" s="188" t="s">
        <v>25</v>
      </c>
      <c r="G71" s="189"/>
      <c r="H71" s="189"/>
      <c r="I71" s="189">
        <f>'02 02-STAV Pol'!G69</f>
        <v>0</v>
      </c>
      <c r="J71" s="185" t="str">
        <f>IF(I87=0,"",I71/I87*100)</f>
        <v/>
      </c>
    </row>
    <row r="72" spans="1:10" ht="36.75" customHeight="1" x14ac:dyDescent="0.2">
      <c r="A72" s="174"/>
      <c r="B72" s="179" t="s">
        <v>89</v>
      </c>
      <c r="C72" s="180" t="s">
        <v>90</v>
      </c>
      <c r="D72" s="181"/>
      <c r="E72" s="181"/>
      <c r="F72" s="188" t="s">
        <v>25</v>
      </c>
      <c r="G72" s="189"/>
      <c r="H72" s="189"/>
      <c r="I72" s="189">
        <f>'01 01 Pol'!G57</f>
        <v>0</v>
      </c>
      <c r="J72" s="185" t="str">
        <f>IF(I87=0,"",I72/I87*100)</f>
        <v/>
      </c>
    </row>
    <row r="73" spans="1:10" ht="36.75" customHeight="1" x14ac:dyDescent="0.2">
      <c r="A73" s="174"/>
      <c r="B73" s="179" t="s">
        <v>91</v>
      </c>
      <c r="C73" s="180" t="s">
        <v>92</v>
      </c>
      <c r="D73" s="181"/>
      <c r="E73" s="181"/>
      <c r="F73" s="188" t="s">
        <v>25</v>
      </c>
      <c r="G73" s="189"/>
      <c r="H73" s="189"/>
      <c r="I73" s="189">
        <f>'01 01 Pol'!G63</f>
        <v>0</v>
      </c>
      <c r="J73" s="185" t="str">
        <f>IF(I87=0,"",I73/I87*100)</f>
        <v/>
      </c>
    </row>
    <row r="74" spans="1:10" ht="36.75" customHeight="1" x14ac:dyDescent="0.2">
      <c r="A74" s="174"/>
      <c r="B74" s="179" t="s">
        <v>93</v>
      </c>
      <c r="C74" s="180" t="s">
        <v>94</v>
      </c>
      <c r="D74" s="181"/>
      <c r="E74" s="181"/>
      <c r="F74" s="188" t="s">
        <v>25</v>
      </c>
      <c r="G74" s="189"/>
      <c r="H74" s="189"/>
      <c r="I74" s="189">
        <f>'02 02-STAV Pol'!G75</f>
        <v>0</v>
      </c>
      <c r="J74" s="185" t="str">
        <f>IF(I87=0,"",I74/I87*100)</f>
        <v/>
      </c>
    </row>
    <row r="75" spans="1:10" ht="36.75" customHeight="1" x14ac:dyDescent="0.2">
      <c r="A75" s="174"/>
      <c r="B75" s="179" t="s">
        <v>95</v>
      </c>
      <c r="C75" s="180" t="s">
        <v>96</v>
      </c>
      <c r="D75" s="181"/>
      <c r="E75" s="181"/>
      <c r="F75" s="188" t="s">
        <v>25</v>
      </c>
      <c r="G75" s="189"/>
      <c r="H75" s="189"/>
      <c r="I75" s="189">
        <f>'02 02-STAV Pol'!G79</f>
        <v>0</v>
      </c>
      <c r="J75" s="185" t="str">
        <f>IF(I87=0,"",I75/I87*100)</f>
        <v/>
      </c>
    </row>
    <row r="76" spans="1:10" ht="36.75" customHeight="1" x14ac:dyDescent="0.2">
      <c r="A76" s="174"/>
      <c r="B76" s="179" t="s">
        <v>97</v>
      </c>
      <c r="C76" s="180" t="s">
        <v>98</v>
      </c>
      <c r="D76" s="181"/>
      <c r="E76" s="181"/>
      <c r="F76" s="188" t="s">
        <v>26</v>
      </c>
      <c r="G76" s="189"/>
      <c r="H76" s="189"/>
      <c r="I76" s="189">
        <f>'02 02-EL Pol'!G8</f>
        <v>0</v>
      </c>
      <c r="J76" s="185" t="str">
        <f>IF(I87=0,"",I76/I87*100)</f>
        <v/>
      </c>
    </row>
    <row r="77" spans="1:10" ht="36.75" customHeight="1" x14ac:dyDescent="0.2">
      <c r="A77" s="174"/>
      <c r="B77" s="179" t="s">
        <v>99</v>
      </c>
      <c r="C77" s="180" t="s">
        <v>100</v>
      </c>
      <c r="D77" s="181"/>
      <c r="E77" s="181"/>
      <c r="F77" s="188" t="s">
        <v>26</v>
      </c>
      <c r="G77" s="189"/>
      <c r="H77" s="189"/>
      <c r="I77" s="189">
        <f>'02 02-EL Pol'!G11</f>
        <v>0</v>
      </c>
      <c r="J77" s="185" t="str">
        <f>IF(I87=0,"",I77/I87*100)</f>
        <v/>
      </c>
    </row>
    <row r="78" spans="1:10" ht="36.75" customHeight="1" x14ac:dyDescent="0.2">
      <c r="A78" s="174"/>
      <c r="B78" s="179" t="s">
        <v>101</v>
      </c>
      <c r="C78" s="180" t="s">
        <v>102</v>
      </c>
      <c r="D78" s="181"/>
      <c r="E78" s="181"/>
      <c r="F78" s="188" t="s">
        <v>26</v>
      </c>
      <c r="G78" s="189"/>
      <c r="H78" s="189"/>
      <c r="I78" s="189">
        <f>'02 02-EL Pol'!G14</f>
        <v>0</v>
      </c>
      <c r="J78" s="185" t="str">
        <f>IF(I87=0,"",I78/I87*100)</f>
        <v/>
      </c>
    </row>
    <row r="79" spans="1:10" ht="36.75" customHeight="1" x14ac:dyDescent="0.2">
      <c r="A79" s="174"/>
      <c r="B79" s="179" t="s">
        <v>103</v>
      </c>
      <c r="C79" s="180" t="s">
        <v>104</v>
      </c>
      <c r="D79" s="181"/>
      <c r="E79" s="181"/>
      <c r="F79" s="188" t="s">
        <v>26</v>
      </c>
      <c r="G79" s="189"/>
      <c r="H79" s="189"/>
      <c r="I79" s="189">
        <f>'02 02-EL Pol'!G59</f>
        <v>0</v>
      </c>
      <c r="J79" s="185" t="str">
        <f>IF(I87=0,"",I79/I87*100)</f>
        <v/>
      </c>
    </row>
    <row r="80" spans="1:10" ht="36.75" customHeight="1" x14ac:dyDescent="0.2">
      <c r="A80" s="174"/>
      <c r="B80" s="179" t="s">
        <v>105</v>
      </c>
      <c r="C80" s="180" t="s">
        <v>106</v>
      </c>
      <c r="D80" s="181"/>
      <c r="E80" s="181"/>
      <c r="F80" s="188" t="s">
        <v>26</v>
      </c>
      <c r="G80" s="189"/>
      <c r="H80" s="189"/>
      <c r="I80" s="189">
        <f>'02 02-TECH Pol'!G8</f>
        <v>0</v>
      </c>
      <c r="J80" s="185" t="str">
        <f>IF(I87=0,"",I80/I87*100)</f>
        <v/>
      </c>
    </row>
    <row r="81" spans="1:10" ht="36.75" customHeight="1" x14ac:dyDescent="0.2">
      <c r="A81" s="174"/>
      <c r="B81" s="179" t="s">
        <v>107</v>
      </c>
      <c r="C81" s="180" t="s">
        <v>108</v>
      </c>
      <c r="D81" s="181"/>
      <c r="E81" s="181"/>
      <c r="F81" s="188" t="s">
        <v>26</v>
      </c>
      <c r="G81" s="189"/>
      <c r="H81" s="189"/>
      <c r="I81" s="189">
        <f>'02 02-TECH Pol'!G75</f>
        <v>0</v>
      </c>
      <c r="J81" s="185" t="str">
        <f>IF(I87=0,"",I81/I87*100)</f>
        <v/>
      </c>
    </row>
    <row r="82" spans="1:10" ht="36.75" customHeight="1" x14ac:dyDescent="0.2">
      <c r="A82" s="174"/>
      <c r="B82" s="179" t="s">
        <v>109</v>
      </c>
      <c r="C82" s="180" t="s">
        <v>110</v>
      </c>
      <c r="D82" s="181"/>
      <c r="E82" s="181"/>
      <c r="F82" s="188" t="s">
        <v>26</v>
      </c>
      <c r="G82" s="189"/>
      <c r="H82" s="189"/>
      <c r="I82" s="189">
        <f>'02 02-TECH Pol'!G82</f>
        <v>0</v>
      </c>
      <c r="J82" s="185" t="str">
        <f>IF(I87=0,"",I82/I87*100)</f>
        <v/>
      </c>
    </row>
    <row r="83" spans="1:10" ht="36.75" customHeight="1" x14ac:dyDescent="0.2">
      <c r="A83" s="174"/>
      <c r="B83" s="179" t="s">
        <v>111</v>
      </c>
      <c r="C83" s="180" t="s">
        <v>112</v>
      </c>
      <c r="D83" s="181"/>
      <c r="E83" s="181"/>
      <c r="F83" s="188" t="s">
        <v>26</v>
      </c>
      <c r="G83" s="189"/>
      <c r="H83" s="189"/>
      <c r="I83" s="189">
        <f>'02 02-TECH Pol'!G131</f>
        <v>0</v>
      </c>
      <c r="J83" s="185" t="str">
        <f>IF(I87=0,"",I83/I87*100)</f>
        <v/>
      </c>
    </row>
    <row r="84" spans="1:10" ht="36.75" customHeight="1" x14ac:dyDescent="0.2">
      <c r="A84" s="174"/>
      <c r="B84" s="179" t="s">
        <v>113</v>
      </c>
      <c r="C84" s="180" t="s">
        <v>114</v>
      </c>
      <c r="D84" s="181"/>
      <c r="E84" s="181"/>
      <c r="F84" s="188" t="s">
        <v>115</v>
      </c>
      <c r="G84" s="189"/>
      <c r="H84" s="189"/>
      <c r="I84" s="189">
        <f>'01 01 Pol'!G69</f>
        <v>0</v>
      </c>
      <c r="J84" s="185" t="str">
        <f>IF(I87=0,"",I84/I87*100)</f>
        <v/>
      </c>
    </row>
    <row r="85" spans="1:10" ht="36.75" customHeight="1" x14ac:dyDescent="0.2">
      <c r="A85" s="174"/>
      <c r="B85" s="179" t="s">
        <v>116</v>
      </c>
      <c r="C85" s="180" t="s">
        <v>27</v>
      </c>
      <c r="D85" s="181"/>
      <c r="E85" s="181"/>
      <c r="F85" s="188" t="s">
        <v>116</v>
      </c>
      <c r="G85" s="189"/>
      <c r="H85" s="189"/>
      <c r="I85" s="189">
        <f>'00 00 Pol'!G8</f>
        <v>0</v>
      </c>
      <c r="J85" s="185" t="str">
        <f>IF(I87=0,"",I85/I87*100)</f>
        <v/>
      </c>
    </row>
    <row r="86" spans="1:10" ht="36.75" customHeight="1" x14ac:dyDescent="0.2">
      <c r="A86" s="174"/>
      <c r="B86" s="179" t="s">
        <v>117</v>
      </c>
      <c r="C86" s="180" t="s">
        <v>28</v>
      </c>
      <c r="D86" s="181"/>
      <c r="E86" s="181"/>
      <c r="F86" s="188" t="s">
        <v>117</v>
      </c>
      <c r="G86" s="189"/>
      <c r="H86" s="189"/>
      <c r="I86" s="189">
        <f>'00 00 Pol'!G20</f>
        <v>0</v>
      </c>
      <c r="J86" s="185" t="str">
        <f>IF(I87=0,"",I86/I87*100)</f>
        <v/>
      </c>
    </row>
    <row r="87" spans="1:10" ht="25.5" customHeight="1" x14ac:dyDescent="0.2">
      <c r="A87" s="175"/>
      <c r="B87" s="182" t="s">
        <v>1</v>
      </c>
      <c r="C87" s="183"/>
      <c r="D87" s="184"/>
      <c r="E87" s="184"/>
      <c r="F87" s="190"/>
      <c r="G87" s="191"/>
      <c r="H87" s="191"/>
      <c r="I87" s="191">
        <f>SUM(I65:I86)</f>
        <v>0</v>
      </c>
      <c r="J87" s="186">
        <f>SUM(J65:J86)</f>
        <v>0</v>
      </c>
    </row>
    <row r="88" spans="1:10" x14ac:dyDescent="0.2">
      <c r="F88" s="131"/>
      <c r="G88" s="131"/>
      <c r="H88" s="131"/>
      <c r="I88" s="131"/>
      <c r="J88" s="187"/>
    </row>
    <row r="89" spans="1:10" x14ac:dyDescent="0.2">
      <c r="F89" s="131"/>
      <c r="G89" s="131"/>
      <c r="H89" s="131"/>
      <c r="I89" s="131"/>
      <c r="J89" s="187"/>
    </row>
    <row r="90" spans="1:10" x14ac:dyDescent="0.2">
      <c r="F90" s="131"/>
      <c r="G90" s="131"/>
      <c r="H90" s="131"/>
      <c r="I90" s="131"/>
      <c r="J90" s="187"/>
    </row>
  </sheetData>
  <sheetProtection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4">
    <mergeCell ref="C84:E84"/>
    <mergeCell ref="C85:E85"/>
    <mergeCell ref="C86:E86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DIEf+8O2C34M8GUxuvjLAy3xVN++y9bP77YQAzGA3a+L3M9Xtf8ld5gnPNsY32Vvxow1QOnOSPUqLrW6Q0n7+g==" saltValue="94fptsuouvNxNqPk5HliJ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D2331-6C70-4C56-921F-93FC86981D6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2" customWidth="1"/>
    <col min="3" max="3" width="63.28515625" style="17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3" t="s">
        <v>118</v>
      </c>
      <c r="B1" s="193"/>
      <c r="C1" s="193"/>
      <c r="D1" s="193"/>
      <c r="E1" s="193"/>
      <c r="F1" s="193"/>
      <c r="G1" s="193"/>
      <c r="AG1" t="s">
        <v>119</v>
      </c>
    </row>
    <row r="2" spans="1:60" ht="24.95" customHeight="1" x14ac:dyDescent="0.2">
      <c r="A2" s="194" t="s">
        <v>7</v>
      </c>
      <c r="B2" s="49" t="s">
        <v>43</v>
      </c>
      <c r="C2" s="197" t="s">
        <v>44</v>
      </c>
      <c r="D2" s="195"/>
      <c r="E2" s="195"/>
      <c r="F2" s="195"/>
      <c r="G2" s="196"/>
      <c r="AG2" t="s">
        <v>120</v>
      </c>
    </row>
    <row r="3" spans="1:60" ht="24.95" customHeight="1" x14ac:dyDescent="0.2">
      <c r="A3" s="194" t="s">
        <v>8</v>
      </c>
      <c r="B3" s="49" t="s">
        <v>47</v>
      </c>
      <c r="C3" s="197" t="s">
        <v>48</v>
      </c>
      <c r="D3" s="195"/>
      <c r="E3" s="195"/>
      <c r="F3" s="195"/>
      <c r="G3" s="196"/>
      <c r="AC3" s="172" t="s">
        <v>120</v>
      </c>
      <c r="AG3" t="s">
        <v>121</v>
      </c>
    </row>
    <row r="4" spans="1:60" ht="24.95" customHeight="1" x14ac:dyDescent="0.2">
      <c r="A4" s="198" t="s">
        <v>9</v>
      </c>
      <c r="B4" s="199" t="s">
        <v>47</v>
      </c>
      <c r="C4" s="200" t="s">
        <v>48</v>
      </c>
      <c r="D4" s="201"/>
      <c r="E4" s="201"/>
      <c r="F4" s="201"/>
      <c r="G4" s="202"/>
      <c r="AG4" t="s">
        <v>122</v>
      </c>
    </row>
    <row r="5" spans="1:60" x14ac:dyDescent="0.2">
      <c r="D5" s="10"/>
    </row>
    <row r="6" spans="1:60" ht="38.25" x14ac:dyDescent="0.2">
      <c r="A6" s="204" t="s">
        <v>123</v>
      </c>
      <c r="B6" s="206" t="s">
        <v>124</v>
      </c>
      <c r="C6" s="206" t="s">
        <v>125</v>
      </c>
      <c r="D6" s="205" t="s">
        <v>126</v>
      </c>
      <c r="E6" s="204" t="s">
        <v>127</v>
      </c>
      <c r="F6" s="203" t="s">
        <v>128</v>
      </c>
      <c r="G6" s="204" t="s">
        <v>29</v>
      </c>
      <c r="H6" s="207" t="s">
        <v>30</v>
      </c>
      <c r="I6" s="207" t="s">
        <v>129</v>
      </c>
      <c r="J6" s="207" t="s">
        <v>31</v>
      </c>
      <c r="K6" s="207" t="s">
        <v>130</v>
      </c>
      <c r="L6" s="207" t="s">
        <v>131</v>
      </c>
      <c r="M6" s="207" t="s">
        <v>132</v>
      </c>
      <c r="N6" s="207" t="s">
        <v>133</v>
      </c>
      <c r="O6" s="207" t="s">
        <v>134</v>
      </c>
      <c r="P6" s="207" t="s">
        <v>135</v>
      </c>
      <c r="Q6" s="207" t="s">
        <v>136</v>
      </c>
      <c r="R6" s="207" t="s">
        <v>137</v>
      </c>
      <c r="S6" s="207" t="s">
        <v>138</v>
      </c>
      <c r="T6" s="207" t="s">
        <v>139</v>
      </c>
      <c r="U6" s="207" t="s">
        <v>140</v>
      </c>
      <c r="V6" s="207" t="s">
        <v>141</v>
      </c>
      <c r="W6" s="207" t="s">
        <v>142</v>
      </c>
      <c r="X6" s="207" t="s">
        <v>143</v>
      </c>
      <c r="Y6" s="207" t="s">
        <v>144</v>
      </c>
    </row>
    <row r="7" spans="1:60" hidden="1" x14ac:dyDescent="0.2">
      <c r="A7" s="3"/>
      <c r="B7" s="4"/>
      <c r="C7" s="4"/>
      <c r="D7" s="6"/>
      <c r="E7" s="209"/>
      <c r="F7" s="210"/>
      <c r="G7" s="210"/>
      <c r="H7" s="210"/>
      <c r="I7" s="210"/>
      <c r="J7" s="210"/>
      <c r="K7" s="210"/>
      <c r="L7" s="210"/>
      <c r="M7" s="210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</row>
    <row r="8" spans="1:60" x14ac:dyDescent="0.2">
      <c r="A8" s="222" t="s">
        <v>145</v>
      </c>
      <c r="B8" s="223" t="s">
        <v>116</v>
      </c>
      <c r="C8" s="241" t="s">
        <v>27</v>
      </c>
      <c r="D8" s="224"/>
      <c r="E8" s="225"/>
      <c r="F8" s="226"/>
      <c r="G8" s="226">
        <f>SUMIF(AG9:AG19,"&lt;&gt;NOR",G9:G19)</f>
        <v>0</v>
      </c>
      <c r="H8" s="226"/>
      <c r="I8" s="226">
        <f>SUM(I9:I19)</f>
        <v>0</v>
      </c>
      <c r="J8" s="226"/>
      <c r="K8" s="226">
        <f>SUM(K9:K19)</f>
        <v>0</v>
      </c>
      <c r="L8" s="226"/>
      <c r="M8" s="226">
        <f>SUM(M9:M19)</f>
        <v>0</v>
      </c>
      <c r="N8" s="225"/>
      <c r="O8" s="225">
        <f>SUM(O9:O19)</f>
        <v>0</v>
      </c>
      <c r="P8" s="225"/>
      <c r="Q8" s="225">
        <f>SUM(Q9:Q19)</f>
        <v>0</v>
      </c>
      <c r="R8" s="226"/>
      <c r="S8" s="226"/>
      <c r="T8" s="227"/>
      <c r="U8" s="221"/>
      <c r="V8" s="221">
        <f>SUM(V9:V19)</f>
        <v>0</v>
      </c>
      <c r="W8" s="221"/>
      <c r="X8" s="221"/>
      <c r="Y8" s="221"/>
      <c r="AG8" t="s">
        <v>146</v>
      </c>
    </row>
    <row r="9" spans="1:60" outlineLevel="1" x14ac:dyDescent="0.2">
      <c r="A9" s="229">
        <v>1</v>
      </c>
      <c r="B9" s="230" t="s">
        <v>147</v>
      </c>
      <c r="C9" s="242" t="s">
        <v>148</v>
      </c>
      <c r="D9" s="231" t="s">
        <v>149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150</v>
      </c>
      <c r="T9" s="235" t="s">
        <v>151</v>
      </c>
      <c r="U9" s="219">
        <v>0</v>
      </c>
      <c r="V9" s="219">
        <f>ROUND(E9*U9,2)</f>
        <v>0</v>
      </c>
      <c r="W9" s="219"/>
      <c r="X9" s="219" t="s">
        <v>152</v>
      </c>
      <c r="Y9" s="219" t="s">
        <v>153</v>
      </c>
      <c r="Z9" s="208"/>
      <c r="AA9" s="208"/>
      <c r="AB9" s="208"/>
      <c r="AC9" s="208"/>
      <c r="AD9" s="208"/>
      <c r="AE9" s="208"/>
      <c r="AF9" s="208"/>
      <c r="AG9" s="208" t="s">
        <v>154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2" x14ac:dyDescent="0.2">
      <c r="A10" s="215"/>
      <c r="B10" s="216"/>
      <c r="C10" s="243"/>
      <c r="D10" s="238"/>
      <c r="E10" s="238"/>
      <c r="F10" s="238"/>
      <c r="G10" s="238"/>
      <c r="H10" s="219"/>
      <c r="I10" s="219"/>
      <c r="J10" s="219"/>
      <c r="K10" s="219"/>
      <c r="L10" s="219"/>
      <c r="M10" s="219"/>
      <c r="N10" s="218"/>
      <c r="O10" s="218"/>
      <c r="P10" s="218"/>
      <c r="Q10" s="218"/>
      <c r="R10" s="219"/>
      <c r="S10" s="219"/>
      <c r="T10" s="219"/>
      <c r="U10" s="219"/>
      <c r="V10" s="219"/>
      <c r="W10" s="219"/>
      <c r="X10" s="219"/>
      <c r="Y10" s="219"/>
      <c r="Z10" s="208"/>
      <c r="AA10" s="208"/>
      <c r="AB10" s="208"/>
      <c r="AC10" s="208"/>
      <c r="AD10" s="208"/>
      <c r="AE10" s="208"/>
      <c r="AF10" s="208"/>
      <c r="AG10" s="208" t="s">
        <v>155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1" x14ac:dyDescent="0.2">
      <c r="A11" s="229">
        <v>2</v>
      </c>
      <c r="B11" s="230" t="s">
        <v>156</v>
      </c>
      <c r="C11" s="242" t="s">
        <v>157</v>
      </c>
      <c r="D11" s="231" t="s">
        <v>149</v>
      </c>
      <c r="E11" s="232">
        <v>1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21</v>
      </c>
      <c r="M11" s="234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4"/>
      <c r="S11" s="234" t="s">
        <v>150</v>
      </c>
      <c r="T11" s="235" t="s">
        <v>151</v>
      </c>
      <c r="U11" s="219">
        <v>0</v>
      </c>
      <c r="V11" s="219">
        <f>ROUND(E11*U11,2)</f>
        <v>0</v>
      </c>
      <c r="W11" s="219"/>
      <c r="X11" s="219" t="s">
        <v>152</v>
      </c>
      <c r="Y11" s="219" t="s">
        <v>153</v>
      </c>
      <c r="Z11" s="208"/>
      <c r="AA11" s="208"/>
      <c r="AB11" s="208"/>
      <c r="AC11" s="208"/>
      <c r="AD11" s="208"/>
      <c r="AE11" s="208"/>
      <c r="AF11" s="208"/>
      <c r="AG11" s="208" t="s">
        <v>154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2" x14ac:dyDescent="0.2">
      <c r="A12" s="215"/>
      <c r="B12" s="216"/>
      <c r="C12" s="244" t="s">
        <v>158</v>
      </c>
      <c r="D12" s="239"/>
      <c r="E12" s="239"/>
      <c r="F12" s="239"/>
      <c r="G12" s="239"/>
      <c r="H12" s="219"/>
      <c r="I12" s="219"/>
      <c r="J12" s="219"/>
      <c r="K12" s="219"/>
      <c r="L12" s="219"/>
      <c r="M12" s="219"/>
      <c r="N12" s="218"/>
      <c r="O12" s="218"/>
      <c r="P12" s="218"/>
      <c r="Q12" s="218"/>
      <c r="R12" s="219"/>
      <c r="S12" s="219"/>
      <c r="T12" s="219"/>
      <c r="U12" s="219"/>
      <c r="V12" s="219"/>
      <c r="W12" s="219"/>
      <c r="X12" s="219"/>
      <c r="Y12" s="219"/>
      <c r="Z12" s="208"/>
      <c r="AA12" s="208"/>
      <c r="AB12" s="208"/>
      <c r="AC12" s="208"/>
      <c r="AD12" s="208"/>
      <c r="AE12" s="208"/>
      <c r="AF12" s="208"/>
      <c r="AG12" s="208" t="s">
        <v>159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2" x14ac:dyDescent="0.2">
      <c r="A13" s="215"/>
      <c r="B13" s="216"/>
      <c r="C13" s="245"/>
      <c r="D13" s="237"/>
      <c r="E13" s="237"/>
      <c r="F13" s="237"/>
      <c r="G13" s="237"/>
      <c r="H13" s="219"/>
      <c r="I13" s="219"/>
      <c r="J13" s="219"/>
      <c r="K13" s="219"/>
      <c r="L13" s="219"/>
      <c r="M13" s="219"/>
      <c r="N13" s="218"/>
      <c r="O13" s="218"/>
      <c r="P13" s="218"/>
      <c r="Q13" s="218"/>
      <c r="R13" s="219"/>
      <c r="S13" s="219"/>
      <c r="T13" s="219"/>
      <c r="U13" s="219"/>
      <c r="V13" s="219"/>
      <c r="W13" s="219"/>
      <c r="X13" s="219"/>
      <c r="Y13" s="219"/>
      <c r="Z13" s="208"/>
      <c r="AA13" s="208"/>
      <c r="AB13" s="208"/>
      <c r="AC13" s="208"/>
      <c r="AD13" s="208"/>
      <c r="AE13" s="208"/>
      <c r="AF13" s="208"/>
      <c r="AG13" s="208" t="s">
        <v>155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 x14ac:dyDescent="0.2">
      <c r="A14" s="229">
        <v>3</v>
      </c>
      <c r="B14" s="230" t="s">
        <v>160</v>
      </c>
      <c r="C14" s="242" t="s">
        <v>161</v>
      </c>
      <c r="D14" s="231" t="s">
        <v>149</v>
      </c>
      <c r="E14" s="232">
        <v>1</v>
      </c>
      <c r="F14" s="233"/>
      <c r="G14" s="234">
        <f>ROUND(E14*F14,2)</f>
        <v>0</v>
      </c>
      <c r="H14" s="233"/>
      <c r="I14" s="234">
        <f>ROUND(E14*H14,2)</f>
        <v>0</v>
      </c>
      <c r="J14" s="233"/>
      <c r="K14" s="234">
        <f>ROUND(E14*J14,2)</f>
        <v>0</v>
      </c>
      <c r="L14" s="234">
        <v>21</v>
      </c>
      <c r="M14" s="234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4"/>
      <c r="S14" s="234" t="s">
        <v>150</v>
      </c>
      <c r="T14" s="235" t="s">
        <v>151</v>
      </c>
      <c r="U14" s="219">
        <v>0</v>
      </c>
      <c r="V14" s="219">
        <f>ROUND(E14*U14,2)</f>
        <v>0</v>
      </c>
      <c r="W14" s="219"/>
      <c r="X14" s="219" t="s">
        <v>152</v>
      </c>
      <c r="Y14" s="219" t="s">
        <v>153</v>
      </c>
      <c r="Z14" s="208"/>
      <c r="AA14" s="208"/>
      <c r="AB14" s="208"/>
      <c r="AC14" s="208"/>
      <c r="AD14" s="208"/>
      <c r="AE14" s="208"/>
      <c r="AF14" s="208"/>
      <c r="AG14" s="208" t="s">
        <v>154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33.75" outlineLevel="2" x14ac:dyDescent="0.2">
      <c r="A15" s="215"/>
      <c r="B15" s="216"/>
      <c r="C15" s="244" t="s">
        <v>162</v>
      </c>
      <c r="D15" s="239"/>
      <c r="E15" s="239"/>
      <c r="F15" s="239"/>
      <c r="G15" s="239"/>
      <c r="H15" s="219"/>
      <c r="I15" s="219"/>
      <c r="J15" s="219"/>
      <c r="K15" s="219"/>
      <c r="L15" s="219"/>
      <c r="M15" s="219"/>
      <c r="N15" s="218"/>
      <c r="O15" s="218"/>
      <c r="P15" s="218"/>
      <c r="Q15" s="218"/>
      <c r="R15" s="219"/>
      <c r="S15" s="219"/>
      <c r="T15" s="219"/>
      <c r="U15" s="219"/>
      <c r="V15" s="219"/>
      <c r="W15" s="219"/>
      <c r="X15" s="219"/>
      <c r="Y15" s="219"/>
      <c r="Z15" s="208"/>
      <c r="AA15" s="208"/>
      <c r="AB15" s="208"/>
      <c r="AC15" s="208"/>
      <c r="AD15" s="208"/>
      <c r="AE15" s="208"/>
      <c r="AF15" s="208"/>
      <c r="AG15" s="208" t="s">
        <v>159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40" t="str">
        <f>C15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5" s="208"/>
      <c r="BC15" s="208"/>
      <c r="BD15" s="208"/>
      <c r="BE15" s="208"/>
      <c r="BF15" s="208"/>
      <c r="BG15" s="208"/>
      <c r="BH15" s="208"/>
    </row>
    <row r="16" spans="1:60" outlineLevel="2" x14ac:dyDescent="0.2">
      <c r="A16" s="215"/>
      <c r="B16" s="216"/>
      <c r="C16" s="245"/>
      <c r="D16" s="237"/>
      <c r="E16" s="237"/>
      <c r="F16" s="237"/>
      <c r="G16" s="237"/>
      <c r="H16" s="219"/>
      <c r="I16" s="219"/>
      <c r="J16" s="219"/>
      <c r="K16" s="219"/>
      <c r="L16" s="219"/>
      <c r="M16" s="219"/>
      <c r="N16" s="218"/>
      <c r="O16" s="218"/>
      <c r="P16" s="218"/>
      <c r="Q16" s="218"/>
      <c r="R16" s="219"/>
      <c r="S16" s="219"/>
      <c r="T16" s="219"/>
      <c r="U16" s="219"/>
      <c r="V16" s="219"/>
      <c r="W16" s="219"/>
      <c r="X16" s="219"/>
      <c r="Y16" s="219"/>
      <c r="Z16" s="208"/>
      <c r="AA16" s="208"/>
      <c r="AB16" s="208"/>
      <c r="AC16" s="208"/>
      <c r="AD16" s="208"/>
      <c r="AE16" s="208"/>
      <c r="AF16" s="208"/>
      <c r="AG16" s="208" t="s">
        <v>155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 x14ac:dyDescent="0.2">
      <c r="A17" s="229">
        <v>4</v>
      </c>
      <c r="B17" s="230" t="s">
        <v>163</v>
      </c>
      <c r="C17" s="242" t="s">
        <v>164</v>
      </c>
      <c r="D17" s="231" t="s">
        <v>149</v>
      </c>
      <c r="E17" s="232">
        <v>1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150</v>
      </c>
      <c r="T17" s="235" t="s">
        <v>151</v>
      </c>
      <c r="U17" s="219">
        <v>0</v>
      </c>
      <c r="V17" s="219">
        <f>ROUND(E17*U17,2)</f>
        <v>0</v>
      </c>
      <c r="W17" s="219"/>
      <c r="X17" s="219" t="s">
        <v>152</v>
      </c>
      <c r="Y17" s="219" t="s">
        <v>153</v>
      </c>
      <c r="Z17" s="208"/>
      <c r="AA17" s="208"/>
      <c r="AB17" s="208"/>
      <c r="AC17" s="208"/>
      <c r="AD17" s="208"/>
      <c r="AE17" s="208"/>
      <c r="AF17" s="208"/>
      <c r="AG17" s="208" t="s">
        <v>154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2" x14ac:dyDescent="0.2">
      <c r="A18" s="215"/>
      <c r="B18" s="216"/>
      <c r="C18" s="244" t="s">
        <v>165</v>
      </c>
      <c r="D18" s="239"/>
      <c r="E18" s="239"/>
      <c r="F18" s="239"/>
      <c r="G18" s="239"/>
      <c r="H18" s="219"/>
      <c r="I18" s="219"/>
      <c r="J18" s="219"/>
      <c r="K18" s="219"/>
      <c r="L18" s="219"/>
      <c r="M18" s="219"/>
      <c r="N18" s="218"/>
      <c r="O18" s="218"/>
      <c r="P18" s="218"/>
      <c r="Q18" s="218"/>
      <c r="R18" s="219"/>
      <c r="S18" s="219"/>
      <c r="T18" s="219"/>
      <c r="U18" s="219"/>
      <c r="V18" s="219"/>
      <c r="W18" s="219"/>
      <c r="X18" s="219"/>
      <c r="Y18" s="219"/>
      <c r="Z18" s="208"/>
      <c r="AA18" s="208"/>
      <c r="AB18" s="208"/>
      <c r="AC18" s="208"/>
      <c r="AD18" s="208"/>
      <c r="AE18" s="208"/>
      <c r="AF18" s="208"/>
      <c r="AG18" s="208" t="s">
        <v>159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2" x14ac:dyDescent="0.2">
      <c r="A19" s="215"/>
      <c r="B19" s="216"/>
      <c r="C19" s="245"/>
      <c r="D19" s="237"/>
      <c r="E19" s="237"/>
      <c r="F19" s="237"/>
      <c r="G19" s="237"/>
      <c r="H19" s="219"/>
      <c r="I19" s="219"/>
      <c r="J19" s="219"/>
      <c r="K19" s="219"/>
      <c r="L19" s="219"/>
      <c r="M19" s="219"/>
      <c r="N19" s="218"/>
      <c r="O19" s="218"/>
      <c r="P19" s="218"/>
      <c r="Q19" s="218"/>
      <c r="R19" s="219"/>
      <c r="S19" s="219"/>
      <c r="T19" s="219"/>
      <c r="U19" s="219"/>
      <c r="V19" s="219"/>
      <c r="W19" s="219"/>
      <c r="X19" s="219"/>
      <c r="Y19" s="219"/>
      <c r="Z19" s="208"/>
      <c r="AA19" s="208"/>
      <c r="AB19" s="208"/>
      <c r="AC19" s="208"/>
      <c r="AD19" s="208"/>
      <c r="AE19" s="208"/>
      <c r="AF19" s="208"/>
      <c r="AG19" s="208" t="s">
        <v>155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x14ac:dyDescent="0.2">
      <c r="A20" s="222" t="s">
        <v>145</v>
      </c>
      <c r="B20" s="223" t="s">
        <v>117</v>
      </c>
      <c r="C20" s="241" t="s">
        <v>28</v>
      </c>
      <c r="D20" s="224"/>
      <c r="E20" s="225"/>
      <c r="F20" s="226"/>
      <c r="G20" s="226">
        <f>SUMIF(AG21:AG35,"&lt;&gt;NOR",G21:G35)</f>
        <v>0</v>
      </c>
      <c r="H20" s="226"/>
      <c r="I20" s="226">
        <f>SUM(I21:I35)</f>
        <v>0</v>
      </c>
      <c r="J20" s="226"/>
      <c r="K20" s="226">
        <f>SUM(K21:K35)</f>
        <v>0</v>
      </c>
      <c r="L20" s="226"/>
      <c r="M20" s="226">
        <f>SUM(M21:M35)</f>
        <v>0</v>
      </c>
      <c r="N20" s="225"/>
      <c r="O20" s="225">
        <f>SUM(O21:O35)</f>
        <v>0</v>
      </c>
      <c r="P20" s="225"/>
      <c r="Q20" s="225">
        <f>SUM(Q21:Q35)</f>
        <v>0</v>
      </c>
      <c r="R20" s="226"/>
      <c r="S20" s="226"/>
      <c r="T20" s="227"/>
      <c r="U20" s="221"/>
      <c r="V20" s="221">
        <f>SUM(V21:V35)</f>
        <v>0</v>
      </c>
      <c r="W20" s="221"/>
      <c r="X20" s="221"/>
      <c r="Y20" s="221"/>
      <c r="AG20" t="s">
        <v>146</v>
      </c>
    </row>
    <row r="21" spans="1:60" outlineLevel="1" x14ac:dyDescent="0.2">
      <c r="A21" s="229">
        <v>5</v>
      </c>
      <c r="B21" s="230" t="s">
        <v>166</v>
      </c>
      <c r="C21" s="242" t="s">
        <v>167</v>
      </c>
      <c r="D21" s="231" t="s">
        <v>149</v>
      </c>
      <c r="E21" s="232">
        <v>1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4"/>
      <c r="S21" s="234" t="s">
        <v>150</v>
      </c>
      <c r="T21" s="235" t="s">
        <v>151</v>
      </c>
      <c r="U21" s="219">
        <v>0</v>
      </c>
      <c r="V21" s="219">
        <f>ROUND(E21*U21,2)</f>
        <v>0</v>
      </c>
      <c r="W21" s="219"/>
      <c r="X21" s="219" t="s">
        <v>152</v>
      </c>
      <c r="Y21" s="219" t="s">
        <v>153</v>
      </c>
      <c r="Z21" s="208"/>
      <c r="AA21" s="208"/>
      <c r="AB21" s="208"/>
      <c r="AC21" s="208"/>
      <c r="AD21" s="208"/>
      <c r="AE21" s="208"/>
      <c r="AF21" s="208"/>
      <c r="AG21" s="208" t="s">
        <v>154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2" x14ac:dyDescent="0.2">
      <c r="A22" s="215"/>
      <c r="B22" s="216"/>
      <c r="C22" s="244" t="s">
        <v>168</v>
      </c>
      <c r="D22" s="239"/>
      <c r="E22" s="239"/>
      <c r="F22" s="239"/>
      <c r="G22" s="239"/>
      <c r="H22" s="219"/>
      <c r="I22" s="219"/>
      <c r="J22" s="219"/>
      <c r="K22" s="219"/>
      <c r="L22" s="219"/>
      <c r="M22" s="219"/>
      <c r="N22" s="218"/>
      <c r="O22" s="218"/>
      <c r="P22" s="218"/>
      <c r="Q22" s="218"/>
      <c r="R22" s="219"/>
      <c r="S22" s="219"/>
      <c r="T22" s="219"/>
      <c r="U22" s="219"/>
      <c r="V22" s="219"/>
      <c r="W22" s="219"/>
      <c r="X22" s="219"/>
      <c r="Y22" s="219"/>
      <c r="Z22" s="208"/>
      <c r="AA22" s="208"/>
      <c r="AB22" s="208"/>
      <c r="AC22" s="208"/>
      <c r="AD22" s="208"/>
      <c r="AE22" s="208"/>
      <c r="AF22" s="208"/>
      <c r="AG22" s="208" t="s">
        <v>159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2" x14ac:dyDescent="0.2">
      <c r="A23" s="215"/>
      <c r="B23" s="216"/>
      <c r="C23" s="245"/>
      <c r="D23" s="237"/>
      <c r="E23" s="237"/>
      <c r="F23" s="237"/>
      <c r="G23" s="237"/>
      <c r="H23" s="219"/>
      <c r="I23" s="219"/>
      <c r="J23" s="219"/>
      <c r="K23" s="219"/>
      <c r="L23" s="219"/>
      <c r="M23" s="219"/>
      <c r="N23" s="218"/>
      <c r="O23" s="218"/>
      <c r="P23" s="218"/>
      <c r="Q23" s="218"/>
      <c r="R23" s="219"/>
      <c r="S23" s="219"/>
      <c r="T23" s="219"/>
      <c r="U23" s="219"/>
      <c r="V23" s="219"/>
      <c r="W23" s="219"/>
      <c r="X23" s="219"/>
      <c r="Y23" s="219"/>
      <c r="Z23" s="208"/>
      <c r="AA23" s="208"/>
      <c r="AB23" s="208"/>
      <c r="AC23" s="208"/>
      <c r="AD23" s="208"/>
      <c r="AE23" s="208"/>
      <c r="AF23" s="208"/>
      <c r="AG23" s="208" t="s">
        <v>155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 x14ac:dyDescent="0.2">
      <c r="A24" s="229">
        <v>6</v>
      </c>
      <c r="B24" s="230" t="s">
        <v>169</v>
      </c>
      <c r="C24" s="242" t="s">
        <v>170</v>
      </c>
      <c r="D24" s="231" t="s">
        <v>149</v>
      </c>
      <c r="E24" s="232">
        <v>1</v>
      </c>
      <c r="F24" s="233"/>
      <c r="G24" s="234">
        <f>ROUND(E24*F24,2)</f>
        <v>0</v>
      </c>
      <c r="H24" s="233"/>
      <c r="I24" s="234">
        <f>ROUND(E24*H24,2)</f>
        <v>0</v>
      </c>
      <c r="J24" s="233"/>
      <c r="K24" s="234">
        <f>ROUND(E24*J24,2)</f>
        <v>0</v>
      </c>
      <c r="L24" s="234">
        <v>21</v>
      </c>
      <c r="M24" s="234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4"/>
      <c r="S24" s="234" t="s">
        <v>150</v>
      </c>
      <c r="T24" s="235" t="s">
        <v>151</v>
      </c>
      <c r="U24" s="219">
        <v>0</v>
      </c>
      <c r="V24" s="219">
        <f>ROUND(E24*U24,2)</f>
        <v>0</v>
      </c>
      <c r="W24" s="219"/>
      <c r="X24" s="219" t="s">
        <v>152</v>
      </c>
      <c r="Y24" s="219" t="s">
        <v>153</v>
      </c>
      <c r="Z24" s="208"/>
      <c r="AA24" s="208"/>
      <c r="AB24" s="208"/>
      <c r="AC24" s="208"/>
      <c r="AD24" s="208"/>
      <c r="AE24" s="208"/>
      <c r="AF24" s="208"/>
      <c r="AG24" s="208" t="s">
        <v>154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ht="22.5" outlineLevel="2" x14ac:dyDescent="0.2">
      <c r="A25" s="215"/>
      <c r="B25" s="216"/>
      <c r="C25" s="244" t="s">
        <v>171</v>
      </c>
      <c r="D25" s="239"/>
      <c r="E25" s="239"/>
      <c r="F25" s="239"/>
      <c r="G25" s="239"/>
      <c r="H25" s="219"/>
      <c r="I25" s="219"/>
      <c r="J25" s="219"/>
      <c r="K25" s="219"/>
      <c r="L25" s="219"/>
      <c r="M25" s="219"/>
      <c r="N25" s="218"/>
      <c r="O25" s="218"/>
      <c r="P25" s="218"/>
      <c r="Q25" s="218"/>
      <c r="R25" s="219"/>
      <c r="S25" s="219"/>
      <c r="T25" s="219"/>
      <c r="U25" s="219"/>
      <c r="V25" s="219"/>
      <c r="W25" s="219"/>
      <c r="X25" s="219"/>
      <c r="Y25" s="219"/>
      <c r="Z25" s="208"/>
      <c r="AA25" s="208"/>
      <c r="AB25" s="208"/>
      <c r="AC25" s="208"/>
      <c r="AD25" s="208"/>
      <c r="AE25" s="208"/>
      <c r="AF25" s="208"/>
      <c r="AG25" s="208" t="s">
        <v>159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40" t="str">
        <f>C25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5" s="208"/>
      <c r="BC25" s="208"/>
      <c r="BD25" s="208"/>
      <c r="BE25" s="208"/>
      <c r="BF25" s="208"/>
      <c r="BG25" s="208"/>
      <c r="BH25" s="208"/>
    </row>
    <row r="26" spans="1:60" outlineLevel="2" x14ac:dyDescent="0.2">
      <c r="A26" s="215"/>
      <c r="B26" s="216"/>
      <c r="C26" s="245"/>
      <c r="D26" s="237"/>
      <c r="E26" s="237"/>
      <c r="F26" s="237"/>
      <c r="G26" s="237"/>
      <c r="H26" s="219"/>
      <c r="I26" s="219"/>
      <c r="J26" s="219"/>
      <c r="K26" s="219"/>
      <c r="L26" s="219"/>
      <c r="M26" s="219"/>
      <c r="N26" s="218"/>
      <c r="O26" s="218"/>
      <c r="P26" s="218"/>
      <c r="Q26" s="218"/>
      <c r="R26" s="219"/>
      <c r="S26" s="219"/>
      <c r="T26" s="219"/>
      <c r="U26" s="219"/>
      <c r="V26" s="219"/>
      <c r="W26" s="219"/>
      <c r="X26" s="219"/>
      <c r="Y26" s="219"/>
      <c r="Z26" s="208"/>
      <c r="AA26" s="208"/>
      <c r="AB26" s="208"/>
      <c r="AC26" s="208"/>
      <c r="AD26" s="208"/>
      <c r="AE26" s="208"/>
      <c r="AF26" s="208"/>
      <c r="AG26" s="208" t="s">
        <v>155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 x14ac:dyDescent="0.2">
      <c r="A27" s="229">
        <v>7</v>
      </c>
      <c r="B27" s="230" t="s">
        <v>172</v>
      </c>
      <c r="C27" s="242" t="s">
        <v>173</v>
      </c>
      <c r="D27" s="231" t="s">
        <v>149</v>
      </c>
      <c r="E27" s="232">
        <v>1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/>
      <c r="S27" s="234" t="s">
        <v>150</v>
      </c>
      <c r="T27" s="235" t="s">
        <v>151</v>
      </c>
      <c r="U27" s="219">
        <v>0</v>
      </c>
      <c r="V27" s="219">
        <f>ROUND(E27*U27,2)</f>
        <v>0</v>
      </c>
      <c r="W27" s="219"/>
      <c r="X27" s="219" t="s">
        <v>152</v>
      </c>
      <c r="Y27" s="219" t="s">
        <v>153</v>
      </c>
      <c r="Z27" s="208"/>
      <c r="AA27" s="208"/>
      <c r="AB27" s="208"/>
      <c r="AC27" s="208"/>
      <c r="AD27" s="208"/>
      <c r="AE27" s="208"/>
      <c r="AF27" s="208"/>
      <c r="AG27" s="208" t="s">
        <v>154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ht="33.75" outlineLevel="2" x14ac:dyDescent="0.2">
      <c r="A28" s="215"/>
      <c r="B28" s="216"/>
      <c r="C28" s="244" t="s">
        <v>174</v>
      </c>
      <c r="D28" s="239"/>
      <c r="E28" s="239"/>
      <c r="F28" s="239"/>
      <c r="G28" s="239"/>
      <c r="H28" s="219"/>
      <c r="I28" s="219"/>
      <c r="J28" s="219"/>
      <c r="K28" s="219"/>
      <c r="L28" s="219"/>
      <c r="M28" s="219"/>
      <c r="N28" s="218"/>
      <c r="O28" s="218"/>
      <c r="P28" s="218"/>
      <c r="Q28" s="218"/>
      <c r="R28" s="219"/>
      <c r="S28" s="219"/>
      <c r="T28" s="219"/>
      <c r="U28" s="219"/>
      <c r="V28" s="219"/>
      <c r="W28" s="219"/>
      <c r="X28" s="219"/>
      <c r="Y28" s="219"/>
      <c r="Z28" s="208"/>
      <c r="AA28" s="208"/>
      <c r="AB28" s="208"/>
      <c r="AC28" s="208"/>
      <c r="AD28" s="208"/>
      <c r="AE28" s="208"/>
      <c r="AF28" s="208"/>
      <c r="AG28" s="208" t="s">
        <v>159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40" t="str">
        <f>C28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8" s="208"/>
      <c r="BC28" s="208"/>
      <c r="BD28" s="208"/>
      <c r="BE28" s="208"/>
      <c r="BF28" s="208"/>
      <c r="BG28" s="208"/>
      <c r="BH28" s="208"/>
    </row>
    <row r="29" spans="1:60" outlineLevel="2" x14ac:dyDescent="0.2">
      <c r="A29" s="215"/>
      <c r="B29" s="216"/>
      <c r="C29" s="245"/>
      <c r="D29" s="237"/>
      <c r="E29" s="237"/>
      <c r="F29" s="237"/>
      <c r="G29" s="237"/>
      <c r="H29" s="219"/>
      <c r="I29" s="219"/>
      <c r="J29" s="219"/>
      <c r="K29" s="219"/>
      <c r="L29" s="219"/>
      <c r="M29" s="219"/>
      <c r="N29" s="218"/>
      <c r="O29" s="218"/>
      <c r="P29" s="218"/>
      <c r="Q29" s="218"/>
      <c r="R29" s="219"/>
      <c r="S29" s="219"/>
      <c r="T29" s="219"/>
      <c r="U29" s="219"/>
      <c r="V29" s="219"/>
      <c r="W29" s="219"/>
      <c r="X29" s="219"/>
      <c r="Y29" s="219"/>
      <c r="Z29" s="208"/>
      <c r="AA29" s="208"/>
      <c r="AB29" s="208"/>
      <c r="AC29" s="208"/>
      <c r="AD29" s="208"/>
      <c r="AE29" s="208"/>
      <c r="AF29" s="208"/>
      <c r="AG29" s="208" t="s">
        <v>155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 x14ac:dyDescent="0.2">
      <c r="A30" s="229">
        <v>8</v>
      </c>
      <c r="B30" s="230" t="s">
        <v>175</v>
      </c>
      <c r="C30" s="242" t="s">
        <v>176</v>
      </c>
      <c r="D30" s="231" t="s">
        <v>149</v>
      </c>
      <c r="E30" s="232">
        <v>1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21</v>
      </c>
      <c r="M30" s="234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4"/>
      <c r="S30" s="234" t="s">
        <v>150</v>
      </c>
      <c r="T30" s="235" t="s">
        <v>151</v>
      </c>
      <c r="U30" s="219">
        <v>0</v>
      </c>
      <c r="V30" s="219">
        <f>ROUND(E30*U30,2)</f>
        <v>0</v>
      </c>
      <c r="W30" s="219"/>
      <c r="X30" s="219" t="s">
        <v>152</v>
      </c>
      <c r="Y30" s="219" t="s">
        <v>153</v>
      </c>
      <c r="Z30" s="208"/>
      <c r="AA30" s="208"/>
      <c r="AB30" s="208"/>
      <c r="AC30" s="208"/>
      <c r="AD30" s="208"/>
      <c r="AE30" s="208"/>
      <c r="AF30" s="208"/>
      <c r="AG30" s="208" t="s">
        <v>154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2" x14ac:dyDescent="0.2">
      <c r="A31" s="215"/>
      <c r="B31" s="216"/>
      <c r="C31" s="244" t="s">
        <v>177</v>
      </c>
      <c r="D31" s="239"/>
      <c r="E31" s="239"/>
      <c r="F31" s="239"/>
      <c r="G31" s="239"/>
      <c r="H31" s="219"/>
      <c r="I31" s="219"/>
      <c r="J31" s="219"/>
      <c r="K31" s="219"/>
      <c r="L31" s="219"/>
      <c r="M31" s="219"/>
      <c r="N31" s="218"/>
      <c r="O31" s="218"/>
      <c r="P31" s="218"/>
      <c r="Q31" s="218"/>
      <c r="R31" s="219"/>
      <c r="S31" s="219"/>
      <c r="T31" s="219"/>
      <c r="U31" s="219"/>
      <c r="V31" s="219"/>
      <c r="W31" s="219"/>
      <c r="X31" s="219"/>
      <c r="Y31" s="219"/>
      <c r="Z31" s="208"/>
      <c r="AA31" s="208"/>
      <c r="AB31" s="208"/>
      <c r="AC31" s="208"/>
      <c r="AD31" s="208"/>
      <c r="AE31" s="208"/>
      <c r="AF31" s="208"/>
      <c r="AG31" s="208" t="s">
        <v>159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40" t="str">
        <f>C31</f>
        <v>Náklady zhotovitele, které vzniknou v souvislosti s povinnostmi zhotovitele při předání a převzetí díla.</v>
      </c>
      <c r="BB31" s="208"/>
      <c r="BC31" s="208"/>
      <c r="BD31" s="208"/>
      <c r="BE31" s="208"/>
      <c r="BF31" s="208"/>
      <c r="BG31" s="208"/>
      <c r="BH31" s="208"/>
    </row>
    <row r="32" spans="1:60" outlineLevel="2" x14ac:dyDescent="0.2">
      <c r="A32" s="215"/>
      <c r="B32" s="216"/>
      <c r="C32" s="245"/>
      <c r="D32" s="237"/>
      <c r="E32" s="237"/>
      <c r="F32" s="237"/>
      <c r="G32" s="237"/>
      <c r="H32" s="219"/>
      <c r="I32" s="219"/>
      <c r="J32" s="219"/>
      <c r="K32" s="219"/>
      <c r="L32" s="219"/>
      <c r="M32" s="219"/>
      <c r="N32" s="218"/>
      <c r="O32" s="218"/>
      <c r="P32" s="218"/>
      <c r="Q32" s="218"/>
      <c r="R32" s="219"/>
      <c r="S32" s="219"/>
      <c r="T32" s="219"/>
      <c r="U32" s="219"/>
      <c r="V32" s="219"/>
      <c r="W32" s="219"/>
      <c r="X32" s="219"/>
      <c r="Y32" s="219"/>
      <c r="Z32" s="208"/>
      <c r="AA32" s="208"/>
      <c r="AB32" s="208"/>
      <c r="AC32" s="208"/>
      <c r="AD32" s="208"/>
      <c r="AE32" s="208"/>
      <c r="AF32" s="208"/>
      <c r="AG32" s="208" t="s">
        <v>155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 x14ac:dyDescent="0.2">
      <c r="A33" s="229">
        <v>9</v>
      </c>
      <c r="B33" s="230" t="s">
        <v>178</v>
      </c>
      <c r="C33" s="242" t="s">
        <v>179</v>
      </c>
      <c r="D33" s="231" t="s">
        <v>149</v>
      </c>
      <c r="E33" s="232">
        <v>1</v>
      </c>
      <c r="F33" s="233"/>
      <c r="G33" s="234">
        <f>ROUND(E33*F33,2)</f>
        <v>0</v>
      </c>
      <c r="H33" s="233"/>
      <c r="I33" s="234">
        <f>ROUND(E33*H33,2)</f>
        <v>0</v>
      </c>
      <c r="J33" s="233"/>
      <c r="K33" s="234">
        <f>ROUND(E33*J33,2)</f>
        <v>0</v>
      </c>
      <c r="L33" s="234">
        <v>21</v>
      </c>
      <c r="M33" s="234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4"/>
      <c r="S33" s="234" t="s">
        <v>150</v>
      </c>
      <c r="T33" s="235" t="s">
        <v>151</v>
      </c>
      <c r="U33" s="219">
        <v>0</v>
      </c>
      <c r="V33" s="219">
        <f>ROUND(E33*U33,2)</f>
        <v>0</v>
      </c>
      <c r="W33" s="219"/>
      <c r="X33" s="219" t="s">
        <v>152</v>
      </c>
      <c r="Y33" s="219" t="s">
        <v>153</v>
      </c>
      <c r="Z33" s="208"/>
      <c r="AA33" s="208"/>
      <c r="AB33" s="208"/>
      <c r="AC33" s="208"/>
      <c r="AD33" s="208"/>
      <c r="AE33" s="208"/>
      <c r="AF33" s="208"/>
      <c r="AG33" s="208" t="s">
        <v>154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2" x14ac:dyDescent="0.2">
      <c r="A34" s="215"/>
      <c r="B34" s="216"/>
      <c r="C34" s="244" t="s">
        <v>180</v>
      </c>
      <c r="D34" s="239"/>
      <c r="E34" s="239"/>
      <c r="F34" s="239"/>
      <c r="G34" s="239"/>
      <c r="H34" s="219"/>
      <c r="I34" s="219"/>
      <c r="J34" s="219"/>
      <c r="K34" s="219"/>
      <c r="L34" s="219"/>
      <c r="M34" s="219"/>
      <c r="N34" s="218"/>
      <c r="O34" s="218"/>
      <c r="P34" s="218"/>
      <c r="Q34" s="218"/>
      <c r="R34" s="219"/>
      <c r="S34" s="219"/>
      <c r="T34" s="219"/>
      <c r="U34" s="219"/>
      <c r="V34" s="219"/>
      <c r="W34" s="219"/>
      <c r="X34" s="219"/>
      <c r="Y34" s="219"/>
      <c r="Z34" s="208"/>
      <c r="AA34" s="208"/>
      <c r="AB34" s="208"/>
      <c r="AC34" s="208"/>
      <c r="AD34" s="208"/>
      <c r="AE34" s="208"/>
      <c r="AF34" s="208"/>
      <c r="AG34" s="208" t="s">
        <v>159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40" t="str">
        <f>C34</f>
        <v>Náklady na vyhotovení dokumentace skutečného provedení stavby a její předání objednateli v požadované formě a požadovaném počtu.</v>
      </c>
      <c r="BB34" s="208"/>
      <c r="BC34" s="208"/>
      <c r="BD34" s="208"/>
      <c r="BE34" s="208"/>
      <c r="BF34" s="208"/>
      <c r="BG34" s="208"/>
      <c r="BH34" s="208"/>
    </row>
    <row r="35" spans="1:60" outlineLevel="2" x14ac:dyDescent="0.2">
      <c r="A35" s="215"/>
      <c r="B35" s="216"/>
      <c r="C35" s="245"/>
      <c r="D35" s="237"/>
      <c r="E35" s="237"/>
      <c r="F35" s="237"/>
      <c r="G35" s="237"/>
      <c r="H35" s="219"/>
      <c r="I35" s="219"/>
      <c r="J35" s="219"/>
      <c r="K35" s="219"/>
      <c r="L35" s="219"/>
      <c r="M35" s="219"/>
      <c r="N35" s="218"/>
      <c r="O35" s="218"/>
      <c r="P35" s="218"/>
      <c r="Q35" s="218"/>
      <c r="R35" s="219"/>
      <c r="S35" s="219"/>
      <c r="T35" s="219"/>
      <c r="U35" s="219"/>
      <c r="V35" s="219"/>
      <c r="W35" s="219"/>
      <c r="X35" s="219"/>
      <c r="Y35" s="219"/>
      <c r="Z35" s="208"/>
      <c r="AA35" s="208"/>
      <c r="AB35" s="208"/>
      <c r="AC35" s="208"/>
      <c r="AD35" s="208"/>
      <c r="AE35" s="208"/>
      <c r="AF35" s="208"/>
      <c r="AG35" s="208" t="s">
        <v>155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x14ac:dyDescent="0.2">
      <c r="A36" s="3"/>
      <c r="B36" s="4"/>
      <c r="C36" s="246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131</v>
      </c>
    </row>
    <row r="37" spans="1:60" x14ac:dyDescent="0.2">
      <c r="A37" s="211"/>
      <c r="B37" s="212" t="s">
        <v>29</v>
      </c>
      <c r="C37" s="247"/>
      <c r="D37" s="213"/>
      <c r="E37" s="214"/>
      <c r="F37" s="214"/>
      <c r="G37" s="228">
        <f>G8+G20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181</v>
      </c>
    </row>
    <row r="38" spans="1:60" x14ac:dyDescent="0.2">
      <c r="C38" s="248"/>
      <c r="D38" s="10"/>
      <c r="AG38" t="s">
        <v>182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hETTg6oy4Nq2pQesSmrf9Rvf0jU/5UdCOl+FbcNbVkVN4yGT7MOEtxp4vTgpbkTvNGuv6K+huGlupzFRnjP2Q==" saltValue="uLtpgEfGgKzHJ0PPThSDwQ==" spinCount="100000" sheet="1" formatRows="0"/>
  <mergeCells count="21">
    <mergeCell ref="C32:G32"/>
    <mergeCell ref="C34:G34"/>
    <mergeCell ref="C35:G35"/>
    <mergeCell ref="C23:G23"/>
    <mergeCell ref="C25:G25"/>
    <mergeCell ref="C26:G26"/>
    <mergeCell ref="C28:G28"/>
    <mergeCell ref="C29:G29"/>
    <mergeCell ref="C31:G31"/>
    <mergeCell ref="C13:G13"/>
    <mergeCell ref="C15:G15"/>
    <mergeCell ref="C16:G16"/>
    <mergeCell ref="C18:G18"/>
    <mergeCell ref="C19:G19"/>
    <mergeCell ref="C22:G22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0213-68D2-4402-855F-7E209E85D61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2" customWidth="1"/>
    <col min="3" max="3" width="63.28515625" style="17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3" t="s">
        <v>118</v>
      </c>
      <c r="B1" s="193"/>
      <c r="C1" s="193"/>
      <c r="D1" s="193"/>
      <c r="E1" s="193"/>
      <c r="F1" s="193"/>
      <c r="G1" s="193"/>
      <c r="AG1" t="s">
        <v>119</v>
      </c>
    </row>
    <row r="2" spans="1:60" ht="24.95" customHeight="1" x14ac:dyDescent="0.2">
      <c r="A2" s="194" t="s">
        <v>7</v>
      </c>
      <c r="B2" s="49" t="s">
        <v>43</v>
      </c>
      <c r="C2" s="197" t="s">
        <v>44</v>
      </c>
      <c r="D2" s="195"/>
      <c r="E2" s="195"/>
      <c r="F2" s="195"/>
      <c r="G2" s="196"/>
      <c r="AG2" t="s">
        <v>120</v>
      </c>
    </row>
    <row r="3" spans="1:60" ht="24.95" customHeight="1" x14ac:dyDescent="0.2">
      <c r="A3" s="194" t="s">
        <v>8</v>
      </c>
      <c r="B3" s="49" t="s">
        <v>49</v>
      </c>
      <c r="C3" s="197" t="s">
        <v>50</v>
      </c>
      <c r="D3" s="195"/>
      <c r="E3" s="195"/>
      <c r="F3" s="195"/>
      <c r="G3" s="196"/>
      <c r="AC3" s="172" t="s">
        <v>120</v>
      </c>
      <c r="AG3" t="s">
        <v>121</v>
      </c>
    </row>
    <row r="4" spans="1:60" ht="24.95" customHeight="1" x14ac:dyDescent="0.2">
      <c r="A4" s="198" t="s">
        <v>9</v>
      </c>
      <c r="B4" s="199" t="s">
        <v>49</v>
      </c>
      <c r="C4" s="200" t="s">
        <v>50</v>
      </c>
      <c r="D4" s="201"/>
      <c r="E4" s="201"/>
      <c r="F4" s="201"/>
      <c r="G4" s="202"/>
      <c r="AG4" t="s">
        <v>122</v>
      </c>
    </row>
    <row r="5" spans="1:60" x14ac:dyDescent="0.2">
      <c r="D5" s="10"/>
    </row>
    <row r="6" spans="1:60" ht="38.25" x14ac:dyDescent="0.2">
      <c r="A6" s="204" t="s">
        <v>123</v>
      </c>
      <c r="B6" s="206" t="s">
        <v>124</v>
      </c>
      <c r="C6" s="206" t="s">
        <v>125</v>
      </c>
      <c r="D6" s="205" t="s">
        <v>126</v>
      </c>
      <c r="E6" s="204" t="s">
        <v>127</v>
      </c>
      <c r="F6" s="203" t="s">
        <v>128</v>
      </c>
      <c r="G6" s="204" t="s">
        <v>29</v>
      </c>
      <c r="H6" s="207" t="s">
        <v>30</v>
      </c>
      <c r="I6" s="207" t="s">
        <v>129</v>
      </c>
      <c r="J6" s="207" t="s">
        <v>31</v>
      </c>
      <c r="K6" s="207" t="s">
        <v>130</v>
      </c>
      <c r="L6" s="207" t="s">
        <v>131</v>
      </c>
      <c r="M6" s="207" t="s">
        <v>132</v>
      </c>
      <c r="N6" s="207" t="s">
        <v>133</v>
      </c>
      <c r="O6" s="207" t="s">
        <v>134</v>
      </c>
      <c r="P6" s="207" t="s">
        <v>135</v>
      </c>
      <c r="Q6" s="207" t="s">
        <v>136</v>
      </c>
      <c r="R6" s="207" t="s">
        <v>137</v>
      </c>
      <c r="S6" s="207" t="s">
        <v>138</v>
      </c>
      <c r="T6" s="207" t="s">
        <v>139</v>
      </c>
      <c r="U6" s="207" t="s">
        <v>140</v>
      </c>
      <c r="V6" s="207" t="s">
        <v>141</v>
      </c>
      <c r="W6" s="207" t="s">
        <v>142</v>
      </c>
      <c r="X6" s="207" t="s">
        <v>143</v>
      </c>
      <c r="Y6" s="207" t="s">
        <v>144</v>
      </c>
    </row>
    <row r="7" spans="1:60" hidden="1" x14ac:dyDescent="0.2">
      <c r="A7" s="3"/>
      <c r="B7" s="4"/>
      <c r="C7" s="4"/>
      <c r="D7" s="6"/>
      <c r="E7" s="209"/>
      <c r="F7" s="210"/>
      <c r="G7" s="210"/>
      <c r="H7" s="210"/>
      <c r="I7" s="210"/>
      <c r="J7" s="210"/>
      <c r="K7" s="210"/>
      <c r="L7" s="210"/>
      <c r="M7" s="210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</row>
    <row r="8" spans="1:60" x14ac:dyDescent="0.2">
      <c r="A8" s="222" t="s">
        <v>145</v>
      </c>
      <c r="B8" s="223" t="s">
        <v>75</v>
      </c>
      <c r="C8" s="241" t="s">
        <v>76</v>
      </c>
      <c r="D8" s="224"/>
      <c r="E8" s="225"/>
      <c r="F8" s="226"/>
      <c r="G8" s="226">
        <f>SUMIF(AG9:AG15,"&lt;&gt;NOR",G9:G15)</f>
        <v>0</v>
      </c>
      <c r="H8" s="226"/>
      <c r="I8" s="226">
        <f>SUM(I9:I15)</f>
        <v>0</v>
      </c>
      <c r="J8" s="226"/>
      <c r="K8" s="226">
        <f>SUM(K9:K15)</f>
        <v>0</v>
      </c>
      <c r="L8" s="226"/>
      <c r="M8" s="226">
        <f>SUM(M9:M15)</f>
        <v>0</v>
      </c>
      <c r="N8" s="225"/>
      <c r="O8" s="225">
        <f>SUM(O9:O15)</f>
        <v>0</v>
      </c>
      <c r="P8" s="225"/>
      <c r="Q8" s="225">
        <f>SUM(Q9:Q15)</f>
        <v>1</v>
      </c>
      <c r="R8" s="226"/>
      <c r="S8" s="226"/>
      <c r="T8" s="227"/>
      <c r="U8" s="221"/>
      <c r="V8" s="221">
        <f>SUM(V9:V15)</f>
        <v>1.3</v>
      </c>
      <c r="W8" s="221"/>
      <c r="X8" s="221"/>
      <c r="Y8" s="221"/>
      <c r="AG8" t="s">
        <v>146</v>
      </c>
    </row>
    <row r="9" spans="1:60" ht="33.75" outlineLevel="1" x14ac:dyDescent="0.2">
      <c r="A9" s="229">
        <v>1</v>
      </c>
      <c r="B9" s="230" t="s">
        <v>183</v>
      </c>
      <c r="C9" s="242" t="s">
        <v>184</v>
      </c>
      <c r="D9" s="231" t="s">
        <v>185</v>
      </c>
      <c r="E9" s="232">
        <v>1.05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0.2</v>
      </c>
      <c r="Q9" s="232">
        <f>ROUND(E9*P9,2)</f>
        <v>0.21</v>
      </c>
      <c r="R9" s="234" t="s">
        <v>186</v>
      </c>
      <c r="S9" s="234" t="s">
        <v>150</v>
      </c>
      <c r="T9" s="235" t="s">
        <v>150</v>
      </c>
      <c r="U9" s="219">
        <v>0.1</v>
      </c>
      <c r="V9" s="219">
        <f>ROUND(E9*U9,2)</f>
        <v>0.11</v>
      </c>
      <c r="W9" s="219"/>
      <c r="X9" s="219" t="s">
        <v>187</v>
      </c>
      <c r="Y9" s="219" t="s">
        <v>153</v>
      </c>
      <c r="Z9" s="208"/>
      <c r="AA9" s="208"/>
      <c r="AB9" s="208"/>
      <c r="AC9" s="208"/>
      <c r="AD9" s="208"/>
      <c r="AE9" s="208"/>
      <c r="AF9" s="208"/>
      <c r="AG9" s="208" t="s">
        <v>188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2" x14ac:dyDescent="0.2">
      <c r="A10" s="215"/>
      <c r="B10" s="216"/>
      <c r="C10" s="258" t="s">
        <v>189</v>
      </c>
      <c r="D10" s="255"/>
      <c r="E10" s="255"/>
      <c r="F10" s="255"/>
      <c r="G10" s="255"/>
      <c r="H10" s="219"/>
      <c r="I10" s="219"/>
      <c r="J10" s="219"/>
      <c r="K10" s="219"/>
      <c r="L10" s="219"/>
      <c r="M10" s="219"/>
      <c r="N10" s="218"/>
      <c r="O10" s="218"/>
      <c r="P10" s="218"/>
      <c r="Q10" s="218"/>
      <c r="R10" s="219"/>
      <c r="S10" s="219"/>
      <c r="T10" s="219"/>
      <c r="U10" s="219"/>
      <c r="V10" s="219"/>
      <c r="W10" s="219"/>
      <c r="X10" s="219"/>
      <c r="Y10" s="219"/>
      <c r="Z10" s="208"/>
      <c r="AA10" s="208"/>
      <c r="AB10" s="208"/>
      <c r="AC10" s="208"/>
      <c r="AD10" s="208"/>
      <c r="AE10" s="208"/>
      <c r="AF10" s="208"/>
      <c r="AG10" s="208" t="s">
        <v>190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2" x14ac:dyDescent="0.2">
      <c r="A11" s="215"/>
      <c r="B11" s="216"/>
      <c r="C11" s="259" t="s">
        <v>191</v>
      </c>
      <c r="D11" s="249"/>
      <c r="E11" s="250">
        <v>1.05</v>
      </c>
      <c r="F11" s="219"/>
      <c r="G11" s="219"/>
      <c r="H11" s="219"/>
      <c r="I11" s="219"/>
      <c r="J11" s="219"/>
      <c r="K11" s="219"/>
      <c r="L11" s="219"/>
      <c r="M11" s="219"/>
      <c r="N11" s="218"/>
      <c r="O11" s="218"/>
      <c r="P11" s="218"/>
      <c r="Q11" s="218"/>
      <c r="R11" s="219"/>
      <c r="S11" s="219"/>
      <c r="T11" s="219"/>
      <c r="U11" s="219"/>
      <c r="V11" s="219"/>
      <c r="W11" s="219"/>
      <c r="X11" s="219"/>
      <c r="Y11" s="219"/>
      <c r="Z11" s="208"/>
      <c r="AA11" s="208"/>
      <c r="AB11" s="208"/>
      <c r="AC11" s="208"/>
      <c r="AD11" s="208"/>
      <c r="AE11" s="208"/>
      <c r="AF11" s="208"/>
      <c r="AG11" s="208" t="s">
        <v>192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2" x14ac:dyDescent="0.2">
      <c r="A12" s="215"/>
      <c r="B12" s="216"/>
      <c r="C12" s="245"/>
      <c r="D12" s="237"/>
      <c r="E12" s="237"/>
      <c r="F12" s="237"/>
      <c r="G12" s="237"/>
      <c r="H12" s="219"/>
      <c r="I12" s="219"/>
      <c r="J12" s="219"/>
      <c r="K12" s="219"/>
      <c r="L12" s="219"/>
      <c r="M12" s="219"/>
      <c r="N12" s="218"/>
      <c r="O12" s="218"/>
      <c r="P12" s="218"/>
      <c r="Q12" s="218"/>
      <c r="R12" s="219"/>
      <c r="S12" s="219"/>
      <c r="T12" s="219"/>
      <c r="U12" s="219"/>
      <c r="V12" s="219"/>
      <c r="W12" s="219"/>
      <c r="X12" s="219"/>
      <c r="Y12" s="219"/>
      <c r="Z12" s="208"/>
      <c r="AA12" s="208"/>
      <c r="AB12" s="208"/>
      <c r="AC12" s="208"/>
      <c r="AD12" s="208"/>
      <c r="AE12" s="208"/>
      <c r="AF12" s="208"/>
      <c r="AG12" s="208" t="s">
        <v>155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ht="22.5" outlineLevel="1" x14ac:dyDescent="0.2">
      <c r="A13" s="229">
        <v>2</v>
      </c>
      <c r="B13" s="230" t="s">
        <v>193</v>
      </c>
      <c r="C13" s="242" t="s">
        <v>194</v>
      </c>
      <c r="D13" s="231" t="s">
        <v>185</v>
      </c>
      <c r="E13" s="232">
        <v>1.05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</v>
      </c>
      <c r="O13" s="232">
        <f>ROUND(E13*N13,2)</f>
        <v>0</v>
      </c>
      <c r="P13" s="232">
        <v>0.748</v>
      </c>
      <c r="Q13" s="232">
        <f>ROUND(E13*P13,2)</f>
        <v>0.79</v>
      </c>
      <c r="R13" s="234" t="s">
        <v>186</v>
      </c>
      <c r="S13" s="234" t="s">
        <v>150</v>
      </c>
      <c r="T13" s="235" t="s">
        <v>150</v>
      </c>
      <c r="U13" s="219">
        <v>1.131</v>
      </c>
      <c r="V13" s="219">
        <f>ROUND(E13*U13,2)</f>
        <v>1.19</v>
      </c>
      <c r="W13" s="219"/>
      <c r="X13" s="219" t="s">
        <v>187</v>
      </c>
      <c r="Y13" s="219" t="s">
        <v>153</v>
      </c>
      <c r="Z13" s="208"/>
      <c r="AA13" s="208"/>
      <c r="AB13" s="208"/>
      <c r="AC13" s="208"/>
      <c r="AD13" s="208"/>
      <c r="AE13" s="208"/>
      <c r="AF13" s="208"/>
      <c r="AG13" s="208" t="s">
        <v>188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2" x14ac:dyDescent="0.2">
      <c r="A14" s="215"/>
      <c r="B14" s="216"/>
      <c r="C14" s="259" t="s">
        <v>191</v>
      </c>
      <c r="D14" s="249"/>
      <c r="E14" s="250">
        <v>1.05</v>
      </c>
      <c r="F14" s="219"/>
      <c r="G14" s="219"/>
      <c r="H14" s="219"/>
      <c r="I14" s="219"/>
      <c r="J14" s="219"/>
      <c r="K14" s="219"/>
      <c r="L14" s="219"/>
      <c r="M14" s="219"/>
      <c r="N14" s="218"/>
      <c r="O14" s="218"/>
      <c r="P14" s="218"/>
      <c r="Q14" s="218"/>
      <c r="R14" s="219"/>
      <c r="S14" s="219"/>
      <c r="T14" s="219"/>
      <c r="U14" s="219"/>
      <c r="V14" s="219"/>
      <c r="W14" s="219"/>
      <c r="X14" s="219"/>
      <c r="Y14" s="219"/>
      <c r="Z14" s="208"/>
      <c r="AA14" s="208"/>
      <c r="AB14" s="208"/>
      <c r="AC14" s="208"/>
      <c r="AD14" s="208"/>
      <c r="AE14" s="208"/>
      <c r="AF14" s="208"/>
      <c r="AG14" s="208" t="s">
        <v>192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2" x14ac:dyDescent="0.2">
      <c r="A15" s="215"/>
      <c r="B15" s="216"/>
      <c r="C15" s="245"/>
      <c r="D15" s="237"/>
      <c r="E15" s="237"/>
      <c r="F15" s="237"/>
      <c r="G15" s="237"/>
      <c r="H15" s="219"/>
      <c r="I15" s="219"/>
      <c r="J15" s="219"/>
      <c r="K15" s="219"/>
      <c r="L15" s="219"/>
      <c r="M15" s="219"/>
      <c r="N15" s="218"/>
      <c r="O15" s="218"/>
      <c r="P15" s="218"/>
      <c r="Q15" s="218"/>
      <c r="R15" s="219"/>
      <c r="S15" s="219"/>
      <c r="T15" s="219"/>
      <c r="U15" s="219"/>
      <c r="V15" s="219"/>
      <c r="W15" s="219"/>
      <c r="X15" s="219"/>
      <c r="Y15" s="219"/>
      <c r="Z15" s="208"/>
      <c r="AA15" s="208"/>
      <c r="AB15" s="208"/>
      <c r="AC15" s="208"/>
      <c r="AD15" s="208"/>
      <c r="AE15" s="208"/>
      <c r="AF15" s="208"/>
      <c r="AG15" s="208" t="s">
        <v>155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x14ac:dyDescent="0.2">
      <c r="A16" s="222" t="s">
        <v>145</v>
      </c>
      <c r="B16" s="223" t="s">
        <v>77</v>
      </c>
      <c r="C16" s="241" t="s">
        <v>78</v>
      </c>
      <c r="D16" s="224"/>
      <c r="E16" s="225"/>
      <c r="F16" s="226"/>
      <c r="G16" s="226">
        <f>SUMIF(AG17:AG37,"&lt;&gt;NOR",G17:G37)</f>
        <v>0</v>
      </c>
      <c r="H16" s="226"/>
      <c r="I16" s="226">
        <f>SUM(I17:I37)</f>
        <v>0</v>
      </c>
      <c r="J16" s="226"/>
      <c r="K16" s="226">
        <f>SUM(K17:K37)</f>
        <v>0</v>
      </c>
      <c r="L16" s="226"/>
      <c r="M16" s="226">
        <f>SUM(M17:M37)</f>
        <v>0</v>
      </c>
      <c r="N16" s="225"/>
      <c r="O16" s="225">
        <f>SUM(O17:O37)</f>
        <v>1.1400000000000001</v>
      </c>
      <c r="P16" s="225"/>
      <c r="Q16" s="225">
        <f>SUM(Q17:Q37)</f>
        <v>0</v>
      </c>
      <c r="R16" s="226"/>
      <c r="S16" s="226"/>
      <c r="T16" s="227"/>
      <c r="U16" s="221"/>
      <c r="V16" s="221">
        <f>SUM(V17:V37)</f>
        <v>2.8800000000000003</v>
      </c>
      <c r="W16" s="221"/>
      <c r="X16" s="221"/>
      <c r="Y16" s="221"/>
      <c r="AG16" t="s">
        <v>146</v>
      </c>
    </row>
    <row r="17" spans="1:60" outlineLevel="1" x14ac:dyDescent="0.2">
      <c r="A17" s="229">
        <v>3</v>
      </c>
      <c r="B17" s="230" t="s">
        <v>195</v>
      </c>
      <c r="C17" s="242" t="s">
        <v>196</v>
      </c>
      <c r="D17" s="231" t="s">
        <v>197</v>
      </c>
      <c r="E17" s="232">
        <v>2.826E-2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 t="s">
        <v>198</v>
      </c>
      <c r="S17" s="234" t="s">
        <v>150</v>
      </c>
      <c r="T17" s="235" t="s">
        <v>150</v>
      </c>
      <c r="U17" s="219">
        <v>1.085</v>
      </c>
      <c r="V17" s="219">
        <f>ROUND(E17*U17,2)</f>
        <v>0.03</v>
      </c>
      <c r="W17" s="219"/>
      <c r="X17" s="219" t="s">
        <v>187</v>
      </c>
      <c r="Y17" s="219" t="s">
        <v>153</v>
      </c>
      <c r="Z17" s="208"/>
      <c r="AA17" s="208"/>
      <c r="AB17" s="208"/>
      <c r="AC17" s="208"/>
      <c r="AD17" s="208"/>
      <c r="AE17" s="208"/>
      <c r="AF17" s="208"/>
      <c r="AG17" s="208" t="s">
        <v>188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2" x14ac:dyDescent="0.2">
      <c r="A18" s="215"/>
      <c r="B18" s="216"/>
      <c r="C18" s="258" t="s">
        <v>199</v>
      </c>
      <c r="D18" s="255"/>
      <c r="E18" s="255"/>
      <c r="F18" s="255"/>
      <c r="G18" s="255"/>
      <c r="H18" s="219"/>
      <c r="I18" s="219"/>
      <c r="J18" s="219"/>
      <c r="K18" s="219"/>
      <c r="L18" s="219"/>
      <c r="M18" s="219"/>
      <c r="N18" s="218"/>
      <c r="O18" s="218"/>
      <c r="P18" s="218"/>
      <c r="Q18" s="218"/>
      <c r="R18" s="219"/>
      <c r="S18" s="219"/>
      <c r="T18" s="219"/>
      <c r="U18" s="219"/>
      <c r="V18" s="219"/>
      <c r="W18" s="219"/>
      <c r="X18" s="219"/>
      <c r="Y18" s="219"/>
      <c r="Z18" s="208"/>
      <c r="AA18" s="208"/>
      <c r="AB18" s="208"/>
      <c r="AC18" s="208"/>
      <c r="AD18" s="208"/>
      <c r="AE18" s="208"/>
      <c r="AF18" s="208"/>
      <c r="AG18" s="208" t="s">
        <v>190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2" x14ac:dyDescent="0.2">
      <c r="A19" s="215"/>
      <c r="B19" s="216"/>
      <c r="C19" s="259" t="s">
        <v>200</v>
      </c>
      <c r="D19" s="249"/>
      <c r="E19" s="250"/>
      <c r="F19" s="219"/>
      <c r="G19" s="219"/>
      <c r="H19" s="219"/>
      <c r="I19" s="219"/>
      <c r="J19" s="219"/>
      <c r="K19" s="219"/>
      <c r="L19" s="219"/>
      <c r="M19" s="219"/>
      <c r="N19" s="218"/>
      <c r="O19" s="218"/>
      <c r="P19" s="218"/>
      <c r="Q19" s="218"/>
      <c r="R19" s="219"/>
      <c r="S19" s="219"/>
      <c r="T19" s="219"/>
      <c r="U19" s="219"/>
      <c r="V19" s="219"/>
      <c r="W19" s="219"/>
      <c r="X19" s="219"/>
      <c r="Y19" s="219"/>
      <c r="Z19" s="208"/>
      <c r="AA19" s="208"/>
      <c r="AB19" s="208"/>
      <c r="AC19" s="208"/>
      <c r="AD19" s="208"/>
      <c r="AE19" s="208"/>
      <c r="AF19" s="208"/>
      <c r="AG19" s="208" t="s">
        <v>192</v>
      </c>
      <c r="AH19" s="208">
        <v>0</v>
      </c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3" x14ac:dyDescent="0.2">
      <c r="A20" s="215"/>
      <c r="B20" s="216"/>
      <c r="C20" s="259" t="s">
        <v>201</v>
      </c>
      <c r="D20" s="249"/>
      <c r="E20" s="250">
        <v>2.826E-2</v>
      </c>
      <c r="F20" s="219"/>
      <c r="G20" s="219"/>
      <c r="H20" s="219"/>
      <c r="I20" s="219"/>
      <c r="J20" s="219"/>
      <c r="K20" s="219"/>
      <c r="L20" s="219"/>
      <c r="M20" s="219"/>
      <c r="N20" s="218"/>
      <c r="O20" s="218"/>
      <c r="P20" s="218"/>
      <c r="Q20" s="218"/>
      <c r="R20" s="219"/>
      <c r="S20" s="219"/>
      <c r="T20" s="219"/>
      <c r="U20" s="219"/>
      <c r="V20" s="219"/>
      <c r="W20" s="219"/>
      <c r="X20" s="219"/>
      <c r="Y20" s="219"/>
      <c r="Z20" s="208"/>
      <c r="AA20" s="208"/>
      <c r="AB20" s="208"/>
      <c r="AC20" s="208"/>
      <c r="AD20" s="208"/>
      <c r="AE20" s="208"/>
      <c r="AF20" s="208"/>
      <c r="AG20" s="208" t="s">
        <v>192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2" x14ac:dyDescent="0.2">
      <c r="A21" s="215"/>
      <c r="B21" s="216"/>
      <c r="C21" s="245"/>
      <c r="D21" s="237"/>
      <c r="E21" s="237"/>
      <c r="F21" s="237"/>
      <c r="G21" s="237"/>
      <c r="H21" s="219"/>
      <c r="I21" s="219"/>
      <c r="J21" s="219"/>
      <c r="K21" s="219"/>
      <c r="L21" s="219"/>
      <c r="M21" s="219"/>
      <c r="N21" s="218"/>
      <c r="O21" s="218"/>
      <c r="P21" s="218"/>
      <c r="Q21" s="218"/>
      <c r="R21" s="219"/>
      <c r="S21" s="219"/>
      <c r="T21" s="219"/>
      <c r="U21" s="219"/>
      <c r="V21" s="219"/>
      <c r="W21" s="219"/>
      <c r="X21" s="219"/>
      <c r="Y21" s="219"/>
      <c r="Z21" s="208"/>
      <c r="AA21" s="208"/>
      <c r="AB21" s="208"/>
      <c r="AC21" s="208"/>
      <c r="AD21" s="208"/>
      <c r="AE21" s="208"/>
      <c r="AF21" s="208"/>
      <c r="AG21" s="208" t="s">
        <v>155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 x14ac:dyDescent="0.2">
      <c r="A22" s="229">
        <v>4</v>
      </c>
      <c r="B22" s="230" t="s">
        <v>202</v>
      </c>
      <c r="C22" s="242" t="s">
        <v>203</v>
      </c>
      <c r="D22" s="231" t="s">
        <v>197</v>
      </c>
      <c r="E22" s="232">
        <v>0.39900000000000002</v>
      </c>
      <c r="F22" s="233"/>
      <c r="G22" s="234">
        <f>ROUND(E22*F22,2)</f>
        <v>0</v>
      </c>
      <c r="H22" s="233"/>
      <c r="I22" s="234">
        <f>ROUND(E22*H22,2)</f>
        <v>0</v>
      </c>
      <c r="J22" s="233"/>
      <c r="K22" s="234">
        <f>ROUND(E22*J22,2)</f>
        <v>0</v>
      </c>
      <c r="L22" s="234">
        <v>21</v>
      </c>
      <c r="M22" s="234">
        <f>G22*(1+L22/100)</f>
        <v>0</v>
      </c>
      <c r="N22" s="232">
        <v>2.5249999999999999</v>
      </c>
      <c r="O22" s="232">
        <f>ROUND(E22*N22,2)</f>
        <v>1.01</v>
      </c>
      <c r="P22" s="232">
        <v>0</v>
      </c>
      <c r="Q22" s="232">
        <f>ROUND(E22*P22,2)</f>
        <v>0</v>
      </c>
      <c r="R22" s="234" t="s">
        <v>198</v>
      </c>
      <c r="S22" s="234" t="s">
        <v>150</v>
      </c>
      <c r="T22" s="235" t="s">
        <v>150</v>
      </c>
      <c r="U22" s="219">
        <v>0.47699999999999998</v>
      </c>
      <c r="V22" s="219">
        <f>ROUND(E22*U22,2)</f>
        <v>0.19</v>
      </c>
      <c r="W22" s="219"/>
      <c r="X22" s="219" t="s">
        <v>187</v>
      </c>
      <c r="Y22" s="219" t="s">
        <v>153</v>
      </c>
      <c r="Z22" s="208"/>
      <c r="AA22" s="208"/>
      <c r="AB22" s="208"/>
      <c r="AC22" s="208"/>
      <c r="AD22" s="208"/>
      <c r="AE22" s="208"/>
      <c r="AF22" s="208"/>
      <c r="AG22" s="208" t="s">
        <v>188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2" x14ac:dyDescent="0.2">
      <c r="A23" s="215"/>
      <c r="B23" s="216"/>
      <c r="C23" s="259" t="s">
        <v>204</v>
      </c>
      <c r="D23" s="249"/>
      <c r="E23" s="250">
        <v>0.42</v>
      </c>
      <c r="F23" s="219"/>
      <c r="G23" s="219"/>
      <c r="H23" s="219"/>
      <c r="I23" s="219"/>
      <c r="J23" s="219"/>
      <c r="K23" s="219"/>
      <c r="L23" s="219"/>
      <c r="M23" s="219"/>
      <c r="N23" s="218"/>
      <c r="O23" s="218"/>
      <c r="P23" s="218"/>
      <c r="Q23" s="218"/>
      <c r="R23" s="219"/>
      <c r="S23" s="219"/>
      <c r="T23" s="219"/>
      <c r="U23" s="219"/>
      <c r="V23" s="219"/>
      <c r="W23" s="219"/>
      <c r="X23" s="219"/>
      <c r="Y23" s="219"/>
      <c r="Z23" s="208"/>
      <c r="AA23" s="208"/>
      <c r="AB23" s="208"/>
      <c r="AC23" s="208"/>
      <c r="AD23" s="208"/>
      <c r="AE23" s="208"/>
      <c r="AF23" s="208"/>
      <c r="AG23" s="208" t="s">
        <v>192</v>
      </c>
      <c r="AH23" s="208">
        <v>0</v>
      </c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3" x14ac:dyDescent="0.2">
      <c r="A24" s="215"/>
      <c r="B24" s="216"/>
      <c r="C24" s="259" t="s">
        <v>205</v>
      </c>
      <c r="D24" s="249"/>
      <c r="E24" s="250">
        <v>-2.1000000000000001E-2</v>
      </c>
      <c r="F24" s="219"/>
      <c r="G24" s="219"/>
      <c r="H24" s="219"/>
      <c r="I24" s="219"/>
      <c r="J24" s="219"/>
      <c r="K24" s="219"/>
      <c r="L24" s="219"/>
      <c r="M24" s="219"/>
      <c r="N24" s="218"/>
      <c r="O24" s="218"/>
      <c r="P24" s="218"/>
      <c r="Q24" s="218"/>
      <c r="R24" s="219"/>
      <c r="S24" s="219"/>
      <c r="T24" s="219"/>
      <c r="U24" s="219"/>
      <c r="V24" s="219"/>
      <c r="W24" s="219"/>
      <c r="X24" s="219"/>
      <c r="Y24" s="219"/>
      <c r="Z24" s="208"/>
      <c r="AA24" s="208"/>
      <c r="AB24" s="208"/>
      <c r="AC24" s="208"/>
      <c r="AD24" s="208"/>
      <c r="AE24" s="208"/>
      <c r="AF24" s="208"/>
      <c r="AG24" s="208" t="s">
        <v>192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2" x14ac:dyDescent="0.2">
      <c r="A25" s="215"/>
      <c r="B25" s="216"/>
      <c r="C25" s="245"/>
      <c r="D25" s="237"/>
      <c r="E25" s="237"/>
      <c r="F25" s="237"/>
      <c r="G25" s="237"/>
      <c r="H25" s="219"/>
      <c r="I25" s="219"/>
      <c r="J25" s="219"/>
      <c r="K25" s="219"/>
      <c r="L25" s="219"/>
      <c r="M25" s="219"/>
      <c r="N25" s="218"/>
      <c r="O25" s="218"/>
      <c r="P25" s="218"/>
      <c r="Q25" s="218"/>
      <c r="R25" s="219"/>
      <c r="S25" s="219"/>
      <c r="T25" s="219"/>
      <c r="U25" s="219"/>
      <c r="V25" s="219"/>
      <c r="W25" s="219"/>
      <c r="X25" s="219"/>
      <c r="Y25" s="219"/>
      <c r="Z25" s="208"/>
      <c r="AA25" s="208"/>
      <c r="AB25" s="208"/>
      <c r="AC25" s="208"/>
      <c r="AD25" s="208"/>
      <c r="AE25" s="208"/>
      <c r="AF25" s="208"/>
      <c r="AG25" s="208" t="s">
        <v>155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 x14ac:dyDescent="0.2">
      <c r="A26" s="229">
        <v>5</v>
      </c>
      <c r="B26" s="230" t="s">
        <v>206</v>
      </c>
      <c r="C26" s="242" t="s">
        <v>207</v>
      </c>
      <c r="D26" s="231" t="s">
        <v>185</v>
      </c>
      <c r="E26" s="232">
        <v>1.9450000000000001</v>
      </c>
      <c r="F26" s="233"/>
      <c r="G26" s="234">
        <f>ROUND(E26*F26,2)</f>
        <v>0</v>
      </c>
      <c r="H26" s="233"/>
      <c r="I26" s="234">
        <f>ROUND(E26*H26,2)</f>
        <v>0</v>
      </c>
      <c r="J26" s="233"/>
      <c r="K26" s="234">
        <f>ROUND(E26*J26,2)</f>
        <v>0</v>
      </c>
      <c r="L26" s="234">
        <v>21</v>
      </c>
      <c r="M26" s="234">
        <f>G26*(1+L26/100)</f>
        <v>0</v>
      </c>
      <c r="N26" s="232">
        <v>3.9190000000000003E-2</v>
      </c>
      <c r="O26" s="232">
        <f>ROUND(E26*N26,2)</f>
        <v>0.08</v>
      </c>
      <c r="P26" s="232">
        <v>0</v>
      </c>
      <c r="Q26" s="232">
        <f>ROUND(E26*P26,2)</f>
        <v>0</v>
      </c>
      <c r="R26" s="234" t="s">
        <v>198</v>
      </c>
      <c r="S26" s="234" t="s">
        <v>150</v>
      </c>
      <c r="T26" s="235" t="s">
        <v>150</v>
      </c>
      <c r="U26" s="219">
        <v>1.05</v>
      </c>
      <c r="V26" s="219">
        <f>ROUND(E26*U26,2)</f>
        <v>2.04</v>
      </c>
      <c r="W26" s="219"/>
      <c r="X26" s="219" t="s">
        <v>187</v>
      </c>
      <c r="Y26" s="219" t="s">
        <v>153</v>
      </c>
      <c r="Z26" s="208"/>
      <c r="AA26" s="208"/>
      <c r="AB26" s="208"/>
      <c r="AC26" s="208"/>
      <c r="AD26" s="208"/>
      <c r="AE26" s="208"/>
      <c r="AF26" s="208"/>
      <c r="AG26" s="208" t="s">
        <v>188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ht="22.5" outlineLevel="2" x14ac:dyDescent="0.2">
      <c r="A27" s="215"/>
      <c r="B27" s="216"/>
      <c r="C27" s="258" t="s">
        <v>208</v>
      </c>
      <c r="D27" s="255"/>
      <c r="E27" s="255"/>
      <c r="F27" s="255"/>
      <c r="G27" s="255"/>
      <c r="H27" s="219"/>
      <c r="I27" s="219"/>
      <c r="J27" s="219"/>
      <c r="K27" s="219"/>
      <c r="L27" s="219"/>
      <c r="M27" s="219"/>
      <c r="N27" s="218"/>
      <c r="O27" s="218"/>
      <c r="P27" s="218"/>
      <c r="Q27" s="218"/>
      <c r="R27" s="219"/>
      <c r="S27" s="219"/>
      <c r="T27" s="219"/>
      <c r="U27" s="219"/>
      <c r="V27" s="219"/>
      <c r="W27" s="219"/>
      <c r="X27" s="219"/>
      <c r="Y27" s="219"/>
      <c r="Z27" s="208"/>
      <c r="AA27" s="208"/>
      <c r="AB27" s="208"/>
      <c r="AC27" s="208"/>
      <c r="AD27" s="208"/>
      <c r="AE27" s="208"/>
      <c r="AF27" s="208"/>
      <c r="AG27" s="208" t="s">
        <v>190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40" t="str">
        <f>C27</f>
        <v>bednění svislé nebo šikmé (odkloněné), půdorysně přímé nebo zalomené, stěn základových patek ve volných nebo zapažených jámách, rýhách, šachtách, včetně případných vzpěr,</v>
      </c>
      <c r="BB27" s="208"/>
      <c r="BC27" s="208"/>
      <c r="BD27" s="208"/>
      <c r="BE27" s="208"/>
      <c r="BF27" s="208"/>
      <c r="BG27" s="208"/>
      <c r="BH27" s="208"/>
    </row>
    <row r="28" spans="1:60" outlineLevel="2" x14ac:dyDescent="0.2">
      <c r="A28" s="215"/>
      <c r="B28" s="216"/>
      <c r="C28" s="259" t="s">
        <v>209</v>
      </c>
      <c r="D28" s="249"/>
      <c r="E28" s="250">
        <v>1.64</v>
      </c>
      <c r="F28" s="219"/>
      <c r="G28" s="219"/>
      <c r="H28" s="219"/>
      <c r="I28" s="219"/>
      <c r="J28" s="219"/>
      <c r="K28" s="219"/>
      <c r="L28" s="219"/>
      <c r="M28" s="219"/>
      <c r="N28" s="218"/>
      <c r="O28" s="218"/>
      <c r="P28" s="218"/>
      <c r="Q28" s="218"/>
      <c r="R28" s="219"/>
      <c r="S28" s="219"/>
      <c r="T28" s="219"/>
      <c r="U28" s="219"/>
      <c r="V28" s="219"/>
      <c r="W28" s="219"/>
      <c r="X28" s="219"/>
      <c r="Y28" s="219"/>
      <c r="Z28" s="208"/>
      <c r="AA28" s="208"/>
      <c r="AB28" s="208"/>
      <c r="AC28" s="208"/>
      <c r="AD28" s="208"/>
      <c r="AE28" s="208"/>
      <c r="AF28" s="208"/>
      <c r="AG28" s="208" t="s">
        <v>192</v>
      </c>
      <c r="AH28" s="208">
        <v>0</v>
      </c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3" x14ac:dyDescent="0.2">
      <c r="A29" s="215"/>
      <c r="B29" s="216"/>
      <c r="C29" s="259" t="s">
        <v>210</v>
      </c>
      <c r="D29" s="249"/>
      <c r="E29" s="250">
        <v>0.30499999999999999</v>
      </c>
      <c r="F29" s="219"/>
      <c r="G29" s="219"/>
      <c r="H29" s="219"/>
      <c r="I29" s="219"/>
      <c r="J29" s="219"/>
      <c r="K29" s="219"/>
      <c r="L29" s="219"/>
      <c r="M29" s="219"/>
      <c r="N29" s="218"/>
      <c r="O29" s="218"/>
      <c r="P29" s="218"/>
      <c r="Q29" s="218"/>
      <c r="R29" s="219"/>
      <c r="S29" s="219"/>
      <c r="T29" s="219"/>
      <c r="U29" s="219"/>
      <c r="V29" s="219"/>
      <c r="W29" s="219"/>
      <c r="X29" s="219"/>
      <c r="Y29" s="219"/>
      <c r="Z29" s="208"/>
      <c r="AA29" s="208"/>
      <c r="AB29" s="208"/>
      <c r="AC29" s="208"/>
      <c r="AD29" s="208"/>
      <c r="AE29" s="208"/>
      <c r="AF29" s="208"/>
      <c r="AG29" s="208" t="s">
        <v>192</v>
      </c>
      <c r="AH29" s="208">
        <v>0</v>
      </c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2" x14ac:dyDescent="0.2">
      <c r="A30" s="215"/>
      <c r="B30" s="216"/>
      <c r="C30" s="245"/>
      <c r="D30" s="237"/>
      <c r="E30" s="237"/>
      <c r="F30" s="237"/>
      <c r="G30" s="237"/>
      <c r="H30" s="219"/>
      <c r="I30" s="219"/>
      <c r="J30" s="219"/>
      <c r="K30" s="219"/>
      <c r="L30" s="219"/>
      <c r="M30" s="219"/>
      <c r="N30" s="218"/>
      <c r="O30" s="218"/>
      <c r="P30" s="218"/>
      <c r="Q30" s="218"/>
      <c r="R30" s="219"/>
      <c r="S30" s="219"/>
      <c r="T30" s="219"/>
      <c r="U30" s="219"/>
      <c r="V30" s="219"/>
      <c r="W30" s="219"/>
      <c r="X30" s="219"/>
      <c r="Y30" s="219"/>
      <c r="Z30" s="208"/>
      <c r="AA30" s="208"/>
      <c r="AB30" s="208"/>
      <c r="AC30" s="208"/>
      <c r="AD30" s="208"/>
      <c r="AE30" s="208"/>
      <c r="AF30" s="208"/>
      <c r="AG30" s="208" t="s">
        <v>155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 x14ac:dyDescent="0.2">
      <c r="A31" s="229">
        <v>6</v>
      </c>
      <c r="B31" s="230" t="s">
        <v>211</v>
      </c>
      <c r="C31" s="242" t="s">
        <v>212</v>
      </c>
      <c r="D31" s="231" t="s">
        <v>185</v>
      </c>
      <c r="E31" s="232">
        <v>1.9450000000000001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4" t="s">
        <v>198</v>
      </c>
      <c r="S31" s="234" t="s">
        <v>150</v>
      </c>
      <c r="T31" s="235" t="s">
        <v>150</v>
      </c>
      <c r="U31" s="219">
        <v>0.32</v>
      </c>
      <c r="V31" s="219">
        <f>ROUND(E31*U31,2)</f>
        <v>0.62</v>
      </c>
      <c r="W31" s="219"/>
      <c r="X31" s="219" t="s">
        <v>187</v>
      </c>
      <c r="Y31" s="219" t="s">
        <v>153</v>
      </c>
      <c r="Z31" s="208"/>
      <c r="AA31" s="208"/>
      <c r="AB31" s="208"/>
      <c r="AC31" s="208"/>
      <c r="AD31" s="208"/>
      <c r="AE31" s="208"/>
      <c r="AF31" s="208"/>
      <c r="AG31" s="208" t="s">
        <v>188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22.5" outlineLevel="2" x14ac:dyDescent="0.2">
      <c r="A32" s="215"/>
      <c r="B32" s="216"/>
      <c r="C32" s="258" t="s">
        <v>208</v>
      </c>
      <c r="D32" s="255"/>
      <c r="E32" s="255"/>
      <c r="F32" s="255"/>
      <c r="G32" s="255"/>
      <c r="H32" s="219"/>
      <c r="I32" s="219"/>
      <c r="J32" s="219"/>
      <c r="K32" s="219"/>
      <c r="L32" s="219"/>
      <c r="M32" s="219"/>
      <c r="N32" s="218"/>
      <c r="O32" s="218"/>
      <c r="P32" s="218"/>
      <c r="Q32" s="218"/>
      <c r="R32" s="219"/>
      <c r="S32" s="219"/>
      <c r="T32" s="219"/>
      <c r="U32" s="219"/>
      <c r="V32" s="219"/>
      <c r="W32" s="219"/>
      <c r="X32" s="219"/>
      <c r="Y32" s="219"/>
      <c r="Z32" s="208"/>
      <c r="AA32" s="208"/>
      <c r="AB32" s="208"/>
      <c r="AC32" s="208"/>
      <c r="AD32" s="208"/>
      <c r="AE32" s="208"/>
      <c r="AF32" s="208"/>
      <c r="AG32" s="208" t="s">
        <v>190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40" t="str">
        <f>C32</f>
        <v>bednění svislé nebo šikmé (odkloněné), půdorysně přímé nebo zalomené, stěn základových patek ve volných nebo zapažených jámách, rýhách, šachtách, včetně případných vzpěr,</v>
      </c>
      <c r="BB32" s="208"/>
      <c r="BC32" s="208"/>
      <c r="BD32" s="208"/>
      <c r="BE32" s="208"/>
      <c r="BF32" s="208"/>
      <c r="BG32" s="208"/>
      <c r="BH32" s="208"/>
    </row>
    <row r="33" spans="1:60" outlineLevel="2" x14ac:dyDescent="0.2">
      <c r="A33" s="215"/>
      <c r="B33" s="216"/>
      <c r="C33" s="260" t="s">
        <v>213</v>
      </c>
      <c r="D33" s="256"/>
      <c r="E33" s="256"/>
      <c r="F33" s="256"/>
      <c r="G33" s="256"/>
      <c r="H33" s="219"/>
      <c r="I33" s="219"/>
      <c r="J33" s="219"/>
      <c r="K33" s="219"/>
      <c r="L33" s="219"/>
      <c r="M33" s="219"/>
      <c r="N33" s="218"/>
      <c r="O33" s="218"/>
      <c r="P33" s="218"/>
      <c r="Q33" s="218"/>
      <c r="R33" s="219"/>
      <c r="S33" s="219"/>
      <c r="T33" s="219"/>
      <c r="U33" s="219"/>
      <c r="V33" s="219"/>
      <c r="W33" s="219"/>
      <c r="X33" s="219"/>
      <c r="Y33" s="219"/>
      <c r="Z33" s="208"/>
      <c r="AA33" s="208"/>
      <c r="AB33" s="208"/>
      <c r="AC33" s="208"/>
      <c r="AD33" s="208"/>
      <c r="AE33" s="208"/>
      <c r="AF33" s="208"/>
      <c r="AG33" s="208" t="s">
        <v>159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2" x14ac:dyDescent="0.2">
      <c r="A34" s="215"/>
      <c r="B34" s="216"/>
      <c r="C34" s="245"/>
      <c r="D34" s="237"/>
      <c r="E34" s="237"/>
      <c r="F34" s="237"/>
      <c r="G34" s="237"/>
      <c r="H34" s="219"/>
      <c r="I34" s="219"/>
      <c r="J34" s="219"/>
      <c r="K34" s="219"/>
      <c r="L34" s="219"/>
      <c r="M34" s="219"/>
      <c r="N34" s="218"/>
      <c r="O34" s="218"/>
      <c r="P34" s="218"/>
      <c r="Q34" s="218"/>
      <c r="R34" s="219"/>
      <c r="S34" s="219"/>
      <c r="T34" s="219"/>
      <c r="U34" s="219"/>
      <c r="V34" s="219"/>
      <c r="W34" s="219"/>
      <c r="X34" s="219"/>
      <c r="Y34" s="219"/>
      <c r="Z34" s="208"/>
      <c r="AA34" s="208"/>
      <c r="AB34" s="208"/>
      <c r="AC34" s="208"/>
      <c r="AD34" s="208"/>
      <c r="AE34" s="208"/>
      <c r="AF34" s="208"/>
      <c r="AG34" s="208" t="s">
        <v>155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 x14ac:dyDescent="0.2">
      <c r="A35" s="229">
        <v>7</v>
      </c>
      <c r="B35" s="230" t="s">
        <v>214</v>
      </c>
      <c r="C35" s="242" t="s">
        <v>215</v>
      </c>
      <c r="D35" s="231" t="s">
        <v>197</v>
      </c>
      <c r="E35" s="232">
        <v>2.9669999999999998E-2</v>
      </c>
      <c r="F35" s="233"/>
      <c r="G35" s="234">
        <f>ROUND(E35*F35,2)</f>
        <v>0</v>
      </c>
      <c r="H35" s="233"/>
      <c r="I35" s="234">
        <f>ROUND(E35*H35,2)</f>
        <v>0</v>
      </c>
      <c r="J35" s="233"/>
      <c r="K35" s="234">
        <f>ROUND(E35*J35,2)</f>
        <v>0</v>
      </c>
      <c r="L35" s="234">
        <v>21</v>
      </c>
      <c r="M35" s="234">
        <f>G35*(1+L35/100)</f>
        <v>0</v>
      </c>
      <c r="N35" s="232">
        <v>1.6</v>
      </c>
      <c r="O35" s="232">
        <f>ROUND(E35*N35,2)</f>
        <v>0.05</v>
      </c>
      <c r="P35" s="232">
        <v>0</v>
      </c>
      <c r="Q35" s="232">
        <f>ROUND(E35*P35,2)</f>
        <v>0</v>
      </c>
      <c r="R35" s="234" t="s">
        <v>216</v>
      </c>
      <c r="S35" s="234" t="s">
        <v>150</v>
      </c>
      <c r="T35" s="235" t="s">
        <v>150</v>
      </c>
      <c r="U35" s="219">
        <v>0</v>
      </c>
      <c r="V35" s="219">
        <f>ROUND(E35*U35,2)</f>
        <v>0</v>
      </c>
      <c r="W35" s="219"/>
      <c r="X35" s="219" t="s">
        <v>217</v>
      </c>
      <c r="Y35" s="219" t="s">
        <v>153</v>
      </c>
      <c r="Z35" s="208"/>
      <c r="AA35" s="208"/>
      <c r="AB35" s="208"/>
      <c r="AC35" s="208"/>
      <c r="AD35" s="208"/>
      <c r="AE35" s="208"/>
      <c r="AF35" s="208"/>
      <c r="AG35" s="208" t="s">
        <v>218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2" x14ac:dyDescent="0.2">
      <c r="A36" s="215"/>
      <c r="B36" s="216"/>
      <c r="C36" s="259" t="s">
        <v>219</v>
      </c>
      <c r="D36" s="249"/>
      <c r="E36" s="250">
        <v>2.9669999999999998E-2</v>
      </c>
      <c r="F36" s="219"/>
      <c r="G36" s="219"/>
      <c r="H36" s="219"/>
      <c r="I36" s="219"/>
      <c r="J36" s="219"/>
      <c r="K36" s="219"/>
      <c r="L36" s="219"/>
      <c r="M36" s="219"/>
      <c r="N36" s="218"/>
      <c r="O36" s="218"/>
      <c r="P36" s="218"/>
      <c r="Q36" s="218"/>
      <c r="R36" s="219"/>
      <c r="S36" s="219"/>
      <c r="T36" s="219"/>
      <c r="U36" s="219"/>
      <c r="V36" s="219"/>
      <c r="W36" s="219"/>
      <c r="X36" s="219"/>
      <c r="Y36" s="219"/>
      <c r="Z36" s="208"/>
      <c r="AA36" s="208"/>
      <c r="AB36" s="208"/>
      <c r="AC36" s="208"/>
      <c r="AD36" s="208"/>
      <c r="AE36" s="208"/>
      <c r="AF36" s="208"/>
      <c r="AG36" s="208" t="s">
        <v>192</v>
      </c>
      <c r="AH36" s="208">
        <v>0</v>
      </c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2" x14ac:dyDescent="0.2">
      <c r="A37" s="215"/>
      <c r="B37" s="216"/>
      <c r="C37" s="245"/>
      <c r="D37" s="237"/>
      <c r="E37" s="237"/>
      <c r="F37" s="237"/>
      <c r="G37" s="237"/>
      <c r="H37" s="219"/>
      <c r="I37" s="219"/>
      <c r="J37" s="219"/>
      <c r="K37" s="219"/>
      <c r="L37" s="219"/>
      <c r="M37" s="219"/>
      <c r="N37" s="218"/>
      <c r="O37" s="218"/>
      <c r="P37" s="218"/>
      <c r="Q37" s="218"/>
      <c r="R37" s="219"/>
      <c r="S37" s="219"/>
      <c r="T37" s="219"/>
      <c r="U37" s="219"/>
      <c r="V37" s="219"/>
      <c r="W37" s="219"/>
      <c r="X37" s="219"/>
      <c r="Y37" s="219"/>
      <c r="Z37" s="208"/>
      <c r="AA37" s="208"/>
      <c r="AB37" s="208"/>
      <c r="AC37" s="208"/>
      <c r="AD37" s="208"/>
      <c r="AE37" s="208"/>
      <c r="AF37" s="208"/>
      <c r="AG37" s="208" t="s">
        <v>155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x14ac:dyDescent="0.2">
      <c r="A38" s="222" t="s">
        <v>145</v>
      </c>
      <c r="B38" s="223" t="s">
        <v>83</v>
      </c>
      <c r="C38" s="241" t="s">
        <v>84</v>
      </c>
      <c r="D38" s="224"/>
      <c r="E38" s="225"/>
      <c r="F38" s="226"/>
      <c r="G38" s="226">
        <f>SUMIF(AG39:AG53,"&lt;&gt;NOR",G39:G53)</f>
        <v>0</v>
      </c>
      <c r="H38" s="226"/>
      <c r="I38" s="226">
        <f>SUM(I39:I53)</f>
        <v>0</v>
      </c>
      <c r="J38" s="226"/>
      <c r="K38" s="226">
        <f>SUM(K39:K53)</f>
        <v>0</v>
      </c>
      <c r="L38" s="226"/>
      <c r="M38" s="226">
        <f>SUM(M39:M53)</f>
        <v>0</v>
      </c>
      <c r="N38" s="225"/>
      <c r="O38" s="225">
        <f>SUM(O39:O53)</f>
        <v>0</v>
      </c>
      <c r="P38" s="225"/>
      <c r="Q38" s="225">
        <f>SUM(Q39:Q53)</f>
        <v>0</v>
      </c>
      <c r="R38" s="226"/>
      <c r="S38" s="226"/>
      <c r="T38" s="227"/>
      <c r="U38" s="221"/>
      <c r="V38" s="221">
        <f>SUM(V39:V53)</f>
        <v>0</v>
      </c>
      <c r="W38" s="221"/>
      <c r="X38" s="221"/>
      <c r="Y38" s="221"/>
      <c r="AG38" t="s">
        <v>146</v>
      </c>
    </row>
    <row r="39" spans="1:60" ht="22.5" outlineLevel="1" x14ac:dyDescent="0.2">
      <c r="A39" s="229">
        <v>8</v>
      </c>
      <c r="B39" s="230" t="s">
        <v>220</v>
      </c>
      <c r="C39" s="242" t="s">
        <v>221</v>
      </c>
      <c r="D39" s="231" t="s">
        <v>222</v>
      </c>
      <c r="E39" s="232">
        <v>1</v>
      </c>
      <c r="F39" s="233"/>
      <c r="G39" s="234">
        <f>ROUND(E39*F39,2)</f>
        <v>0</v>
      </c>
      <c r="H39" s="233"/>
      <c r="I39" s="234">
        <f>ROUND(E39*H39,2)</f>
        <v>0</v>
      </c>
      <c r="J39" s="233"/>
      <c r="K39" s="234">
        <f>ROUND(E39*J39,2)</f>
        <v>0</v>
      </c>
      <c r="L39" s="234">
        <v>21</v>
      </c>
      <c r="M39" s="234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4"/>
      <c r="S39" s="234" t="s">
        <v>223</v>
      </c>
      <c r="T39" s="235" t="s">
        <v>151</v>
      </c>
      <c r="U39" s="219">
        <v>0</v>
      </c>
      <c r="V39" s="219">
        <f>ROUND(E39*U39,2)</f>
        <v>0</v>
      </c>
      <c r="W39" s="219"/>
      <c r="X39" s="219" t="s">
        <v>187</v>
      </c>
      <c r="Y39" s="219" t="s">
        <v>153</v>
      </c>
      <c r="Z39" s="208"/>
      <c r="AA39" s="208"/>
      <c r="AB39" s="208"/>
      <c r="AC39" s="208"/>
      <c r="AD39" s="208"/>
      <c r="AE39" s="208"/>
      <c r="AF39" s="208"/>
      <c r="AG39" s="208" t="s">
        <v>188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2" x14ac:dyDescent="0.2">
      <c r="A40" s="215"/>
      <c r="B40" s="216"/>
      <c r="C40" s="243"/>
      <c r="D40" s="238"/>
      <c r="E40" s="238"/>
      <c r="F40" s="238"/>
      <c r="G40" s="238"/>
      <c r="H40" s="219"/>
      <c r="I40" s="219"/>
      <c r="J40" s="219"/>
      <c r="K40" s="219"/>
      <c r="L40" s="219"/>
      <c r="M40" s="219"/>
      <c r="N40" s="218"/>
      <c r="O40" s="218"/>
      <c r="P40" s="218"/>
      <c r="Q40" s="218"/>
      <c r="R40" s="219"/>
      <c r="S40" s="219"/>
      <c r="T40" s="219"/>
      <c r="U40" s="219"/>
      <c r="V40" s="219"/>
      <c r="W40" s="219"/>
      <c r="X40" s="219"/>
      <c r="Y40" s="219"/>
      <c r="Z40" s="208"/>
      <c r="AA40" s="208"/>
      <c r="AB40" s="208"/>
      <c r="AC40" s="208"/>
      <c r="AD40" s="208"/>
      <c r="AE40" s="208"/>
      <c r="AF40" s="208"/>
      <c r="AG40" s="208" t="s">
        <v>155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ht="22.5" outlineLevel="1" x14ac:dyDescent="0.2">
      <c r="A41" s="229">
        <v>9</v>
      </c>
      <c r="B41" s="230" t="s">
        <v>224</v>
      </c>
      <c r="C41" s="242" t="s">
        <v>225</v>
      </c>
      <c r="D41" s="231" t="s">
        <v>222</v>
      </c>
      <c r="E41" s="232">
        <v>1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4"/>
      <c r="S41" s="234" t="s">
        <v>223</v>
      </c>
      <c r="T41" s="235" t="s">
        <v>151</v>
      </c>
      <c r="U41" s="219">
        <v>0</v>
      </c>
      <c r="V41" s="219">
        <f>ROUND(E41*U41,2)</f>
        <v>0</v>
      </c>
      <c r="W41" s="219"/>
      <c r="X41" s="219" t="s">
        <v>187</v>
      </c>
      <c r="Y41" s="219" t="s">
        <v>153</v>
      </c>
      <c r="Z41" s="208"/>
      <c r="AA41" s="208"/>
      <c r="AB41" s="208"/>
      <c r="AC41" s="208"/>
      <c r="AD41" s="208"/>
      <c r="AE41" s="208"/>
      <c r="AF41" s="208"/>
      <c r="AG41" s="208" t="s">
        <v>188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2" x14ac:dyDescent="0.2">
      <c r="A42" s="215"/>
      <c r="B42" s="216"/>
      <c r="C42" s="243"/>
      <c r="D42" s="238"/>
      <c r="E42" s="238"/>
      <c r="F42" s="238"/>
      <c r="G42" s="238"/>
      <c r="H42" s="219"/>
      <c r="I42" s="219"/>
      <c r="J42" s="219"/>
      <c r="K42" s="219"/>
      <c r="L42" s="219"/>
      <c r="M42" s="219"/>
      <c r="N42" s="218"/>
      <c r="O42" s="218"/>
      <c r="P42" s="218"/>
      <c r="Q42" s="218"/>
      <c r="R42" s="219"/>
      <c r="S42" s="219"/>
      <c r="T42" s="219"/>
      <c r="U42" s="219"/>
      <c r="V42" s="219"/>
      <c r="W42" s="219"/>
      <c r="X42" s="219"/>
      <c r="Y42" s="219"/>
      <c r="Z42" s="208"/>
      <c r="AA42" s="208"/>
      <c r="AB42" s="208"/>
      <c r="AC42" s="208"/>
      <c r="AD42" s="208"/>
      <c r="AE42" s="208"/>
      <c r="AF42" s="208"/>
      <c r="AG42" s="208" t="s">
        <v>155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 x14ac:dyDescent="0.2">
      <c r="A43" s="229">
        <v>10</v>
      </c>
      <c r="B43" s="230" t="s">
        <v>226</v>
      </c>
      <c r="C43" s="242" t="s">
        <v>227</v>
      </c>
      <c r="D43" s="231" t="s">
        <v>228</v>
      </c>
      <c r="E43" s="232">
        <v>1</v>
      </c>
      <c r="F43" s="233"/>
      <c r="G43" s="234">
        <f>ROUND(E43*F43,2)</f>
        <v>0</v>
      </c>
      <c r="H43" s="233"/>
      <c r="I43" s="234">
        <f>ROUND(E43*H43,2)</f>
        <v>0</v>
      </c>
      <c r="J43" s="233"/>
      <c r="K43" s="234">
        <f>ROUND(E43*J43,2)</f>
        <v>0</v>
      </c>
      <c r="L43" s="234">
        <v>21</v>
      </c>
      <c r="M43" s="234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4"/>
      <c r="S43" s="234" t="s">
        <v>223</v>
      </c>
      <c r="T43" s="235" t="s">
        <v>151</v>
      </c>
      <c r="U43" s="219">
        <v>0</v>
      </c>
      <c r="V43" s="219">
        <f>ROUND(E43*U43,2)</f>
        <v>0</v>
      </c>
      <c r="W43" s="219"/>
      <c r="X43" s="219" t="s">
        <v>187</v>
      </c>
      <c r="Y43" s="219" t="s">
        <v>153</v>
      </c>
      <c r="Z43" s="208"/>
      <c r="AA43" s="208"/>
      <c r="AB43" s="208"/>
      <c r="AC43" s="208"/>
      <c r="AD43" s="208"/>
      <c r="AE43" s="208"/>
      <c r="AF43" s="208"/>
      <c r="AG43" s="208" t="s">
        <v>188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2" x14ac:dyDescent="0.2">
      <c r="A44" s="215"/>
      <c r="B44" s="216"/>
      <c r="C44" s="243"/>
      <c r="D44" s="238"/>
      <c r="E44" s="238"/>
      <c r="F44" s="238"/>
      <c r="G44" s="238"/>
      <c r="H44" s="219"/>
      <c r="I44" s="219"/>
      <c r="J44" s="219"/>
      <c r="K44" s="219"/>
      <c r="L44" s="219"/>
      <c r="M44" s="219"/>
      <c r="N44" s="218"/>
      <c r="O44" s="218"/>
      <c r="P44" s="218"/>
      <c r="Q44" s="218"/>
      <c r="R44" s="219"/>
      <c r="S44" s="219"/>
      <c r="T44" s="219"/>
      <c r="U44" s="219"/>
      <c r="V44" s="219"/>
      <c r="W44" s="219"/>
      <c r="X44" s="219"/>
      <c r="Y44" s="219"/>
      <c r="Z44" s="208"/>
      <c r="AA44" s="208"/>
      <c r="AB44" s="208"/>
      <c r="AC44" s="208"/>
      <c r="AD44" s="208"/>
      <c r="AE44" s="208"/>
      <c r="AF44" s="208"/>
      <c r="AG44" s="208" t="s">
        <v>155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 x14ac:dyDescent="0.2">
      <c r="A45" s="229">
        <v>11</v>
      </c>
      <c r="B45" s="230" t="s">
        <v>229</v>
      </c>
      <c r="C45" s="242" t="s">
        <v>230</v>
      </c>
      <c r="D45" s="231" t="s">
        <v>228</v>
      </c>
      <c r="E45" s="232">
        <v>1</v>
      </c>
      <c r="F45" s="233"/>
      <c r="G45" s="234">
        <f>ROUND(E45*F45,2)</f>
        <v>0</v>
      </c>
      <c r="H45" s="233"/>
      <c r="I45" s="234">
        <f>ROUND(E45*H45,2)</f>
        <v>0</v>
      </c>
      <c r="J45" s="233"/>
      <c r="K45" s="234">
        <f>ROUND(E45*J45,2)</f>
        <v>0</v>
      </c>
      <c r="L45" s="234">
        <v>21</v>
      </c>
      <c r="M45" s="234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4"/>
      <c r="S45" s="234" t="s">
        <v>223</v>
      </c>
      <c r="T45" s="235" t="s">
        <v>151</v>
      </c>
      <c r="U45" s="219">
        <v>0</v>
      </c>
      <c r="V45" s="219">
        <f>ROUND(E45*U45,2)</f>
        <v>0</v>
      </c>
      <c r="W45" s="219"/>
      <c r="X45" s="219" t="s">
        <v>187</v>
      </c>
      <c r="Y45" s="219" t="s">
        <v>153</v>
      </c>
      <c r="Z45" s="208"/>
      <c r="AA45" s="208"/>
      <c r="AB45" s="208"/>
      <c r="AC45" s="208"/>
      <c r="AD45" s="208"/>
      <c r="AE45" s="208"/>
      <c r="AF45" s="208"/>
      <c r="AG45" s="208" t="s">
        <v>188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2" x14ac:dyDescent="0.2">
      <c r="A46" s="215"/>
      <c r="B46" s="216"/>
      <c r="C46" s="261" t="s">
        <v>231</v>
      </c>
      <c r="D46" s="251"/>
      <c r="E46" s="252"/>
      <c r="F46" s="219"/>
      <c r="G46" s="219"/>
      <c r="H46" s="219"/>
      <c r="I46" s="219"/>
      <c r="J46" s="219"/>
      <c r="K46" s="219"/>
      <c r="L46" s="219"/>
      <c r="M46" s="219"/>
      <c r="N46" s="218"/>
      <c r="O46" s="218"/>
      <c r="P46" s="218"/>
      <c r="Q46" s="218"/>
      <c r="R46" s="219"/>
      <c r="S46" s="219"/>
      <c r="T46" s="219"/>
      <c r="U46" s="219"/>
      <c r="V46" s="219"/>
      <c r="W46" s="219"/>
      <c r="X46" s="219"/>
      <c r="Y46" s="219"/>
      <c r="Z46" s="208"/>
      <c r="AA46" s="208"/>
      <c r="AB46" s="208"/>
      <c r="AC46" s="208"/>
      <c r="AD46" s="208"/>
      <c r="AE46" s="208"/>
      <c r="AF46" s="208"/>
      <c r="AG46" s="208" t="s">
        <v>192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outlineLevel="3" x14ac:dyDescent="0.2">
      <c r="A47" s="215"/>
      <c r="B47" s="216"/>
      <c r="C47" s="262" t="s">
        <v>232</v>
      </c>
      <c r="D47" s="251"/>
      <c r="E47" s="252">
        <v>0.22858999999999999</v>
      </c>
      <c r="F47" s="219"/>
      <c r="G47" s="219"/>
      <c r="H47" s="219"/>
      <c r="I47" s="219"/>
      <c r="J47" s="219"/>
      <c r="K47" s="219"/>
      <c r="L47" s="219"/>
      <c r="M47" s="219"/>
      <c r="N47" s="218"/>
      <c r="O47" s="218"/>
      <c r="P47" s="218"/>
      <c r="Q47" s="218"/>
      <c r="R47" s="219"/>
      <c r="S47" s="219"/>
      <c r="T47" s="219"/>
      <c r="U47" s="219"/>
      <c r="V47" s="219"/>
      <c r="W47" s="219"/>
      <c r="X47" s="219"/>
      <c r="Y47" s="219"/>
      <c r="Z47" s="208"/>
      <c r="AA47" s="208"/>
      <c r="AB47" s="208"/>
      <c r="AC47" s="208"/>
      <c r="AD47" s="208"/>
      <c r="AE47" s="208"/>
      <c r="AF47" s="208"/>
      <c r="AG47" s="208" t="s">
        <v>192</v>
      </c>
      <c r="AH47" s="208">
        <v>2</v>
      </c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3" x14ac:dyDescent="0.2">
      <c r="A48" s="215"/>
      <c r="B48" s="216"/>
      <c r="C48" s="262" t="s">
        <v>233</v>
      </c>
      <c r="D48" s="251"/>
      <c r="E48" s="252">
        <v>9.9299999999999999E-2</v>
      </c>
      <c r="F48" s="219"/>
      <c r="G48" s="219"/>
      <c r="H48" s="219"/>
      <c r="I48" s="219"/>
      <c r="J48" s="219"/>
      <c r="K48" s="219"/>
      <c r="L48" s="219"/>
      <c r="M48" s="219"/>
      <c r="N48" s="218"/>
      <c r="O48" s="218"/>
      <c r="P48" s="218"/>
      <c r="Q48" s="218"/>
      <c r="R48" s="219"/>
      <c r="S48" s="219"/>
      <c r="T48" s="219"/>
      <c r="U48" s="219"/>
      <c r="V48" s="219"/>
      <c r="W48" s="219"/>
      <c r="X48" s="219"/>
      <c r="Y48" s="219"/>
      <c r="Z48" s="208"/>
      <c r="AA48" s="208"/>
      <c r="AB48" s="208"/>
      <c r="AC48" s="208"/>
      <c r="AD48" s="208"/>
      <c r="AE48" s="208"/>
      <c r="AF48" s="208"/>
      <c r="AG48" s="208" t="s">
        <v>192</v>
      </c>
      <c r="AH48" s="208">
        <v>2</v>
      </c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3" x14ac:dyDescent="0.2">
      <c r="A49" s="215"/>
      <c r="B49" s="216"/>
      <c r="C49" s="263" t="s">
        <v>234</v>
      </c>
      <c r="D49" s="253"/>
      <c r="E49" s="254">
        <v>0.32789000000000001</v>
      </c>
      <c r="F49" s="219"/>
      <c r="G49" s="219"/>
      <c r="H49" s="219"/>
      <c r="I49" s="219"/>
      <c r="J49" s="219"/>
      <c r="K49" s="219"/>
      <c r="L49" s="219"/>
      <c r="M49" s="219"/>
      <c r="N49" s="218"/>
      <c r="O49" s="218"/>
      <c r="P49" s="218"/>
      <c r="Q49" s="218"/>
      <c r="R49" s="219"/>
      <c r="S49" s="219"/>
      <c r="T49" s="219"/>
      <c r="U49" s="219"/>
      <c r="V49" s="219"/>
      <c r="W49" s="219"/>
      <c r="X49" s="219"/>
      <c r="Y49" s="219"/>
      <c r="Z49" s="208"/>
      <c r="AA49" s="208"/>
      <c r="AB49" s="208"/>
      <c r="AC49" s="208"/>
      <c r="AD49" s="208"/>
      <c r="AE49" s="208"/>
      <c r="AF49" s="208"/>
      <c r="AG49" s="208" t="s">
        <v>192</v>
      </c>
      <c r="AH49" s="208">
        <v>3</v>
      </c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3" x14ac:dyDescent="0.2">
      <c r="A50" s="215"/>
      <c r="B50" s="216"/>
      <c r="C50" s="262" t="s">
        <v>235</v>
      </c>
      <c r="D50" s="251"/>
      <c r="E50" s="252">
        <v>10466.248799999999</v>
      </c>
      <c r="F50" s="219"/>
      <c r="G50" s="219"/>
      <c r="H50" s="219"/>
      <c r="I50" s="219"/>
      <c r="J50" s="219"/>
      <c r="K50" s="219"/>
      <c r="L50" s="219"/>
      <c r="M50" s="219"/>
      <c r="N50" s="218"/>
      <c r="O50" s="218"/>
      <c r="P50" s="218"/>
      <c r="Q50" s="218"/>
      <c r="R50" s="219"/>
      <c r="S50" s="219"/>
      <c r="T50" s="219"/>
      <c r="U50" s="219"/>
      <c r="V50" s="219"/>
      <c r="W50" s="219"/>
      <c r="X50" s="219"/>
      <c r="Y50" s="219"/>
      <c r="Z50" s="208"/>
      <c r="AA50" s="208"/>
      <c r="AB50" s="208"/>
      <c r="AC50" s="208"/>
      <c r="AD50" s="208"/>
      <c r="AE50" s="208"/>
      <c r="AF50" s="208"/>
      <c r="AG50" s="208" t="s">
        <v>192</v>
      </c>
      <c r="AH50" s="208">
        <v>2</v>
      </c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3" x14ac:dyDescent="0.2">
      <c r="A51" s="215"/>
      <c r="B51" s="216"/>
      <c r="C51" s="261" t="s">
        <v>236</v>
      </c>
      <c r="D51" s="251"/>
      <c r="E51" s="252"/>
      <c r="F51" s="219"/>
      <c r="G51" s="219"/>
      <c r="H51" s="219"/>
      <c r="I51" s="219"/>
      <c r="J51" s="219"/>
      <c r="K51" s="219"/>
      <c r="L51" s="219"/>
      <c r="M51" s="219"/>
      <c r="N51" s="218"/>
      <c r="O51" s="218"/>
      <c r="P51" s="218"/>
      <c r="Q51" s="218"/>
      <c r="R51" s="219"/>
      <c r="S51" s="219"/>
      <c r="T51" s="219"/>
      <c r="U51" s="219"/>
      <c r="V51" s="219"/>
      <c r="W51" s="219"/>
      <c r="X51" s="219"/>
      <c r="Y51" s="219"/>
      <c r="Z51" s="208"/>
      <c r="AA51" s="208"/>
      <c r="AB51" s="208"/>
      <c r="AC51" s="208"/>
      <c r="AD51" s="208"/>
      <c r="AE51" s="208"/>
      <c r="AF51" s="208"/>
      <c r="AG51" s="208" t="s">
        <v>192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3" x14ac:dyDescent="0.2">
      <c r="A52" s="215"/>
      <c r="B52" s="216"/>
      <c r="C52" s="259" t="s">
        <v>237</v>
      </c>
      <c r="D52" s="249"/>
      <c r="E52" s="250">
        <v>1</v>
      </c>
      <c r="F52" s="219"/>
      <c r="G52" s="219"/>
      <c r="H52" s="219"/>
      <c r="I52" s="219"/>
      <c r="J52" s="219"/>
      <c r="K52" s="219"/>
      <c r="L52" s="219"/>
      <c r="M52" s="219"/>
      <c r="N52" s="218"/>
      <c r="O52" s="218"/>
      <c r="P52" s="218"/>
      <c r="Q52" s="218"/>
      <c r="R52" s="219"/>
      <c r="S52" s="219"/>
      <c r="T52" s="219"/>
      <c r="U52" s="219"/>
      <c r="V52" s="219"/>
      <c r="W52" s="219"/>
      <c r="X52" s="219"/>
      <c r="Y52" s="219"/>
      <c r="Z52" s="208"/>
      <c r="AA52" s="208"/>
      <c r="AB52" s="208"/>
      <c r="AC52" s="208"/>
      <c r="AD52" s="208"/>
      <c r="AE52" s="208"/>
      <c r="AF52" s="208"/>
      <c r="AG52" s="208" t="s">
        <v>192</v>
      </c>
      <c r="AH52" s="208">
        <v>0</v>
      </c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2" x14ac:dyDescent="0.2">
      <c r="A53" s="215"/>
      <c r="B53" s="216"/>
      <c r="C53" s="245"/>
      <c r="D53" s="237"/>
      <c r="E53" s="237"/>
      <c r="F53" s="237"/>
      <c r="G53" s="237"/>
      <c r="H53" s="219"/>
      <c r="I53" s="219"/>
      <c r="J53" s="219"/>
      <c r="K53" s="219"/>
      <c r="L53" s="219"/>
      <c r="M53" s="219"/>
      <c r="N53" s="218"/>
      <c r="O53" s="218"/>
      <c r="P53" s="218"/>
      <c r="Q53" s="218"/>
      <c r="R53" s="219"/>
      <c r="S53" s="219"/>
      <c r="T53" s="219"/>
      <c r="U53" s="219"/>
      <c r="V53" s="219"/>
      <c r="W53" s="219"/>
      <c r="X53" s="219"/>
      <c r="Y53" s="219"/>
      <c r="Z53" s="208"/>
      <c r="AA53" s="208"/>
      <c r="AB53" s="208"/>
      <c r="AC53" s="208"/>
      <c r="AD53" s="208"/>
      <c r="AE53" s="208"/>
      <c r="AF53" s="208"/>
      <c r="AG53" s="208" t="s">
        <v>155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x14ac:dyDescent="0.2">
      <c r="A54" s="222" t="s">
        <v>145</v>
      </c>
      <c r="B54" s="223" t="s">
        <v>85</v>
      </c>
      <c r="C54" s="241" t="s">
        <v>86</v>
      </c>
      <c r="D54" s="224"/>
      <c r="E54" s="225"/>
      <c r="F54" s="226"/>
      <c r="G54" s="226">
        <f>SUMIF(AG55:AG56,"&lt;&gt;NOR",G55:G56)</f>
        <v>0</v>
      </c>
      <c r="H54" s="226"/>
      <c r="I54" s="226">
        <f>SUM(I55:I56)</f>
        <v>0</v>
      </c>
      <c r="J54" s="226"/>
      <c r="K54" s="226">
        <f>SUM(K55:K56)</f>
        <v>0</v>
      </c>
      <c r="L54" s="226"/>
      <c r="M54" s="226">
        <f>SUM(M55:M56)</f>
        <v>0</v>
      </c>
      <c r="N54" s="225"/>
      <c r="O54" s="225">
        <f>SUM(O55:O56)</f>
        <v>0</v>
      </c>
      <c r="P54" s="225"/>
      <c r="Q54" s="225">
        <f>SUM(Q55:Q56)</f>
        <v>0</v>
      </c>
      <c r="R54" s="226"/>
      <c r="S54" s="226"/>
      <c r="T54" s="227"/>
      <c r="U54" s="221"/>
      <c r="V54" s="221">
        <f>SUM(V55:V56)</f>
        <v>0.54</v>
      </c>
      <c r="W54" s="221"/>
      <c r="X54" s="221"/>
      <c r="Y54" s="221"/>
      <c r="AG54" t="s">
        <v>146</v>
      </c>
    </row>
    <row r="55" spans="1:60" outlineLevel="1" x14ac:dyDescent="0.2">
      <c r="A55" s="229">
        <v>12</v>
      </c>
      <c r="B55" s="230" t="s">
        <v>238</v>
      </c>
      <c r="C55" s="242" t="s">
        <v>239</v>
      </c>
      <c r="D55" s="231" t="s">
        <v>240</v>
      </c>
      <c r="E55" s="232">
        <v>1.6316999999999999</v>
      </c>
      <c r="F55" s="233"/>
      <c r="G55" s="234">
        <f>ROUND(E55*F55,2)</f>
        <v>0</v>
      </c>
      <c r="H55" s="233"/>
      <c r="I55" s="234">
        <f>ROUND(E55*H55,2)</f>
        <v>0</v>
      </c>
      <c r="J55" s="233"/>
      <c r="K55" s="234">
        <f>ROUND(E55*J55,2)</f>
        <v>0</v>
      </c>
      <c r="L55" s="234">
        <v>21</v>
      </c>
      <c r="M55" s="234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4"/>
      <c r="S55" s="234" t="s">
        <v>150</v>
      </c>
      <c r="T55" s="235" t="s">
        <v>150</v>
      </c>
      <c r="U55" s="219">
        <v>0.33</v>
      </c>
      <c r="V55" s="219">
        <f>ROUND(E55*U55,2)</f>
        <v>0.54</v>
      </c>
      <c r="W55" s="219"/>
      <c r="X55" s="219" t="s">
        <v>187</v>
      </c>
      <c r="Y55" s="219" t="s">
        <v>153</v>
      </c>
      <c r="Z55" s="208"/>
      <c r="AA55" s="208"/>
      <c r="AB55" s="208"/>
      <c r="AC55" s="208"/>
      <c r="AD55" s="208"/>
      <c r="AE55" s="208"/>
      <c r="AF55" s="208"/>
      <c r="AG55" s="208" t="s">
        <v>188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outlineLevel="2" x14ac:dyDescent="0.2">
      <c r="A56" s="215"/>
      <c r="B56" s="216"/>
      <c r="C56" s="243"/>
      <c r="D56" s="238"/>
      <c r="E56" s="238"/>
      <c r="F56" s="238"/>
      <c r="G56" s="238"/>
      <c r="H56" s="219"/>
      <c r="I56" s="219"/>
      <c r="J56" s="219"/>
      <c r="K56" s="219"/>
      <c r="L56" s="219"/>
      <c r="M56" s="219"/>
      <c r="N56" s="218"/>
      <c r="O56" s="218"/>
      <c r="P56" s="218"/>
      <c r="Q56" s="218"/>
      <c r="R56" s="219"/>
      <c r="S56" s="219"/>
      <c r="T56" s="219"/>
      <c r="U56" s="219"/>
      <c r="V56" s="219"/>
      <c r="W56" s="219"/>
      <c r="X56" s="219"/>
      <c r="Y56" s="219"/>
      <c r="Z56" s="208"/>
      <c r="AA56" s="208"/>
      <c r="AB56" s="208"/>
      <c r="AC56" s="208"/>
      <c r="AD56" s="208"/>
      <c r="AE56" s="208"/>
      <c r="AF56" s="208"/>
      <c r="AG56" s="208" t="s">
        <v>155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x14ac:dyDescent="0.2">
      <c r="A57" s="222" t="s">
        <v>145</v>
      </c>
      <c r="B57" s="223" t="s">
        <v>89</v>
      </c>
      <c r="C57" s="241" t="s">
        <v>90</v>
      </c>
      <c r="D57" s="224"/>
      <c r="E57" s="225"/>
      <c r="F57" s="226"/>
      <c r="G57" s="226">
        <f>SUMIF(AG58:AG62,"&lt;&gt;NOR",G58:G62)</f>
        <v>0</v>
      </c>
      <c r="H57" s="226"/>
      <c r="I57" s="226">
        <f>SUM(I58:I62)</f>
        <v>0</v>
      </c>
      <c r="J57" s="226"/>
      <c r="K57" s="226">
        <f>SUM(K58:K62)</f>
        <v>0</v>
      </c>
      <c r="L57" s="226"/>
      <c r="M57" s="226">
        <f>SUM(M58:M62)</f>
        <v>0</v>
      </c>
      <c r="N57" s="225"/>
      <c r="O57" s="225">
        <f>SUM(O58:O62)</f>
        <v>0</v>
      </c>
      <c r="P57" s="225"/>
      <c r="Q57" s="225">
        <f>SUM(Q58:Q62)</f>
        <v>0</v>
      </c>
      <c r="R57" s="226"/>
      <c r="S57" s="226"/>
      <c r="T57" s="227"/>
      <c r="U57" s="221"/>
      <c r="V57" s="221">
        <f>SUM(V58:V62)</f>
        <v>0</v>
      </c>
      <c r="W57" s="221"/>
      <c r="X57" s="221"/>
      <c r="Y57" s="221"/>
      <c r="AG57" t="s">
        <v>146</v>
      </c>
    </row>
    <row r="58" spans="1:60" ht="22.5" outlineLevel="1" x14ac:dyDescent="0.2">
      <c r="A58" s="229">
        <v>13</v>
      </c>
      <c r="B58" s="230" t="s">
        <v>241</v>
      </c>
      <c r="C58" s="242" t="s">
        <v>242</v>
      </c>
      <c r="D58" s="231" t="s">
        <v>222</v>
      </c>
      <c r="E58" s="232">
        <v>1</v>
      </c>
      <c r="F58" s="233"/>
      <c r="G58" s="234">
        <f>ROUND(E58*F58,2)</f>
        <v>0</v>
      </c>
      <c r="H58" s="233"/>
      <c r="I58" s="234">
        <f>ROUND(E58*H58,2)</f>
        <v>0</v>
      </c>
      <c r="J58" s="233"/>
      <c r="K58" s="234">
        <f>ROUND(E58*J58,2)</f>
        <v>0</v>
      </c>
      <c r="L58" s="234">
        <v>21</v>
      </c>
      <c r="M58" s="234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4"/>
      <c r="S58" s="234" t="s">
        <v>223</v>
      </c>
      <c r="T58" s="235" t="s">
        <v>151</v>
      </c>
      <c r="U58" s="219">
        <v>0</v>
      </c>
      <c r="V58" s="219">
        <f>ROUND(E58*U58,2)</f>
        <v>0</v>
      </c>
      <c r="W58" s="219"/>
      <c r="X58" s="219" t="s">
        <v>187</v>
      </c>
      <c r="Y58" s="219" t="s">
        <v>153</v>
      </c>
      <c r="Z58" s="208"/>
      <c r="AA58" s="208"/>
      <c r="AB58" s="208"/>
      <c r="AC58" s="208"/>
      <c r="AD58" s="208"/>
      <c r="AE58" s="208"/>
      <c r="AF58" s="208"/>
      <c r="AG58" s="208" t="s">
        <v>188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outlineLevel="2" x14ac:dyDescent="0.2">
      <c r="A59" s="215"/>
      <c r="B59" s="216"/>
      <c r="C59" s="243"/>
      <c r="D59" s="238"/>
      <c r="E59" s="238"/>
      <c r="F59" s="238"/>
      <c r="G59" s="238"/>
      <c r="H59" s="219"/>
      <c r="I59" s="219"/>
      <c r="J59" s="219"/>
      <c r="K59" s="219"/>
      <c r="L59" s="219"/>
      <c r="M59" s="219"/>
      <c r="N59" s="218"/>
      <c r="O59" s="218"/>
      <c r="P59" s="218"/>
      <c r="Q59" s="218"/>
      <c r="R59" s="219"/>
      <c r="S59" s="219"/>
      <c r="T59" s="219"/>
      <c r="U59" s="219"/>
      <c r="V59" s="219"/>
      <c r="W59" s="219"/>
      <c r="X59" s="219"/>
      <c r="Y59" s="219"/>
      <c r="Z59" s="208"/>
      <c r="AA59" s="208"/>
      <c r="AB59" s="208"/>
      <c r="AC59" s="208"/>
      <c r="AD59" s="208"/>
      <c r="AE59" s="208"/>
      <c r="AF59" s="208"/>
      <c r="AG59" s="208" t="s">
        <v>155</v>
      </c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1" x14ac:dyDescent="0.2">
      <c r="A60" s="215">
        <v>14</v>
      </c>
      <c r="B60" s="216" t="s">
        <v>243</v>
      </c>
      <c r="C60" s="264" t="s">
        <v>244</v>
      </c>
      <c r="D60" s="217" t="s">
        <v>0</v>
      </c>
      <c r="E60" s="236"/>
      <c r="F60" s="220"/>
      <c r="G60" s="219">
        <f>ROUND(E60*F60,2)</f>
        <v>0</v>
      </c>
      <c r="H60" s="220"/>
      <c r="I60" s="219">
        <f>ROUND(E60*H60,2)</f>
        <v>0</v>
      </c>
      <c r="J60" s="220"/>
      <c r="K60" s="219">
        <f>ROUND(E60*J60,2)</f>
        <v>0</v>
      </c>
      <c r="L60" s="219">
        <v>21</v>
      </c>
      <c r="M60" s="219">
        <f>G60*(1+L60/100)</f>
        <v>0</v>
      </c>
      <c r="N60" s="218">
        <v>0</v>
      </c>
      <c r="O60" s="218">
        <f>ROUND(E60*N60,2)</f>
        <v>0</v>
      </c>
      <c r="P60" s="218">
        <v>0</v>
      </c>
      <c r="Q60" s="218">
        <f>ROUND(E60*P60,2)</f>
        <v>0</v>
      </c>
      <c r="R60" s="219" t="s">
        <v>245</v>
      </c>
      <c r="S60" s="219" t="s">
        <v>150</v>
      </c>
      <c r="T60" s="219" t="s">
        <v>150</v>
      </c>
      <c r="U60" s="219">
        <v>0</v>
      </c>
      <c r="V60" s="219">
        <f>ROUND(E60*U60,2)</f>
        <v>0</v>
      </c>
      <c r="W60" s="219"/>
      <c r="X60" s="219" t="s">
        <v>246</v>
      </c>
      <c r="Y60" s="219" t="s">
        <v>153</v>
      </c>
      <c r="Z60" s="208"/>
      <c r="AA60" s="208"/>
      <c r="AB60" s="208"/>
      <c r="AC60" s="208"/>
      <c r="AD60" s="208"/>
      <c r="AE60" s="208"/>
      <c r="AF60" s="208"/>
      <c r="AG60" s="208" t="s">
        <v>247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2" x14ac:dyDescent="0.2">
      <c r="A61" s="215"/>
      <c r="B61" s="216"/>
      <c r="C61" s="265" t="s">
        <v>248</v>
      </c>
      <c r="D61" s="257"/>
      <c r="E61" s="257"/>
      <c r="F61" s="257"/>
      <c r="G61" s="257"/>
      <c r="H61" s="219"/>
      <c r="I61" s="219"/>
      <c r="J61" s="219"/>
      <c r="K61" s="219"/>
      <c r="L61" s="219"/>
      <c r="M61" s="219"/>
      <c r="N61" s="218"/>
      <c r="O61" s="218"/>
      <c r="P61" s="218"/>
      <c r="Q61" s="218"/>
      <c r="R61" s="219"/>
      <c r="S61" s="219"/>
      <c r="T61" s="219"/>
      <c r="U61" s="219"/>
      <c r="V61" s="219"/>
      <c r="W61" s="219"/>
      <c r="X61" s="219"/>
      <c r="Y61" s="219"/>
      <c r="Z61" s="208"/>
      <c r="AA61" s="208"/>
      <c r="AB61" s="208"/>
      <c r="AC61" s="208"/>
      <c r="AD61" s="208"/>
      <c r="AE61" s="208"/>
      <c r="AF61" s="208"/>
      <c r="AG61" s="208" t="s">
        <v>190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2" x14ac:dyDescent="0.2">
      <c r="A62" s="215"/>
      <c r="B62" s="216"/>
      <c r="C62" s="245"/>
      <c r="D62" s="237"/>
      <c r="E62" s="237"/>
      <c r="F62" s="237"/>
      <c r="G62" s="237"/>
      <c r="H62" s="219"/>
      <c r="I62" s="219"/>
      <c r="J62" s="219"/>
      <c r="K62" s="219"/>
      <c r="L62" s="219"/>
      <c r="M62" s="219"/>
      <c r="N62" s="218"/>
      <c r="O62" s="218"/>
      <c r="P62" s="218"/>
      <c r="Q62" s="218"/>
      <c r="R62" s="219"/>
      <c r="S62" s="219"/>
      <c r="T62" s="219"/>
      <c r="U62" s="219"/>
      <c r="V62" s="219"/>
      <c r="W62" s="219"/>
      <c r="X62" s="219"/>
      <c r="Y62" s="219"/>
      <c r="Z62" s="208"/>
      <c r="AA62" s="208"/>
      <c r="AB62" s="208"/>
      <c r="AC62" s="208"/>
      <c r="AD62" s="208"/>
      <c r="AE62" s="208"/>
      <c r="AF62" s="208"/>
      <c r="AG62" s="208" t="s">
        <v>155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x14ac:dyDescent="0.2">
      <c r="A63" s="222" t="s">
        <v>145</v>
      </c>
      <c r="B63" s="223" t="s">
        <v>91</v>
      </c>
      <c r="C63" s="241" t="s">
        <v>92</v>
      </c>
      <c r="D63" s="224"/>
      <c r="E63" s="225"/>
      <c r="F63" s="226"/>
      <c r="G63" s="226">
        <f>SUMIF(AG64:AG68,"&lt;&gt;NOR",G64:G68)</f>
        <v>0</v>
      </c>
      <c r="H63" s="226"/>
      <c r="I63" s="226">
        <f>SUM(I64:I68)</f>
        <v>0</v>
      </c>
      <c r="J63" s="226"/>
      <c r="K63" s="226">
        <f>SUM(K64:K68)</f>
        <v>0</v>
      </c>
      <c r="L63" s="226"/>
      <c r="M63" s="226">
        <f>SUM(M64:M68)</f>
        <v>0</v>
      </c>
      <c r="N63" s="225"/>
      <c r="O63" s="225">
        <f>SUM(O64:O68)</f>
        <v>0</v>
      </c>
      <c r="P63" s="225"/>
      <c r="Q63" s="225">
        <f>SUM(Q64:Q68)</f>
        <v>0</v>
      </c>
      <c r="R63" s="226"/>
      <c r="S63" s="226"/>
      <c r="T63" s="227"/>
      <c r="U63" s="221"/>
      <c r="V63" s="221">
        <f>SUM(V64:V68)</f>
        <v>0</v>
      </c>
      <c r="W63" s="221"/>
      <c r="X63" s="221"/>
      <c r="Y63" s="221"/>
      <c r="AG63" t="s">
        <v>146</v>
      </c>
    </row>
    <row r="64" spans="1:60" outlineLevel="1" x14ac:dyDescent="0.2">
      <c r="A64" s="229">
        <v>15</v>
      </c>
      <c r="B64" s="230" t="s">
        <v>249</v>
      </c>
      <c r="C64" s="242" t="s">
        <v>250</v>
      </c>
      <c r="D64" s="231" t="s">
        <v>222</v>
      </c>
      <c r="E64" s="232">
        <v>1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4"/>
      <c r="S64" s="234" t="s">
        <v>223</v>
      </c>
      <c r="T64" s="235" t="s">
        <v>151</v>
      </c>
      <c r="U64" s="219">
        <v>0</v>
      </c>
      <c r="V64" s="219">
        <f>ROUND(E64*U64,2)</f>
        <v>0</v>
      </c>
      <c r="W64" s="219"/>
      <c r="X64" s="219" t="s">
        <v>187</v>
      </c>
      <c r="Y64" s="219" t="s">
        <v>153</v>
      </c>
      <c r="Z64" s="208"/>
      <c r="AA64" s="208"/>
      <c r="AB64" s="208"/>
      <c r="AC64" s="208"/>
      <c r="AD64" s="208"/>
      <c r="AE64" s="208"/>
      <c r="AF64" s="208"/>
      <c r="AG64" s="208" t="s">
        <v>188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2" x14ac:dyDescent="0.2">
      <c r="A65" s="215"/>
      <c r="B65" s="216"/>
      <c r="C65" s="243"/>
      <c r="D65" s="238"/>
      <c r="E65" s="238"/>
      <c r="F65" s="238"/>
      <c r="G65" s="238"/>
      <c r="H65" s="219"/>
      <c r="I65" s="219"/>
      <c r="J65" s="219"/>
      <c r="K65" s="219"/>
      <c r="L65" s="219"/>
      <c r="M65" s="219"/>
      <c r="N65" s="218"/>
      <c r="O65" s="218"/>
      <c r="P65" s="218"/>
      <c r="Q65" s="218"/>
      <c r="R65" s="219"/>
      <c r="S65" s="219"/>
      <c r="T65" s="219"/>
      <c r="U65" s="219"/>
      <c r="V65" s="219"/>
      <c r="W65" s="219"/>
      <c r="X65" s="219"/>
      <c r="Y65" s="219"/>
      <c r="Z65" s="208"/>
      <c r="AA65" s="208"/>
      <c r="AB65" s="208"/>
      <c r="AC65" s="208"/>
      <c r="AD65" s="208"/>
      <c r="AE65" s="208"/>
      <c r="AF65" s="208"/>
      <c r="AG65" s="208" t="s">
        <v>155</v>
      </c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 x14ac:dyDescent="0.2">
      <c r="A66" s="215">
        <v>16</v>
      </c>
      <c r="B66" s="216" t="s">
        <v>251</v>
      </c>
      <c r="C66" s="264" t="s">
        <v>252</v>
      </c>
      <c r="D66" s="217" t="s">
        <v>0</v>
      </c>
      <c r="E66" s="236"/>
      <c r="F66" s="220"/>
      <c r="G66" s="219">
        <f>ROUND(E66*F66,2)</f>
        <v>0</v>
      </c>
      <c r="H66" s="220"/>
      <c r="I66" s="219">
        <f>ROUND(E66*H66,2)</f>
        <v>0</v>
      </c>
      <c r="J66" s="220"/>
      <c r="K66" s="219">
        <f>ROUND(E66*J66,2)</f>
        <v>0</v>
      </c>
      <c r="L66" s="219">
        <v>21</v>
      </c>
      <c r="M66" s="219">
        <f>G66*(1+L66/100)</f>
        <v>0</v>
      </c>
      <c r="N66" s="218">
        <v>0</v>
      </c>
      <c r="O66" s="218">
        <f>ROUND(E66*N66,2)</f>
        <v>0</v>
      </c>
      <c r="P66" s="218">
        <v>0</v>
      </c>
      <c r="Q66" s="218">
        <f>ROUND(E66*P66,2)</f>
        <v>0</v>
      </c>
      <c r="R66" s="219" t="s">
        <v>245</v>
      </c>
      <c r="S66" s="219" t="s">
        <v>150</v>
      </c>
      <c r="T66" s="219" t="s">
        <v>150</v>
      </c>
      <c r="U66" s="219">
        <v>0</v>
      </c>
      <c r="V66" s="219">
        <f>ROUND(E66*U66,2)</f>
        <v>0</v>
      </c>
      <c r="W66" s="219"/>
      <c r="X66" s="219" t="s">
        <v>246</v>
      </c>
      <c r="Y66" s="219" t="s">
        <v>153</v>
      </c>
      <c r="Z66" s="208"/>
      <c r="AA66" s="208"/>
      <c r="AB66" s="208"/>
      <c r="AC66" s="208"/>
      <c r="AD66" s="208"/>
      <c r="AE66" s="208"/>
      <c r="AF66" s="208"/>
      <c r="AG66" s="208" t="s">
        <v>247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2" x14ac:dyDescent="0.2">
      <c r="A67" s="215"/>
      <c r="B67" s="216"/>
      <c r="C67" s="265" t="s">
        <v>253</v>
      </c>
      <c r="D67" s="257"/>
      <c r="E67" s="257"/>
      <c r="F67" s="257"/>
      <c r="G67" s="257"/>
      <c r="H67" s="219"/>
      <c r="I67" s="219"/>
      <c r="J67" s="219"/>
      <c r="K67" s="219"/>
      <c r="L67" s="219"/>
      <c r="M67" s="219"/>
      <c r="N67" s="218"/>
      <c r="O67" s="218"/>
      <c r="P67" s="218"/>
      <c r="Q67" s="218"/>
      <c r="R67" s="219"/>
      <c r="S67" s="219"/>
      <c r="T67" s="219"/>
      <c r="U67" s="219"/>
      <c r="V67" s="219"/>
      <c r="W67" s="219"/>
      <c r="X67" s="219"/>
      <c r="Y67" s="219"/>
      <c r="Z67" s="208"/>
      <c r="AA67" s="208"/>
      <c r="AB67" s="208"/>
      <c r="AC67" s="208"/>
      <c r="AD67" s="208"/>
      <c r="AE67" s="208"/>
      <c r="AF67" s="208"/>
      <c r="AG67" s="208" t="s">
        <v>190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2" x14ac:dyDescent="0.2">
      <c r="A68" s="215"/>
      <c r="B68" s="216"/>
      <c r="C68" s="245"/>
      <c r="D68" s="237"/>
      <c r="E68" s="237"/>
      <c r="F68" s="237"/>
      <c r="G68" s="237"/>
      <c r="H68" s="219"/>
      <c r="I68" s="219"/>
      <c r="J68" s="219"/>
      <c r="K68" s="219"/>
      <c r="L68" s="219"/>
      <c r="M68" s="219"/>
      <c r="N68" s="218"/>
      <c r="O68" s="218"/>
      <c r="P68" s="218"/>
      <c r="Q68" s="218"/>
      <c r="R68" s="219"/>
      <c r="S68" s="219"/>
      <c r="T68" s="219"/>
      <c r="U68" s="219"/>
      <c r="V68" s="219"/>
      <c r="W68" s="219"/>
      <c r="X68" s="219"/>
      <c r="Y68" s="219"/>
      <c r="Z68" s="208"/>
      <c r="AA68" s="208"/>
      <c r="AB68" s="208"/>
      <c r="AC68" s="208"/>
      <c r="AD68" s="208"/>
      <c r="AE68" s="208"/>
      <c r="AF68" s="208"/>
      <c r="AG68" s="208" t="s">
        <v>155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x14ac:dyDescent="0.2">
      <c r="A69" s="222" t="s">
        <v>145</v>
      </c>
      <c r="B69" s="223" t="s">
        <v>113</v>
      </c>
      <c r="C69" s="241" t="s">
        <v>114</v>
      </c>
      <c r="D69" s="224"/>
      <c r="E69" s="225"/>
      <c r="F69" s="226"/>
      <c r="G69" s="226">
        <f>SUMIF(AG70:AG86,"&lt;&gt;NOR",G70:G86)</f>
        <v>0</v>
      </c>
      <c r="H69" s="226"/>
      <c r="I69" s="226">
        <f>SUM(I70:I86)</f>
        <v>0</v>
      </c>
      <c r="J69" s="226"/>
      <c r="K69" s="226">
        <f>SUM(K70:K86)</f>
        <v>0</v>
      </c>
      <c r="L69" s="226"/>
      <c r="M69" s="226">
        <f>SUM(M70:M86)</f>
        <v>0</v>
      </c>
      <c r="N69" s="225"/>
      <c r="O69" s="225">
        <f>SUM(O70:O86)</f>
        <v>0</v>
      </c>
      <c r="P69" s="225"/>
      <c r="Q69" s="225">
        <f>SUM(Q70:Q86)</f>
        <v>0</v>
      </c>
      <c r="R69" s="226"/>
      <c r="S69" s="226"/>
      <c r="T69" s="227"/>
      <c r="U69" s="221"/>
      <c r="V69" s="221">
        <f>SUM(V70:V86)</f>
        <v>1.36</v>
      </c>
      <c r="W69" s="221"/>
      <c r="X69" s="221"/>
      <c r="Y69" s="221"/>
      <c r="AG69" t="s">
        <v>146</v>
      </c>
    </row>
    <row r="70" spans="1:60" ht="22.5" outlineLevel="1" x14ac:dyDescent="0.2">
      <c r="A70" s="229">
        <v>17</v>
      </c>
      <c r="B70" s="230" t="s">
        <v>254</v>
      </c>
      <c r="C70" s="242" t="s">
        <v>255</v>
      </c>
      <c r="D70" s="231" t="s">
        <v>240</v>
      </c>
      <c r="E70" s="232">
        <v>0.99539999999999995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21</v>
      </c>
      <c r="M70" s="234">
        <f>G70*(1+L70/100)</f>
        <v>0</v>
      </c>
      <c r="N70" s="232">
        <v>0</v>
      </c>
      <c r="O70" s="232">
        <f>ROUND(E70*N70,2)</f>
        <v>0</v>
      </c>
      <c r="P70" s="232">
        <v>0</v>
      </c>
      <c r="Q70" s="232">
        <f>ROUND(E70*P70,2)</f>
        <v>0</v>
      </c>
      <c r="R70" s="234" t="s">
        <v>186</v>
      </c>
      <c r="S70" s="234" t="s">
        <v>150</v>
      </c>
      <c r="T70" s="235" t="s">
        <v>150</v>
      </c>
      <c r="U70" s="219">
        <v>0.68799999999999994</v>
      </c>
      <c r="V70" s="219">
        <f>ROUND(E70*U70,2)</f>
        <v>0.68</v>
      </c>
      <c r="W70" s="219"/>
      <c r="X70" s="219" t="s">
        <v>256</v>
      </c>
      <c r="Y70" s="219" t="s">
        <v>153</v>
      </c>
      <c r="Z70" s="208"/>
      <c r="AA70" s="208"/>
      <c r="AB70" s="208"/>
      <c r="AC70" s="208"/>
      <c r="AD70" s="208"/>
      <c r="AE70" s="208"/>
      <c r="AF70" s="208"/>
      <c r="AG70" s="208" t="s">
        <v>257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2" x14ac:dyDescent="0.2">
      <c r="A71" s="215"/>
      <c r="B71" s="216"/>
      <c r="C71" s="259" t="s">
        <v>258</v>
      </c>
      <c r="D71" s="249"/>
      <c r="E71" s="250"/>
      <c r="F71" s="219"/>
      <c r="G71" s="219"/>
      <c r="H71" s="219"/>
      <c r="I71" s="219"/>
      <c r="J71" s="219"/>
      <c r="K71" s="219"/>
      <c r="L71" s="219"/>
      <c r="M71" s="219"/>
      <c r="N71" s="218"/>
      <c r="O71" s="218"/>
      <c r="P71" s="218"/>
      <c r="Q71" s="218"/>
      <c r="R71" s="219"/>
      <c r="S71" s="219"/>
      <c r="T71" s="219"/>
      <c r="U71" s="219"/>
      <c r="V71" s="219"/>
      <c r="W71" s="219"/>
      <c r="X71" s="219"/>
      <c r="Y71" s="219"/>
      <c r="Z71" s="208"/>
      <c r="AA71" s="208"/>
      <c r="AB71" s="208"/>
      <c r="AC71" s="208"/>
      <c r="AD71" s="208"/>
      <c r="AE71" s="208"/>
      <c r="AF71" s="208"/>
      <c r="AG71" s="208" t="s">
        <v>192</v>
      </c>
      <c r="AH71" s="208">
        <v>0</v>
      </c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3" x14ac:dyDescent="0.2">
      <c r="A72" s="215"/>
      <c r="B72" s="216"/>
      <c r="C72" s="259" t="s">
        <v>259</v>
      </c>
      <c r="D72" s="249"/>
      <c r="E72" s="250"/>
      <c r="F72" s="219"/>
      <c r="G72" s="219"/>
      <c r="H72" s="219"/>
      <c r="I72" s="219"/>
      <c r="J72" s="219"/>
      <c r="K72" s="219"/>
      <c r="L72" s="219"/>
      <c r="M72" s="219"/>
      <c r="N72" s="218"/>
      <c r="O72" s="218"/>
      <c r="P72" s="218"/>
      <c r="Q72" s="218"/>
      <c r="R72" s="219"/>
      <c r="S72" s="219"/>
      <c r="T72" s="219"/>
      <c r="U72" s="219"/>
      <c r="V72" s="219"/>
      <c r="W72" s="219"/>
      <c r="X72" s="219"/>
      <c r="Y72" s="219"/>
      <c r="Z72" s="208"/>
      <c r="AA72" s="208"/>
      <c r="AB72" s="208"/>
      <c r="AC72" s="208"/>
      <c r="AD72" s="208"/>
      <c r="AE72" s="208"/>
      <c r="AF72" s="208"/>
      <c r="AG72" s="208" t="s">
        <v>192</v>
      </c>
      <c r="AH72" s="208">
        <v>0</v>
      </c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 outlineLevel="3" x14ac:dyDescent="0.2">
      <c r="A73" s="215"/>
      <c r="B73" s="216"/>
      <c r="C73" s="259" t="s">
        <v>260</v>
      </c>
      <c r="D73" s="249"/>
      <c r="E73" s="250">
        <v>0.99539999999999995</v>
      </c>
      <c r="F73" s="219"/>
      <c r="G73" s="219"/>
      <c r="H73" s="219"/>
      <c r="I73" s="219"/>
      <c r="J73" s="219"/>
      <c r="K73" s="219"/>
      <c r="L73" s="219"/>
      <c r="M73" s="219"/>
      <c r="N73" s="218"/>
      <c r="O73" s="218"/>
      <c r="P73" s="218"/>
      <c r="Q73" s="218"/>
      <c r="R73" s="219"/>
      <c r="S73" s="219"/>
      <c r="T73" s="219"/>
      <c r="U73" s="219"/>
      <c r="V73" s="219"/>
      <c r="W73" s="219"/>
      <c r="X73" s="219"/>
      <c r="Y73" s="219"/>
      <c r="Z73" s="208"/>
      <c r="AA73" s="208"/>
      <c r="AB73" s="208"/>
      <c r="AC73" s="208"/>
      <c r="AD73" s="208"/>
      <c r="AE73" s="208"/>
      <c r="AF73" s="208"/>
      <c r="AG73" s="208" t="s">
        <v>192</v>
      </c>
      <c r="AH73" s="208">
        <v>0</v>
      </c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2" x14ac:dyDescent="0.2">
      <c r="A74" s="215"/>
      <c r="B74" s="216"/>
      <c r="C74" s="245"/>
      <c r="D74" s="237"/>
      <c r="E74" s="237"/>
      <c r="F74" s="237"/>
      <c r="G74" s="237"/>
      <c r="H74" s="219"/>
      <c r="I74" s="219"/>
      <c r="J74" s="219"/>
      <c r="K74" s="219"/>
      <c r="L74" s="219"/>
      <c r="M74" s="219"/>
      <c r="N74" s="218"/>
      <c r="O74" s="218"/>
      <c r="P74" s="218"/>
      <c r="Q74" s="218"/>
      <c r="R74" s="219"/>
      <c r="S74" s="219"/>
      <c r="T74" s="219"/>
      <c r="U74" s="219"/>
      <c r="V74" s="219"/>
      <c r="W74" s="219"/>
      <c r="X74" s="219"/>
      <c r="Y74" s="219"/>
      <c r="Z74" s="208"/>
      <c r="AA74" s="208"/>
      <c r="AB74" s="208"/>
      <c r="AC74" s="208"/>
      <c r="AD74" s="208"/>
      <c r="AE74" s="208"/>
      <c r="AF74" s="208"/>
      <c r="AG74" s="208" t="s">
        <v>155</v>
      </c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outlineLevel="1" x14ac:dyDescent="0.2">
      <c r="A75" s="229">
        <v>18</v>
      </c>
      <c r="B75" s="230" t="s">
        <v>261</v>
      </c>
      <c r="C75" s="242" t="s">
        <v>262</v>
      </c>
      <c r="D75" s="231" t="s">
        <v>240</v>
      </c>
      <c r="E75" s="232">
        <v>0.99539999999999995</v>
      </c>
      <c r="F75" s="233"/>
      <c r="G75" s="234">
        <f>ROUND(E75*F75,2)</f>
        <v>0</v>
      </c>
      <c r="H75" s="233"/>
      <c r="I75" s="234">
        <f>ROUND(E75*H75,2)</f>
        <v>0</v>
      </c>
      <c r="J75" s="233"/>
      <c r="K75" s="234">
        <f>ROUND(E75*J75,2)</f>
        <v>0</v>
      </c>
      <c r="L75" s="234">
        <v>21</v>
      </c>
      <c r="M75" s="234">
        <f>G75*(1+L75/100)</f>
        <v>0</v>
      </c>
      <c r="N75" s="232">
        <v>0</v>
      </c>
      <c r="O75" s="232">
        <f>ROUND(E75*N75,2)</f>
        <v>0</v>
      </c>
      <c r="P75" s="232">
        <v>0</v>
      </c>
      <c r="Q75" s="232">
        <f>ROUND(E75*P75,2)</f>
        <v>0</v>
      </c>
      <c r="R75" s="234" t="s">
        <v>186</v>
      </c>
      <c r="S75" s="234" t="s">
        <v>150</v>
      </c>
      <c r="T75" s="235" t="s">
        <v>150</v>
      </c>
      <c r="U75" s="219">
        <v>0.68799999999999994</v>
      </c>
      <c r="V75" s="219">
        <f>ROUND(E75*U75,2)</f>
        <v>0.68</v>
      </c>
      <c r="W75" s="219"/>
      <c r="X75" s="219" t="s">
        <v>256</v>
      </c>
      <c r="Y75" s="219" t="s">
        <v>153</v>
      </c>
      <c r="Z75" s="208"/>
      <c r="AA75" s="208"/>
      <c r="AB75" s="208"/>
      <c r="AC75" s="208"/>
      <c r="AD75" s="208"/>
      <c r="AE75" s="208"/>
      <c r="AF75" s="208"/>
      <c r="AG75" s="208" t="s">
        <v>257</v>
      </c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1:60" outlineLevel="2" x14ac:dyDescent="0.2">
      <c r="A76" s="215"/>
      <c r="B76" s="216"/>
      <c r="C76" s="258" t="s">
        <v>263</v>
      </c>
      <c r="D76" s="255"/>
      <c r="E76" s="255"/>
      <c r="F76" s="255"/>
      <c r="G76" s="255"/>
      <c r="H76" s="219"/>
      <c r="I76" s="219"/>
      <c r="J76" s="219"/>
      <c r="K76" s="219"/>
      <c r="L76" s="219"/>
      <c r="M76" s="219"/>
      <c r="N76" s="218"/>
      <c r="O76" s="218"/>
      <c r="P76" s="218"/>
      <c r="Q76" s="218"/>
      <c r="R76" s="219"/>
      <c r="S76" s="219"/>
      <c r="T76" s="219"/>
      <c r="U76" s="219"/>
      <c r="V76" s="219"/>
      <c r="W76" s="219"/>
      <c r="X76" s="219"/>
      <c r="Y76" s="219"/>
      <c r="Z76" s="208"/>
      <c r="AA76" s="208"/>
      <c r="AB76" s="208"/>
      <c r="AC76" s="208"/>
      <c r="AD76" s="208"/>
      <c r="AE76" s="208"/>
      <c r="AF76" s="208"/>
      <c r="AG76" s="208" t="s">
        <v>190</v>
      </c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outlineLevel="2" x14ac:dyDescent="0.2">
      <c r="A77" s="215"/>
      <c r="B77" s="216"/>
      <c r="C77" s="259" t="s">
        <v>258</v>
      </c>
      <c r="D77" s="249"/>
      <c r="E77" s="250"/>
      <c r="F77" s="219"/>
      <c r="G77" s="219"/>
      <c r="H77" s="219"/>
      <c r="I77" s="219"/>
      <c r="J77" s="219"/>
      <c r="K77" s="219"/>
      <c r="L77" s="219"/>
      <c r="M77" s="219"/>
      <c r="N77" s="218"/>
      <c r="O77" s="218"/>
      <c r="P77" s="218"/>
      <c r="Q77" s="218"/>
      <c r="R77" s="219"/>
      <c r="S77" s="219"/>
      <c r="T77" s="219"/>
      <c r="U77" s="219"/>
      <c r="V77" s="219"/>
      <c r="W77" s="219"/>
      <c r="X77" s="219"/>
      <c r="Y77" s="219"/>
      <c r="Z77" s="208"/>
      <c r="AA77" s="208"/>
      <c r="AB77" s="208"/>
      <c r="AC77" s="208"/>
      <c r="AD77" s="208"/>
      <c r="AE77" s="208"/>
      <c r="AF77" s="208"/>
      <c r="AG77" s="208" t="s">
        <v>192</v>
      </c>
      <c r="AH77" s="208">
        <v>0</v>
      </c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1:60" outlineLevel="3" x14ac:dyDescent="0.2">
      <c r="A78" s="215"/>
      <c r="B78" s="216"/>
      <c r="C78" s="259" t="s">
        <v>259</v>
      </c>
      <c r="D78" s="249"/>
      <c r="E78" s="250"/>
      <c r="F78" s="219"/>
      <c r="G78" s="219"/>
      <c r="H78" s="219"/>
      <c r="I78" s="219"/>
      <c r="J78" s="219"/>
      <c r="K78" s="219"/>
      <c r="L78" s="219"/>
      <c r="M78" s="219"/>
      <c r="N78" s="218"/>
      <c r="O78" s="218"/>
      <c r="P78" s="218"/>
      <c r="Q78" s="218"/>
      <c r="R78" s="219"/>
      <c r="S78" s="219"/>
      <c r="T78" s="219"/>
      <c r="U78" s="219"/>
      <c r="V78" s="219"/>
      <c r="W78" s="219"/>
      <c r="X78" s="219"/>
      <c r="Y78" s="219"/>
      <c r="Z78" s="208"/>
      <c r="AA78" s="208"/>
      <c r="AB78" s="208"/>
      <c r="AC78" s="208"/>
      <c r="AD78" s="208"/>
      <c r="AE78" s="208"/>
      <c r="AF78" s="208"/>
      <c r="AG78" s="208" t="s">
        <v>192</v>
      </c>
      <c r="AH78" s="208">
        <v>0</v>
      </c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outlineLevel="3" x14ac:dyDescent="0.2">
      <c r="A79" s="215"/>
      <c r="B79" s="216"/>
      <c r="C79" s="259" t="s">
        <v>260</v>
      </c>
      <c r="D79" s="249"/>
      <c r="E79" s="250">
        <v>0.99539999999999995</v>
      </c>
      <c r="F79" s="219"/>
      <c r="G79" s="219"/>
      <c r="H79" s="219"/>
      <c r="I79" s="219"/>
      <c r="J79" s="219"/>
      <c r="K79" s="219"/>
      <c r="L79" s="219"/>
      <c r="M79" s="219"/>
      <c r="N79" s="218"/>
      <c r="O79" s="218"/>
      <c r="P79" s="218"/>
      <c r="Q79" s="218"/>
      <c r="R79" s="219"/>
      <c r="S79" s="219"/>
      <c r="T79" s="219"/>
      <c r="U79" s="219"/>
      <c r="V79" s="219"/>
      <c r="W79" s="219"/>
      <c r="X79" s="219"/>
      <c r="Y79" s="219"/>
      <c r="Z79" s="208"/>
      <c r="AA79" s="208"/>
      <c r="AB79" s="208"/>
      <c r="AC79" s="208"/>
      <c r="AD79" s="208"/>
      <c r="AE79" s="208"/>
      <c r="AF79" s="208"/>
      <c r="AG79" s="208" t="s">
        <v>192</v>
      </c>
      <c r="AH79" s="208">
        <v>0</v>
      </c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1:60" outlineLevel="2" x14ac:dyDescent="0.2">
      <c r="A80" s="215"/>
      <c r="B80" s="216"/>
      <c r="C80" s="245"/>
      <c r="D80" s="237"/>
      <c r="E80" s="237"/>
      <c r="F80" s="237"/>
      <c r="G80" s="237"/>
      <c r="H80" s="219"/>
      <c r="I80" s="219"/>
      <c r="J80" s="219"/>
      <c r="K80" s="219"/>
      <c r="L80" s="219"/>
      <c r="M80" s="219"/>
      <c r="N80" s="218"/>
      <c r="O80" s="218"/>
      <c r="P80" s="218"/>
      <c r="Q80" s="218"/>
      <c r="R80" s="219"/>
      <c r="S80" s="219"/>
      <c r="T80" s="219"/>
      <c r="U80" s="219"/>
      <c r="V80" s="219"/>
      <c r="W80" s="219"/>
      <c r="X80" s="219"/>
      <c r="Y80" s="219"/>
      <c r="Z80" s="208"/>
      <c r="AA80" s="208"/>
      <c r="AB80" s="208"/>
      <c r="AC80" s="208"/>
      <c r="AD80" s="208"/>
      <c r="AE80" s="208"/>
      <c r="AF80" s="208"/>
      <c r="AG80" s="208" t="s">
        <v>155</v>
      </c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ht="22.5" outlineLevel="1" x14ac:dyDescent="0.2">
      <c r="A81" s="229">
        <v>19</v>
      </c>
      <c r="B81" s="230" t="s">
        <v>264</v>
      </c>
      <c r="C81" s="242" t="s">
        <v>265</v>
      </c>
      <c r="D81" s="231" t="s">
        <v>240</v>
      </c>
      <c r="E81" s="232">
        <v>0.99539999999999995</v>
      </c>
      <c r="F81" s="233"/>
      <c r="G81" s="234">
        <f>ROUND(E81*F81,2)</f>
        <v>0</v>
      </c>
      <c r="H81" s="233"/>
      <c r="I81" s="234">
        <f>ROUND(E81*H81,2)</f>
        <v>0</v>
      </c>
      <c r="J81" s="233"/>
      <c r="K81" s="234">
        <f>ROUND(E81*J81,2)</f>
        <v>0</v>
      </c>
      <c r="L81" s="234">
        <v>21</v>
      </c>
      <c r="M81" s="234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4" t="s">
        <v>186</v>
      </c>
      <c r="S81" s="234" t="s">
        <v>150</v>
      </c>
      <c r="T81" s="235" t="s">
        <v>150</v>
      </c>
      <c r="U81" s="219">
        <v>0</v>
      </c>
      <c r="V81" s="219">
        <f>ROUND(E81*U81,2)</f>
        <v>0</v>
      </c>
      <c r="W81" s="219"/>
      <c r="X81" s="219" t="s">
        <v>256</v>
      </c>
      <c r="Y81" s="219" t="s">
        <v>153</v>
      </c>
      <c r="Z81" s="208"/>
      <c r="AA81" s="208"/>
      <c r="AB81" s="208"/>
      <c r="AC81" s="208"/>
      <c r="AD81" s="208"/>
      <c r="AE81" s="208"/>
      <c r="AF81" s="208"/>
      <c r="AG81" s="208" t="s">
        <v>257</v>
      </c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outlineLevel="2" x14ac:dyDescent="0.2">
      <c r="A82" s="215"/>
      <c r="B82" s="216"/>
      <c r="C82" s="258" t="s">
        <v>263</v>
      </c>
      <c r="D82" s="255"/>
      <c r="E82" s="255"/>
      <c r="F82" s="255"/>
      <c r="G82" s="255"/>
      <c r="H82" s="219"/>
      <c r="I82" s="219"/>
      <c r="J82" s="219"/>
      <c r="K82" s="219"/>
      <c r="L82" s="219"/>
      <c r="M82" s="219"/>
      <c r="N82" s="218"/>
      <c r="O82" s="218"/>
      <c r="P82" s="218"/>
      <c r="Q82" s="218"/>
      <c r="R82" s="219"/>
      <c r="S82" s="219"/>
      <c r="T82" s="219"/>
      <c r="U82" s="219"/>
      <c r="V82" s="219"/>
      <c r="W82" s="219"/>
      <c r="X82" s="219"/>
      <c r="Y82" s="219"/>
      <c r="Z82" s="208"/>
      <c r="AA82" s="208"/>
      <c r="AB82" s="208"/>
      <c r="AC82" s="208"/>
      <c r="AD82" s="208"/>
      <c r="AE82" s="208"/>
      <c r="AF82" s="208"/>
      <c r="AG82" s="208" t="s">
        <v>190</v>
      </c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1:60" outlineLevel="2" x14ac:dyDescent="0.2">
      <c r="A83" s="215"/>
      <c r="B83" s="216"/>
      <c r="C83" s="259" t="s">
        <v>258</v>
      </c>
      <c r="D83" s="249"/>
      <c r="E83" s="250"/>
      <c r="F83" s="219"/>
      <c r="G83" s="219"/>
      <c r="H83" s="219"/>
      <c r="I83" s="219"/>
      <c r="J83" s="219"/>
      <c r="K83" s="219"/>
      <c r="L83" s="219"/>
      <c r="M83" s="219"/>
      <c r="N83" s="218"/>
      <c r="O83" s="218"/>
      <c r="P83" s="218"/>
      <c r="Q83" s="218"/>
      <c r="R83" s="219"/>
      <c r="S83" s="219"/>
      <c r="T83" s="219"/>
      <c r="U83" s="219"/>
      <c r="V83" s="219"/>
      <c r="W83" s="219"/>
      <c r="X83" s="219"/>
      <c r="Y83" s="219"/>
      <c r="Z83" s="208"/>
      <c r="AA83" s="208"/>
      <c r="AB83" s="208"/>
      <c r="AC83" s="208"/>
      <c r="AD83" s="208"/>
      <c r="AE83" s="208"/>
      <c r="AF83" s="208"/>
      <c r="AG83" s="208" t="s">
        <v>192</v>
      </c>
      <c r="AH83" s="208">
        <v>0</v>
      </c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outlineLevel="3" x14ac:dyDescent="0.2">
      <c r="A84" s="215"/>
      <c r="B84" s="216"/>
      <c r="C84" s="259" t="s">
        <v>259</v>
      </c>
      <c r="D84" s="249"/>
      <c r="E84" s="250"/>
      <c r="F84" s="219"/>
      <c r="G84" s="219"/>
      <c r="H84" s="219"/>
      <c r="I84" s="219"/>
      <c r="J84" s="219"/>
      <c r="K84" s="219"/>
      <c r="L84" s="219"/>
      <c r="M84" s="219"/>
      <c r="N84" s="218"/>
      <c r="O84" s="218"/>
      <c r="P84" s="218"/>
      <c r="Q84" s="218"/>
      <c r="R84" s="219"/>
      <c r="S84" s="219"/>
      <c r="T84" s="219"/>
      <c r="U84" s="219"/>
      <c r="V84" s="219"/>
      <c r="W84" s="219"/>
      <c r="X84" s="219"/>
      <c r="Y84" s="219"/>
      <c r="Z84" s="208"/>
      <c r="AA84" s="208"/>
      <c r="AB84" s="208"/>
      <c r="AC84" s="208"/>
      <c r="AD84" s="208"/>
      <c r="AE84" s="208"/>
      <c r="AF84" s="208"/>
      <c r="AG84" s="208" t="s">
        <v>192</v>
      </c>
      <c r="AH84" s="208">
        <v>0</v>
      </c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 outlineLevel="3" x14ac:dyDescent="0.2">
      <c r="A85" s="215"/>
      <c r="B85" s="216"/>
      <c r="C85" s="259" t="s">
        <v>260</v>
      </c>
      <c r="D85" s="249"/>
      <c r="E85" s="250">
        <v>0.99539999999999995</v>
      </c>
      <c r="F85" s="219"/>
      <c r="G85" s="219"/>
      <c r="H85" s="219"/>
      <c r="I85" s="219"/>
      <c r="J85" s="219"/>
      <c r="K85" s="219"/>
      <c r="L85" s="219"/>
      <c r="M85" s="219"/>
      <c r="N85" s="218"/>
      <c r="O85" s="218"/>
      <c r="P85" s="218"/>
      <c r="Q85" s="218"/>
      <c r="R85" s="219"/>
      <c r="S85" s="219"/>
      <c r="T85" s="219"/>
      <c r="U85" s="219"/>
      <c r="V85" s="219"/>
      <c r="W85" s="219"/>
      <c r="X85" s="219"/>
      <c r="Y85" s="219"/>
      <c r="Z85" s="208"/>
      <c r="AA85" s="208"/>
      <c r="AB85" s="208"/>
      <c r="AC85" s="208"/>
      <c r="AD85" s="208"/>
      <c r="AE85" s="208"/>
      <c r="AF85" s="208"/>
      <c r="AG85" s="208" t="s">
        <v>192</v>
      </c>
      <c r="AH85" s="208">
        <v>0</v>
      </c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</row>
    <row r="86" spans="1:60" outlineLevel="2" x14ac:dyDescent="0.2">
      <c r="A86" s="215"/>
      <c r="B86" s="216"/>
      <c r="C86" s="245"/>
      <c r="D86" s="237"/>
      <c r="E86" s="237"/>
      <c r="F86" s="237"/>
      <c r="G86" s="237"/>
      <c r="H86" s="219"/>
      <c r="I86" s="219"/>
      <c r="J86" s="219"/>
      <c r="K86" s="219"/>
      <c r="L86" s="219"/>
      <c r="M86" s="219"/>
      <c r="N86" s="218"/>
      <c r="O86" s="218"/>
      <c r="P86" s="218"/>
      <c r="Q86" s="218"/>
      <c r="R86" s="219"/>
      <c r="S86" s="219"/>
      <c r="T86" s="219"/>
      <c r="U86" s="219"/>
      <c r="V86" s="219"/>
      <c r="W86" s="219"/>
      <c r="X86" s="219"/>
      <c r="Y86" s="219"/>
      <c r="Z86" s="208"/>
      <c r="AA86" s="208"/>
      <c r="AB86" s="208"/>
      <c r="AC86" s="208"/>
      <c r="AD86" s="208"/>
      <c r="AE86" s="208"/>
      <c r="AF86" s="208"/>
      <c r="AG86" s="208" t="s">
        <v>155</v>
      </c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x14ac:dyDescent="0.2">
      <c r="A87" s="3"/>
      <c r="B87" s="4"/>
      <c r="C87" s="246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v>12</v>
      </c>
      <c r="AF87">
        <v>21</v>
      </c>
      <c r="AG87" t="s">
        <v>131</v>
      </c>
    </row>
    <row r="88" spans="1:60" x14ac:dyDescent="0.2">
      <c r="A88" s="211"/>
      <c r="B88" s="212" t="s">
        <v>29</v>
      </c>
      <c r="C88" s="247"/>
      <c r="D88" s="213"/>
      <c r="E88" s="214"/>
      <c r="F88" s="214"/>
      <c r="G88" s="228">
        <f>G8+G16+G38+G54+G57+G63+G69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f>SUMIF(L7:L86,AE87,G7:G86)</f>
        <v>0</v>
      </c>
      <c r="AF88">
        <f>SUMIF(L7:L86,AF87,G7:G86)</f>
        <v>0</v>
      </c>
      <c r="AG88" t="s">
        <v>181</v>
      </c>
    </row>
    <row r="89" spans="1:60" x14ac:dyDescent="0.2">
      <c r="C89" s="248"/>
      <c r="D89" s="10"/>
      <c r="AG89" t="s">
        <v>182</v>
      </c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VhIloqwnmIXVi8lAjYoeSIfRLzIbmSXHQmn8/3bN6xnEbA0S9rLYXWfNYucD3gS79cyk5WgDjtlW/beA0eiCw==" saltValue="7Mo5n2vruta/3J6LCY7cFg==" spinCount="100000" sheet="1" formatRows="0"/>
  <mergeCells count="32">
    <mergeCell ref="C82:G82"/>
    <mergeCell ref="C86:G86"/>
    <mergeCell ref="C65:G65"/>
    <mergeCell ref="C67:G67"/>
    <mergeCell ref="C68:G68"/>
    <mergeCell ref="C74:G74"/>
    <mergeCell ref="C76:G76"/>
    <mergeCell ref="C80:G80"/>
    <mergeCell ref="C44:G44"/>
    <mergeCell ref="C53:G53"/>
    <mergeCell ref="C56:G56"/>
    <mergeCell ref="C59:G59"/>
    <mergeCell ref="C61:G61"/>
    <mergeCell ref="C62:G62"/>
    <mergeCell ref="C32:G32"/>
    <mergeCell ref="C33:G33"/>
    <mergeCell ref="C34:G34"/>
    <mergeCell ref="C37:G37"/>
    <mergeCell ref="C40:G40"/>
    <mergeCell ref="C42:G42"/>
    <mergeCell ref="C15:G15"/>
    <mergeCell ref="C18:G18"/>
    <mergeCell ref="C21:G21"/>
    <mergeCell ref="C25:G25"/>
    <mergeCell ref="C27:G27"/>
    <mergeCell ref="C30:G30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3BDAD-2E4F-417A-AE62-2027E943A7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2" customWidth="1"/>
    <col min="3" max="3" width="63.28515625" style="17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3" t="s">
        <v>118</v>
      </c>
      <c r="B1" s="193"/>
      <c r="C1" s="193"/>
      <c r="D1" s="193"/>
      <c r="E1" s="193"/>
      <c r="F1" s="193"/>
      <c r="G1" s="193"/>
      <c r="AG1" t="s">
        <v>119</v>
      </c>
    </row>
    <row r="2" spans="1:60" ht="24.95" customHeight="1" x14ac:dyDescent="0.2">
      <c r="A2" s="194" t="s">
        <v>7</v>
      </c>
      <c r="B2" s="49" t="s">
        <v>43</v>
      </c>
      <c r="C2" s="197" t="s">
        <v>44</v>
      </c>
      <c r="D2" s="195"/>
      <c r="E2" s="195"/>
      <c r="F2" s="195"/>
      <c r="G2" s="196"/>
      <c r="AG2" t="s">
        <v>120</v>
      </c>
    </row>
    <row r="3" spans="1:60" ht="24.95" customHeight="1" x14ac:dyDescent="0.2">
      <c r="A3" s="194" t="s">
        <v>8</v>
      </c>
      <c r="B3" s="49" t="s">
        <v>51</v>
      </c>
      <c r="C3" s="197" t="s">
        <v>52</v>
      </c>
      <c r="D3" s="195"/>
      <c r="E3" s="195"/>
      <c r="F3" s="195"/>
      <c r="G3" s="196"/>
      <c r="AC3" s="172" t="s">
        <v>120</v>
      </c>
      <c r="AG3" t="s">
        <v>121</v>
      </c>
    </row>
    <row r="4" spans="1:60" ht="24.95" customHeight="1" x14ac:dyDescent="0.2">
      <c r="A4" s="198" t="s">
        <v>9</v>
      </c>
      <c r="B4" s="199" t="s">
        <v>53</v>
      </c>
      <c r="C4" s="200" t="s">
        <v>54</v>
      </c>
      <c r="D4" s="201"/>
      <c r="E4" s="201"/>
      <c r="F4" s="201"/>
      <c r="G4" s="202"/>
      <c r="AG4" t="s">
        <v>122</v>
      </c>
    </row>
    <row r="5" spans="1:60" x14ac:dyDescent="0.2">
      <c r="D5" s="10"/>
    </row>
    <row r="6" spans="1:60" ht="38.25" x14ac:dyDescent="0.2">
      <c r="A6" s="204" t="s">
        <v>123</v>
      </c>
      <c r="B6" s="206" t="s">
        <v>124</v>
      </c>
      <c r="C6" s="206" t="s">
        <v>125</v>
      </c>
      <c r="D6" s="205" t="s">
        <v>126</v>
      </c>
      <c r="E6" s="204" t="s">
        <v>127</v>
      </c>
      <c r="F6" s="203" t="s">
        <v>128</v>
      </c>
      <c r="G6" s="204" t="s">
        <v>29</v>
      </c>
      <c r="H6" s="207" t="s">
        <v>30</v>
      </c>
      <c r="I6" s="207" t="s">
        <v>129</v>
      </c>
      <c r="J6" s="207" t="s">
        <v>31</v>
      </c>
      <c r="K6" s="207" t="s">
        <v>130</v>
      </c>
      <c r="L6" s="207" t="s">
        <v>131</v>
      </c>
      <c r="M6" s="207" t="s">
        <v>132</v>
      </c>
      <c r="N6" s="207" t="s">
        <v>133</v>
      </c>
      <c r="O6" s="207" t="s">
        <v>134</v>
      </c>
      <c r="P6" s="207" t="s">
        <v>135</v>
      </c>
      <c r="Q6" s="207" t="s">
        <v>136</v>
      </c>
      <c r="R6" s="207" t="s">
        <v>137</v>
      </c>
      <c r="S6" s="207" t="s">
        <v>138</v>
      </c>
      <c r="T6" s="207" t="s">
        <v>139</v>
      </c>
      <c r="U6" s="207" t="s">
        <v>140</v>
      </c>
      <c r="V6" s="207" t="s">
        <v>141</v>
      </c>
      <c r="W6" s="207" t="s">
        <v>142</v>
      </c>
      <c r="X6" s="207" t="s">
        <v>143</v>
      </c>
      <c r="Y6" s="207" t="s">
        <v>144</v>
      </c>
    </row>
    <row r="7" spans="1:60" hidden="1" x14ac:dyDescent="0.2">
      <c r="A7" s="3"/>
      <c r="B7" s="4"/>
      <c r="C7" s="4"/>
      <c r="D7" s="6"/>
      <c r="E7" s="209"/>
      <c r="F7" s="210"/>
      <c r="G7" s="210"/>
      <c r="H7" s="210"/>
      <c r="I7" s="210"/>
      <c r="J7" s="210"/>
      <c r="K7" s="210"/>
      <c r="L7" s="210"/>
      <c r="M7" s="210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</row>
    <row r="8" spans="1:60" x14ac:dyDescent="0.2">
      <c r="A8" s="222" t="s">
        <v>145</v>
      </c>
      <c r="B8" s="223" t="s">
        <v>97</v>
      </c>
      <c r="C8" s="241" t="s">
        <v>98</v>
      </c>
      <c r="D8" s="224"/>
      <c r="E8" s="225"/>
      <c r="F8" s="226"/>
      <c r="G8" s="226">
        <f>SUMIF(AG9:AG10,"&lt;&gt;NOR",G9:G10)</f>
        <v>0</v>
      </c>
      <c r="H8" s="226"/>
      <c r="I8" s="226">
        <f>SUM(I9:I10)</f>
        <v>0</v>
      </c>
      <c r="J8" s="226"/>
      <c r="K8" s="226">
        <f>SUM(K9:K10)</f>
        <v>0</v>
      </c>
      <c r="L8" s="226"/>
      <c r="M8" s="226">
        <f>SUM(M9:M10)</f>
        <v>0</v>
      </c>
      <c r="N8" s="225"/>
      <c r="O8" s="225">
        <f>SUM(O9:O10)</f>
        <v>0</v>
      </c>
      <c r="P8" s="225"/>
      <c r="Q8" s="225">
        <f>SUM(Q9:Q10)</f>
        <v>0</v>
      </c>
      <c r="R8" s="226"/>
      <c r="S8" s="226"/>
      <c r="T8" s="227"/>
      <c r="U8" s="221"/>
      <c r="V8" s="221">
        <f>SUM(V9:V10)</f>
        <v>0</v>
      </c>
      <c r="W8" s="221"/>
      <c r="X8" s="221"/>
      <c r="Y8" s="221"/>
      <c r="AG8" t="s">
        <v>146</v>
      </c>
    </row>
    <row r="9" spans="1:60" outlineLevel="1" x14ac:dyDescent="0.2">
      <c r="A9" s="229">
        <v>1</v>
      </c>
      <c r="B9" s="230" t="s">
        <v>49</v>
      </c>
      <c r="C9" s="242" t="s">
        <v>266</v>
      </c>
      <c r="D9" s="231" t="s">
        <v>228</v>
      </c>
      <c r="E9" s="232">
        <v>2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223</v>
      </c>
      <c r="T9" s="235" t="s">
        <v>151</v>
      </c>
      <c r="U9" s="219">
        <v>0</v>
      </c>
      <c r="V9" s="219">
        <f>ROUND(E9*U9,2)</f>
        <v>0</v>
      </c>
      <c r="W9" s="219"/>
      <c r="X9" s="219" t="s">
        <v>187</v>
      </c>
      <c r="Y9" s="219" t="s">
        <v>153</v>
      </c>
      <c r="Z9" s="208"/>
      <c r="AA9" s="208"/>
      <c r="AB9" s="208"/>
      <c r="AC9" s="208"/>
      <c r="AD9" s="208"/>
      <c r="AE9" s="208"/>
      <c r="AF9" s="208"/>
      <c r="AG9" s="208" t="s">
        <v>188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2" x14ac:dyDescent="0.2">
      <c r="A10" s="215"/>
      <c r="B10" s="216"/>
      <c r="C10" s="243"/>
      <c r="D10" s="238"/>
      <c r="E10" s="238"/>
      <c r="F10" s="238"/>
      <c r="G10" s="238"/>
      <c r="H10" s="219"/>
      <c r="I10" s="219"/>
      <c r="J10" s="219"/>
      <c r="K10" s="219"/>
      <c r="L10" s="219"/>
      <c r="M10" s="219"/>
      <c r="N10" s="218"/>
      <c r="O10" s="218"/>
      <c r="P10" s="218"/>
      <c r="Q10" s="218"/>
      <c r="R10" s="219"/>
      <c r="S10" s="219"/>
      <c r="T10" s="219"/>
      <c r="U10" s="219"/>
      <c r="V10" s="219"/>
      <c r="W10" s="219"/>
      <c r="X10" s="219"/>
      <c r="Y10" s="219"/>
      <c r="Z10" s="208"/>
      <c r="AA10" s="208"/>
      <c r="AB10" s="208"/>
      <c r="AC10" s="208"/>
      <c r="AD10" s="208"/>
      <c r="AE10" s="208"/>
      <c r="AF10" s="208"/>
      <c r="AG10" s="208" t="s">
        <v>155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x14ac:dyDescent="0.2">
      <c r="A11" s="222" t="s">
        <v>145</v>
      </c>
      <c r="B11" s="223" t="s">
        <v>99</v>
      </c>
      <c r="C11" s="241" t="s">
        <v>100</v>
      </c>
      <c r="D11" s="224"/>
      <c r="E11" s="225"/>
      <c r="F11" s="226"/>
      <c r="G11" s="226">
        <f>SUMIF(AG12:AG13,"&lt;&gt;NOR",G12:G13)</f>
        <v>0</v>
      </c>
      <c r="H11" s="226"/>
      <c r="I11" s="226">
        <f>SUM(I12:I13)</f>
        <v>0</v>
      </c>
      <c r="J11" s="226"/>
      <c r="K11" s="226">
        <f>SUM(K12:K13)</f>
        <v>0</v>
      </c>
      <c r="L11" s="226"/>
      <c r="M11" s="226">
        <f>SUM(M12:M13)</f>
        <v>0</v>
      </c>
      <c r="N11" s="225"/>
      <c r="O11" s="225">
        <f>SUM(O12:O13)</f>
        <v>0</v>
      </c>
      <c r="P11" s="225"/>
      <c r="Q11" s="225">
        <f>SUM(Q12:Q13)</f>
        <v>0</v>
      </c>
      <c r="R11" s="226"/>
      <c r="S11" s="226"/>
      <c r="T11" s="227"/>
      <c r="U11" s="221"/>
      <c r="V11" s="221">
        <f>SUM(V12:V13)</f>
        <v>0</v>
      </c>
      <c r="W11" s="221"/>
      <c r="X11" s="221"/>
      <c r="Y11" s="221"/>
      <c r="AG11" t="s">
        <v>146</v>
      </c>
    </row>
    <row r="12" spans="1:60" outlineLevel="1" x14ac:dyDescent="0.2">
      <c r="A12" s="229">
        <v>2</v>
      </c>
      <c r="B12" s="230" t="s">
        <v>51</v>
      </c>
      <c r="C12" s="242" t="s">
        <v>267</v>
      </c>
      <c r="D12" s="231" t="s">
        <v>228</v>
      </c>
      <c r="E12" s="232">
        <v>1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/>
      <c r="S12" s="234" t="s">
        <v>223</v>
      </c>
      <c r="T12" s="235" t="s">
        <v>151</v>
      </c>
      <c r="U12" s="219">
        <v>0</v>
      </c>
      <c r="V12" s="219">
        <f>ROUND(E12*U12,2)</f>
        <v>0</v>
      </c>
      <c r="W12" s="219"/>
      <c r="X12" s="219" t="s">
        <v>187</v>
      </c>
      <c r="Y12" s="219" t="s">
        <v>153</v>
      </c>
      <c r="Z12" s="208"/>
      <c r="AA12" s="208"/>
      <c r="AB12" s="208"/>
      <c r="AC12" s="208"/>
      <c r="AD12" s="208"/>
      <c r="AE12" s="208"/>
      <c r="AF12" s="208"/>
      <c r="AG12" s="208" t="s">
        <v>188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2" x14ac:dyDescent="0.2">
      <c r="A13" s="215"/>
      <c r="B13" s="216"/>
      <c r="C13" s="243"/>
      <c r="D13" s="238"/>
      <c r="E13" s="238"/>
      <c r="F13" s="238"/>
      <c r="G13" s="238"/>
      <c r="H13" s="219"/>
      <c r="I13" s="219"/>
      <c r="J13" s="219"/>
      <c r="K13" s="219"/>
      <c r="L13" s="219"/>
      <c r="M13" s="219"/>
      <c r="N13" s="218"/>
      <c r="O13" s="218"/>
      <c r="P13" s="218"/>
      <c r="Q13" s="218"/>
      <c r="R13" s="219"/>
      <c r="S13" s="219"/>
      <c r="T13" s="219"/>
      <c r="U13" s="219"/>
      <c r="V13" s="219"/>
      <c r="W13" s="219"/>
      <c r="X13" s="219"/>
      <c r="Y13" s="219"/>
      <c r="Z13" s="208"/>
      <c r="AA13" s="208"/>
      <c r="AB13" s="208"/>
      <c r="AC13" s="208"/>
      <c r="AD13" s="208"/>
      <c r="AE13" s="208"/>
      <c r="AF13" s="208"/>
      <c r="AG13" s="208" t="s">
        <v>155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x14ac:dyDescent="0.2">
      <c r="A14" s="222" t="s">
        <v>145</v>
      </c>
      <c r="B14" s="223" t="s">
        <v>101</v>
      </c>
      <c r="C14" s="241" t="s">
        <v>102</v>
      </c>
      <c r="D14" s="224"/>
      <c r="E14" s="225"/>
      <c r="F14" s="226"/>
      <c r="G14" s="226">
        <f>SUMIF(AG15:AG58,"&lt;&gt;NOR",G15:G58)</f>
        <v>0</v>
      </c>
      <c r="H14" s="226"/>
      <c r="I14" s="226">
        <f>SUM(I15:I58)</f>
        <v>0</v>
      </c>
      <c r="J14" s="226"/>
      <c r="K14" s="226">
        <f>SUM(K15:K58)</f>
        <v>0</v>
      </c>
      <c r="L14" s="226"/>
      <c r="M14" s="226">
        <f>SUM(M15:M58)</f>
        <v>0</v>
      </c>
      <c r="N14" s="225"/>
      <c r="O14" s="225">
        <f>SUM(O15:O58)</f>
        <v>0</v>
      </c>
      <c r="P14" s="225"/>
      <c r="Q14" s="225">
        <f>SUM(Q15:Q58)</f>
        <v>0</v>
      </c>
      <c r="R14" s="226"/>
      <c r="S14" s="226"/>
      <c r="T14" s="227"/>
      <c r="U14" s="221"/>
      <c r="V14" s="221">
        <f>SUM(V15:V58)</f>
        <v>0</v>
      </c>
      <c r="W14" s="221"/>
      <c r="X14" s="221"/>
      <c r="Y14" s="221"/>
      <c r="AG14" t="s">
        <v>146</v>
      </c>
    </row>
    <row r="15" spans="1:60" outlineLevel="1" x14ac:dyDescent="0.2">
      <c r="A15" s="229">
        <v>3</v>
      </c>
      <c r="B15" s="230" t="s">
        <v>268</v>
      </c>
      <c r="C15" s="242" t="s">
        <v>269</v>
      </c>
      <c r="D15" s="231" t="s">
        <v>228</v>
      </c>
      <c r="E15" s="232">
        <v>1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/>
      <c r="S15" s="234" t="s">
        <v>223</v>
      </c>
      <c r="T15" s="235" t="s">
        <v>151</v>
      </c>
      <c r="U15" s="219">
        <v>0</v>
      </c>
      <c r="V15" s="219">
        <f>ROUND(E15*U15,2)</f>
        <v>0</v>
      </c>
      <c r="W15" s="219"/>
      <c r="X15" s="219" t="s">
        <v>187</v>
      </c>
      <c r="Y15" s="219" t="s">
        <v>153</v>
      </c>
      <c r="Z15" s="208"/>
      <c r="AA15" s="208"/>
      <c r="AB15" s="208"/>
      <c r="AC15" s="208"/>
      <c r="AD15" s="208"/>
      <c r="AE15" s="208"/>
      <c r="AF15" s="208"/>
      <c r="AG15" s="208" t="s">
        <v>188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2" x14ac:dyDescent="0.2">
      <c r="A16" s="215"/>
      <c r="B16" s="216"/>
      <c r="C16" s="243"/>
      <c r="D16" s="238"/>
      <c r="E16" s="238"/>
      <c r="F16" s="238"/>
      <c r="G16" s="238"/>
      <c r="H16" s="219"/>
      <c r="I16" s="219"/>
      <c r="J16" s="219"/>
      <c r="K16" s="219"/>
      <c r="L16" s="219"/>
      <c r="M16" s="219"/>
      <c r="N16" s="218"/>
      <c r="O16" s="218"/>
      <c r="P16" s="218"/>
      <c r="Q16" s="218"/>
      <c r="R16" s="219"/>
      <c r="S16" s="219"/>
      <c r="T16" s="219"/>
      <c r="U16" s="219"/>
      <c r="V16" s="219"/>
      <c r="W16" s="219"/>
      <c r="X16" s="219"/>
      <c r="Y16" s="219"/>
      <c r="Z16" s="208"/>
      <c r="AA16" s="208"/>
      <c r="AB16" s="208"/>
      <c r="AC16" s="208"/>
      <c r="AD16" s="208"/>
      <c r="AE16" s="208"/>
      <c r="AF16" s="208"/>
      <c r="AG16" s="208" t="s">
        <v>155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 x14ac:dyDescent="0.2">
      <c r="A17" s="229">
        <v>4</v>
      </c>
      <c r="B17" s="230" t="s">
        <v>270</v>
      </c>
      <c r="C17" s="242" t="s">
        <v>271</v>
      </c>
      <c r="D17" s="231" t="s">
        <v>228</v>
      </c>
      <c r="E17" s="232">
        <v>4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223</v>
      </c>
      <c r="T17" s="235" t="s">
        <v>151</v>
      </c>
      <c r="U17" s="219">
        <v>0</v>
      </c>
      <c r="V17" s="219">
        <f>ROUND(E17*U17,2)</f>
        <v>0</v>
      </c>
      <c r="W17" s="219"/>
      <c r="X17" s="219" t="s">
        <v>187</v>
      </c>
      <c r="Y17" s="219" t="s">
        <v>153</v>
      </c>
      <c r="Z17" s="208"/>
      <c r="AA17" s="208"/>
      <c r="AB17" s="208"/>
      <c r="AC17" s="208"/>
      <c r="AD17" s="208"/>
      <c r="AE17" s="208"/>
      <c r="AF17" s="208"/>
      <c r="AG17" s="208" t="s">
        <v>188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2" x14ac:dyDescent="0.2">
      <c r="A18" s="215"/>
      <c r="B18" s="216"/>
      <c r="C18" s="243"/>
      <c r="D18" s="238"/>
      <c r="E18" s="238"/>
      <c r="F18" s="238"/>
      <c r="G18" s="238"/>
      <c r="H18" s="219"/>
      <c r="I18" s="219"/>
      <c r="J18" s="219"/>
      <c r="K18" s="219"/>
      <c r="L18" s="219"/>
      <c r="M18" s="219"/>
      <c r="N18" s="218"/>
      <c r="O18" s="218"/>
      <c r="P18" s="218"/>
      <c r="Q18" s="218"/>
      <c r="R18" s="219"/>
      <c r="S18" s="219"/>
      <c r="T18" s="219"/>
      <c r="U18" s="219"/>
      <c r="V18" s="219"/>
      <c r="W18" s="219"/>
      <c r="X18" s="219"/>
      <c r="Y18" s="219"/>
      <c r="Z18" s="208"/>
      <c r="AA18" s="208"/>
      <c r="AB18" s="208"/>
      <c r="AC18" s="208"/>
      <c r="AD18" s="208"/>
      <c r="AE18" s="208"/>
      <c r="AF18" s="208"/>
      <c r="AG18" s="208" t="s">
        <v>155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 x14ac:dyDescent="0.2">
      <c r="A19" s="229">
        <v>5</v>
      </c>
      <c r="B19" s="230" t="s">
        <v>272</v>
      </c>
      <c r="C19" s="242" t="s">
        <v>273</v>
      </c>
      <c r="D19" s="231" t="s">
        <v>228</v>
      </c>
      <c r="E19" s="232">
        <v>2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/>
      <c r="S19" s="234" t="s">
        <v>223</v>
      </c>
      <c r="T19" s="235" t="s">
        <v>151</v>
      </c>
      <c r="U19" s="219">
        <v>0</v>
      </c>
      <c r="V19" s="219">
        <f>ROUND(E19*U19,2)</f>
        <v>0</v>
      </c>
      <c r="W19" s="219"/>
      <c r="X19" s="219" t="s">
        <v>187</v>
      </c>
      <c r="Y19" s="219" t="s">
        <v>153</v>
      </c>
      <c r="Z19" s="208"/>
      <c r="AA19" s="208"/>
      <c r="AB19" s="208"/>
      <c r="AC19" s="208"/>
      <c r="AD19" s="208"/>
      <c r="AE19" s="208"/>
      <c r="AF19" s="208"/>
      <c r="AG19" s="208" t="s">
        <v>188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2" x14ac:dyDescent="0.2">
      <c r="A20" s="215"/>
      <c r="B20" s="216"/>
      <c r="C20" s="243"/>
      <c r="D20" s="238"/>
      <c r="E20" s="238"/>
      <c r="F20" s="238"/>
      <c r="G20" s="238"/>
      <c r="H20" s="219"/>
      <c r="I20" s="219"/>
      <c r="J20" s="219"/>
      <c r="K20" s="219"/>
      <c r="L20" s="219"/>
      <c r="M20" s="219"/>
      <c r="N20" s="218"/>
      <c r="O20" s="218"/>
      <c r="P20" s="218"/>
      <c r="Q20" s="218"/>
      <c r="R20" s="219"/>
      <c r="S20" s="219"/>
      <c r="T20" s="219"/>
      <c r="U20" s="219"/>
      <c r="V20" s="219"/>
      <c r="W20" s="219"/>
      <c r="X20" s="219"/>
      <c r="Y20" s="219"/>
      <c r="Z20" s="208"/>
      <c r="AA20" s="208"/>
      <c r="AB20" s="208"/>
      <c r="AC20" s="208"/>
      <c r="AD20" s="208"/>
      <c r="AE20" s="208"/>
      <c r="AF20" s="208"/>
      <c r="AG20" s="208" t="s">
        <v>155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 x14ac:dyDescent="0.2">
      <c r="A21" s="229">
        <v>6</v>
      </c>
      <c r="B21" s="230" t="s">
        <v>274</v>
      </c>
      <c r="C21" s="242" t="s">
        <v>275</v>
      </c>
      <c r="D21" s="231" t="s">
        <v>228</v>
      </c>
      <c r="E21" s="232">
        <v>1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4"/>
      <c r="S21" s="234" t="s">
        <v>223</v>
      </c>
      <c r="T21" s="235" t="s">
        <v>151</v>
      </c>
      <c r="U21" s="219">
        <v>0</v>
      </c>
      <c r="V21" s="219">
        <f>ROUND(E21*U21,2)</f>
        <v>0</v>
      </c>
      <c r="W21" s="219"/>
      <c r="X21" s="219" t="s">
        <v>187</v>
      </c>
      <c r="Y21" s="219" t="s">
        <v>153</v>
      </c>
      <c r="Z21" s="208"/>
      <c r="AA21" s="208"/>
      <c r="AB21" s="208"/>
      <c r="AC21" s="208"/>
      <c r="AD21" s="208"/>
      <c r="AE21" s="208"/>
      <c r="AF21" s="208"/>
      <c r="AG21" s="208" t="s">
        <v>188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2" x14ac:dyDescent="0.2">
      <c r="A22" s="215"/>
      <c r="B22" s="216"/>
      <c r="C22" s="243"/>
      <c r="D22" s="238"/>
      <c r="E22" s="238"/>
      <c r="F22" s="238"/>
      <c r="G22" s="238"/>
      <c r="H22" s="219"/>
      <c r="I22" s="219"/>
      <c r="J22" s="219"/>
      <c r="K22" s="219"/>
      <c r="L22" s="219"/>
      <c r="M22" s="219"/>
      <c r="N22" s="218"/>
      <c r="O22" s="218"/>
      <c r="P22" s="218"/>
      <c r="Q22" s="218"/>
      <c r="R22" s="219"/>
      <c r="S22" s="219"/>
      <c r="T22" s="219"/>
      <c r="U22" s="219"/>
      <c r="V22" s="219"/>
      <c r="W22" s="219"/>
      <c r="X22" s="219"/>
      <c r="Y22" s="219"/>
      <c r="Z22" s="208"/>
      <c r="AA22" s="208"/>
      <c r="AB22" s="208"/>
      <c r="AC22" s="208"/>
      <c r="AD22" s="208"/>
      <c r="AE22" s="208"/>
      <c r="AF22" s="208"/>
      <c r="AG22" s="208" t="s">
        <v>155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 x14ac:dyDescent="0.2">
      <c r="A23" s="229">
        <v>7</v>
      </c>
      <c r="B23" s="230" t="s">
        <v>276</v>
      </c>
      <c r="C23" s="242" t="s">
        <v>277</v>
      </c>
      <c r="D23" s="231" t="s">
        <v>228</v>
      </c>
      <c r="E23" s="232">
        <v>1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4"/>
      <c r="S23" s="234" t="s">
        <v>223</v>
      </c>
      <c r="T23" s="235" t="s">
        <v>151</v>
      </c>
      <c r="U23" s="219">
        <v>0</v>
      </c>
      <c r="V23" s="219">
        <f>ROUND(E23*U23,2)</f>
        <v>0</v>
      </c>
      <c r="W23" s="219"/>
      <c r="X23" s="219" t="s">
        <v>187</v>
      </c>
      <c r="Y23" s="219" t="s">
        <v>153</v>
      </c>
      <c r="Z23" s="208"/>
      <c r="AA23" s="208"/>
      <c r="AB23" s="208"/>
      <c r="AC23" s="208"/>
      <c r="AD23" s="208"/>
      <c r="AE23" s="208"/>
      <c r="AF23" s="208"/>
      <c r="AG23" s="208" t="s">
        <v>188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2" x14ac:dyDescent="0.2">
      <c r="A24" s="215"/>
      <c r="B24" s="216"/>
      <c r="C24" s="243"/>
      <c r="D24" s="238"/>
      <c r="E24" s="238"/>
      <c r="F24" s="238"/>
      <c r="G24" s="238"/>
      <c r="H24" s="219"/>
      <c r="I24" s="219"/>
      <c r="J24" s="219"/>
      <c r="K24" s="219"/>
      <c r="L24" s="219"/>
      <c r="M24" s="219"/>
      <c r="N24" s="218"/>
      <c r="O24" s="218"/>
      <c r="P24" s="218"/>
      <c r="Q24" s="218"/>
      <c r="R24" s="219"/>
      <c r="S24" s="219"/>
      <c r="T24" s="219"/>
      <c r="U24" s="219"/>
      <c r="V24" s="219"/>
      <c r="W24" s="219"/>
      <c r="X24" s="219"/>
      <c r="Y24" s="219"/>
      <c r="Z24" s="208"/>
      <c r="AA24" s="208"/>
      <c r="AB24" s="208"/>
      <c r="AC24" s="208"/>
      <c r="AD24" s="208"/>
      <c r="AE24" s="208"/>
      <c r="AF24" s="208"/>
      <c r="AG24" s="208" t="s">
        <v>155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 x14ac:dyDescent="0.2">
      <c r="A25" s="229">
        <v>8</v>
      </c>
      <c r="B25" s="230" t="s">
        <v>278</v>
      </c>
      <c r="C25" s="242" t="s">
        <v>279</v>
      </c>
      <c r="D25" s="231" t="s">
        <v>228</v>
      </c>
      <c r="E25" s="232">
        <v>1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/>
      <c r="S25" s="234" t="s">
        <v>223</v>
      </c>
      <c r="T25" s="235" t="s">
        <v>151</v>
      </c>
      <c r="U25" s="219">
        <v>0</v>
      </c>
      <c r="V25" s="219">
        <f>ROUND(E25*U25,2)</f>
        <v>0</v>
      </c>
      <c r="W25" s="219"/>
      <c r="X25" s="219" t="s">
        <v>187</v>
      </c>
      <c r="Y25" s="219" t="s">
        <v>153</v>
      </c>
      <c r="Z25" s="208"/>
      <c r="AA25" s="208"/>
      <c r="AB25" s="208"/>
      <c r="AC25" s="208"/>
      <c r="AD25" s="208"/>
      <c r="AE25" s="208"/>
      <c r="AF25" s="208"/>
      <c r="AG25" s="208" t="s">
        <v>188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2" x14ac:dyDescent="0.2">
      <c r="A26" s="215"/>
      <c r="B26" s="216"/>
      <c r="C26" s="243"/>
      <c r="D26" s="238"/>
      <c r="E26" s="238"/>
      <c r="F26" s="238"/>
      <c r="G26" s="238"/>
      <c r="H26" s="219"/>
      <c r="I26" s="219"/>
      <c r="J26" s="219"/>
      <c r="K26" s="219"/>
      <c r="L26" s="219"/>
      <c r="M26" s="219"/>
      <c r="N26" s="218"/>
      <c r="O26" s="218"/>
      <c r="P26" s="218"/>
      <c r="Q26" s="218"/>
      <c r="R26" s="219"/>
      <c r="S26" s="219"/>
      <c r="T26" s="219"/>
      <c r="U26" s="219"/>
      <c r="V26" s="219"/>
      <c r="W26" s="219"/>
      <c r="X26" s="219"/>
      <c r="Y26" s="219"/>
      <c r="Z26" s="208"/>
      <c r="AA26" s="208"/>
      <c r="AB26" s="208"/>
      <c r="AC26" s="208"/>
      <c r="AD26" s="208"/>
      <c r="AE26" s="208"/>
      <c r="AF26" s="208"/>
      <c r="AG26" s="208" t="s">
        <v>155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 x14ac:dyDescent="0.2">
      <c r="A27" s="229">
        <v>9</v>
      </c>
      <c r="B27" s="230" t="s">
        <v>280</v>
      </c>
      <c r="C27" s="242" t="s">
        <v>281</v>
      </c>
      <c r="D27" s="231" t="s">
        <v>228</v>
      </c>
      <c r="E27" s="232">
        <v>1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/>
      <c r="S27" s="234" t="s">
        <v>223</v>
      </c>
      <c r="T27" s="235" t="s">
        <v>151</v>
      </c>
      <c r="U27" s="219">
        <v>0</v>
      </c>
      <c r="V27" s="219">
        <f>ROUND(E27*U27,2)</f>
        <v>0</v>
      </c>
      <c r="W27" s="219"/>
      <c r="X27" s="219" t="s">
        <v>187</v>
      </c>
      <c r="Y27" s="219" t="s">
        <v>153</v>
      </c>
      <c r="Z27" s="208"/>
      <c r="AA27" s="208"/>
      <c r="AB27" s="208"/>
      <c r="AC27" s="208"/>
      <c r="AD27" s="208"/>
      <c r="AE27" s="208"/>
      <c r="AF27" s="208"/>
      <c r="AG27" s="208" t="s">
        <v>188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2" x14ac:dyDescent="0.2">
      <c r="A28" s="215"/>
      <c r="B28" s="216"/>
      <c r="C28" s="243"/>
      <c r="D28" s="238"/>
      <c r="E28" s="238"/>
      <c r="F28" s="238"/>
      <c r="G28" s="238"/>
      <c r="H28" s="219"/>
      <c r="I28" s="219"/>
      <c r="J28" s="219"/>
      <c r="K28" s="219"/>
      <c r="L28" s="219"/>
      <c r="M28" s="219"/>
      <c r="N28" s="218"/>
      <c r="O28" s="218"/>
      <c r="P28" s="218"/>
      <c r="Q28" s="218"/>
      <c r="R28" s="219"/>
      <c r="S28" s="219"/>
      <c r="T28" s="219"/>
      <c r="U28" s="219"/>
      <c r="V28" s="219"/>
      <c r="W28" s="219"/>
      <c r="X28" s="219"/>
      <c r="Y28" s="219"/>
      <c r="Z28" s="208"/>
      <c r="AA28" s="208"/>
      <c r="AB28" s="208"/>
      <c r="AC28" s="208"/>
      <c r="AD28" s="208"/>
      <c r="AE28" s="208"/>
      <c r="AF28" s="208"/>
      <c r="AG28" s="208" t="s">
        <v>155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 x14ac:dyDescent="0.2">
      <c r="A29" s="229">
        <v>10</v>
      </c>
      <c r="B29" s="230" t="s">
        <v>282</v>
      </c>
      <c r="C29" s="242" t="s">
        <v>283</v>
      </c>
      <c r="D29" s="231" t="s">
        <v>228</v>
      </c>
      <c r="E29" s="232">
        <v>12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/>
      <c r="S29" s="234" t="s">
        <v>223</v>
      </c>
      <c r="T29" s="235" t="s">
        <v>151</v>
      </c>
      <c r="U29" s="219">
        <v>0</v>
      </c>
      <c r="V29" s="219">
        <f>ROUND(E29*U29,2)</f>
        <v>0</v>
      </c>
      <c r="W29" s="219"/>
      <c r="X29" s="219" t="s">
        <v>187</v>
      </c>
      <c r="Y29" s="219" t="s">
        <v>153</v>
      </c>
      <c r="Z29" s="208"/>
      <c r="AA29" s="208"/>
      <c r="AB29" s="208"/>
      <c r="AC29" s="208"/>
      <c r="AD29" s="208"/>
      <c r="AE29" s="208"/>
      <c r="AF29" s="208"/>
      <c r="AG29" s="208" t="s">
        <v>188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2" x14ac:dyDescent="0.2">
      <c r="A30" s="215"/>
      <c r="B30" s="216"/>
      <c r="C30" s="243"/>
      <c r="D30" s="238"/>
      <c r="E30" s="238"/>
      <c r="F30" s="238"/>
      <c r="G30" s="238"/>
      <c r="H30" s="219"/>
      <c r="I30" s="219"/>
      <c r="J30" s="219"/>
      <c r="K30" s="219"/>
      <c r="L30" s="219"/>
      <c r="M30" s="219"/>
      <c r="N30" s="218"/>
      <c r="O30" s="218"/>
      <c r="P30" s="218"/>
      <c r="Q30" s="218"/>
      <c r="R30" s="219"/>
      <c r="S30" s="219"/>
      <c r="T30" s="219"/>
      <c r="U30" s="219"/>
      <c r="V30" s="219"/>
      <c r="W30" s="219"/>
      <c r="X30" s="219"/>
      <c r="Y30" s="219"/>
      <c r="Z30" s="208"/>
      <c r="AA30" s="208"/>
      <c r="AB30" s="208"/>
      <c r="AC30" s="208"/>
      <c r="AD30" s="208"/>
      <c r="AE30" s="208"/>
      <c r="AF30" s="208"/>
      <c r="AG30" s="208" t="s">
        <v>155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 x14ac:dyDescent="0.2">
      <c r="A31" s="229">
        <v>11</v>
      </c>
      <c r="B31" s="230" t="s">
        <v>284</v>
      </c>
      <c r="C31" s="242" t="s">
        <v>285</v>
      </c>
      <c r="D31" s="231" t="s">
        <v>286</v>
      </c>
      <c r="E31" s="232">
        <v>14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4"/>
      <c r="S31" s="234" t="s">
        <v>223</v>
      </c>
      <c r="T31" s="235" t="s">
        <v>151</v>
      </c>
      <c r="U31" s="219">
        <v>0</v>
      </c>
      <c r="V31" s="219">
        <f>ROUND(E31*U31,2)</f>
        <v>0</v>
      </c>
      <c r="W31" s="219"/>
      <c r="X31" s="219" t="s">
        <v>187</v>
      </c>
      <c r="Y31" s="219" t="s">
        <v>153</v>
      </c>
      <c r="Z31" s="208"/>
      <c r="AA31" s="208"/>
      <c r="AB31" s="208"/>
      <c r="AC31" s="208"/>
      <c r="AD31" s="208"/>
      <c r="AE31" s="208"/>
      <c r="AF31" s="208"/>
      <c r="AG31" s="208" t="s">
        <v>188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2" x14ac:dyDescent="0.2">
      <c r="A32" s="215"/>
      <c r="B32" s="216"/>
      <c r="C32" s="243"/>
      <c r="D32" s="238"/>
      <c r="E32" s="238"/>
      <c r="F32" s="238"/>
      <c r="G32" s="238"/>
      <c r="H32" s="219"/>
      <c r="I32" s="219"/>
      <c r="J32" s="219"/>
      <c r="K32" s="219"/>
      <c r="L32" s="219"/>
      <c r="M32" s="219"/>
      <c r="N32" s="218"/>
      <c r="O32" s="218"/>
      <c r="P32" s="218"/>
      <c r="Q32" s="218"/>
      <c r="R32" s="219"/>
      <c r="S32" s="219"/>
      <c r="T32" s="219"/>
      <c r="U32" s="219"/>
      <c r="V32" s="219"/>
      <c r="W32" s="219"/>
      <c r="X32" s="219"/>
      <c r="Y32" s="219"/>
      <c r="Z32" s="208"/>
      <c r="AA32" s="208"/>
      <c r="AB32" s="208"/>
      <c r="AC32" s="208"/>
      <c r="AD32" s="208"/>
      <c r="AE32" s="208"/>
      <c r="AF32" s="208"/>
      <c r="AG32" s="208" t="s">
        <v>155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 x14ac:dyDescent="0.2">
      <c r="A33" s="229">
        <v>12</v>
      </c>
      <c r="B33" s="230" t="s">
        <v>287</v>
      </c>
      <c r="C33" s="242" t="s">
        <v>288</v>
      </c>
      <c r="D33" s="231" t="s">
        <v>286</v>
      </c>
      <c r="E33" s="232">
        <v>10</v>
      </c>
      <c r="F33" s="233"/>
      <c r="G33" s="234">
        <f>ROUND(E33*F33,2)</f>
        <v>0</v>
      </c>
      <c r="H33" s="233"/>
      <c r="I33" s="234">
        <f>ROUND(E33*H33,2)</f>
        <v>0</v>
      </c>
      <c r="J33" s="233"/>
      <c r="K33" s="234">
        <f>ROUND(E33*J33,2)</f>
        <v>0</v>
      </c>
      <c r="L33" s="234">
        <v>21</v>
      </c>
      <c r="M33" s="234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4"/>
      <c r="S33" s="234" t="s">
        <v>223</v>
      </c>
      <c r="T33" s="235" t="s">
        <v>151</v>
      </c>
      <c r="U33" s="219">
        <v>0</v>
      </c>
      <c r="V33" s="219">
        <f>ROUND(E33*U33,2)</f>
        <v>0</v>
      </c>
      <c r="W33" s="219"/>
      <c r="X33" s="219" t="s">
        <v>187</v>
      </c>
      <c r="Y33" s="219" t="s">
        <v>153</v>
      </c>
      <c r="Z33" s="208"/>
      <c r="AA33" s="208"/>
      <c r="AB33" s="208"/>
      <c r="AC33" s="208"/>
      <c r="AD33" s="208"/>
      <c r="AE33" s="208"/>
      <c r="AF33" s="208"/>
      <c r="AG33" s="208" t="s">
        <v>188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2" x14ac:dyDescent="0.2">
      <c r="A34" s="215"/>
      <c r="B34" s="216"/>
      <c r="C34" s="243"/>
      <c r="D34" s="238"/>
      <c r="E34" s="238"/>
      <c r="F34" s="238"/>
      <c r="G34" s="238"/>
      <c r="H34" s="219"/>
      <c r="I34" s="219"/>
      <c r="J34" s="219"/>
      <c r="K34" s="219"/>
      <c r="L34" s="219"/>
      <c r="M34" s="219"/>
      <c r="N34" s="218"/>
      <c r="O34" s="218"/>
      <c r="P34" s="218"/>
      <c r="Q34" s="218"/>
      <c r="R34" s="219"/>
      <c r="S34" s="219"/>
      <c r="T34" s="219"/>
      <c r="U34" s="219"/>
      <c r="V34" s="219"/>
      <c r="W34" s="219"/>
      <c r="X34" s="219"/>
      <c r="Y34" s="219"/>
      <c r="Z34" s="208"/>
      <c r="AA34" s="208"/>
      <c r="AB34" s="208"/>
      <c r="AC34" s="208"/>
      <c r="AD34" s="208"/>
      <c r="AE34" s="208"/>
      <c r="AF34" s="208"/>
      <c r="AG34" s="208" t="s">
        <v>155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 x14ac:dyDescent="0.2">
      <c r="A35" s="229">
        <v>13</v>
      </c>
      <c r="B35" s="230" t="s">
        <v>289</v>
      </c>
      <c r="C35" s="242" t="s">
        <v>290</v>
      </c>
      <c r="D35" s="231" t="s">
        <v>228</v>
      </c>
      <c r="E35" s="232">
        <v>5</v>
      </c>
      <c r="F35" s="233"/>
      <c r="G35" s="234">
        <f>ROUND(E35*F35,2)</f>
        <v>0</v>
      </c>
      <c r="H35" s="233"/>
      <c r="I35" s="234">
        <f>ROUND(E35*H35,2)</f>
        <v>0</v>
      </c>
      <c r="J35" s="233"/>
      <c r="K35" s="234">
        <f>ROUND(E35*J35,2)</f>
        <v>0</v>
      </c>
      <c r="L35" s="234">
        <v>21</v>
      </c>
      <c r="M35" s="234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4"/>
      <c r="S35" s="234" t="s">
        <v>223</v>
      </c>
      <c r="T35" s="235" t="s">
        <v>151</v>
      </c>
      <c r="U35" s="219">
        <v>0</v>
      </c>
      <c r="V35" s="219">
        <f>ROUND(E35*U35,2)</f>
        <v>0</v>
      </c>
      <c r="W35" s="219"/>
      <c r="X35" s="219" t="s">
        <v>187</v>
      </c>
      <c r="Y35" s="219" t="s">
        <v>153</v>
      </c>
      <c r="Z35" s="208"/>
      <c r="AA35" s="208"/>
      <c r="AB35" s="208"/>
      <c r="AC35" s="208"/>
      <c r="AD35" s="208"/>
      <c r="AE35" s="208"/>
      <c r="AF35" s="208"/>
      <c r="AG35" s="208" t="s">
        <v>188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2" x14ac:dyDescent="0.2">
      <c r="A36" s="215"/>
      <c r="B36" s="216"/>
      <c r="C36" s="243"/>
      <c r="D36" s="238"/>
      <c r="E36" s="238"/>
      <c r="F36" s="238"/>
      <c r="G36" s="238"/>
      <c r="H36" s="219"/>
      <c r="I36" s="219"/>
      <c r="J36" s="219"/>
      <c r="K36" s="219"/>
      <c r="L36" s="219"/>
      <c r="M36" s="219"/>
      <c r="N36" s="218"/>
      <c r="O36" s="218"/>
      <c r="P36" s="218"/>
      <c r="Q36" s="218"/>
      <c r="R36" s="219"/>
      <c r="S36" s="219"/>
      <c r="T36" s="219"/>
      <c r="U36" s="219"/>
      <c r="V36" s="219"/>
      <c r="W36" s="219"/>
      <c r="X36" s="219"/>
      <c r="Y36" s="219"/>
      <c r="Z36" s="208"/>
      <c r="AA36" s="208"/>
      <c r="AB36" s="208"/>
      <c r="AC36" s="208"/>
      <c r="AD36" s="208"/>
      <c r="AE36" s="208"/>
      <c r="AF36" s="208"/>
      <c r="AG36" s="208" t="s">
        <v>155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 x14ac:dyDescent="0.2">
      <c r="A37" s="229">
        <v>14</v>
      </c>
      <c r="B37" s="230" t="s">
        <v>291</v>
      </c>
      <c r="C37" s="242" t="s">
        <v>292</v>
      </c>
      <c r="D37" s="231" t="s">
        <v>228</v>
      </c>
      <c r="E37" s="232">
        <v>1</v>
      </c>
      <c r="F37" s="233"/>
      <c r="G37" s="234">
        <f>ROUND(E37*F37,2)</f>
        <v>0</v>
      </c>
      <c r="H37" s="233"/>
      <c r="I37" s="234">
        <f>ROUND(E37*H37,2)</f>
        <v>0</v>
      </c>
      <c r="J37" s="233"/>
      <c r="K37" s="234">
        <f>ROUND(E37*J37,2)</f>
        <v>0</v>
      </c>
      <c r="L37" s="234">
        <v>21</v>
      </c>
      <c r="M37" s="234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4"/>
      <c r="S37" s="234" t="s">
        <v>223</v>
      </c>
      <c r="T37" s="235" t="s">
        <v>151</v>
      </c>
      <c r="U37" s="219">
        <v>0</v>
      </c>
      <c r="V37" s="219">
        <f>ROUND(E37*U37,2)</f>
        <v>0</v>
      </c>
      <c r="W37" s="219"/>
      <c r="X37" s="219" t="s">
        <v>187</v>
      </c>
      <c r="Y37" s="219" t="s">
        <v>153</v>
      </c>
      <c r="Z37" s="208"/>
      <c r="AA37" s="208"/>
      <c r="AB37" s="208"/>
      <c r="AC37" s="208"/>
      <c r="AD37" s="208"/>
      <c r="AE37" s="208"/>
      <c r="AF37" s="208"/>
      <c r="AG37" s="208" t="s">
        <v>188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2" x14ac:dyDescent="0.2">
      <c r="A38" s="215"/>
      <c r="B38" s="216"/>
      <c r="C38" s="243"/>
      <c r="D38" s="238"/>
      <c r="E38" s="238"/>
      <c r="F38" s="238"/>
      <c r="G38" s="238"/>
      <c r="H38" s="219"/>
      <c r="I38" s="219"/>
      <c r="J38" s="219"/>
      <c r="K38" s="219"/>
      <c r="L38" s="219"/>
      <c r="M38" s="219"/>
      <c r="N38" s="218"/>
      <c r="O38" s="218"/>
      <c r="P38" s="218"/>
      <c r="Q38" s="218"/>
      <c r="R38" s="219"/>
      <c r="S38" s="219"/>
      <c r="T38" s="219"/>
      <c r="U38" s="219"/>
      <c r="V38" s="219"/>
      <c r="W38" s="219"/>
      <c r="X38" s="219"/>
      <c r="Y38" s="219"/>
      <c r="Z38" s="208"/>
      <c r="AA38" s="208"/>
      <c r="AB38" s="208"/>
      <c r="AC38" s="208"/>
      <c r="AD38" s="208"/>
      <c r="AE38" s="208"/>
      <c r="AF38" s="208"/>
      <c r="AG38" s="208" t="s">
        <v>155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 x14ac:dyDescent="0.2">
      <c r="A39" s="229">
        <v>15</v>
      </c>
      <c r="B39" s="230" t="s">
        <v>293</v>
      </c>
      <c r="C39" s="242" t="s">
        <v>294</v>
      </c>
      <c r="D39" s="231" t="s">
        <v>228</v>
      </c>
      <c r="E39" s="232">
        <v>1</v>
      </c>
      <c r="F39" s="233"/>
      <c r="G39" s="234">
        <f>ROUND(E39*F39,2)</f>
        <v>0</v>
      </c>
      <c r="H39" s="233"/>
      <c r="I39" s="234">
        <f>ROUND(E39*H39,2)</f>
        <v>0</v>
      </c>
      <c r="J39" s="233"/>
      <c r="K39" s="234">
        <f>ROUND(E39*J39,2)</f>
        <v>0</v>
      </c>
      <c r="L39" s="234">
        <v>21</v>
      </c>
      <c r="M39" s="234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4"/>
      <c r="S39" s="234" t="s">
        <v>223</v>
      </c>
      <c r="T39" s="235" t="s">
        <v>151</v>
      </c>
      <c r="U39" s="219">
        <v>0</v>
      </c>
      <c r="V39" s="219">
        <f>ROUND(E39*U39,2)</f>
        <v>0</v>
      </c>
      <c r="W39" s="219"/>
      <c r="X39" s="219" t="s">
        <v>187</v>
      </c>
      <c r="Y39" s="219" t="s">
        <v>153</v>
      </c>
      <c r="Z39" s="208"/>
      <c r="AA39" s="208"/>
      <c r="AB39" s="208"/>
      <c r="AC39" s="208"/>
      <c r="AD39" s="208"/>
      <c r="AE39" s="208"/>
      <c r="AF39" s="208"/>
      <c r="AG39" s="208" t="s">
        <v>188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2" x14ac:dyDescent="0.2">
      <c r="A40" s="215"/>
      <c r="B40" s="216"/>
      <c r="C40" s="243"/>
      <c r="D40" s="238"/>
      <c r="E40" s="238"/>
      <c r="F40" s="238"/>
      <c r="G40" s="238"/>
      <c r="H40" s="219"/>
      <c r="I40" s="219"/>
      <c r="J40" s="219"/>
      <c r="K40" s="219"/>
      <c r="L40" s="219"/>
      <c r="M40" s="219"/>
      <c r="N40" s="218"/>
      <c r="O40" s="218"/>
      <c r="P40" s="218"/>
      <c r="Q40" s="218"/>
      <c r="R40" s="219"/>
      <c r="S40" s="219"/>
      <c r="T40" s="219"/>
      <c r="U40" s="219"/>
      <c r="V40" s="219"/>
      <c r="W40" s="219"/>
      <c r="X40" s="219"/>
      <c r="Y40" s="219"/>
      <c r="Z40" s="208"/>
      <c r="AA40" s="208"/>
      <c r="AB40" s="208"/>
      <c r="AC40" s="208"/>
      <c r="AD40" s="208"/>
      <c r="AE40" s="208"/>
      <c r="AF40" s="208"/>
      <c r="AG40" s="208" t="s">
        <v>155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 x14ac:dyDescent="0.2">
      <c r="A41" s="229">
        <v>16</v>
      </c>
      <c r="B41" s="230" t="s">
        <v>295</v>
      </c>
      <c r="C41" s="242" t="s">
        <v>296</v>
      </c>
      <c r="D41" s="231" t="s">
        <v>286</v>
      </c>
      <c r="E41" s="232">
        <v>30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4"/>
      <c r="S41" s="234" t="s">
        <v>223</v>
      </c>
      <c r="T41" s="235" t="s">
        <v>151</v>
      </c>
      <c r="U41" s="219">
        <v>0</v>
      </c>
      <c r="V41" s="219">
        <f>ROUND(E41*U41,2)</f>
        <v>0</v>
      </c>
      <c r="W41" s="219"/>
      <c r="X41" s="219" t="s">
        <v>187</v>
      </c>
      <c r="Y41" s="219" t="s">
        <v>153</v>
      </c>
      <c r="Z41" s="208"/>
      <c r="AA41" s="208"/>
      <c r="AB41" s="208"/>
      <c r="AC41" s="208"/>
      <c r="AD41" s="208"/>
      <c r="AE41" s="208"/>
      <c r="AF41" s="208"/>
      <c r="AG41" s="208" t="s">
        <v>188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2" x14ac:dyDescent="0.2">
      <c r="A42" s="215"/>
      <c r="B42" s="216"/>
      <c r="C42" s="243"/>
      <c r="D42" s="238"/>
      <c r="E42" s="238"/>
      <c r="F42" s="238"/>
      <c r="G42" s="238"/>
      <c r="H42" s="219"/>
      <c r="I42" s="219"/>
      <c r="J42" s="219"/>
      <c r="K42" s="219"/>
      <c r="L42" s="219"/>
      <c r="M42" s="219"/>
      <c r="N42" s="218"/>
      <c r="O42" s="218"/>
      <c r="P42" s="218"/>
      <c r="Q42" s="218"/>
      <c r="R42" s="219"/>
      <c r="S42" s="219"/>
      <c r="T42" s="219"/>
      <c r="U42" s="219"/>
      <c r="V42" s="219"/>
      <c r="W42" s="219"/>
      <c r="X42" s="219"/>
      <c r="Y42" s="219"/>
      <c r="Z42" s="208"/>
      <c r="AA42" s="208"/>
      <c r="AB42" s="208"/>
      <c r="AC42" s="208"/>
      <c r="AD42" s="208"/>
      <c r="AE42" s="208"/>
      <c r="AF42" s="208"/>
      <c r="AG42" s="208" t="s">
        <v>155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 x14ac:dyDescent="0.2">
      <c r="A43" s="229">
        <v>17</v>
      </c>
      <c r="B43" s="230" t="s">
        <v>297</v>
      </c>
      <c r="C43" s="242" t="s">
        <v>298</v>
      </c>
      <c r="D43" s="231" t="s">
        <v>286</v>
      </c>
      <c r="E43" s="232">
        <v>5</v>
      </c>
      <c r="F43" s="233"/>
      <c r="G43" s="234">
        <f>ROUND(E43*F43,2)</f>
        <v>0</v>
      </c>
      <c r="H43" s="233"/>
      <c r="I43" s="234">
        <f>ROUND(E43*H43,2)</f>
        <v>0</v>
      </c>
      <c r="J43" s="233"/>
      <c r="K43" s="234">
        <f>ROUND(E43*J43,2)</f>
        <v>0</v>
      </c>
      <c r="L43" s="234">
        <v>21</v>
      </c>
      <c r="M43" s="234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4"/>
      <c r="S43" s="234" t="s">
        <v>223</v>
      </c>
      <c r="T43" s="235" t="s">
        <v>151</v>
      </c>
      <c r="U43" s="219">
        <v>0</v>
      </c>
      <c r="V43" s="219">
        <f>ROUND(E43*U43,2)</f>
        <v>0</v>
      </c>
      <c r="W43" s="219"/>
      <c r="X43" s="219" t="s">
        <v>187</v>
      </c>
      <c r="Y43" s="219" t="s">
        <v>153</v>
      </c>
      <c r="Z43" s="208"/>
      <c r="AA43" s="208"/>
      <c r="AB43" s="208"/>
      <c r="AC43" s="208"/>
      <c r="AD43" s="208"/>
      <c r="AE43" s="208"/>
      <c r="AF43" s="208"/>
      <c r="AG43" s="208" t="s">
        <v>188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2" x14ac:dyDescent="0.2">
      <c r="A44" s="215"/>
      <c r="B44" s="216"/>
      <c r="C44" s="243"/>
      <c r="D44" s="238"/>
      <c r="E44" s="238"/>
      <c r="F44" s="238"/>
      <c r="G44" s="238"/>
      <c r="H44" s="219"/>
      <c r="I44" s="219"/>
      <c r="J44" s="219"/>
      <c r="K44" s="219"/>
      <c r="L44" s="219"/>
      <c r="M44" s="219"/>
      <c r="N44" s="218"/>
      <c r="O44" s="218"/>
      <c r="P44" s="218"/>
      <c r="Q44" s="218"/>
      <c r="R44" s="219"/>
      <c r="S44" s="219"/>
      <c r="T44" s="219"/>
      <c r="U44" s="219"/>
      <c r="V44" s="219"/>
      <c r="W44" s="219"/>
      <c r="X44" s="219"/>
      <c r="Y44" s="219"/>
      <c r="Z44" s="208"/>
      <c r="AA44" s="208"/>
      <c r="AB44" s="208"/>
      <c r="AC44" s="208"/>
      <c r="AD44" s="208"/>
      <c r="AE44" s="208"/>
      <c r="AF44" s="208"/>
      <c r="AG44" s="208" t="s">
        <v>155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 x14ac:dyDescent="0.2">
      <c r="A45" s="229">
        <v>18</v>
      </c>
      <c r="B45" s="230" t="s">
        <v>299</v>
      </c>
      <c r="C45" s="242" t="s">
        <v>300</v>
      </c>
      <c r="D45" s="231" t="s">
        <v>286</v>
      </c>
      <c r="E45" s="232">
        <v>33</v>
      </c>
      <c r="F45" s="233"/>
      <c r="G45" s="234">
        <f>ROUND(E45*F45,2)</f>
        <v>0</v>
      </c>
      <c r="H45" s="233"/>
      <c r="I45" s="234">
        <f>ROUND(E45*H45,2)</f>
        <v>0</v>
      </c>
      <c r="J45" s="233"/>
      <c r="K45" s="234">
        <f>ROUND(E45*J45,2)</f>
        <v>0</v>
      </c>
      <c r="L45" s="234">
        <v>21</v>
      </c>
      <c r="M45" s="234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4"/>
      <c r="S45" s="234" t="s">
        <v>223</v>
      </c>
      <c r="T45" s="235" t="s">
        <v>151</v>
      </c>
      <c r="U45" s="219">
        <v>0</v>
      </c>
      <c r="V45" s="219">
        <f>ROUND(E45*U45,2)</f>
        <v>0</v>
      </c>
      <c r="W45" s="219"/>
      <c r="X45" s="219" t="s">
        <v>187</v>
      </c>
      <c r="Y45" s="219" t="s">
        <v>153</v>
      </c>
      <c r="Z45" s="208"/>
      <c r="AA45" s="208"/>
      <c r="AB45" s="208"/>
      <c r="AC45" s="208"/>
      <c r="AD45" s="208"/>
      <c r="AE45" s="208"/>
      <c r="AF45" s="208"/>
      <c r="AG45" s="208" t="s">
        <v>188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2" x14ac:dyDescent="0.2">
      <c r="A46" s="215"/>
      <c r="B46" s="216"/>
      <c r="C46" s="243"/>
      <c r="D46" s="238"/>
      <c r="E46" s="238"/>
      <c r="F46" s="238"/>
      <c r="G46" s="238"/>
      <c r="H46" s="219"/>
      <c r="I46" s="219"/>
      <c r="J46" s="219"/>
      <c r="K46" s="219"/>
      <c r="L46" s="219"/>
      <c r="M46" s="219"/>
      <c r="N46" s="218"/>
      <c r="O46" s="218"/>
      <c r="P46" s="218"/>
      <c r="Q46" s="218"/>
      <c r="R46" s="219"/>
      <c r="S46" s="219"/>
      <c r="T46" s="219"/>
      <c r="U46" s="219"/>
      <c r="V46" s="219"/>
      <c r="W46" s="219"/>
      <c r="X46" s="219"/>
      <c r="Y46" s="219"/>
      <c r="Z46" s="208"/>
      <c r="AA46" s="208"/>
      <c r="AB46" s="208"/>
      <c r="AC46" s="208"/>
      <c r="AD46" s="208"/>
      <c r="AE46" s="208"/>
      <c r="AF46" s="208"/>
      <c r="AG46" s="208" t="s">
        <v>155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outlineLevel="1" x14ac:dyDescent="0.2">
      <c r="A47" s="229">
        <v>19</v>
      </c>
      <c r="B47" s="230" t="s">
        <v>301</v>
      </c>
      <c r="C47" s="242" t="s">
        <v>302</v>
      </c>
      <c r="D47" s="231" t="s">
        <v>286</v>
      </c>
      <c r="E47" s="232">
        <v>32</v>
      </c>
      <c r="F47" s="233"/>
      <c r="G47" s="234">
        <f>ROUND(E47*F47,2)</f>
        <v>0</v>
      </c>
      <c r="H47" s="233"/>
      <c r="I47" s="234">
        <f>ROUND(E47*H47,2)</f>
        <v>0</v>
      </c>
      <c r="J47" s="233"/>
      <c r="K47" s="234">
        <f>ROUND(E47*J47,2)</f>
        <v>0</v>
      </c>
      <c r="L47" s="234">
        <v>21</v>
      </c>
      <c r="M47" s="234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4"/>
      <c r="S47" s="234" t="s">
        <v>223</v>
      </c>
      <c r="T47" s="235" t="s">
        <v>151</v>
      </c>
      <c r="U47" s="219">
        <v>0</v>
      </c>
      <c r="V47" s="219">
        <f>ROUND(E47*U47,2)</f>
        <v>0</v>
      </c>
      <c r="W47" s="219"/>
      <c r="X47" s="219" t="s">
        <v>187</v>
      </c>
      <c r="Y47" s="219" t="s">
        <v>153</v>
      </c>
      <c r="Z47" s="208"/>
      <c r="AA47" s="208"/>
      <c r="AB47" s="208"/>
      <c r="AC47" s="208"/>
      <c r="AD47" s="208"/>
      <c r="AE47" s="208"/>
      <c r="AF47" s="208"/>
      <c r="AG47" s="208" t="s">
        <v>188</v>
      </c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2" x14ac:dyDescent="0.2">
      <c r="A48" s="215"/>
      <c r="B48" s="216"/>
      <c r="C48" s="243"/>
      <c r="D48" s="238"/>
      <c r="E48" s="238"/>
      <c r="F48" s="238"/>
      <c r="G48" s="238"/>
      <c r="H48" s="219"/>
      <c r="I48" s="219"/>
      <c r="J48" s="219"/>
      <c r="K48" s="219"/>
      <c r="L48" s="219"/>
      <c r="M48" s="219"/>
      <c r="N48" s="218"/>
      <c r="O48" s="218"/>
      <c r="P48" s="218"/>
      <c r="Q48" s="218"/>
      <c r="R48" s="219"/>
      <c r="S48" s="219"/>
      <c r="T48" s="219"/>
      <c r="U48" s="219"/>
      <c r="V48" s="219"/>
      <c r="W48" s="219"/>
      <c r="X48" s="219"/>
      <c r="Y48" s="219"/>
      <c r="Z48" s="208"/>
      <c r="AA48" s="208"/>
      <c r="AB48" s="208"/>
      <c r="AC48" s="208"/>
      <c r="AD48" s="208"/>
      <c r="AE48" s="208"/>
      <c r="AF48" s="208"/>
      <c r="AG48" s="208" t="s">
        <v>155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 x14ac:dyDescent="0.2">
      <c r="A49" s="229">
        <v>20</v>
      </c>
      <c r="B49" s="230" t="s">
        <v>303</v>
      </c>
      <c r="C49" s="242" t="s">
        <v>304</v>
      </c>
      <c r="D49" s="231" t="s">
        <v>286</v>
      </c>
      <c r="E49" s="232">
        <v>40</v>
      </c>
      <c r="F49" s="233"/>
      <c r="G49" s="234">
        <f>ROUND(E49*F49,2)</f>
        <v>0</v>
      </c>
      <c r="H49" s="233"/>
      <c r="I49" s="234">
        <f>ROUND(E49*H49,2)</f>
        <v>0</v>
      </c>
      <c r="J49" s="233"/>
      <c r="K49" s="234">
        <f>ROUND(E49*J49,2)</f>
        <v>0</v>
      </c>
      <c r="L49" s="234">
        <v>21</v>
      </c>
      <c r="M49" s="234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4"/>
      <c r="S49" s="234" t="s">
        <v>223</v>
      </c>
      <c r="T49" s="235" t="s">
        <v>151</v>
      </c>
      <c r="U49" s="219">
        <v>0</v>
      </c>
      <c r="V49" s="219">
        <f>ROUND(E49*U49,2)</f>
        <v>0</v>
      </c>
      <c r="W49" s="219"/>
      <c r="X49" s="219" t="s">
        <v>187</v>
      </c>
      <c r="Y49" s="219" t="s">
        <v>153</v>
      </c>
      <c r="Z49" s="208"/>
      <c r="AA49" s="208"/>
      <c r="AB49" s="208"/>
      <c r="AC49" s="208"/>
      <c r="AD49" s="208"/>
      <c r="AE49" s="208"/>
      <c r="AF49" s="208"/>
      <c r="AG49" s="208" t="s">
        <v>188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2" x14ac:dyDescent="0.2">
      <c r="A50" s="215"/>
      <c r="B50" s="216"/>
      <c r="C50" s="243"/>
      <c r="D50" s="238"/>
      <c r="E50" s="238"/>
      <c r="F50" s="238"/>
      <c r="G50" s="238"/>
      <c r="H50" s="219"/>
      <c r="I50" s="219"/>
      <c r="J50" s="219"/>
      <c r="K50" s="219"/>
      <c r="L50" s="219"/>
      <c r="M50" s="219"/>
      <c r="N50" s="218"/>
      <c r="O50" s="218"/>
      <c r="P50" s="218"/>
      <c r="Q50" s="218"/>
      <c r="R50" s="219"/>
      <c r="S50" s="219"/>
      <c r="T50" s="219"/>
      <c r="U50" s="219"/>
      <c r="V50" s="219"/>
      <c r="W50" s="219"/>
      <c r="X50" s="219"/>
      <c r="Y50" s="219"/>
      <c r="Z50" s="208"/>
      <c r="AA50" s="208"/>
      <c r="AB50" s="208"/>
      <c r="AC50" s="208"/>
      <c r="AD50" s="208"/>
      <c r="AE50" s="208"/>
      <c r="AF50" s="208"/>
      <c r="AG50" s="208" t="s">
        <v>155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1" x14ac:dyDescent="0.2">
      <c r="A51" s="229">
        <v>21</v>
      </c>
      <c r="B51" s="230" t="s">
        <v>305</v>
      </c>
      <c r="C51" s="242" t="s">
        <v>306</v>
      </c>
      <c r="D51" s="231" t="s">
        <v>286</v>
      </c>
      <c r="E51" s="232">
        <v>49</v>
      </c>
      <c r="F51" s="233"/>
      <c r="G51" s="234">
        <f>ROUND(E51*F51,2)</f>
        <v>0</v>
      </c>
      <c r="H51" s="233"/>
      <c r="I51" s="234">
        <f>ROUND(E51*H51,2)</f>
        <v>0</v>
      </c>
      <c r="J51" s="233"/>
      <c r="K51" s="234">
        <f>ROUND(E51*J51,2)</f>
        <v>0</v>
      </c>
      <c r="L51" s="234">
        <v>21</v>
      </c>
      <c r="M51" s="234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4"/>
      <c r="S51" s="234" t="s">
        <v>223</v>
      </c>
      <c r="T51" s="235" t="s">
        <v>151</v>
      </c>
      <c r="U51" s="219">
        <v>0</v>
      </c>
      <c r="V51" s="219">
        <f>ROUND(E51*U51,2)</f>
        <v>0</v>
      </c>
      <c r="W51" s="219"/>
      <c r="X51" s="219" t="s">
        <v>187</v>
      </c>
      <c r="Y51" s="219" t="s">
        <v>153</v>
      </c>
      <c r="Z51" s="208"/>
      <c r="AA51" s="208"/>
      <c r="AB51" s="208"/>
      <c r="AC51" s="208"/>
      <c r="AD51" s="208"/>
      <c r="AE51" s="208"/>
      <c r="AF51" s="208"/>
      <c r="AG51" s="208" t="s">
        <v>188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2" x14ac:dyDescent="0.2">
      <c r="A52" s="215"/>
      <c r="B52" s="216"/>
      <c r="C52" s="243"/>
      <c r="D52" s="238"/>
      <c r="E52" s="238"/>
      <c r="F52" s="238"/>
      <c r="G52" s="238"/>
      <c r="H52" s="219"/>
      <c r="I52" s="219"/>
      <c r="J52" s="219"/>
      <c r="K52" s="219"/>
      <c r="L52" s="219"/>
      <c r="M52" s="219"/>
      <c r="N52" s="218"/>
      <c r="O52" s="218"/>
      <c r="P52" s="218"/>
      <c r="Q52" s="218"/>
      <c r="R52" s="219"/>
      <c r="S52" s="219"/>
      <c r="T52" s="219"/>
      <c r="U52" s="219"/>
      <c r="V52" s="219"/>
      <c r="W52" s="219"/>
      <c r="X52" s="219"/>
      <c r="Y52" s="219"/>
      <c r="Z52" s="208"/>
      <c r="AA52" s="208"/>
      <c r="AB52" s="208"/>
      <c r="AC52" s="208"/>
      <c r="AD52" s="208"/>
      <c r="AE52" s="208"/>
      <c r="AF52" s="208"/>
      <c r="AG52" s="208" t="s">
        <v>155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1" x14ac:dyDescent="0.2">
      <c r="A53" s="229">
        <v>22</v>
      </c>
      <c r="B53" s="230" t="s">
        <v>307</v>
      </c>
      <c r="C53" s="242" t="s">
        <v>308</v>
      </c>
      <c r="D53" s="231" t="s">
        <v>286</v>
      </c>
      <c r="E53" s="232">
        <v>56</v>
      </c>
      <c r="F53" s="233"/>
      <c r="G53" s="234">
        <f>ROUND(E53*F53,2)</f>
        <v>0</v>
      </c>
      <c r="H53" s="233"/>
      <c r="I53" s="234">
        <f>ROUND(E53*H53,2)</f>
        <v>0</v>
      </c>
      <c r="J53" s="233"/>
      <c r="K53" s="234">
        <f>ROUND(E53*J53,2)</f>
        <v>0</v>
      </c>
      <c r="L53" s="234">
        <v>21</v>
      </c>
      <c r="M53" s="234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4"/>
      <c r="S53" s="234" t="s">
        <v>223</v>
      </c>
      <c r="T53" s="235" t="s">
        <v>151</v>
      </c>
      <c r="U53" s="219">
        <v>0</v>
      </c>
      <c r="V53" s="219">
        <f>ROUND(E53*U53,2)</f>
        <v>0</v>
      </c>
      <c r="W53" s="219"/>
      <c r="X53" s="219" t="s">
        <v>187</v>
      </c>
      <c r="Y53" s="219" t="s">
        <v>153</v>
      </c>
      <c r="Z53" s="208"/>
      <c r="AA53" s="208"/>
      <c r="AB53" s="208"/>
      <c r="AC53" s="208"/>
      <c r="AD53" s="208"/>
      <c r="AE53" s="208"/>
      <c r="AF53" s="208"/>
      <c r="AG53" s="208" t="s">
        <v>188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2" x14ac:dyDescent="0.2">
      <c r="A54" s="215"/>
      <c r="B54" s="216"/>
      <c r="C54" s="243"/>
      <c r="D54" s="238"/>
      <c r="E54" s="238"/>
      <c r="F54" s="238"/>
      <c r="G54" s="238"/>
      <c r="H54" s="219"/>
      <c r="I54" s="219"/>
      <c r="J54" s="219"/>
      <c r="K54" s="219"/>
      <c r="L54" s="219"/>
      <c r="M54" s="219"/>
      <c r="N54" s="218"/>
      <c r="O54" s="218"/>
      <c r="P54" s="218"/>
      <c r="Q54" s="218"/>
      <c r="R54" s="219"/>
      <c r="S54" s="219"/>
      <c r="T54" s="219"/>
      <c r="U54" s="219"/>
      <c r="V54" s="219"/>
      <c r="W54" s="219"/>
      <c r="X54" s="219"/>
      <c r="Y54" s="219"/>
      <c r="Z54" s="208"/>
      <c r="AA54" s="208"/>
      <c r="AB54" s="208"/>
      <c r="AC54" s="208"/>
      <c r="AD54" s="208"/>
      <c r="AE54" s="208"/>
      <c r="AF54" s="208"/>
      <c r="AG54" s="208" t="s">
        <v>155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 x14ac:dyDescent="0.2">
      <c r="A55" s="229">
        <v>23</v>
      </c>
      <c r="B55" s="230" t="s">
        <v>309</v>
      </c>
      <c r="C55" s="242" t="s">
        <v>310</v>
      </c>
      <c r="D55" s="231" t="s">
        <v>222</v>
      </c>
      <c r="E55" s="232">
        <v>1</v>
      </c>
      <c r="F55" s="233"/>
      <c r="G55" s="234">
        <f>ROUND(E55*F55,2)</f>
        <v>0</v>
      </c>
      <c r="H55" s="233"/>
      <c r="I55" s="234">
        <f>ROUND(E55*H55,2)</f>
        <v>0</v>
      </c>
      <c r="J55" s="233"/>
      <c r="K55" s="234">
        <f>ROUND(E55*J55,2)</f>
        <v>0</v>
      </c>
      <c r="L55" s="234">
        <v>21</v>
      </c>
      <c r="M55" s="234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4"/>
      <c r="S55" s="234" t="s">
        <v>223</v>
      </c>
      <c r="T55" s="235" t="s">
        <v>151</v>
      </c>
      <c r="U55" s="219">
        <v>0</v>
      </c>
      <c r="V55" s="219">
        <f>ROUND(E55*U55,2)</f>
        <v>0</v>
      </c>
      <c r="W55" s="219"/>
      <c r="X55" s="219" t="s">
        <v>187</v>
      </c>
      <c r="Y55" s="219" t="s">
        <v>153</v>
      </c>
      <c r="Z55" s="208"/>
      <c r="AA55" s="208"/>
      <c r="AB55" s="208"/>
      <c r="AC55" s="208"/>
      <c r="AD55" s="208"/>
      <c r="AE55" s="208"/>
      <c r="AF55" s="208"/>
      <c r="AG55" s="208" t="s">
        <v>188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outlineLevel="2" x14ac:dyDescent="0.2">
      <c r="A56" s="215"/>
      <c r="B56" s="216"/>
      <c r="C56" s="243"/>
      <c r="D56" s="238"/>
      <c r="E56" s="238"/>
      <c r="F56" s="238"/>
      <c r="G56" s="238"/>
      <c r="H56" s="219"/>
      <c r="I56" s="219"/>
      <c r="J56" s="219"/>
      <c r="K56" s="219"/>
      <c r="L56" s="219"/>
      <c r="M56" s="219"/>
      <c r="N56" s="218"/>
      <c r="O56" s="218"/>
      <c r="P56" s="218"/>
      <c r="Q56" s="218"/>
      <c r="R56" s="219"/>
      <c r="S56" s="219"/>
      <c r="T56" s="219"/>
      <c r="U56" s="219"/>
      <c r="V56" s="219"/>
      <c r="W56" s="219"/>
      <c r="X56" s="219"/>
      <c r="Y56" s="219"/>
      <c r="Z56" s="208"/>
      <c r="AA56" s="208"/>
      <c r="AB56" s="208"/>
      <c r="AC56" s="208"/>
      <c r="AD56" s="208"/>
      <c r="AE56" s="208"/>
      <c r="AF56" s="208"/>
      <c r="AG56" s="208" t="s">
        <v>155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 x14ac:dyDescent="0.2">
      <c r="A57" s="229">
        <v>24</v>
      </c>
      <c r="B57" s="230" t="s">
        <v>311</v>
      </c>
      <c r="C57" s="242" t="s">
        <v>312</v>
      </c>
      <c r="D57" s="231" t="s">
        <v>222</v>
      </c>
      <c r="E57" s="232">
        <v>1</v>
      </c>
      <c r="F57" s="233"/>
      <c r="G57" s="234">
        <f>ROUND(E57*F57,2)</f>
        <v>0</v>
      </c>
      <c r="H57" s="233"/>
      <c r="I57" s="234">
        <f>ROUND(E57*H57,2)</f>
        <v>0</v>
      </c>
      <c r="J57" s="233"/>
      <c r="K57" s="234">
        <f>ROUND(E57*J57,2)</f>
        <v>0</v>
      </c>
      <c r="L57" s="234">
        <v>21</v>
      </c>
      <c r="M57" s="234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4"/>
      <c r="S57" s="234" t="s">
        <v>223</v>
      </c>
      <c r="T57" s="235" t="s">
        <v>151</v>
      </c>
      <c r="U57" s="219">
        <v>0</v>
      </c>
      <c r="V57" s="219">
        <f>ROUND(E57*U57,2)</f>
        <v>0</v>
      </c>
      <c r="W57" s="219"/>
      <c r="X57" s="219" t="s">
        <v>187</v>
      </c>
      <c r="Y57" s="219" t="s">
        <v>153</v>
      </c>
      <c r="Z57" s="208"/>
      <c r="AA57" s="208"/>
      <c r="AB57" s="208"/>
      <c r="AC57" s="208"/>
      <c r="AD57" s="208"/>
      <c r="AE57" s="208"/>
      <c r="AF57" s="208"/>
      <c r="AG57" s="208" t="s">
        <v>188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outlineLevel="2" x14ac:dyDescent="0.2">
      <c r="A58" s="215"/>
      <c r="B58" s="216"/>
      <c r="C58" s="243"/>
      <c r="D58" s="238"/>
      <c r="E58" s="238"/>
      <c r="F58" s="238"/>
      <c r="G58" s="238"/>
      <c r="H58" s="219"/>
      <c r="I58" s="219"/>
      <c r="J58" s="219"/>
      <c r="K58" s="219"/>
      <c r="L58" s="219"/>
      <c r="M58" s="219"/>
      <c r="N58" s="218"/>
      <c r="O58" s="218"/>
      <c r="P58" s="218"/>
      <c r="Q58" s="218"/>
      <c r="R58" s="219"/>
      <c r="S58" s="219"/>
      <c r="T58" s="219"/>
      <c r="U58" s="219"/>
      <c r="V58" s="219"/>
      <c r="W58" s="219"/>
      <c r="X58" s="219"/>
      <c r="Y58" s="219"/>
      <c r="Z58" s="208"/>
      <c r="AA58" s="208"/>
      <c r="AB58" s="208"/>
      <c r="AC58" s="208"/>
      <c r="AD58" s="208"/>
      <c r="AE58" s="208"/>
      <c r="AF58" s="208"/>
      <c r="AG58" s="208" t="s">
        <v>155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x14ac:dyDescent="0.2">
      <c r="A59" s="222" t="s">
        <v>145</v>
      </c>
      <c r="B59" s="223" t="s">
        <v>103</v>
      </c>
      <c r="C59" s="241" t="s">
        <v>104</v>
      </c>
      <c r="D59" s="224"/>
      <c r="E59" s="225"/>
      <c r="F59" s="226"/>
      <c r="G59" s="226">
        <f>SUMIF(AG60:AG67,"&lt;&gt;NOR",G60:G67)</f>
        <v>0</v>
      </c>
      <c r="H59" s="226"/>
      <c r="I59" s="226">
        <f>SUM(I60:I67)</f>
        <v>0</v>
      </c>
      <c r="J59" s="226"/>
      <c r="K59" s="226">
        <f>SUM(K60:K67)</f>
        <v>0</v>
      </c>
      <c r="L59" s="226"/>
      <c r="M59" s="226">
        <f>SUM(M60:M67)</f>
        <v>0</v>
      </c>
      <c r="N59" s="225"/>
      <c r="O59" s="225">
        <f>SUM(O60:O67)</f>
        <v>0</v>
      </c>
      <c r="P59" s="225"/>
      <c r="Q59" s="225">
        <f>SUM(Q60:Q67)</f>
        <v>0</v>
      </c>
      <c r="R59" s="226"/>
      <c r="S59" s="226"/>
      <c r="T59" s="227"/>
      <c r="U59" s="221"/>
      <c r="V59" s="221">
        <f>SUM(V60:V67)</f>
        <v>0</v>
      </c>
      <c r="W59" s="221"/>
      <c r="X59" s="221"/>
      <c r="Y59" s="221"/>
      <c r="AG59" t="s">
        <v>146</v>
      </c>
    </row>
    <row r="60" spans="1:60" outlineLevel="1" x14ac:dyDescent="0.2">
      <c r="A60" s="229">
        <v>25</v>
      </c>
      <c r="B60" s="230" t="s">
        <v>313</v>
      </c>
      <c r="C60" s="242" t="s">
        <v>314</v>
      </c>
      <c r="D60" s="231" t="s">
        <v>222</v>
      </c>
      <c r="E60" s="232">
        <v>1</v>
      </c>
      <c r="F60" s="233"/>
      <c r="G60" s="234">
        <f>ROUND(E60*F60,2)</f>
        <v>0</v>
      </c>
      <c r="H60" s="233"/>
      <c r="I60" s="234">
        <f>ROUND(E60*H60,2)</f>
        <v>0</v>
      </c>
      <c r="J60" s="233"/>
      <c r="K60" s="234">
        <f>ROUND(E60*J60,2)</f>
        <v>0</v>
      </c>
      <c r="L60" s="234">
        <v>21</v>
      </c>
      <c r="M60" s="234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4"/>
      <c r="S60" s="234" t="s">
        <v>223</v>
      </c>
      <c r="T60" s="235" t="s">
        <v>151</v>
      </c>
      <c r="U60" s="219">
        <v>0</v>
      </c>
      <c r="V60" s="219">
        <f>ROUND(E60*U60,2)</f>
        <v>0</v>
      </c>
      <c r="W60" s="219"/>
      <c r="X60" s="219" t="s">
        <v>187</v>
      </c>
      <c r="Y60" s="219" t="s">
        <v>153</v>
      </c>
      <c r="Z60" s="208"/>
      <c r="AA60" s="208"/>
      <c r="AB60" s="208"/>
      <c r="AC60" s="208"/>
      <c r="AD60" s="208"/>
      <c r="AE60" s="208"/>
      <c r="AF60" s="208"/>
      <c r="AG60" s="208" t="s">
        <v>188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2" x14ac:dyDescent="0.2">
      <c r="A61" s="215"/>
      <c r="B61" s="216"/>
      <c r="C61" s="243"/>
      <c r="D61" s="238"/>
      <c r="E61" s="238"/>
      <c r="F61" s="238"/>
      <c r="G61" s="238"/>
      <c r="H61" s="219"/>
      <c r="I61" s="219"/>
      <c r="J61" s="219"/>
      <c r="K61" s="219"/>
      <c r="L61" s="219"/>
      <c r="M61" s="219"/>
      <c r="N61" s="218"/>
      <c r="O61" s="218"/>
      <c r="P61" s="218"/>
      <c r="Q61" s="218"/>
      <c r="R61" s="219"/>
      <c r="S61" s="219"/>
      <c r="T61" s="219"/>
      <c r="U61" s="219"/>
      <c r="V61" s="219"/>
      <c r="W61" s="219"/>
      <c r="X61" s="219"/>
      <c r="Y61" s="219"/>
      <c r="Z61" s="208"/>
      <c r="AA61" s="208"/>
      <c r="AB61" s="208"/>
      <c r="AC61" s="208"/>
      <c r="AD61" s="208"/>
      <c r="AE61" s="208"/>
      <c r="AF61" s="208"/>
      <c r="AG61" s="208" t="s">
        <v>155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ht="22.5" outlineLevel="1" x14ac:dyDescent="0.2">
      <c r="A62" s="229">
        <v>26</v>
      </c>
      <c r="B62" s="230" t="s">
        <v>315</v>
      </c>
      <c r="C62" s="242" t="s">
        <v>316</v>
      </c>
      <c r="D62" s="231" t="s">
        <v>317</v>
      </c>
      <c r="E62" s="232">
        <v>20</v>
      </c>
      <c r="F62" s="233"/>
      <c r="G62" s="234">
        <f>ROUND(E62*F62,2)</f>
        <v>0</v>
      </c>
      <c r="H62" s="233"/>
      <c r="I62" s="234">
        <f>ROUND(E62*H62,2)</f>
        <v>0</v>
      </c>
      <c r="J62" s="233"/>
      <c r="K62" s="234">
        <f>ROUND(E62*J62,2)</f>
        <v>0</v>
      </c>
      <c r="L62" s="234">
        <v>21</v>
      </c>
      <c r="M62" s="234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4"/>
      <c r="S62" s="234" t="s">
        <v>223</v>
      </c>
      <c r="T62" s="235" t="s">
        <v>151</v>
      </c>
      <c r="U62" s="219">
        <v>0</v>
      </c>
      <c r="V62" s="219">
        <f>ROUND(E62*U62,2)</f>
        <v>0</v>
      </c>
      <c r="W62" s="219"/>
      <c r="X62" s="219" t="s">
        <v>187</v>
      </c>
      <c r="Y62" s="219" t="s">
        <v>153</v>
      </c>
      <c r="Z62" s="208"/>
      <c r="AA62" s="208"/>
      <c r="AB62" s="208"/>
      <c r="AC62" s="208"/>
      <c r="AD62" s="208"/>
      <c r="AE62" s="208"/>
      <c r="AF62" s="208"/>
      <c r="AG62" s="208" t="s">
        <v>188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2" x14ac:dyDescent="0.2">
      <c r="A63" s="215"/>
      <c r="B63" s="216"/>
      <c r="C63" s="243"/>
      <c r="D63" s="238"/>
      <c r="E63" s="238"/>
      <c r="F63" s="238"/>
      <c r="G63" s="238"/>
      <c r="H63" s="219"/>
      <c r="I63" s="219"/>
      <c r="J63" s="219"/>
      <c r="K63" s="219"/>
      <c r="L63" s="219"/>
      <c r="M63" s="219"/>
      <c r="N63" s="218"/>
      <c r="O63" s="218"/>
      <c r="P63" s="218"/>
      <c r="Q63" s="218"/>
      <c r="R63" s="219"/>
      <c r="S63" s="219"/>
      <c r="T63" s="219"/>
      <c r="U63" s="219"/>
      <c r="V63" s="219"/>
      <c r="W63" s="219"/>
      <c r="X63" s="219"/>
      <c r="Y63" s="219"/>
      <c r="Z63" s="208"/>
      <c r="AA63" s="208"/>
      <c r="AB63" s="208"/>
      <c r="AC63" s="208"/>
      <c r="AD63" s="208"/>
      <c r="AE63" s="208"/>
      <c r="AF63" s="208"/>
      <c r="AG63" s="208" t="s">
        <v>155</v>
      </c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 x14ac:dyDescent="0.2">
      <c r="A64" s="229">
        <v>27</v>
      </c>
      <c r="B64" s="230" t="s">
        <v>318</v>
      </c>
      <c r="C64" s="242" t="s">
        <v>319</v>
      </c>
      <c r="D64" s="231" t="s">
        <v>317</v>
      </c>
      <c r="E64" s="232">
        <v>6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4"/>
      <c r="S64" s="234" t="s">
        <v>223</v>
      </c>
      <c r="T64" s="235" t="s">
        <v>151</v>
      </c>
      <c r="U64" s="219">
        <v>0</v>
      </c>
      <c r="V64" s="219">
        <f>ROUND(E64*U64,2)</f>
        <v>0</v>
      </c>
      <c r="W64" s="219"/>
      <c r="X64" s="219" t="s">
        <v>187</v>
      </c>
      <c r="Y64" s="219" t="s">
        <v>153</v>
      </c>
      <c r="Z64" s="208"/>
      <c r="AA64" s="208"/>
      <c r="AB64" s="208"/>
      <c r="AC64" s="208"/>
      <c r="AD64" s="208"/>
      <c r="AE64" s="208"/>
      <c r="AF64" s="208"/>
      <c r="AG64" s="208" t="s">
        <v>188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2" x14ac:dyDescent="0.2">
      <c r="A65" s="215"/>
      <c r="B65" s="216"/>
      <c r="C65" s="243"/>
      <c r="D65" s="238"/>
      <c r="E65" s="238"/>
      <c r="F65" s="238"/>
      <c r="G65" s="238"/>
      <c r="H65" s="219"/>
      <c r="I65" s="219"/>
      <c r="J65" s="219"/>
      <c r="K65" s="219"/>
      <c r="L65" s="219"/>
      <c r="M65" s="219"/>
      <c r="N65" s="218"/>
      <c r="O65" s="218"/>
      <c r="P65" s="218"/>
      <c r="Q65" s="218"/>
      <c r="R65" s="219"/>
      <c r="S65" s="219"/>
      <c r="T65" s="219"/>
      <c r="U65" s="219"/>
      <c r="V65" s="219"/>
      <c r="W65" s="219"/>
      <c r="X65" s="219"/>
      <c r="Y65" s="219"/>
      <c r="Z65" s="208"/>
      <c r="AA65" s="208"/>
      <c r="AB65" s="208"/>
      <c r="AC65" s="208"/>
      <c r="AD65" s="208"/>
      <c r="AE65" s="208"/>
      <c r="AF65" s="208"/>
      <c r="AG65" s="208" t="s">
        <v>155</v>
      </c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 x14ac:dyDescent="0.2">
      <c r="A66" s="229">
        <v>28</v>
      </c>
      <c r="B66" s="230" t="s">
        <v>320</v>
      </c>
      <c r="C66" s="242" t="s">
        <v>321</v>
      </c>
      <c r="D66" s="231" t="s">
        <v>222</v>
      </c>
      <c r="E66" s="232">
        <v>1</v>
      </c>
      <c r="F66" s="233"/>
      <c r="G66" s="234">
        <f>ROUND(E66*F66,2)</f>
        <v>0</v>
      </c>
      <c r="H66" s="233"/>
      <c r="I66" s="234">
        <f>ROUND(E66*H66,2)</f>
        <v>0</v>
      </c>
      <c r="J66" s="233"/>
      <c r="K66" s="234">
        <f>ROUND(E66*J66,2)</f>
        <v>0</v>
      </c>
      <c r="L66" s="234">
        <v>21</v>
      </c>
      <c r="M66" s="234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4"/>
      <c r="S66" s="234" t="s">
        <v>223</v>
      </c>
      <c r="T66" s="235" t="s">
        <v>151</v>
      </c>
      <c r="U66" s="219">
        <v>0</v>
      </c>
      <c r="V66" s="219">
        <f>ROUND(E66*U66,2)</f>
        <v>0</v>
      </c>
      <c r="W66" s="219"/>
      <c r="X66" s="219" t="s">
        <v>187</v>
      </c>
      <c r="Y66" s="219" t="s">
        <v>153</v>
      </c>
      <c r="Z66" s="208"/>
      <c r="AA66" s="208"/>
      <c r="AB66" s="208"/>
      <c r="AC66" s="208"/>
      <c r="AD66" s="208"/>
      <c r="AE66" s="208"/>
      <c r="AF66" s="208"/>
      <c r="AG66" s="208" t="s">
        <v>188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2" x14ac:dyDescent="0.2">
      <c r="A67" s="215"/>
      <c r="B67" s="216"/>
      <c r="C67" s="243"/>
      <c r="D67" s="238"/>
      <c r="E67" s="238"/>
      <c r="F67" s="238"/>
      <c r="G67" s="238"/>
      <c r="H67" s="219"/>
      <c r="I67" s="219"/>
      <c r="J67" s="219"/>
      <c r="K67" s="219"/>
      <c r="L67" s="219"/>
      <c r="M67" s="219"/>
      <c r="N67" s="218"/>
      <c r="O67" s="218"/>
      <c r="P67" s="218"/>
      <c r="Q67" s="218"/>
      <c r="R67" s="219"/>
      <c r="S67" s="219"/>
      <c r="T67" s="219"/>
      <c r="U67" s="219"/>
      <c r="V67" s="219"/>
      <c r="W67" s="219"/>
      <c r="X67" s="219"/>
      <c r="Y67" s="219"/>
      <c r="Z67" s="208"/>
      <c r="AA67" s="208"/>
      <c r="AB67" s="208"/>
      <c r="AC67" s="208"/>
      <c r="AD67" s="208"/>
      <c r="AE67" s="208"/>
      <c r="AF67" s="208"/>
      <c r="AG67" s="208" t="s">
        <v>155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x14ac:dyDescent="0.2">
      <c r="A68" s="3"/>
      <c r="B68" s="4"/>
      <c r="C68" s="246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v>12</v>
      </c>
      <c r="AF68">
        <v>21</v>
      </c>
      <c r="AG68" t="s">
        <v>131</v>
      </c>
    </row>
    <row r="69" spans="1:60" x14ac:dyDescent="0.2">
      <c r="A69" s="211"/>
      <c r="B69" s="212" t="s">
        <v>29</v>
      </c>
      <c r="C69" s="247"/>
      <c r="D69" s="213"/>
      <c r="E69" s="214"/>
      <c r="F69" s="214"/>
      <c r="G69" s="228">
        <f>G8+G11+G14+G59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f>SUMIF(L7:L67,AE68,G7:G67)</f>
        <v>0</v>
      </c>
      <c r="AF69">
        <f>SUMIF(L7:L67,AF68,G7:G67)</f>
        <v>0</v>
      </c>
      <c r="AG69" t="s">
        <v>181</v>
      </c>
    </row>
    <row r="70" spans="1:60" x14ac:dyDescent="0.2">
      <c r="C70" s="248"/>
      <c r="D70" s="10"/>
      <c r="AG70" t="s">
        <v>182</v>
      </c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rDoeALiQ0nfu8Mdwsoo3t/U6iFXt2rX+zLNUxpChWEpSDek/Md62lMNWIYYxpIV7XWNIPMGGxD6MUmfoe5ERw==" saltValue="CdMjChVG8c+HrKPCU+4XDQ==" spinCount="100000" sheet="1" formatRows="0"/>
  <mergeCells count="32">
    <mergeCell ref="C65:G65"/>
    <mergeCell ref="C67:G67"/>
    <mergeCell ref="C52:G52"/>
    <mergeCell ref="C54:G54"/>
    <mergeCell ref="C56:G56"/>
    <mergeCell ref="C58:G58"/>
    <mergeCell ref="C61:G61"/>
    <mergeCell ref="C63:G63"/>
    <mergeCell ref="C40:G40"/>
    <mergeCell ref="C42:G42"/>
    <mergeCell ref="C44:G44"/>
    <mergeCell ref="C46:G46"/>
    <mergeCell ref="C48:G48"/>
    <mergeCell ref="C50:G50"/>
    <mergeCell ref="C28:G28"/>
    <mergeCell ref="C30:G30"/>
    <mergeCell ref="C32:G32"/>
    <mergeCell ref="C34:G34"/>
    <mergeCell ref="C36:G36"/>
    <mergeCell ref="C38:G38"/>
    <mergeCell ref="C16:G16"/>
    <mergeCell ref="C18:G18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A9284-FD44-44CE-8463-9306E8289BD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2" customWidth="1"/>
    <col min="3" max="3" width="63.28515625" style="17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3" t="s">
        <v>118</v>
      </c>
      <c r="B1" s="193"/>
      <c r="C1" s="193"/>
      <c r="D1" s="193"/>
      <c r="E1" s="193"/>
      <c r="F1" s="193"/>
      <c r="G1" s="193"/>
      <c r="AG1" t="s">
        <v>119</v>
      </c>
    </row>
    <row r="2" spans="1:60" ht="24.95" customHeight="1" x14ac:dyDescent="0.2">
      <c r="A2" s="194" t="s">
        <v>7</v>
      </c>
      <c r="B2" s="49" t="s">
        <v>43</v>
      </c>
      <c r="C2" s="197" t="s">
        <v>44</v>
      </c>
      <c r="D2" s="195"/>
      <c r="E2" s="195"/>
      <c r="F2" s="195"/>
      <c r="G2" s="196"/>
      <c r="AG2" t="s">
        <v>120</v>
      </c>
    </row>
    <row r="3" spans="1:60" ht="24.95" customHeight="1" x14ac:dyDescent="0.2">
      <c r="A3" s="194" t="s">
        <v>8</v>
      </c>
      <c r="B3" s="49" t="s">
        <v>51</v>
      </c>
      <c r="C3" s="197" t="s">
        <v>52</v>
      </c>
      <c r="D3" s="195"/>
      <c r="E3" s="195"/>
      <c r="F3" s="195"/>
      <c r="G3" s="196"/>
      <c r="AC3" s="172" t="s">
        <v>120</v>
      </c>
      <c r="AG3" t="s">
        <v>121</v>
      </c>
    </row>
    <row r="4" spans="1:60" ht="24.95" customHeight="1" x14ac:dyDescent="0.2">
      <c r="A4" s="198" t="s">
        <v>9</v>
      </c>
      <c r="B4" s="199" t="s">
        <v>55</v>
      </c>
      <c r="C4" s="200" t="s">
        <v>56</v>
      </c>
      <c r="D4" s="201"/>
      <c r="E4" s="201"/>
      <c r="F4" s="201"/>
      <c r="G4" s="202"/>
      <c r="AG4" t="s">
        <v>122</v>
      </c>
    </row>
    <row r="5" spans="1:60" x14ac:dyDescent="0.2">
      <c r="D5" s="10"/>
    </row>
    <row r="6" spans="1:60" ht="38.25" x14ac:dyDescent="0.2">
      <c r="A6" s="204" t="s">
        <v>123</v>
      </c>
      <c r="B6" s="206" t="s">
        <v>124</v>
      </c>
      <c r="C6" s="206" t="s">
        <v>125</v>
      </c>
      <c r="D6" s="205" t="s">
        <v>126</v>
      </c>
      <c r="E6" s="204" t="s">
        <v>127</v>
      </c>
      <c r="F6" s="203" t="s">
        <v>128</v>
      </c>
      <c r="G6" s="204" t="s">
        <v>29</v>
      </c>
      <c r="H6" s="207" t="s">
        <v>30</v>
      </c>
      <c r="I6" s="207" t="s">
        <v>129</v>
      </c>
      <c r="J6" s="207" t="s">
        <v>31</v>
      </c>
      <c r="K6" s="207" t="s">
        <v>130</v>
      </c>
      <c r="L6" s="207" t="s">
        <v>131</v>
      </c>
      <c r="M6" s="207" t="s">
        <v>132</v>
      </c>
      <c r="N6" s="207" t="s">
        <v>133</v>
      </c>
      <c r="O6" s="207" t="s">
        <v>134</v>
      </c>
      <c r="P6" s="207" t="s">
        <v>135</v>
      </c>
      <c r="Q6" s="207" t="s">
        <v>136</v>
      </c>
      <c r="R6" s="207" t="s">
        <v>137</v>
      </c>
      <c r="S6" s="207" t="s">
        <v>138</v>
      </c>
      <c r="T6" s="207" t="s">
        <v>139</v>
      </c>
      <c r="U6" s="207" t="s">
        <v>140</v>
      </c>
      <c r="V6" s="207" t="s">
        <v>141</v>
      </c>
      <c r="W6" s="207" t="s">
        <v>142</v>
      </c>
      <c r="X6" s="207" t="s">
        <v>143</v>
      </c>
      <c r="Y6" s="207" t="s">
        <v>144</v>
      </c>
    </row>
    <row r="7" spans="1:60" hidden="1" x14ac:dyDescent="0.2">
      <c r="A7" s="3"/>
      <c r="B7" s="4"/>
      <c r="C7" s="4"/>
      <c r="D7" s="6"/>
      <c r="E7" s="209"/>
      <c r="F7" s="210"/>
      <c r="G7" s="210"/>
      <c r="H7" s="210"/>
      <c r="I7" s="210"/>
      <c r="J7" s="210"/>
      <c r="K7" s="210"/>
      <c r="L7" s="210"/>
      <c r="M7" s="210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</row>
    <row r="8" spans="1:60" x14ac:dyDescent="0.2">
      <c r="A8" s="222" t="s">
        <v>145</v>
      </c>
      <c r="B8" s="223" t="s">
        <v>79</v>
      </c>
      <c r="C8" s="241" t="s">
        <v>80</v>
      </c>
      <c r="D8" s="224"/>
      <c r="E8" s="225"/>
      <c r="F8" s="226"/>
      <c r="G8" s="226">
        <f>SUMIF(AG9:AG38,"&lt;&gt;NOR",G9:G38)</f>
        <v>0</v>
      </c>
      <c r="H8" s="226"/>
      <c r="I8" s="226">
        <f>SUM(I9:I38)</f>
        <v>0</v>
      </c>
      <c r="J8" s="226"/>
      <c r="K8" s="226">
        <f>SUM(K9:K38)</f>
        <v>0</v>
      </c>
      <c r="L8" s="226"/>
      <c r="M8" s="226">
        <f>SUM(M9:M38)</f>
        <v>0</v>
      </c>
      <c r="N8" s="225"/>
      <c r="O8" s="225">
        <f>SUM(O9:O38)</f>
        <v>15.29</v>
      </c>
      <c r="P8" s="225"/>
      <c r="Q8" s="225">
        <f>SUM(Q9:Q38)</f>
        <v>0</v>
      </c>
      <c r="R8" s="226"/>
      <c r="S8" s="226"/>
      <c r="T8" s="227"/>
      <c r="U8" s="221"/>
      <c r="V8" s="221">
        <f>SUM(V9:V38)</f>
        <v>22.56</v>
      </c>
      <c r="W8" s="221"/>
      <c r="X8" s="221"/>
      <c r="Y8" s="221"/>
      <c r="AG8" t="s">
        <v>146</v>
      </c>
    </row>
    <row r="9" spans="1:60" ht="22.5" outlineLevel="1" x14ac:dyDescent="0.2">
      <c r="A9" s="229">
        <v>1</v>
      </c>
      <c r="B9" s="230" t="s">
        <v>322</v>
      </c>
      <c r="C9" s="242" t="s">
        <v>323</v>
      </c>
      <c r="D9" s="231" t="s">
        <v>185</v>
      </c>
      <c r="E9" s="232">
        <v>14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0.115</v>
      </c>
      <c r="O9" s="232">
        <f>ROUND(E9*N9,2)</f>
        <v>1.61</v>
      </c>
      <c r="P9" s="232">
        <v>0</v>
      </c>
      <c r="Q9" s="232">
        <f>ROUND(E9*P9,2)</f>
        <v>0</v>
      </c>
      <c r="R9" s="234" t="s">
        <v>186</v>
      </c>
      <c r="S9" s="234" t="s">
        <v>150</v>
      </c>
      <c r="T9" s="235" t="s">
        <v>150</v>
      </c>
      <c r="U9" s="219">
        <v>2.1000000000000001E-2</v>
      </c>
      <c r="V9" s="219">
        <f>ROUND(E9*U9,2)</f>
        <v>0.28999999999999998</v>
      </c>
      <c r="W9" s="219"/>
      <c r="X9" s="219" t="s">
        <v>187</v>
      </c>
      <c r="Y9" s="219" t="s">
        <v>153</v>
      </c>
      <c r="Z9" s="208"/>
      <c r="AA9" s="208"/>
      <c r="AB9" s="208"/>
      <c r="AC9" s="208"/>
      <c r="AD9" s="208"/>
      <c r="AE9" s="208"/>
      <c r="AF9" s="208"/>
      <c r="AG9" s="208" t="s">
        <v>188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2" x14ac:dyDescent="0.2">
      <c r="A10" s="215"/>
      <c r="B10" s="216"/>
      <c r="C10" s="243"/>
      <c r="D10" s="238"/>
      <c r="E10" s="238"/>
      <c r="F10" s="238"/>
      <c r="G10" s="238"/>
      <c r="H10" s="219"/>
      <c r="I10" s="219"/>
      <c r="J10" s="219"/>
      <c r="K10" s="219"/>
      <c r="L10" s="219"/>
      <c r="M10" s="219"/>
      <c r="N10" s="218"/>
      <c r="O10" s="218"/>
      <c r="P10" s="218"/>
      <c r="Q10" s="218"/>
      <c r="R10" s="219"/>
      <c r="S10" s="219"/>
      <c r="T10" s="219"/>
      <c r="U10" s="219"/>
      <c r="V10" s="219"/>
      <c r="W10" s="219"/>
      <c r="X10" s="219"/>
      <c r="Y10" s="219"/>
      <c r="Z10" s="208"/>
      <c r="AA10" s="208"/>
      <c r="AB10" s="208"/>
      <c r="AC10" s="208"/>
      <c r="AD10" s="208"/>
      <c r="AE10" s="208"/>
      <c r="AF10" s="208"/>
      <c r="AG10" s="208" t="s">
        <v>155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1" x14ac:dyDescent="0.2">
      <c r="A11" s="229">
        <v>2</v>
      </c>
      <c r="B11" s="230" t="s">
        <v>324</v>
      </c>
      <c r="C11" s="242" t="s">
        <v>325</v>
      </c>
      <c r="D11" s="231" t="s">
        <v>185</v>
      </c>
      <c r="E11" s="232">
        <v>14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21</v>
      </c>
      <c r="M11" s="234">
        <f>G11*(1+L11/100)</f>
        <v>0</v>
      </c>
      <c r="N11" s="232">
        <v>0.50666</v>
      </c>
      <c r="O11" s="232">
        <f>ROUND(E11*N11,2)</f>
        <v>7.09</v>
      </c>
      <c r="P11" s="232">
        <v>0</v>
      </c>
      <c r="Q11" s="232">
        <f>ROUND(E11*P11,2)</f>
        <v>0</v>
      </c>
      <c r="R11" s="234" t="s">
        <v>186</v>
      </c>
      <c r="S11" s="234" t="s">
        <v>150</v>
      </c>
      <c r="T11" s="235" t="s">
        <v>150</v>
      </c>
      <c r="U11" s="219">
        <v>0.16300000000000001</v>
      </c>
      <c r="V11" s="219">
        <f>ROUND(E11*U11,2)</f>
        <v>2.2799999999999998</v>
      </c>
      <c r="W11" s="219"/>
      <c r="X11" s="219" t="s">
        <v>187</v>
      </c>
      <c r="Y11" s="219" t="s">
        <v>153</v>
      </c>
      <c r="Z11" s="208"/>
      <c r="AA11" s="208"/>
      <c r="AB11" s="208"/>
      <c r="AC11" s="208"/>
      <c r="AD11" s="208"/>
      <c r="AE11" s="208"/>
      <c r="AF11" s="208"/>
      <c r="AG11" s="208" t="s">
        <v>188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2" x14ac:dyDescent="0.2">
      <c r="A12" s="215"/>
      <c r="B12" s="216"/>
      <c r="C12" s="243"/>
      <c r="D12" s="238"/>
      <c r="E12" s="238"/>
      <c r="F12" s="238"/>
      <c r="G12" s="238"/>
      <c r="H12" s="219"/>
      <c r="I12" s="219"/>
      <c r="J12" s="219"/>
      <c r="K12" s="219"/>
      <c r="L12" s="219"/>
      <c r="M12" s="219"/>
      <c r="N12" s="218"/>
      <c r="O12" s="218"/>
      <c r="P12" s="218"/>
      <c r="Q12" s="218"/>
      <c r="R12" s="219"/>
      <c r="S12" s="219"/>
      <c r="T12" s="219"/>
      <c r="U12" s="219"/>
      <c r="V12" s="219"/>
      <c r="W12" s="219"/>
      <c r="X12" s="219"/>
      <c r="Y12" s="219"/>
      <c r="Z12" s="208"/>
      <c r="AA12" s="208"/>
      <c r="AB12" s="208"/>
      <c r="AC12" s="208"/>
      <c r="AD12" s="208"/>
      <c r="AE12" s="208"/>
      <c r="AF12" s="208"/>
      <c r="AG12" s="208" t="s">
        <v>155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1" x14ac:dyDescent="0.2">
      <c r="A13" s="229">
        <v>3</v>
      </c>
      <c r="B13" s="230" t="s">
        <v>326</v>
      </c>
      <c r="C13" s="242" t="s">
        <v>327</v>
      </c>
      <c r="D13" s="231" t="s">
        <v>185</v>
      </c>
      <c r="E13" s="232">
        <v>14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4" t="s">
        <v>186</v>
      </c>
      <c r="S13" s="234" t="s">
        <v>150</v>
      </c>
      <c r="T13" s="235" t="s">
        <v>150</v>
      </c>
      <c r="U13" s="219">
        <v>0.1</v>
      </c>
      <c r="V13" s="219">
        <f>ROUND(E13*U13,2)</f>
        <v>1.4</v>
      </c>
      <c r="W13" s="219"/>
      <c r="X13" s="219" t="s">
        <v>187</v>
      </c>
      <c r="Y13" s="219" t="s">
        <v>153</v>
      </c>
      <c r="Z13" s="208"/>
      <c r="AA13" s="208"/>
      <c r="AB13" s="208"/>
      <c r="AC13" s="208"/>
      <c r="AD13" s="208"/>
      <c r="AE13" s="208"/>
      <c r="AF13" s="208"/>
      <c r="AG13" s="208" t="s">
        <v>188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2" x14ac:dyDescent="0.2">
      <c r="A14" s="215"/>
      <c r="B14" s="216"/>
      <c r="C14" s="243"/>
      <c r="D14" s="238"/>
      <c r="E14" s="238"/>
      <c r="F14" s="238"/>
      <c r="G14" s="238"/>
      <c r="H14" s="219"/>
      <c r="I14" s="219"/>
      <c r="J14" s="219"/>
      <c r="K14" s="219"/>
      <c r="L14" s="219"/>
      <c r="M14" s="219"/>
      <c r="N14" s="218"/>
      <c r="O14" s="218"/>
      <c r="P14" s="218"/>
      <c r="Q14" s="218"/>
      <c r="R14" s="219"/>
      <c r="S14" s="219"/>
      <c r="T14" s="219"/>
      <c r="U14" s="219"/>
      <c r="V14" s="219"/>
      <c r="W14" s="219"/>
      <c r="X14" s="219"/>
      <c r="Y14" s="219"/>
      <c r="Z14" s="208"/>
      <c r="AA14" s="208"/>
      <c r="AB14" s="208"/>
      <c r="AC14" s="208"/>
      <c r="AD14" s="208"/>
      <c r="AE14" s="208"/>
      <c r="AF14" s="208"/>
      <c r="AG14" s="208" t="s">
        <v>155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 x14ac:dyDescent="0.2">
      <c r="A15" s="229">
        <v>4</v>
      </c>
      <c r="B15" s="230" t="s">
        <v>328</v>
      </c>
      <c r="C15" s="242" t="s">
        <v>329</v>
      </c>
      <c r="D15" s="231" t="s">
        <v>185</v>
      </c>
      <c r="E15" s="232">
        <v>15.64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 t="s">
        <v>186</v>
      </c>
      <c r="S15" s="234" t="s">
        <v>150</v>
      </c>
      <c r="T15" s="235" t="s">
        <v>150</v>
      </c>
      <c r="U15" s="219">
        <v>0.1</v>
      </c>
      <c r="V15" s="219">
        <f>ROUND(E15*U15,2)</f>
        <v>1.56</v>
      </c>
      <c r="W15" s="219"/>
      <c r="X15" s="219" t="s">
        <v>187</v>
      </c>
      <c r="Y15" s="219" t="s">
        <v>153</v>
      </c>
      <c r="Z15" s="208"/>
      <c r="AA15" s="208"/>
      <c r="AB15" s="208"/>
      <c r="AC15" s="208"/>
      <c r="AD15" s="208"/>
      <c r="AE15" s="208"/>
      <c r="AF15" s="208"/>
      <c r="AG15" s="208" t="s">
        <v>188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22.5" outlineLevel="2" x14ac:dyDescent="0.2">
      <c r="A16" s="215"/>
      <c r="B16" s="216"/>
      <c r="C16" s="258" t="s">
        <v>330</v>
      </c>
      <c r="D16" s="255"/>
      <c r="E16" s="255"/>
      <c r="F16" s="255"/>
      <c r="G16" s="255"/>
      <c r="H16" s="219"/>
      <c r="I16" s="219"/>
      <c r="J16" s="219"/>
      <c r="K16" s="219"/>
      <c r="L16" s="219"/>
      <c r="M16" s="219"/>
      <c r="N16" s="218"/>
      <c r="O16" s="218"/>
      <c r="P16" s="218"/>
      <c r="Q16" s="218"/>
      <c r="R16" s="219"/>
      <c r="S16" s="219"/>
      <c r="T16" s="219"/>
      <c r="U16" s="219"/>
      <c r="V16" s="219"/>
      <c r="W16" s="219"/>
      <c r="X16" s="219"/>
      <c r="Y16" s="219"/>
      <c r="Z16" s="208"/>
      <c r="AA16" s="208"/>
      <c r="AB16" s="208"/>
      <c r="AC16" s="208"/>
      <c r="AD16" s="208"/>
      <c r="AE16" s="208"/>
      <c r="AF16" s="208"/>
      <c r="AG16" s="208" t="s">
        <v>190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40" t="str">
        <f>C16</f>
        <v>od spojovacího materiálu, s uložením očištěných kostek na skládku, s odklizením odpadových hmot na hromady a s odklizením vybouraných kostek na vzdálenost do 3 m</v>
      </c>
      <c r="BB16" s="208"/>
      <c r="BC16" s="208"/>
      <c r="BD16" s="208"/>
      <c r="BE16" s="208"/>
      <c r="BF16" s="208"/>
      <c r="BG16" s="208"/>
      <c r="BH16" s="208"/>
    </row>
    <row r="17" spans="1:60" outlineLevel="2" x14ac:dyDescent="0.2">
      <c r="A17" s="215"/>
      <c r="B17" s="216"/>
      <c r="C17" s="245"/>
      <c r="D17" s="237"/>
      <c r="E17" s="237"/>
      <c r="F17" s="237"/>
      <c r="G17" s="237"/>
      <c r="H17" s="219"/>
      <c r="I17" s="219"/>
      <c r="J17" s="219"/>
      <c r="K17" s="219"/>
      <c r="L17" s="219"/>
      <c r="M17" s="219"/>
      <c r="N17" s="218"/>
      <c r="O17" s="218"/>
      <c r="P17" s="218"/>
      <c r="Q17" s="218"/>
      <c r="R17" s="219"/>
      <c r="S17" s="219"/>
      <c r="T17" s="219"/>
      <c r="U17" s="219"/>
      <c r="V17" s="219"/>
      <c r="W17" s="219"/>
      <c r="X17" s="219"/>
      <c r="Y17" s="219"/>
      <c r="Z17" s="208"/>
      <c r="AA17" s="208"/>
      <c r="AB17" s="208"/>
      <c r="AC17" s="208"/>
      <c r="AD17" s="208"/>
      <c r="AE17" s="208"/>
      <c r="AF17" s="208"/>
      <c r="AG17" s="208" t="s">
        <v>155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1" x14ac:dyDescent="0.2">
      <c r="A18" s="229">
        <v>5</v>
      </c>
      <c r="B18" s="230" t="s">
        <v>331</v>
      </c>
      <c r="C18" s="242" t="s">
        <v>332</v>
      </c>
      <c r="D18" s="231" t="s">
        <v>240</v>
      </c>
      <c r="E18" s="232">
        <v>3.0497999999999998</v>
      </c>
      <c r="F18" s="233"/>
      <c r="G18" s="234">
        <f>ROUND(E18*F18,2)</f>
        <v>0</v>
      </c>
      <c r="H18" s="233"/>
      <c r="I18" s="234">
        <f>ROUND(E18*H18,2)</f>
        <v>0</v>
      </c>
      <c r="J18" s="233"/>
      <c r="K18" s="234">
        <f>ROUND(E18*J18,2)</f>
        <v>0</v>
      </c>
      <c r="L18" s="234">
        <v>21</v>
      </c>
      <c r="M18" s="234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4" t="s">
        <v>186</v>
      </c>
      <c r="S18" s="234" t="s">
        <v>150</v>
      </c>
      <c r="T18" s="235" t="s">
        <v>150</v>
      </c>
      <c r="U18" s="219">
        <v>0.75</v>
      </c>
      <c r="V18" s="219">
        <f>ROUND(E18*U18,2)</f>
        <v>2.29</v>
      </c>
      <c r="W18" s="219"/>
      <c r="X18" s="219" t="s">
        <v>187</v>
      </c>
      <c r="Y18" s="219" t="s">
        <v>153</v>
      </c>
      <c r="Z18" s="208"/>
      <c r="AA18" s="208"/>
      <c r="AB18" s="208"/>
      <c r="AC18" s="208"/>
      <c r="AD18" s="208"/>
      <c r="AE18" s="208"/>
      <c r="AF18" s="208"/>
      <c r="AG18" s="208" t="s">
        <v>188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2" x14ac:dyDescent="0.2">
      <c r="A19" s="215"/>
      <c r="B19" s="216"/>
      <c r="C19" s="259" t="s">
        <v>333</v>
      </c>
      <c r="D19" s="249"/>
      <c r="E19" s="250"/>
      <c r="F19" s="219"/>
      <c r="G19" s="219"/>
      <c r="H19" s="219"/>
      <c r="I19" s="219"/>
      <c r="J19" s="219"/>
      <c r="K19" s="219"/>
      <c r="L19" s="219"/>
      <c r="M19" s="219"/>
      <c r="N19" s="218"/>
      <c r="O19" s="218"/>
      <c r="P19" s="218"/>
      <c r="Q19" s="218"/>
      <c r="R19" s="219"/>
      <c r="S19" s="219"/>
      <c r="T19" s="219"/>
      <c r="U19" s="219"/>
      <c r="V19" s="219"/>
      <c r="W19" s="219"/>
      <c r="X19" s="219"/>
      <c r="Y19" s="219"/>
      <c r="Z19" s="208"/>
      <c r="AA19" s="208"/>
      <c r="AB19" s="208"/>
      <c r="AC19" s="208"/>
      <c r="AD19" s="208"/>
      <c r="AE19" s="208"/>
      <c r="AF19" s="208"/>
      <c r="AG19" s="208" t="s">
        <v>192</v>
      </c>
      <c r="AH19" s="208">
        <v>0</v>
      </c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3" x14ac:dyDescent="0.2">
      <c r="A20" s="215"/>
      <c r="B20" s="216"/>
      <c r="C20" s="259" t="s">
        <v>334</v>
      </c>
      <c r="D20" s="249"/>
      <c r="E20" s="250">
        <v>3.0497999999999998</v>
      </c>
      <c r="F20" s="219"/>
      <c r="G20" s="219"/>
      <c r="H20" s="219"/>
      <c r="I20" s="219"/>
      <c r="J20" s="219"/>
      <c r="K20" s="219"/>
      <c r="L20" s="219"/>
      <c r="M20" s="219"/>
      <c r="N20" s="218"/>
      <c r="O20" s="218"/>
      <c r="P20" s="218"/>
      <c r="Q20" s="218"/>
      <c r="R20" s="219"/>
      <c r="S20" s="219"/>
      <c r="T20" s="219"/>
      <c r="U20" s="219"/>
      <c r="V20" s="219"/>
      <c r="W20" s="219"/>
      <c r="X20" s="219"/>
      <c r="Y20" s="219"/>
      <c r="Z20" s="208"/>
      <c r="AA20" s="208"/>
      <c r="AB20" s="208"/>
      <c r="AC20" s="208"/>
      <c r="AD20" s="208"/>
      <c r="AE20" s="208"/>
      <c r="AF20" s="208"/>
      <c r="AG20" s="208" t="s">
        <v>192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3" x14ac:dyDescent="0.2">
      <c r="A21" s="215"/>
      <c r="B21" s="216"/>
      <c r="C21" s="268" t="s">
        <v>335</v>
      </c>
      <c r="D21" s="266"/>
      <c r="E21" s="267">
        <v>3.0497999999999998</v>
      </c>
      <c r="F21" s="219"/>
      <c r="G21" s="219"/>
      <c r="H21" s="219"/>
      <c r="I21" s="219"/>
      <c r="J21" s="219"/>
      <c r="K21" s="219"/>
      <c r="L21" s="219"/>
      <c r="M21" s="219"/>
      <c r="N21" s="218"/>
      <c r="O21" s="218"/>
      <c r="P21" s="218"/>
      <c r="Q21" s="218"/>
      <c r="R21" s="219"/>
      <c r="S21" s="219"/>
      <c r="T21" s="219"/>
      <c r="U21" s="219"/>
      <c r="V21" s="219"/>
      <c r="W21" s="219"/>
      <c r="X21" s="219"/>
      <c r="Y21" s="219"/>
      <c r="Z21" s="208"/>
      <c r="AA21" s="208"/>
      <c r="AB21" s="208"/>
      <c r="AC21" s="208"/>
      <c r="AD21" s="208"/>
      <c r="AE21" s="208"/>
      <c r="AF21" s="208"/>
      <c r="AG21" s="208" t="s">
        <v>192</v>
      </c>
      <c r="AH21" s="208">
        <v>1</v>
      </c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2" x14ac:dyDescent="0.2">
      <c r="A22" s="215"/>
      <c r="B22" s="216"/>
      <c r="C22" s="245"/>
      <c r="D22" s="237"/>
      <c r="E22" s="237"/>
      <c r="F22" s="237"/>
      <c r="G22" s="237"/>
      <c r="H22" s="219"/>
      <c r="I22" s="219"/>
      <c r="J22" s="219"/>
      <c r="K22" s="219"/>
      <c r="L22" s="219"/>
      <c r="M22" s="219"/>
      <c r="N22" s="218"/>
      <c r="O22" s="218"/>
      <c r="P22" s="218"/>
      <c r="Q22" s="218"/>
      <c r="R22" s="219"/>
      <c r="S22" s="219"/>
      <c r="T22" s="219"/>
      <c r="U22" s="219"/>
      <c r="V22" s="219"/>
      <c r="W22" s="219"/>
      <c r="X22" s="219"/>
      <c r="Y22" s="219"/>
      <c r="Z22" s="208"/>
      <c r="AA22" s="208"/>
      <c r="AB22" s="208"/>
      <c r="AC22" s="208"/>
      <c r="AD22" s="208"/>
      <c r="AE22" s="208"/>
      <c r="AF22" s="208"/>
      <c r="AG22" s="208" t="s">
        <v>155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 x14ac:dyDescent="0.2">
      <c r="A23" s="229">
        <v>6</v>
      </c>
      <c r="B23" s="230" t="s">
        <v>336</v>
      </c>
      <c r="C23" s="242" t="s">
        <v>337</v>
      </c>
      <c r="D23" s="231" t="s">
        <v>240</v>
      </c>
      <c r="E23" s="232">
        <v>3.0497999999999998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4" t="s">
        <v>186</v>
      </c>
      <c r="S23" s="234" t="s">
        <v>150</v>
      </c>
      <c r="T23" s="235" t="s">
        <v>150</v>
      </c>
      <c r="U23" s="219">
        <v>0.1</v>
      </c>
      <c r="V23" s="219">
        <f>ROUND(E23*U23,2)</f>
        <v>0.3</v>
      </c>
      <c r="W23" s="219"/>
      <c r="X23" s="219" t="s">
        <v>187</v>
      </c>
      <c r="Y23" s="219" t="s">
        <v>153</v>
      </c>
      <c r="Z23" s="208"/>
      <c r="AA23" s="208"/>
      <c r="AB23" s="208"/>
      <c r="AC23" s="208"/>
      <c r="AD23" s="208"/>
      <c r="AE23" s="208"/>
      <c r="AF23" s="208"/>
      <c r="AG23" s="208" t="s">
        <v>188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2" x14ac:dyDescent="0.2">
      <c r="A24" s="215"/>
      <c r="B24" s="216"/>
      <c r="C24" s="258" t="s">
        <v>263</v>
      </c>
      <c r="D24" s="255"/>
      <c r="E24" s="255"/>
      <c r="F24" s="255"/>
      <c r="G24" s="255"/>
      <c r="H24" s="219"/>
      <c r="I24" s="219"/>
      <c r="J24" s="219"/>
      <c r="K24" s="219"/>
      <c r="L24" s="219"/>
      <c r="M24" s="219"/>
      <c r="N24" s="218"/>
      <c r="O24" s="218"/>
      <c r="P24" s="218"/>
      <c r="Q24" s="218"/>
      <c r="R24" s="219"/>
      <c r="S24" s="219"/>
      <c r="T24" s="219"/>
      <c r="U24" s="219"/>
      <c r="V24" s="219"/>
      <c r="W24" s="219"/>
      <c r="X24" s="219"/>
      <c r="Y24" s="219"/>
      <c r="Z24" s="208"/>
      <c r="AA24" s="208"/>
      <c r="AB24" s="208"/>
      <c r="AC24" s="208"/>
      <c r="AD24" s="208"/>
      <c r="AE24" s="208"/>
      <c r="AF24" s="208"/>
      <c r="AG24" s="208" t="s">
        <v>190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2" x14ac:dyDescent="0.2">
      <c r="A25" s="215"/>
      <c r="B25" s="216"/>
      <c r="C25" s="259" t="s">
        <v>333</v>
      </c>
      <c r="D25" s="249"/>
      <c r="E25" s="250"/>
      <c r="F25" s="219"/>
      <c r="G25" s="219"/>
      <c r="H25" s="219"/>
      <c r="I25" s="219"/>
      <c r="J25" s="219"/>
      <c r="K25" s="219"/>
      <c r="L25" s="219"/>
      <c r="M25" s="219"/>
      <c r="N25" s="218"/>
      <c r="O25" s="218"/>
      <c r="P25" s="218"/>
      <c r="Q25" s="218"/>
      <c r="R25" s="219"/>
      <c r="S25" s="219"/>
      <c r="T25" s="219"/>
      <c r="U25" s="219"/>
      <c r="V25" s="219"/>
      <c r="W25" s="219"/>
      <c r="X25" s="219"/>
      <c r="Y25" s="219"/>
      <c r="Z25" s="208"/>
      <c r="AA25" s="208"/>
      <c r="AB25" s="208"/>
      <c r="AC25" s="208"/>
      <c r="AD25" s="208"/>
      <c r="AE25" s="208"/>
      <c r="AF25" s="208"/>
      <c r="AG25" s="208" t="s">
        <v>192</v>
      </c>
      <c r="AH25" s="208">
        <v>0</v>
      </c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3" x14ac:dyDescent="0.2">
      <c r="A26" s="215"/>
      <c r="B26" s="216"/>
      <c r="C26" s="259" t="s">
        <v>334</v>
      </c>
      <c r="D26" s="249"/>
      <c r="E26" s="250">
        <v>3.0497999999999998</v>
      </c>
      <c r="F26" s="219"/>
      <c r="G26" s="219"/>
      <c r="H26" s="219"/>
      <c r="I26" s="219"/>
      <c r="J26" s="219"/>
      <c r="K26" s="219"/>
      <c r="L26" s="219"/>
      <c r="M26" s="219"/>
      <c r="N26" s="218"/>
      <c r="O26" s="218"/>
      <c r="P26" s="218"/>
      <c r="Q26" s="218"/>
      <c r="R26" s="219"/>
      <c r="S26" s="219"/>
      <c r="T26" s="219"/>
      <c r="U26" s="219"/>
      <c r="V26" s="219"/>
      <c r="W26" s="219"/>
      <c r="X26" s="219"/>
      <c r="Y26" s="219"/>
      <c r="Z26" s="208"/>
      <c r="AA26" s="208"/>
      <c r="AB26" s="208"/>
      <c r="AC26" s="208"/>
      <c r="AD26" s="208"/>
      <c r="AE26" s="208"/>
      <c r="AF26" s="208"/>
      <c r="AG26" s="208" t="s">
        <v>192</v>
      </c>
      <c r="AH26" s="208">
        <v>0</v>
      </c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3" x14ac:dyDescent="0.2">
      <c r="A27" s="215"/>
      <c r="B27" s="216"/>
      <c r="C27" s="268" t="s">
        <v>335</v>
      </c>
      <c r="D27" s="266"/>
      <c r="E27" s="267">
        <v>3.0497999999999998</v>
      </c>
      <c r="F27" s="219"/>
      <c r="G27" s="219"/>
      <c r="H27" s="219"/>
      <c r="I27" s="219"/>
      <c r="J27" s="219"/>
      <c r="K27" s="219"/>
      <c r="L27" s="219"/>
      <c r="M27" s="219"/>
      <c r="N27" s="218"/>
      <c r="O27" s="218"/>
      <c r="P27" s="218"/>
      <c r="Q27" s="218"/>
      <c r="R27" s="219"/>
      <c r="S27" s="219"/>
      <c r="T27" s="219"/>
      <c r="U27" s="219"/>
      <c r="V27" s="219"/>
      <c r="W27" s="219"/>
      <c r="X27" s="219"/>
      <c r="Y27" s="219"/>
      <c r="Z27" s="208"/>
      <c r="AA27" s="208"/>
      <c r="AB27" s="208"/>
      <c r="AC27" s="208"/>
      <c r="AD27" s="208"/>
      <c r="AE27" s="208"/>
      <c r="AF27" s="208"/>
      <c r="AG27" s="208" t="s">
        <v>192</v>
      </c>
      <c r="AH27" s="208">
        <v>1</v>
      </c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2" x14ac:dyDescent="0.2">
      <c r="A28" s="215"/>
      <c r="B28" s="216"/>
      <c r="C28" s="245"/>
      <c r="D28" s="237"/>
      <c r="E28" s="237"/>
      <c r="F28" s="237"/>
      <c r="G28" s="237"/>
      <c r="H28" s="219"/>
      <c r="I28" s="219"/>
      <c r="J28" s="219"/>
      <c r="K28" s="219"/>
      <c r="L28" s="219"/>
      <c r="M28" s="219"/>
      <c r="N28" s="218"/>
      <c r="O28" s="218"/>
      <c r="P28" s="218"/>
      <c r="Q28" s="218"/>
      <c r="R28" s="219"/>
      <c r="S28" s="219"/>
      <c r="T28" s="219"/>
      <c r="U28" s="219"/>
      <c r="V28" s="219"/>
      <c r="W28" s="219"/>
      <c r="X28" s="219"/>
      <c r="Y28" s="219"/>
      <c r="Z28" s="208"/>
      <c r="AA28" s="208"/>
      <c r="AB28" s="208"/>
      <c r="AC28" s="208"/>
      <c r="AD28" s="208"/>
      <c r="AE28" s="208"/>
      <c r="AF28" s="208"/>
      <c r="AG28" s="208" t="s">
        <v>155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ht="22.5" outlineLevel="1" x14ac:dyDescent="0.2">
      <c r="A29" s="229">
        <v>7</v>
      </c>
      <c r="B29" s="230" t="s">
        <v>338</v>
      </c>
      <c r="C29" s="242" t="s">
        <v>339</v>
      </c>
      <c r="D29" s="231" t="s">
        <v>185</v>
      </c>
      <c r="E29" s="232">
        <v>14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0.20286000000000001</v>
      </c>
      <c r="O29" s="232">
        <f>ROUND(E29*N29,2)</f>
        <v>2.84</v>
      </c>
      <c r="P29" s="232">
        <v>0</v>
      </c>
      <c r="Q29" s="232">
        <f>ROUND(E29*P29,2)</f>
        <v>0</v>
      </c>
      <c r="R29" s="234"/>
      <c r="S29" s="234" t="s">
        <v>223</v>
      </c>
      <c r="T29" s="235" t="s">
        <v>151</v>
      </c>
      <c r="U29" s="219">
        <v>0.13800000000000001</v>
      </c>
      <c r="V29" s="219">
        <f>ROUND(E29*U29,2)</f>
        <v>1.93</v>
      </c>
      <c r="W29" s="219"/>
      <c r="X29" s="219" t="s">
        <v>187</v>
      </c>
      <c r="Y29" s="219" t="s">
        <v>153</v>
      </c>
      <c r="Z29" s="208"/>
      <c r="AA29" s="208"/>
      <c r="AB29" s="208"/>
      <c r="AC29" s="208"/>
      <c r="AD29" s="208"/>
      <c r="AE29" s="208"/>
      <c r="AF29" s="208"/>
      <c r="AG29" s="208" t="s">
        <v>188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2" x14ac:dyDescent="0.2">
      <c r="A30" s="215"/>
      <c r="B30" s="216"/>
      <c r="C30" s="243"/>
      <c r="D30" s="238"/>
      <c r="E30" s="238"/>
      <c r="F30" s="238"/>
      <c r="G30" s="238"/>
      <c r="H30" s="219"/>
      <c r="I30" s="219"/>
      <c r="J30" s="219"/>
      <c r="K30" s="219"/>
      <c r="L30" s="219"/>
      <c r="M30" s="219"/>
      <c r="N30" s="218"/>
      <c r="O30" s="218"/>
      <c r="P30" s="218"/>
      <c r="Q30" s="218"/>
      <c r="R30" s="219"/>
      <c r="S30" s="219"/>
      <c r="T30" s="219"/>
      <c r="U30" s="219"/>
      <c r="V30" s="219"/>
      <c r="W30" s="219"/>
      <c r="X30" s="219"/>
      <c r="Y30" s="219"/>
      <c r="Z30" s="208"/>
      <c r="AA30" s="208"/>
      <c r="AB30" s="208"/>
      <c r="AC30" s="208"/>
      <c r="AD30" s="208"/>
      <c r="AE30" s="208"/>
      <c r="AF30" s="208"/>
      <c r="AG30" s="208" t="s">
        <v>155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ht="22.5" outlineLevel="1" x14ac:dyDescent="0.2">
      <c r="A31" s="229">
        <v>8</v>
      </c>
      <c r="B31" s="230" t="s">
        <v>340</v>
      </c>
      <c r="C31" s="242" t="s">
        <v>341</v>
      </c>
      <c r="D31" s="231" t="s">
        <v>185</v>
      </c>
      <c r="E31" s="232">
        <v>15.64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0.23891999999999999</v>
      </c>
      <c r="O31" s="232">
        <f>ROUND(E31*N31,2)</f>
        <v>3.74</v>
      </c>
      <c r="P31" s="232">
        <v>0</v>
      </c>
      <c r="Q31" s="232">
        <f>ROUND(E31*P31,2)</f>
        <v>0</v>
      </c>
      <c r="R31" s="234"/>
      <c r="S31" s="234" t="s">
        <v>223</v>
      </c>
      <c r="T31" s="235" t="s">
        <v>150</v>
      </c>
      <c r="U31" s="219">
        <v>0.8</v>
      </c>
      <c r="V31" s="219">
        <f>ROUND(E31*U31,2)</f>
        <v>12.51</v>
      </c>
      <c r="W31" s="219"/>
      <c r="X31" s="219" t="s">
        <v>187</v>
      </c>
      <c r="Y31" s="219" t="s">
        <v>153</v>
      </c>
      <c r="Z31" s="208"/>
      <c r="AA31" s="208"/>
      <c r="AB31" s="208"/>
      <c r="AC31" s="208"/>
      <c r="AD31" s="208"/>
      <c r="AE31" s="208"/>
      <c r="AF31" s="208"/>
      <c r="AG31" s="208" t="s">
        <v>188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2" x14ac:dyDescent="0.2">
      <c r="A32" s="215"/>
      <c r="B32" s="216"/>
      <c r="C32" s="259" t="s">
        <v>342</v>
      </c>
      <c r="D32" s="249"/>
      <c r="E32" s="250">
        <v>0.64</v>
      </c>
      <c r="F32" s="219"/>
      <c r="G32" s="219"/>
      <c r="H32" s="219"/>
      <c r="I32" s="219"/>
      <c r="J32" s="219"/>
      <c r="K32" s="219"/>
      <c r="L32" s="219"/>
      <c r="M32" s="219"/>
      <c r="N32" s="218"/>
      <c r="O32" s="218"/>
      <c r="P32" s="218"/>
      <c r="Q32" s="218"/>
      <c r="R32" s="219"/>
      <c r="S32" s="219"/>
      <c r="T32" s="219"/>
      <c r="U32" s="219"/>
      <c r="V32" s="219"/>
      <c r="W32" s="219"/>
      <c r="X32" s="219"/>
      <c r="Y32" s="219"/>
      <c r="Z32" s="208"/>
      <c r="AA32" s="208"/>
      <c r="AB32" s="208"/>
      <c r="AC32" s="208"/>
      <c r="AD32" s="208"/>
      <c r="AE32" s="208"/>
      <c r="AF32" s="208"/>
      <c r="AG32" s="208" t="s">
        <v>192</v>
      </c>
      <c r="AH32" s="208">
        <v>0</v>
      </c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3" x14ac:dyDescent="0.2">
      <c r="A33" s="215"/>
      <c r="B33" s="216"/>
      <c r="C33" s="259" t="s">
        <v>343</v>
      </c>
      <c r="D33" s="249"/>
      <c r="E33" s="250">
        <v>14</v>
      </c>
      <c r="F33" s="219"/>
      <c r="G33" s="219"/>
      <c r="H33" s="219"/>
      <c r="I33" s="219"/>
      <c r="J33" s="219"/>
      <c r="K33" s="219"/>
      <c r="L33" s="219"/>
      <c r="M33" s="219"/>
      <c r="N33" s="218"/>
      <c r="O33" s="218"/>
      <c r="P33" s="218"/>
      <c r="Q33" s="218"/>
      <c r="R33" s="219"/>
      <c r="S33" s="219"/>
      <c r="T33" s="219"/>
      <c r="U33" s="219"/>
      <c r="V33" s="219"/>
      <c r="W33" s="219"/>
      <c r="X33" s="219"/>
      <c r="Y33" s="219"/>
      <c r="Z33" s="208"/>
      <c r="AA33" s="208"/>
      <c r="AB33" s="208"/>
      <c r="AC33" s="208"/>
      <c r="AD33" s="208"/>
      <c r="AE33" s="208"/>
      <c r="AF33" s="208"/>
      <c r="AG33" s="208" t="s">
        <v>192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3" x14ac:dyDescent="0.2">
      <c r="A34" s="215"/>
      <c r="B34" s="216"/>
      <c r="C34" s="259" t="s">
        <v>344</v>
      </c>
      <c r="D34" s="249"/>
      <c r="E34" s="250">
        <v>1</v>
      </c>
      <c r="F34" s="219"/>
      <c r="G34" s="219"/>
      <c r="H34" s="219"/>
      <c r="I34" s="219"/>
      <c r="J34" s="219"/>
      <c r="K34" s="219"/>
      <c r="L34" s="219"/>
      <c r="M34" s="219"/>
      <c r="N34" s="218"/>
      <c r="O34" s="218"/>
      <c r="P34" s="218"/>
      <c r="Q34" s="218"/>
      <c r="R34" s="219"/>
      <c r="S34" s="219"/>
      <c r="T34" s="219"/>
      <c r="U34" s="219"/>
      <c r="V34" s="219"/>
      <c r="W34" s="219"/>
      <c r="X34" s="219"/>
      <c r="Y34" s="219"/>
      <c r="Z34" s="208"/>
      <c r="AA34" s="208"/>
      <c r="AB34" s="208"/>
      <c r="AC34" s="208"/>
      <c r="AD34" s="208"/>
      <c r="AE34" s="208"/>
      <c r="AF34" s="208"/>
      <c r="AG34" s="208" t="s">
        <v>192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2" x14ac:dyDescent="0.2">
      <c r="A35" s="215"/>
      <c r="B35" s="216"/>
      <c r="C35" s="245"/>
      <c r="D35" s="237"/>
      <c r="E35" s="237"/>
      <c r="F35" s="237"/>
      <c r="G35" s="237"/>
      <c r="H35" s="219"/>
      <c r="I35" s="219"/>
      <c r="J35" s="219"/>
      <c r="K35" s="219"/>
      <c r="L35" s="219"/>
      <c r="M35" s="219"/>
      <c r="N35" s="218"/>
      <c r="O35" s="218"/>
      <c r="P35" s="218"/>
      <c r="Q35" s="218"/>
      <c r="R35" s="219"/>
      <c r="S35" s="219"/>
      <c r="T35" s="219"/>
      <c r="U35" s="219"/>
      <c r="V35" s="219"/>
      <c r="W35" s="219"/>
      <c r="X35" s="219"/>
      <c r="Y35" s="219"/>
      <c r="Z35" s="208"/>
      <c r="AA35" s="208"/>
      <c r="AB35" s="208"/>
      <c r="AC35" s="208"/>
      <c r="AD35" s="208"/>
      <c r="AE35" s="208"/>
      <c r="AF35" s="208"/>
      <c r="AG35" s="208" t="s">
        <v>155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ht="33.75" outlineLevel="1" x14ac:dyDescent="0.2">
      <c r="A36" s="229">
        <v>9</v>
      </c>
      <c r="B36" s="230" t="s">
        <v>345</v>
      </c>
      <c r="C36" s="242" t="s">
        <v>346</v>
      </c>
      <c r="D36" s="231" t="s">
        <v>185</v>
      </c>
      <c r="E36" s="232">
        <v>32.200000000000003</v>
      </c>
      <c r="F36" s="233"/>
      <c r="G36" s="234">
        <f>ROUND(E36*F36,2)</f>
        <v>0</v>
      </c>
      <c r="H36" s="233"/>
      <c r="I36" s="234">
        <f>ROUND(E36*H36,2)</f>
        <v>0</v>
      </c>
      <c r="J36" s="233"/>
      <c r="K36" s="234">
        <f>ROUND(E36*J36,2)</f>
        <v>0</v>
      </c>
      <c r="L36" s="234">
        <v>21</v>
      </c>
      <c r="M36" s="234">
        <f>G36*(1+L36/100)</f>
        <v>0</v>
      </c>
      <c r="N36" s="232">
        <v>3.3E-4</v>
      </c>
      <c r="O36" s="232">
        <f>ROUND(E36*N36,2)</f>
        <v>0.01</v>
      </c>
      <c r="P36" s="232">
        <v>0</v>
      </c>
      <c r="Q36" s="232">
        <f>ROUND(E36*P36,2)</f>
        <v>0</v>
      </c>
      <c r="R36" s="234" t="s">
        <v>216</v>
      </c>
      <c r="S36" s="234" t="s">
        <v>150</v>
      </c>
      <c r="T36" s="235" t="s">
        <v>150</v>
      </c>
      <c r="U36" s="219">
        <v>0</v>
      </c>
      <c r="V36" s="219">
        <f>ROUND(E36*U36,2)</f>
        <v>0</v>
      </c>
      <c r="W36" s="219"/>
      <c r="X36" s="219" t="s">
        <v>217</v>
      </c>
      <c r="Y36" s="219" t="s">
        <v>153</v>
      </c>
      <c r="Z36" s="208"/>
      <c r="AA36" s="208"/>
      <c r="AB36" s="208"/>
      <c r="AC36" s="208"/>
      <c r="AD36" s="208"/>
      <c r="AE36" s="208"/>
      <c r="AF36" s="208"/>
      <c r="AG36" s="208" t="s">
        <v>218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2" x14ac:dyDescent="0.2">
      <c r="A37" s="215"/>
      <c r="B37" s="216"/>
      <c r="C37" s="259" t="s">
        <v>347</v>
      </c>
      <c r="D37" s="249"/>
      <c r="E37" s="250">
        <v>32.200000000000003</v>
      </c>
      <c r="F37" s="219"/>
      <c r="G37" s="219"/>
      <c r="H37" s="219"/>
      <c r="I37" s="219"/>
      <c r="J37" s="219"/>
      <c r="K37" s="219"/>
      <c r="L37" s="219"/>
      <c r="M37" s="219"/>
      <c r="N37" s="218"/>
      <c r="O37" s="218"/>
      <c r="P37" s="218"/>
      <c r="Q37" s="218"/>
      <c r="R37" s="219"/>
      <c r="S37" s="219"/>
      <c r="T37" s="219"/>
      <c r="U37" s="219"/>
      <c r="V37" s="219"/>
      <c r="W37" s="219"/>
      <c r="X37" s="219"/>
      <c r="Y37" s="219"/>
      <c r="Z37" s="208"/>
      <c r="AA37" s="208"/>
      <c r="AB37" s="208"/>
      <c r="AC37" s="208"/>
      <c r="AD37" s="208"/>
      <c r="AE37" s="208"/>
      <c r="AF37" s="208"/>
      <c r="AG37" s="208" t="s">
        <v>192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2" x14ac:dyDescent="0.2">
      <c r="A38" s="215"/>
      <c r="B38" s="216"/>
      <c r="C38" s="245"/>
      <c r="D38" s="237"/>
      <c r="E38" s="237"/>
      <c r="F38" s="237"/>
      <c r="G38" s="237"/>
      <c r="H38" s="219"/>
      <c r="I38" s="219"/>
      <c r="J38" s="219"/>
      <c r="K38" s="219"/>
      <c r="L38" s="219"/>
      <c r="M38" s="219"/>
      <c r="N38" s="218"/>
      <c r="O38" s="218"/>
      <c r="P38" s="218"/>
      <c r="Q38" s="218"/>
      <c r="R38" s="219"/>
      <c r="S38" s="219"/>
      <c r="T38" s="219"/>
      <c r="U38" s="219"/>
      <c r="V38" s="219"/>
      <c r="W38" s="219"/>
      <c r="X38" s="219"/>
      <c r="Y38" s="219"/>
      <c r="Z38" s="208"/>
      <c r="AA38" s="208"/>
      <c r="AB38" s="208"/>
      <c r="AC38" s="208"/>
      <c r="AD38" s="208"/>
      <c r="AE38" s="208"/>
      <c r="AF38" s="208"/>
      <c r="AG38" s="208" t="s">
        <v>155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x14ac:dyDescent="0.2">
      <c r="A39" s="222" t="s">
        <v>145</v>
      </c>
      <c r="B39" s="223" t="s">
        <v>81</v>
      </c>
      <c r="C39" s="241" t="s">
        <v>82</v>
      </c>
      <c r="D39" s="224"/>
      <c r="E39" s="225"/>
      <c r="F39" s="226"/>
      <c r="G39" s="226">
        <f>SUMIF(AG40:AG46,"&lt;&gt;NOR",G40:G46)</f>
        <v>0</v>
      </c>
      <c r="H39" s="226"/>
      <c r="I39" s="226">
        <f>SUM(I40:I46)</f>
        <v>0</v>
      </c>
      <c r="J39" s="226"/>
      <c r="K39" s="226">
        <f>SUM(K40:K46)</f>
        <v>0</v>
      </c>
      <c r="L39" s="226"/>
      <c r="M39" s="226">
        <f>SUM(M40:M46)</f>
        <v>0</v>
      </c>
      <c r="N39" s="225"/>
      <c r="O39" s="225">
        <f>SUM(O40:O46)</f>
        <v>5.75</v>
      </c>
      <c r="P39" s="225"/>
      <c r="Q39" s="225">
        <f>SUM(Q40:Q46)</f>
        <v>0</v>
      </c>
      <c r="R39" s="226"/>
      <c r="S39" s="226"/>
      <c r="T39" s="227"/>
      <c r="U39" s="221"/>
      <c r="V39" s="221">
        <f>SUM(V40:V46)</f>
        <v>3.28</v>
      </c>
      <c r="W39" s="221"/>
      <c r="X39" s="221"/>
      <c r="Y39" s="221"/>
      <c r="AG39" t="s">
        <v>146</v>
      </c>
    </row>
    <row r="40" spans="1:60" outlineLevel="1" x14ac:dyDescent="0.2">
      <c r="A40" s="229">
        <v>10</v>
      </c>
      <c r="B40" s="230" t="s">
        <v>348</v>
      </c>
      <c r="C40" s="242" t="s">
        <v>349</v>
      </c>
      <c r="D40" s="231" t="s">
        <v>197</v>
      </c>
      <c r="E40" s="232">
        <v>2.2770000000000001</v>
      </c>
      <c r="F40" s="233"/>
      <c r="G40" s="234">
        <f>ROUND(E40*F40,2)</f>
        <v>0</v>
      </c>
      <c r="H40" s="233"/>
      <c r="I40" s="234">
        <f>ROUND(E40*H40,2)</f>
        <v>0</v>
      </c>
      <c r="J40" s="233"/>
      <c r="K40" s="234">
        <f>ROUND(E40*J40,2)</f>
        <v>0</v>
      </c>
      <c r="L40" s="234">
        <v>21</v>
      </c>
      <c r="M40" s="234">
        <f>G40*(1+L40/100)</f>
        <v>0</v>
      </c>
      <c r="N40" s="232">
        <v>2.5249999999999999</v>
      </c>
      <c r="O40" s="232">
        <f>ROUND(E40*N40,2)</f>
        <v>5.75</v>
      </c>
      <c r="P40" s="232">
        <v>0</v>
      </c>
      <c r="Q40" s="232">
        <f>ROUND(E40*P40,2)</f>
        <v>0</v>
      </c>
      <c r="R40" s="234" t="s">
        <v>186</v>
      </c>
      <c r="S40" s="234" t="s">
        <v>150</v>
      </c>
      <c r="T40" s="235" t="s">
        <v>150</v>
      </c>
      <c r="U40" s="219">
        <v>1.4419999999999999</v>
      </c>
      <c r="V40" s="219">
        <f>ROUND(E40*U40,2)</f>
        <v>3.28</v>
      </c>
      <c r="W40" s="219"/>
      <c r="X40" s="219" t="s">
        <v>187</v>
      </c>
      <c r="Y40" s="219" t="s">
        <v>153</v>
      </c>
      <c r="Z40" s="208"/>
      <c r="AA40" s="208"/>
      <c r="AB40" s="208"/>
      <c r="AC40" s="208"/>
      <c r="AD40" s="208"/>
      <c r="AE40" s="208"/>
      <c r="AF40" s="208"/>
      <c r="AG40" s="208" t="s">
        <v>188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2" x14ac:dyDescent="0.2">
      <c r="A41" s="215"/>
      <c r="B41" s="216"/>
      <c r="C41" s="258" t="s">
        <v>350</v>
      </c>
      <c r="D41" s="255"/>
      <c r="E41" s="255"/>
      <c r="F41" s="255"/>
      <c r="G41" s="255"/>
      <c r="H41" s="219"/>
      <c r="I41" s="219"/>
      <c r="J41" s="219"/>
      <c r="K41" s="219"/>
      <c r="L41" s="219"/>
      <c r="M41" s="219"/>
      <c r="N41" s="218"/>
      <c r="O41" s="218"/>
      <c r="P41" s="218"/>
      <c r="Q41" s="218"/>
      <c r="R41" s="219"/>
      <c r="S41" s="219"/>
      <c r="T41" s="219"/>
      <c r="U41" s="219"/>
      <c r="V41" s="219"/>
      <c r="W41" s="219"/>
      <c r="X41" s="219"/>
      <c r="Y41" s="219"/>
      <c r="Z41" s="208"/>
      <c r="AA41" s="208"/>
      <c r="AB41" s="208"/>
      <c r="AC41" s="208"/>
      <c r="AD41" s="208"/>
      <c r="AE41" s="208"/>
      <c r="AF41" s="208"/>
      <c r="AG41" s="208" t="s">
        <v>190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2" x14ac:dyDescent="0.2">
      <c r="A42" s="215"/>
      <c r="B42" s="216"/>
      <c r="C42" s="259" t="s">
        <v>351</v>
      </c>
      <c r="D42" s="249"/>
      <c r="E42" s="250"/>
      <c r="F42" s="219"/>
      <c r="G42" s="219"/>
      <c r="H42" s="219"/>
      <c r="I42" s="219"/>
      <c r="J42" s="219"/>
      <c r="K42" s="219"/>
      <c r="L42" s="219"/>
      <c r="M42" s="219"/>
      <c r="N42" s="218"/>
      <c r="O42" s="218"/>
      <c r="P42" s="218"/>
      <c r="Q42" s="218"/>
      <c r="R42" s="219"/>
      <c r="S42" s="219"/>
      <c r="T42" s="219"/>
      <c r="U42" s="219"/>
      <c r="V42" s="219"/>
      <c r="W42" s="219"/>
      <c r="X42" s="219"/>
      <c r="Y42" s="219"/>
      <c r="Z42" s="208"/>
      <c r="AA42" s="208"/>
      <c r="AB42" s="208"/>
      <c r="AC42" s="208"/>
      <c r="AD42" s="208"/>
      <c r="AE42" s="208"/>
      <c r="AF42" s="208"/>
      <c r="AG42" s="208" t="s">
        <v>192</v>
      </c>
      <c r="AH42" s="208">
        <v>0</v>
      </c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3" x14ac:dyDescent="0.2">
      <c r="A43" s="215"/>
      <c r="B43" s="216"/>
      <c r="C43" s="259" t="s">
        <v>352</v>
      </c>
      <c r="D43" s="249"/>
      <c r="E43" s="250">
        <v>1.89</v>
      </c>
      <c r="F43" s="219"/>
      <c r="G43" s="219"/>
      <c r="H43" s="219"/>
      <c r="I43" s="219"/>
      <c r="J43" s="219"/>
      <c r="K43" s="219"/>
      <c r="L43" s="219"/>
      <c r="M43" s="219"/>
      <c r="N43" s="218"/>
      <c r="O43" s="218"/>
      <c r="P43" s="218"/>
      <c r="Q43" s="218"/>
      <c r="R43" s="219"/>
      <c r="S43" s="219"/>
      <c r="T43" s="219"/>
      <c r="U43" s="219"/>
      <c r="V43" s="219"/>
      <c r="W43" s="219"/>
      <c r="X43" s="219"/>
      <c r="Y43" s="219"/>
      <c r="Z43" s="208"/>
      <c r="AA43" s="208"/>
      <c r="AB43" s="208"/>
      <c r="AC43" s="208"/>
      <c r="AD43" s="208"/>
      <c r="AE43" s="208"/>
      <c r="AF43" s="208"/>
      <c r="AG43" s="208" t="s">
        <v>192</v>
      </c>
      <c r="AH43" s="208">
        <v>0</v>
      </c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3" x14ac:dyDescent="0.2">
      <c r="A44" s="215"/>
      <c r="B44" s="216"/>
      <c r="C44" s="259" t="s">
        <v>353</v>
      </c>
      <c r="D44" s="249"/>
      <c r="E44" s="250"/>
      <c r="F44" s="219"/>
      <c r="G44" s="219"/>
      <c r="H44" s="219"/>
      <c r="I44" s="219"/>
      <c r="J44" s="219"/>
      <c r="K44" s="219"/>
      <c r="L44" s="219"/>
      <c r="M44" s="219"/>
      <c r="N44" s="218"/>
      <c r="O44" s="218"/>
      <c r="P44" s="218"/>
      <c r="Q44" s="218"/>
      <c r="R44" s="219"/>
      <c r="S44" s="219"/>
      <c r="T44" s="219"/>
      <c r="U44" s="219"/>
      <c r="V44" s="219"/>
      <c r="W44" s="219"/>
      <c r="X44" s="219"/>
      <c r="Y44" s="219"/>
      <c r="Z44" s="208"/>
      <c r="AA44" s="208"/>
      <c r="AB44" s="208"/>
      <c r="AC44" s="208"/>
      <c r="AD44" s="208"/>
      <c r="AE44" s="208"/>
      <c r="AF44" s="208"/>
      <c r="AG44" s="208" t="s">
        <v>192</v>
      </c>
      <c r="AH44" s="208">
        <v>0</v>
      </c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3" x14ac:dyDescent="0.2">
      <c r="A45" s="215"/>
      <c r="B45" s="216"/>
      <c r="C45" s="259" t="s">
        <v>354</v>
      </c>
      <c r="D45" s="249"/>
      <c r="E45" s="250">
        <v>0.38700000000000001</v>
      </c>
      <c r="F45" s="219"/>
      <c r="G45" s="219"/>
      <c r="H45" s="219"/>
      <c r="I45" s="219"/>
      <c r="J45" s="219"/>
      <c r="K45" s="219"/>
      <c r="L45" s="219"/>
      <c r="M45" s="219"/>
      <c r="N45" s="218"/>
      <c r="O45" s="218"/>
      <c r="P45" s="218"/>
      <c r="Q45" s="218"/>
      <c r="R45" s="219"/>
      <c r="S45" s="219"/>
      <c r="T45" s="219"/>
      <c r="U45" s="219"/>
      <c r="V45" s="219"/>
      <c r="W45" s="219"/>
      <c r="X45" s="219"/>
      <c r="Y45" s="219"/>
      <c r="Z45" s="208"/>
      <c r="AA45" s="208"/>
      <c r="AB45" s="208"/>
      <c r="AC45" s="208"/>
      <c r="AD45" s="208"/>
      <c r="AE45" s="208"/>
      <c r="AF45" s="208"/>
      <c r="AG45" s="208" t="s">
        <v>192</v>
      </c>
      <c r="AH45" s="208">
        <v>0</v>
      </c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2" x14ac:dyDescent="0.2">
      <c r="A46" s="215"/>
      <c r="B46" s="216"/>
      <c r="C46" s="245"/>
      <c r="D46" s="237"/>
      <c r="E46" s="237"/>
      <c r="F46" s="237"/>
      <c r="G46" s="237"/>
      <c r="H46" s="219"/>
      <c r="I46" s="219"/>
      <c r="J46" s="219"/>
      <c r="K46" s="219"/>
      <c r="L46" s="219"/>
      <c r="M46" s="219"/>
      <c r="N46" s="218"/>
      <c r="O46" s="218"/>
      <c r="P46" s="218"/>
      <c r="Q46" s="218"/>
      <c r="R46" s="219"/>
      <c r="S46" s="219"/>
      <c r="T46" s="219"/>
      <c r="U46" s="219"/>
      <c r="V46" s="219"/>
      <c r="W46" s="219"/>
      <c r="X46" s="219"/>
      <c r="Y46" s="219"/>
      <c r="Z46" s="208"/>
      <c r="AA46" s="208"/>
      <c r="AB46" s="208"/>
      <c r="AC46" s="208"/>
      <c r="AD46" s="208"/>
      <c r="AE46" s="208"/>
      <c r="AF46" s="208"/>
      <c r="AG46" s="208" t="s">
        <v>155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x14ac:dyDescent="0.2">
      <c r="A47" s="222" t="s">
        <v>145</v>
      </c>
      <c r="B47" s="223" t="s">
        <v>83</v>
      </c>
      <c r="C47" s="241" t="s">
        <v>84</v>
      </c>
      <c r="D47" s="224"/>
      <c r="E47" s="225"/>
      <c r="F47" s="226"/>
      <c r="G47" s="226">
        <f>SUMIF(AG48:AG62,"&lt;&gt;NOR",G48:G62)</f>
        <v>0</v>
      </c>
      <c r="H47" s="226"/>
      <c r="I47" s="226">
        <f>SUM(I48:I62)</f>
        <v>0</v>
      </c>
      <c r="J47" s="226"/>
      <c r="K47" s="226">
        <f>SUM(K48:K62)</f>
        <v>0</v>
      </c>
      <c r="L47" s="226"/>
      <c r="M47" s="226">
        <f>SUM(M48:M62)</f>
        <v>0</v>
      </c>
      <c r="N47" s="225"/>
      <c r="O47" s="225">
        <f>SUM(O48:O62)</f>
        <v>6.9999999999999993E-2</v>
      </c>
      <c r="P47" s="225"/>
      <c r="Q47" s="225">
        <f>SUM(Q48:Q62)</f>
        <v>0</v>
      </c>
      <c r="R47" s="226"/>
      <c r="S47" s="226"/>
      <c r="T47" s="227"/>
      <c r="U47" s="221"/>
      <c r="V47" s="221">
        <f>SUM(V48:V62)</f>
        <v>0</v>
      </c>
      <c r="W47" s="221"/>
      <c r="X47" s="221"/>
      <c r="Y47" s="221"/>
      <c r="AG47" t="s">
        <v>146</v>
      </c>
    </row>
    <row r="48" spans="1:60" outlineLevel="1" x14ac:dyDescent="0.2">
      <c r="A48" s="229">
        <v>11</v>
      </c>
      <c r="B48" s="230" t="s">
        <v>355</v>
      </c>
      <c r="C48" s="242" t="s">
        <v>356</v>
      </c>
      <c r="D48" s="231" t="s">
        <v>357</v>
      </c>
      <c r="E48" s="232">
        <v>1</v>
      </c>
      <c r="F48" s="233"/>
      <c r="G48" s="234">
        <f>ROUND(E48*F48,2)</f>
        <v>0</v>
      </c>
      <c r="H48" s="233"/>
      <c r="I48" s="234">
        <f>ROUND(E48*H48,2)</f>
        <v>0</v>
      </c>
      <c r="J48" s="233"/>
      <c r="K48" s="234">
        <f>ROUND(E48*J48,2)</f>
        <v>0</v>
      </c>
      <c r="L48" s="234">
        <v>21</v>
      </c>
      <c r="M48" s="234">
        <f>G48*(1+L48/100)</f>
        <v>0</v>
      </c>
      <c r="N48" s="232">
        <v>6.0199999999999997E-2</v>
      </c>
      <c r="O48" s="232">
        <f>ROUND(E48*N48,2)</f>
        <v>0.06</v>
      </c>
      <c r="P48" s="232">
        <v>0</v>
      </c>
      <c r="Q48" s="232">
        <f>ROUND(E48*P48,2)</f>
        <v>0</v>
      </c>
      <c r="R48" s="234"/>
      <c r="S48" s="234" t="s">
        <v>223</v>
      </c>
      <c r="T48" s="235" t="s">
        <v>151</v>
      </c>
      <c r="U48" s="219">
        <v>0</v>
      </c>
      <c r="V48" s="219">
        <f>ROUND(E48*U48,2)</f>
        <v>0</v>
      </c>
      <c r="W48" s="219"/>
      <c r="X48" s="219" t="s">
        <v>187</v>
      </c>
      <c r="Y48" s="219" t="s">
        <v>153</v>
      </c>
      <c r="Z48" s="208"/>
      <c r="AA48" s="208"/>
      <c r="AB48" s="208"/>
      <c r="AC48" s="208"/>
      <c r="AD48" s="208"/>
      <c r="AE48" s="208"/>
      <c r="AF48" s="208"/>
      <c r="AG48" s="208" t="s">
        <v>188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2" x14ac:dyDescent="0.2">
      <c r="A49" s="215"/>
      <c r="B49" s="216"/>
      <c r="C49" s="243"/>
      <c r="D49" s="238"/>
      <c r="E49" s="238"/>
      <c r="F49" s="238"/>
      <c r="G49" s="238"/>
      <c r="H49" s="219"/>
      <c r="I49" s="219"/>
      <c r="J49" s="219"/>
      <c r="K49" s="219"/>
      <c r="L49" s="219"/>
      <c r="M49" s="219"/>
      <c r="N49" s="218"/>
      <c r="O49" s="218"/>
      <c r="P49" s="218"/>
      <c r="Q49" s="218"/>
      <c r="R49" s="219"/>
      <c r="S49" s="219"/>
      <c r="T49" s="219"/>
      <c r="U49" s="219"/>
      <c r="V49" s="219"/>
      <c r="W49" s="219"/>
      <c r="X49" s="219"/>
      <c r="Y49" s="219"/>
      <c r="Z49" s="208"/>
      <c r="AA49" s="208"/>
      <c r="AB49" s="208"/>
      <c r="AC49" s="208"/>
      <c r="AD49" s="208"/>
      <c r="AE49" s="208"/>
      <c r="AF49" s="208"/>
      <c r="AG49" s="208" t="s">
        <v>155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1" x14ac:dyDescent="0.2">
      <c r="A50" s="229">
        <v>12</v>
      </c>
      <c r="B50" s="230" t="s">
        <v>358</v>
      </c>
      <c r="C50" s="242" t="s">
        <v>359</v>
      </c>
      <c r="D50" s="231" t="s">
        <v>357</v>
      </c>
      <c r="E50" s="232">
        <v>1</v>
      </c>
      <c r="F50" s="233"/>
      <c r="G50" s="234">
        <f>ROUND(E50*F50,2)</f>
        <v>0</v>
      </c>
      <c r="H50" s="233"/>
      <c r="I50" s="234">
        <f>ROUND(E50*H50,2)</f>
        <v>0</v>
      </c>
      <c r="J50" s="233"/>
      <c r="K50" s="234">
        <f>ROUND(E50*J50,2)</f>
        <v>0</v>
      </c>
      <c r="L50" s="234">
        <v>21</v>
      </c>
      <c r="M50" s="234">
        <f>G50*(1+L50/100)</f>
        <v>0</v>
      </c>
      <c r="N50" s="232">
        <v>1.21E-2</v>
      </c>
      <c r="O50" s="232">
        <f>ROUND(E50*N50,2)</f>
        <v>0.01</v>
      </c>
      <c r="P50" s="232">
        <v>0</v>
      </c>
      <c r="Q50" s="232">
        <f>ROUND(E50*P50,2)</f>
        <v>0</v>
      </c>
      <c r="R50" s="234"/>
      <c r="S50" s="234" t="s">
        <v>223</v>
      </c>
      <c r="T50" s="235" t="s">
        <v>151</v>
      </c>
      <c r="U50" s="219">
        <v>0</v>
      </c>
      <c r="V50" s="219">
        <f>ROUND(E50*U50,2)</f>
        <v>0</v>
      </c>
      <c r="W50" s="219"/>
      <c r="X50" s="219" t="s">
        <v>187</v>
      </c>
      <c r="Y50" s="219" t="s">
        <v>153</v>
      </c>
      <c r="Z50" s="208"/>
      <c r="AA50" s="208"/>
      <c r="AB50" s="208"/>
      <c r="AC50" s="208"/>
      <c r="AD50" s="208"/>
      <c r="AE50" s="208"/>
      <c r="AF50" s="208"/>
      <c r="AG50" s="208" t="s">
        <v>188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2" x14ac:dyDescent="0.2">
      <c r="A51" s="215"/>
      <c r="B51" s="216"/>
      <c r="C51" s="243"/>
      <c r="D51" s="238"/>
      <c r="E51" s="238"/>
      <c r="F51" s="238"/>
      <c r="G51" s="238"/>
      <c r="H51" s="219"/>
      <c r="I51" s="219"/>
      <c r="J51" s="219"/>
      <c r="K51" s="219"/>
      <c r="L51" s="219"/>
      <c r="M51" s="219"/>
      <c r="N51" s="218"/>
      <c r="O51" s="218"/>
      <c r="P51" s="218"/>
      <c r="Q51" s="218"/>
      <c r="R51" s="219"/>
      <c r="S51" s="219"/>
      <c r="T51" s="219"/>
      <c r="U51" s="219"/>
      <c r="V51" s="219"/>
      <c r="W51" s="219"/>
      <c r="X51" s="219"/>
      <c r="Y51" s="219"/>
      <c r="Z51" s="208"/>
      <c r="AA51" s="208"/>
      <c r="AB51" s="208"/>
      <c r="AC51" s="208"/>
      <c r="AD51" s="208"/>
      <c r="AE51" s="208"/>
      <c r="AF51" s="208"/>
      <c r="AG51" s="208" t="s">
        <v>155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ht="22.5" outlineLevel="1" x14ac:dyDescent="0.2">
      <c r="A52" s="229">
        <v>13</v>
      </c>
      <c r="B52" s="230" t="s">
        <v>360</v>
      </c>
      <c r="C52" s="242" t="s">
        <v>361</v>
      </c>
      <c r="D52" s="231" t="s">
        <v>228</v>
      </c>
      <c r="E52" s="232">
        <v>1</v>
      </c>
      <c r="F52" s="233"/>
      <c r="G52" s="234">
        <f>ROUND(E52*F52,2)</f>
        <v>0</v>
      </c>
      <c r="H52" s="233"/>
      <c r="I52" s="234">
        <f>ROUND(E52*H52,2)</f>
        <v>0</v>
      </c>
      <c r="J52" s="233"/>
      <c r="K52" s="234">
        <f>ROUND(E52*J52,2)</f>
        <v>0</v>
      </c>
      <c r="L52" s="234">
        <v>21</v>
      </c>
      <c r="M52" s="234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4"/>
      <c r="S52" s="234" t="s">
        <v>223</v>
      </c>
      <c r="T52" s="235" t="s">
        <v>151</v>
      </c>
      <c r="U52" s="219">
        <v>0</v>
      </c>
      <c r="V52" s="219">
        <f>ROUND(E52*U52,2)</f>
        <v>0</v>
      </c>
      <c r="W52" s="219"/>
      <c r="X52" s="219" t="s">
        <v>187</v>
      </c>
      <c r="Y52" s="219" t="s">
        <v>153</v>
      </c>
      <c r="Z52" s="208"/>
      <c r="AA52" s="208"/>
      <c r="AB52" s="208"/>
      <c r="AC52" s="208"/>
      <c r="AD52" s="208"/>
      <c r="AE52" s="208"/>
      <c r="AF52" s="208"/>
      <c r="AG52" s="208" t="s">
        <v>188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2" x14ac:dyDescent="0.2">
      <c r="A53" s="215"/>
      <c r="B53" s="216"/>
      <c r="C53" s="243"/>
      <c r="D53" s="238"/>
      <c r="E53" s="238"/>
      <c r="F53" s="238"/>
      <c r="G53" s="238"/>
      <c r="H53" s="219"/>
      <c r="I53" s="219"/>
      <c r="J53" s="219"/>
      <c r="K53" s="219"/>
      <c r="L53" s="219"/>
      <c r="M53" s="219"/>
      <c r="N53" s="218"/>
      <c r="O53" s="218"/>
      <c r="P53" s="218"/>
      <c r="Q53" s="218"/>
      <c r="R53" s="219"/>
      <c r="S53" s="219"/>
      <c r="T53" s="219"/>
      <c r="U53" s="219"/>
      <c r="V53" s="219"/>
      <c r="W53" s="219"/>
      <c r="X53" s="219"/>
      <c r="Y53" s="219"/>
      <c r="Z53" s="208"/>
      <c r="AA53" s="208"/>
      <c r="AB53" s="208"/>
      <c r="AC53" s="208"/>
      <c r="AD53" s="208"/>
      <c r="AE53" s="208"/>
      <c r="AF53" s="208"/>
      <c r="AG53" s="208" t="s">
        <v>155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 x14ac:dyDescent="0.2">
      <c r="A54" s="229">
        <v>14</v>
      </c>
      <c r="B54" s="230" t="s">
        <v>362</v>
      </c>
      <c r="C54" s="242" t="s">
        <v>363</v>
      </c>
      <c r="D54" s="231" t="s">
        <v>228</v>
      </c>
      <c r="E54" s="232">
        <v>1</v>
      </c>
      <c r="F54" s="233"/>
      <c r="G54" s="234">
        <f>ROUND(E54*F54,2)</f>
        <v>0</v>
      </c>
      <c r="H54" s="233"/>
      <c r="I54" s="234">
        <f>ROUND(E54*H54,2)</f>
        <v>0</v>
      </c>
      <c r="J54" s="233"/>
      <c r="K54" s="234">
        <f>ROUND(E54*J54,2)</f>
        <v>0</v>
      </c>
      <c r="L54" s="234">
        <v>21</v>
      </c>
      <c r="M54" s="234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4"/>
      <c r="S54" s="234" t="s">
        <v>223</v>
      </c>
      <c r="T54" s="235" t="s">
        <v>151</v>
      </c>
      <c r="U54" s="219">
        <v>0</v>
      </c>
      <c r="V54" s="219">
        <f>ROUND(E54*U54,2)</f>
        <v>0</v>
      </c>
      <c r="W54" s="219"/>
      <c r="X54" s="219" t="s">
        <v>187</v>
      </c>
      <c r="Y54" s="219" t="s">
        <v>153</v>
      </c>
      <c r="Z54" s="208"/>
      <c r="AA54" s="208"/>
      <c r="AB54" s="208"/>
      <c r="AC54" s="208"/>
      <c r="AD54" s="208"/>
      <c r="AE54" s="208"/>
      <c r="AF54" s="208"/>
      <c r="AG54" s="208" t="s">
        <v>188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2" x14ac:dyDescent="0.2">
      <c r="A55" s="215"/>
      <c r="B55" s="216"/>
      <c r="C55" s="243"/>
      <c r="D55" s="238"/>
      <c r="E55" s="238"/>
      <c r="F55" s="238"/>
      <c r="G55" s="238"/>
      <c r="H55" s="219"/>
      <c r="I55" s="219"/>
      <c r="J55" s="219"/>
      <c r="K55" s="219"/>
      <c r="L55" s="219"/>
      <c r="M55" s="219"/>
      <c r="N55" s="218"/>
      <c r="O55" s="218"/>
      <c r="P55" s="218"/>
      <c r="Q55" s="218"/>
      <c r="R55" s="219"/>
      <c r="S55" s="219"/>
      <c r="T55" s="219"/>
      <c r="U55" s="219"/>
      <c r="V55" s="219"/>
      <c r="W55" s="219"/>
      <c r="X55" s="219"/>
      <c r="Y55" s="219"/>
      <c r="Z55" s="208"/>
      <c r="AA55" s="208"/>
      <c r="AB55" s="208"/>
      <c r="AC55" s="208"/>
      <c r="AD55" s="208"/>
      <c r="AE55" s="208"/>
      <c r="AF55" s="208"/>
      <c r="AG55" s="208" t="s">
        <v>155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ht="22.5" outlineLevel="1" x14ac:dyDescent="0.2">
      <c r="A56" s="229">
        <v>15</v>
      </c>
      <c r="B56" s="230" t="s">
        <v>364</v>
      </c>
      <c r="C56" s="242" t="s">
        <v>365</v>
      </c>
      <c r="D56" s="231" t="s">
        <v>286</v>
      </c>
      <c r="E56" s="232">
        <v>21</v>
      </c>
      <c r="F56" s="233"/>
      <c r="G56" s="234">
        <f>ROUND(E56*F56,2)</f>
        <v>0</v>
      </c>
      <c r="H56" s="233"/>
      <c r="I56" s="234">
        <f>ROUND(E56*H56,2)</f>
        <v>0</v>
      </c>
      <c r="J56" s="233"/>
      <c r="K56" s="234">
        <f>ROUND(E56*J56,2)</f>
        <v>0</v>
      </c>
      <c r="L56" s="234">
        <v>21</v>
      </c>
      <c r="M56" s="234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4"/>
      <c r="S56" s="234" t="s">
        <v>223</v>
      </c>
      <c r="T56" s="235" t="s">
        <v>151</v>
      </c>
      <c r="U56" s="219">
        <v>0</v>
      </c>
      <c r="V56" s="219">
        <f>ROUND(E56*U56,2)</f>
        <v>0</v>
      </c>
      <c r="W56" s="219"/>
      <c r="X56" s="219" t="s">
        <v>187</v>
      </c>
      <c r="Y56" s="219" t="s">
        <v>153</v>
      </c>
      <c r="Z56" s="208"/>
      <c r="AA56" s="208"/>
      <c r="AB56" s="208"/>
      <c r="AC56" s="208"/>
      <c r="AD56" s="208"/>
      <c r="AE56" s="208"/>
      <c r="AF56" s="208"/>
      <c r="AG56" s="208" t="s">
        <v>188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2" x14ac:dyDescent="0.2">
      <c r="A57" s="215"/>
      <c r="B57" s="216"/>
      <c r="C57" s="259" t="s">
        <v>366</v>
      </c>
      <c r="D57" s="249"/>
      <c r="E57" s="250">
        <v>21</v>
      </c>
      <c r="F57" s="219"/>
      <c r="G57" s="219"/>
      <c r="H57" s="219"/>
      <c r="I57" s="219"/>
      <c r="J57" s="219"/>
      <c r="K57" s="219"/>
      <c r="L57" s="219"/>
      <c r="M57" s="219"/>
      <c r="N57" s="218"/>
      <c r="O57" s="218"/>
      <c r="P57" s="218"/>
      <c r="Q57" s="218"/>
      <c r="R57" s="219"/>
      <c r="S57" s="219"/>
      <c r="T57" s="219"/>
      <c r="U57" s="219"/>
      <c r="V57" s="219"/>
      <c r="W57" s="219"/>
      <c r="X57" s="219"/>
      <c r="Y57" s="219"/>
      <c r="Z57" s="208"/>
      <c r="AA57" s="208"/>
      <c r="AB57" s="208"/>
      <c r="AC57" s="208"/>
      <c r="AD57" s="208"/>
      <c r="AE57" s="208"/>
      <c r="AF57" s="208"/>
      <c r="AG57" s="208" t="s">
        <v>192</v>
      </c>
      <c r="AH57" s="208">
        <v>0</v>
      </c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outlineLevel="2" x14ac:dyDescent="0.2">
      <c r="A58" s="215"/>
      <c r="B58" s="216"/>
      <c r="C58" s="245"/>
      <c r="D58" s="237"/>
      <c r="E58" s="237"/>
      <c r="F58" s="237"/>
      <c r="G58" s="237"/>
      <c r="H58" s="219"/>
      <c r="I58" s="219"/>
      <c r="J58" s="219"/>
      <c r="K58" s="219"/>
      <c r="L58" s="219"/>
      <c r="M58" s="219"/>
      <c r="N58" s="218"/>
      <c r="O58" s="218"/>
      <c r="P58" s="218"/>
      <c r="Q58" s="218"/>
      <c r="R58" s="219"/>
      <c r="S58" s="219"/>
      <c r="T58" s="219"/>
      <c r="U58" s="219"/>
      <c r="V58" s="219"/>
      <c r="W58" s="219"/>
      <c r="X58" s="219"/>
      <c r="Y58" s="219"/>
      <c r="Z58" s="208"/>
      <c r="AA58" s="208"/>
      <c r="AB58" s="208"/>
      <c r="AC58" s="208"/>
      <c r="AD58" s="208"/>
      <c r="AE58" s="208"/>
      <c r="AF58" s="208"/>
      <c r="AG58" s="208" t="s">
        <v>155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ht="22.5" outlineLevel="1" x14ac:dyDescent="0.2">
      <c r="A59" s="229">
        <v>16</v>
      </c>
      <c r="B59" s="230" t="s">
        <v>367</v>
      </c>
      <c r="C59" s="242" t="s">
        <v>368</v>
      </c>
      <c r="D59" s="231" t="s">
        <v>228</v>
      </c>
      <c r="E59" s="232">
        <v>1</v>
      </c>
      <c r="F59" s="233"/>
      <c r="G59" s="234">
        <f>ROUND(E59*F59,2)</f>
        <v>0</v>
      </c>
      <c r="H59" s="233"/>
      <c r="I59" s="234">
        <f>ROUND(E59*H59,2)</f>
        <v>0</v>
      </c>
      <c r="J59" s="233"/>
      <c r="K59" s="234">
        <f>ROUND(E59*J59,2)</f>
        <v>0</v>
      </c>
      <c r="L59" s="234">
        <v>21</v>
      </c>
      <c r="M59" s="234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4"/>
      <c r="S59" s="234" t="s">
        <v>223</v>
      </c>
      <c r="T59" s="235" t="s">
        <v>151</v>
      </c>
      <c r="U59" s="219">
        <v>0</v>
      </c>
      <c r="V59" s="219">
        <f>ROUND(E59*U59,2)</f>
        <v>0</v>
      </c>
      <c r="W59" s="219"/>
      <c r="X59" s="219" t="s">
        <v>187</v>
      </c>
      <c r="Y59" s="219" t="s">
        <v>153</v>
      </c>
      <c r="Z59" s="208"/>
      <c r="AA59" s="208"/>
      <c r="AB59" s="208"/>
      <c r="AC59" s="208"/>
      <c r="AD59" s="208"/>
      <c r="AE59" s="208"/>
      <c r="AF59" s="208"/>
      <c r="AG59" s="208" t="s">
        <v>188</v>
      </c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2" x14ac:dyDescent="0.2">
      <c r="A60" s="215"/>
      <c r="B60" s="216"/>
      <c r="C60" s="243"/>
      <c r="D60" s="238"/>
      <c r="E60" s="238"/>
      <c r="F60" s="238"/>
      <c r="G60" s="238"/>
      <c r="H60" s="219"/>
      <c r="I60" s="219"/>
      <c r="J60" s="219"/>
      <c r="K60" s="219"/>
      <c r="L60" s="219"/>
      <c r="M60" s="219"/>
      <c r="N60" s="218"/>
      <c r="O60" s="218"/>
      <c r="P60" s="218"/>
      <c r="Q60" s="218"/>
      <c r="R60" s="219"/>
      <c r="S60" s="219"/>
      <c r="T60" s="219"/>
      <c r="U60" s="219"/>
      <c r="V60" s="219"/>
      <c r="W60" s="219"/>
      <c r="X60" s="219"/>
      <c r="Y60" s="219"/>
      <c r="Z60" s="208"/>
      <c r="AA60" s="208"/>
      <c r="AB60" s="208"/>
      <c r="AC60" s="208"/>
      <c r="AD60" s="208"/>
      <c r="AE60" s="208"/>
      <c r="AF60" s="208"/>
      <c r="AG60" s="208" t="s">
        <v>155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ht="22.5" outlineLevel="1" x14ac:dyDescent="0.2">
      <c r="A61" s="229">
        <v>17</v>
      </c>
      <c r="B61" s="230" t="s">
        <v>369</v>
      </c>
      <c r="C61" s="242" t="s">
        <v>370</v>
      </c>
      <c r="D61" s="231" t="s">
        <v>222</v>
      </c>
      <c r="E61" s="232">
        <v>1</v>
      </c>
      <c r="F61" s="233"/>
      <c r="G61" s="234">
        <f>ROUND(E61*F61,2)</f>
        <v>0</v>
      </c>
      <c r="H61" s="233"/>
      <c r="I61" s="234">
        <f>ROUND(E61*H61,2)</f>
        <v>0</v>
      </c>
      <c r="J61" s="233"/>
      <c r="K61" s="234">
        <f>ROUND(E61*J61,2)</f>
        <v>0</v>
      </c>
      <c r="L61" s="234">
        <v>21</v>
      </c>
      <c r="M61" s="234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4"/>
      <c r="S61" s="234" t="s">
        <v>223</v>
      </c>
      <c r="T61" s="235" t="s">
        <v>151</v>
      </c>
      <c r="U61" s="219">
        <v>0</v>
      </c>
      <c r="V61" s="219">
        <f>ROUND(E61*U61,2)</f>
        <v>0</v>
      </c>
      <c r="W61" s="219"/>
      <c r="X61" s="219" t="s">
        <v>187</v>
      </c>
      <c r="Y61" s="219" t="s">
        <v>153</v>
      </c>
      <c r="Z61" s="208"/>
      <c r="AA61" s="208"/>
      <c r="AB61" s="208"/>
      <c r="AC61" s="208"/>
      <c r="AD61" s="208"/>
      <c r="AE61" s="208"/>
      <c r="AF61" s="208"/>
      <c r="AG61" s="208" t="s">
        <v>188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2" x14ac:dyDescent="0.2">
      <c r="A62" s="215"/>
      <c r="B62" s="216"/>
      <c r="C62" s="243"/>
      <c r="D62" s="238"/>
      <c r="E62" s="238"/>
      <c r="F62" s="238"/>
      <c r="G62" s="238"/>
      <c r="H62" s="219"/>
      <c r="I62" s="219"/>
      <c r="J62" s="219"/>
      <c r="K62" s="219"/>
      <c r="L62" s="219"/>
      <c r="M62" s="219"/>
      <c r="N62" s="218"/>
      <c r="O62" s="218"/>
      <c r="P62" s="218"/>
      <c r="Q62" s="218"/>
      <c r="R62" s="219"/>
      <c r="S62" s="219"/>
      <c r="T62" s="219"/>
      <c r="U62" s="219"/>
      <c r="V62" s="219"/>
      <c r="W62" s="219"/>
      <c r="X62" s="219"/>
      <c r="Y62" s="219"/>
      <c r="Z62" s="208"/>
      <c r="AA62" s="208"/>
      <c r="AB62" s="208"/>
      <c r="AC62" s="208"/>
      <c r="AD62" s="208"/>
      <c r="AE62" s="208"/>
      <c r="AF62" s="208"/>
      <c r="AG62" s="208" t="s">
        <v>155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x14ac:dyDescent="0.2">
      <c r="A63" s="222" t="s">
        <v>145</v>
      </c>
      <c r="B63" s="223" t="s">
        <v>85</v>
      </c>
      <c r="C63" s="241" t="s">
        <v>86</v>
      </c>
      <c r="D63" s="224"/>
      <c r="E63" s="225"/>
      <c r="F63" s="226"/>
      <c r="G63" s="226">
        <f>SUMIF(AG64:AG68,"&lt;&gt;NOR",G64:G68)</f>
        <v>0</v>
      </c>
      <c r="H63" s="226"/>
      <c r="I63" s="226">
        <f>SUM(I64:I68)</f>
        <v>0</v>
      </c>
      <c r="J63" s="226"/>
      <c r="K63" s="226">
        <f>SUM(K64:K68)</f>
        <v>0</v>
      </c>
      <c r="L63" s="226"/>
      <c r="M63" s="226">
        <f>SUM(M64:M68)</f>
        <v>0</v>
      </c>
      <c r="N63" s="225"/>
      <c r="O63" s="225">
        <f>SUM(O64:O68)</f>
        <v>0</v>
      </c>
      <c r="P63" s="225"/>
      <c r="Q63" s="225">
        <f>SUM(Q64:Q68)</f>
        <v>0</v>
      </c>
      <c r="R63" s="226"/>
      <c r="S63" s="226"/>
      <c r="T63" s="227"/>
      <c r="U63" s="221"/>
      <c r="V63" s="221">
        <f>SUM(V64:V68)</f>
        <v>6.97</v>
      </c>
      <c r="W63" s="221"/>
      <c r="X63" s="221"/>
      <c r="Y63" s="221"/>
      <c r="AG63" t="s">
        <v>146</v>
      </c>
    </row>
    <row r="64" spans="1:60" outlineLevel="1" x14ac:dyDescent="0.2">
      <c r="A64" s="229">
        <v>18</v>
      </c>
      <c r="B64" s="230" t="s">
        <v>238</v>
      </c>
      <c r="C64" s="242" t="s">
        <v>239</v>
      </c>
      <c r="D64" s="231" t="s">
        <v>240</v>
      </c>
      <c r="E64" s="232">
        <v>21.11234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4"/>
      <c r="S64" s="234" t="s">
        <v>150</v>
      </c>
      <c r="T64" s="235" t="s">
        <v>150</v>
      </c>
      <c r="U64" s="219">
        <v>0.33</v>
      </c>
      <c r="V64" s="219">
        <f>ROUND(E64*U64,2)</f>
        <v>6.97</v>
      </c>
      <c r="W64" s="219"/>
      <c r="X64" s="219" t="s">
        <v>246</v>
      </c>
      <c r="Y64" s="219" t="s">
        <v>153</v>
      </c>
      <c r="Z64" s="208"/>
      <c r="AA64" s="208"/>
      <c r="AB64" s="208"/>
      <c r="AC64" s="208"/>
      <c r="AD64" s="208"/>
      <c r="AE64" s="208"/>
      <c r="AF64" s="208"/>
      <c r="AG64" s="208" t="s">
        <v>247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2" x14ac:dyDescent="0.2">
      <c r="A65" s="215"/>
      <c r="B65" s="216"/>
      <c r="C65" s="259" t="s">
        <v>371</v>
      </c>
      <c r="D65" s="249"/>
      <c r="E65" s="250"/>
      <c r="F65" s="219"/>
      <c r="G65" s="219"/>
      <c r="H65" s="219"/>
      <c r="I65" s="219"/>
      <c r="J65" s="219"/>
      <c r="K65" s="219"/>
      <c r="L65" s="219"/>
      <c r="M65" s="219"/>
      <c r="N65" s="218"/>
      <c r="O65" s="218"/>
      <c r="P65" s="218"/>
      <c r="Q65" s="218"/>
      <c r="R65" s="219"/>
      <c r="S65" s="219"/>
      <c r="T65" s="219"/>
      <c r="U65" s="219"/>
      <c r="V65" s="219"/>
      <c r="W65" s="219"/>
      <c r="X65" s="219"/>
      <c r="Y65" s="219"/>
      <c r="Z65" s="208"/>
      <c r="AA65" s="208"/>
      <c r="AB65" s="208"/>
      <c r="AC65" s="208"/>
      <c r="AD65" s="208"/>
      <c r="AE65" s="208"/>
      <c r="AF65" s="208"/>
      <c r="AG65" s="208" t="s">
        <v>192</v>
      </c>
      <c r="AH65" s="208">
        <v>0</v>
      </c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3" x14ac:dyDescent="0.2">
      <c r="A66" s="215"/>
      <c r="B66" s="216"/>
      <c r="C66" s="259" t="s">
        <v>372</v>
      </c>
      <c r="D66" s="249"/>
      <c r="E66" s="250"/>
      <c r="F66" s="219"/>
      <c r="G66" s="219"/>
      <c r="H66" s="219"/>
      <c r="I66" s="219"/>
      <c r="J66" s="219"/>
      <c r="K66" s="219"/>
      <c r="L66" s="219"/>
      <c r="M66" s="219"/>
      <c r="N66" s="218"/>
      <c r="O66" s="218"/>
      <c r="P66" s="218"/>
      <c r="Q66" s="218"/>
      <c r="R66" s="219"/>
      <c r="S66" s="219"/>
      <c r="T66" s="219"/>
      <c r="U66" s="219"/>
      <c r="V66" s="219"/>
      <c r="W66" s="219"/>
      <c r="X66" s="219"/>
      <c r="Y66" s="219"/>
      <c r="Z66" s="208"/>
      <c r="AA66" s="208"/>
      <c r="AB66" s="208"/>
      <c r="AC66" s="208"/>
      <c r="AD66" s="208"/>
      <c r="AE66" s="208"/>
      <c r="AF66" s="208"/>
      <c r="AG66" s="208" t="s">
        <v>192</v>
      </c>
      <c r="AH66" s="208">
        <v>0</v>
      </c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3" x14ac:dyDescent="0.2">
      <c r="A67" s="215"/>
      <c r="B67" s="216"/>
      <c r="C67" s="259" t="s">
        <v>373</v>
      </c>
      <c r="D67" s="249"/>
      <c r="E67" s="250">
        <v>21.11234</v>
      </c>
      <c r="F67" s="219"/>
      <c r="G67" s="219"/>
      <c r="H67" s="219"/>
      <c r="I67" s="219"/>
      <c r="J67" s="219"/>
      <c r="K67" s="219"/>
      <c r="L67" s="219"/>
      <c r="M67" s="219"/>
      <c r="N67" s="218"/>
      <c r="O67" s="218"/>
      <c r="P67" s="218"/>
      <c r="Q67" s="218"/>
      <c r="R67" s="219"/>
      <c r="S67" s="219"/>
      <c r="T67" s="219"/>
      <c r="U67" s="219"/>
      <c r="V67" s="219"/>
      <c r="W67" s="219"/>
      <c r="X67" s="219"/>
      <c r="Y67" s="219"/>
      <c r="Z67" s="208"/>
      <c r="AA67" s="208"/>
      <c r="AB67" s="208"/>
      <c r="AC67" s="208"/>
      <c r="AD67" s="208"/>
      <c r="AE67" s="208"/>
      <c r="AF67" s="208"/>
      <c r="AG67" s="208" t="s">
        <v>192</v>
      </c>
      <c r="AH67" s="208">
        <v>0</v>
      </c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2" x14ac:dyDescent="0.2">
      <c r="A68" s="215"/>
      <c r="B68" s="216"/>
      <c r="C68" s="245"/>
      <c r="D68" s="237"/>
      <c r="E68" s="237"/>
      <c r="F68" s="237"/>
      <c r="G68" s="237"/>
      <c r="H68" s="219"/>
      <c r="I68" s="219"/>
      <c r="J68" s="219"/>
      <c r="K68" s="219"/>
      <c r="L68" s="219"/>
      <c r="M68" s="219"/>
      <c r="N68" s="218"/>
      <c r="O68" s="218"/>
      <c r="P68" s="218"/>
      <c r="Q68" s="218"/>
      <c r="R68" s="219"/>
      <c r="S68" s="219"/>
      <c r="T68" s="219"/>
      <c r="U68" s="219"/>
      <c r="V68" s="219"/>
      <c r="W68" s="219"/>
      <c r="X68" s="219"/>
      <c r="Y68" s="219"/>
      <c r="Z68" s="208"/>
      <c r="AA68" s="208"/>
      <c r="AB68" s="208"/>
      <c r="AC68" s="208"/>
      <c r="AD68" s="208"/>
      <c r="AE68" s="208"/>
      <c r="AF68" s="208"/>
      <c r="AG68" s="208" t="s">
        <v>155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x14ac:dyDescent="0.2">
      <c r="A69" s="222" t="s">
        <v>145</v>
      </c>
      <c r="B69" s="223" t="s">
        <v>87</v>
      </c>
      <c r="C69" s="241" t="s">
        <v>88</v>
      </c>
      <c r="D69" s="224"/>
      <c r="E69" s="225"/>
      <c r="F69" s="226"/>
      <c r="G69" s="226">
        <f>SUMIF(AG70:AG74,"&lt;&gt;NOR",G70:G74)</f>
        <v>0</v>
      </c>
      <c r="H69" s="226"/>
      <c r="I69" s="226">
        <f>SUM(I70:I74)</f>
        <v>0</v>
      </c>
      <c r="J69" s="226"/>
      <c r="K69" s="226">
        <f>SUM(K70:K74)</f>
        <v>0</v>
      </c>
      <c r="L69" s="226"/>
      <c r="M69" s="226">
        <f>SUM(M70:M74)</f>
        <v>0</v>
      </c>
      <c r="N69" s="225"/>
      <c r="O69" s="225">
        <f>SUM(O70:O74)</f>
        <v>0.06</v>
      </c>
      <c r="P69" s="225"/>
      <c r="Q69" s="225">
        <f>SUM(Q70:Q74)</f>
        <v>0</v>
      </c>
      <c r="R69" s="226"/>
      <c r="S69" s="226"/>
      <c r="T69" s="227"/>
      <c r="U69" s="221"/>
      <c r="V69" s="221">
        <f>SUM(V70:V74)</f>
        <v>8.3000000000000007</v>
      </c>
      <c r="W69" s="221"/>
      <c r="X69" s="221"/>
      <c r="Y69" s="221"/>
      <c r="AG69" t="s">
        <v>146</v>
      </c>
    </row>
    <row r="70" spans="1:60" ht="22.5" outlineLevel="1" x14ac:dyDescent="0.2">
      <c r="A70" s="229">
        <v>19</v>
      </c>
      <c r="B70" s="230" t="s">
        <v>374</v>
      </c>
      <c r="C70" s="242" t="s">
        <v>375</v>
      </c>
      <c r="D70" s="231" t="s">
        <v>185</v>
      </c>
      <c r="E70" s="232">
        <v>14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21</v>
      </c>
      <c r="M70" s="234">
        <f>G70*(1+L70/100)</f>
        <v>0</v>
      </c>
      <c r="N70" s="232">
        <v>4.6299999999999996E-3</v>
      </c>
      <c r="O70" s="232">
        <f>ROUND(E70*N70,2)</f>
        <v>0.06</v>
      </c>
      <c r="P70" s="232">
        <v>0</v>
      </c>
      <c r="Q70" s="232">
        <f>ROUND(E70*P70,2)</f>
        <v>0</v>
      </c>
      <c r="R70" s="234" t="s">
        <v>376</v>
      </c>
      <c r="S70" s="234" t="s">
        <v>150</v>
      </c>
      <c r="T70" s="235" t="s">
        <v>150</v>
      </c>
      <c r="U70" s="219">
        <v>0.59299999999999997</v>
      </c>
      <c r="V70" s="219">
        <f>ROUND(E70*U70,2)</f>
        <v>8.3000000000000007</v>
      </c>
      <c r="W70" s="219"/>
      <c r="X70" s="219" t="s">
        <v>187</v>
      </c>
      <c r="Y70" s="219" t="s">
        <v>153</v>
      </c>
      <c r="Z70" s="208"/>
      <c r="AA70" s="208"/>
      <c r="AB70" s="208"/>
      <c r="AC70" s="208"/>
      <c r="AD70" s="208"/>
      <c r="AE70" s="208"/>
      <c r="AF70" s="208"/>
      <c r="AG70" s="208" t="s">
        <v>188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2" x14ac:dyDescent="0.2">
      <c r="A71" s="215"/>
      <c r="B71" s="216"/>
      <c r="C71" s="243"/>
      <c r="D71" s="238"/>
      <c r="E71" s="238"/>
      <c r="F71" s="238"/>
      <c r="G71" s="238"/>
      <c r="H71" s="219"/>
      <c r="I71" s="219"/>
      <c r="J71" s="219"/>
      <c r="K71" s="219"/>
      <c r="L71" s="219"/>
      <c r="M71" s="219"/>
      <c r="N71" s="218"/>
      <c r="O71" s="218"/>
      <c r="P71" s="218"/>
      <c r="Q71" s="218"/>
      <c r="R71" s="219"/>
      <c r="S71" s="219"/>
      <c r="T71" s="219"/>
      <c r="U71" s="219"/>
      <c r="V71" s="219"/>
      <c r="W71" s="219"/>
      <c r="X71" s="219"/>
      <c r="Y71" s="219"/>
      <c r="Z71" s="208"/>
      <c r="AA71" s="208"/>
      <c r="AB71" s="208"/>
      <c r="AC71" s="208"/>
      <c r="AD71" s="208"/>
      <c r="AE71" s="208"/>
      <c r="AF71" s="208"/>
      <c r="AG71" s="208" t="s">
        <v>155</v>
      </c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1" x14ac:dyDescent="0.2">
      <c r="A72" s="215">
        <v>20</v>
      </c>
      <c r="B72" s="216" t="s">
        <v>377</v>
      </c>
      <c r="C72" s="264" t="s">
        <v>378</v>
      </c>
      <c r="D72" s="217" t="s">
        <v>0</v>
      </c>
      <c r="E72" s="236"/>
      <c r="F72" s="220"/>
      <c r="G72" s="219">
        <f>ROUND(E72*F72,2)</f>
        <v>0</v>
      </c>
      <c r="H72" s="220"/>
      <c r="I72" s="219">
        <f>ROUND(E72*H72,2)</f>
        <v>0</v>
      </c>
      <c r="J72" s="220"/>
      <c r="K72" s="219">
        <f>ROUND(E72*J72,2)</f>
        <v>0</v>
      </c>
      <c r="L72" s="219">
        <v>21</v>
      </c>
      <c r="M72" s="219">
        <f>G72*(1+L72/100)</f>
        <v>0</v>
      </c>
      <c r="N72" s="218">
        <v>0</v>
      </c>
      <c r="O72" s="218">
        <f>ROUND(E72*N72,2)</f>
        <v>0</v>
      </c>
      <c r="P72" s="218">
        <v>0</v>
      </c>
      <c r="Q72" s="218">
        <f>ROUND(E72*P72,2)</f>
        <v>0</v>
      </c>
      <c r="R72" s="219" t="s">
        <v>376</v>
      </c>
      <c r="S72" s="219" t="s">
        <v>150</v>
      </c>
      <c r="T72" s="219" t="s">
        <v>150</v>
      </c>
      <c r="U72" s="219">
        <v>0</v>
      </c>
      <c r="V72" s="219">
        <f>ROUND(E72*U72,2)</f>
        <v>0</v>
      </c>
      <c r="W72" s="219"/>
      <c r="X72" s="219" t="s">
        <v>246</v>
      </c>
      <c r="Y72" s="219" t="s">
        <v>153</v>
      </c>
      <c r="Z72" s="208"/>
      <c r="AA72" s="208"/>
      <c r="AB72" s="208"/>
      <c r="AC72" s="208"/>
      <c r="AD72" s="208"/>
      <c r="AE72" s="208"/>
      <c r="AF72" s="208"/>
      <c r="AG72" s="208" t="s">
        <v>247</v>
      </c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 outlineLevel="2" x14ac:dyDescent="0.2">
      <c r="A73" s="215"/>
      <c r="B73" s="216"/>
      <c r="C73" s="265" t="s">
        <v>379</v>
      </c>
      <c r="D73" s="257"/>
      <c r="E73" s="257"/>
      <c r="F73" s="257"/>
      <c r="G73" s="257"/>
      <c r="H73" s="219"/>
      <c r="I73" s="219"/>
      <c r="J73" s="219"/>
      <c r="K73" s="219"/>
      <c r="L73" s="219"/>
      <c r="M73" s="219"/>
      <c r="N73" s="218"/>
      <c r="O73" s="218"/>
      <c r="P73" s="218"/>
      <c r="Q73" s="218"/>
      <c r="R73" s="219"/>
      <c r="S73" s="219"/>
      <c r="T73" s="219"/>
      <c r="U73" s="219"/>
      <c r="V73" s="219"/>
      <c r="W73" s="219"/>
      <c r="X73" s="219"/>
      <c r="Y73" s="219"/>
      <c r="Z73" s="208"/>
      <c r="AA73" s="208"/>
      <c r="AB73" s="208"/>
      <c r="AC73" s="208"/>
      <c r="AD73" s="208"/>
      <c r="AE73" s="208"/>
      <c r="AF73" s="208"/>
      <c r="AG73" s="208" t="s">
        <v>190</v>
      </c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2" x14ac:dyDescent="0.2">
      <c r="A74" s="215"/>
      <c r="B74" s="216"/>
      <c r="C74" s="245"/>
      <c r="D74" s="237"/>
      <c r="E74" s="237"/>
      <c r="F74" s="237"/>
      <c r="G74" s="237"/>
      <c r="H74" s="219"/>
      <c r="I74" s="219"/>
      <c r="J74" s="219"/>
      <c r="K74" s="219"/>
      <c r="L74" s="219"/>
      <c r="M74" s="219"/>
      <c r="N74" s="218"/>
      <c r="O74" s="218"/>
      <c r="P74" s="218"/>
      <c r="Q74" s="218"/>
      <c r="R74" s="219"/>
      <c r="S74" s="219"/>
      <c r="T74" s="219"/>
      <c r="U74" s="219"/>
      <c r="V74" s="219"/>
      <c r="W74" s="219"/>
      <c r="X74" s="219"/>
      <c r="Y74" s="219"/>
      <c r="Z74" s="208"/>
      <c r="AA74" s="208"/>
      <c r="AB74" s="208"/>
      <c r="AC74" s="208"/>
      <c r="AD74" s="208"/>
      <c r="AE74" s="208"/>
      <c r="AF74" s="208"/>
      <c r="AG74" s="208" t="s">
        <v>155</v>
      </c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x14ac:dyDescent="0.2">
      <c r="A75" s="222" t="s">
        <v>145</v>
      </c>
      <c r="B75" s="223" t="s">
        <v>93</v>
      </c>
      <c r="C75" s="241" t="s">
        <v>94</v>
      </c>
      <c r="D75" s="224"/>
      <c r="E75" s="225"/>
      <c r="F75" s="226"/>
      <c r="G75" s="226">
        <f>SUMIF(AG76:AG78,"&lt;&gt;NOR",G76:G78)</f>
        <v>0</v>
      </c>
      <c r="H75" s="226"/>
      <c r="I75" s="226">
        <f>SUM(I76:I78)</f>
        <v>0</v>
      </c>
      <c r="J75" s="226"/>
      <c r="K75" s="226">
        <f>SUM(K76:K78)</f>
        <v>0</v>
      </c>
      <c r="L75" s="226"/>
      <c r="M75" s="226">
        <f>SUM(M76:M78)</f>
        <v>0</v>
      </c>
      <c r="N75" s="225"/>
      <c r="O75" s="225">
        <f>SUM(O76:O78)</f>
        <v>0.02</v>
      </c>
      <c r="P75" s="225"/>
      <c r="Q75" s="225">
        <f>SUM(Q76:Q78)</f>
        <v>0</v>
      </c>
      <c r="R75" s="226"/>
      <c r="S75" s="226"/>
      <c r="T75" s="227"/>
      <c r="U75" s="221"/>
      <c r="V75" s="221">
        <f>SUM(V76:V78)</f>
        <v>0</v>
      </c>
      <c r="W75" s="221"/>
      <c r="X75" s="221"/>
      <c r="Y75" s="221"/>
      <c r="AG75" t="s">
        <v>146</v>
      </c>
    </row>
    <row r="76" spans="1:60" ht="22.5" outlineLevel="1" x14ac:dyDescent="0.2">
      <c r="A76" s="229">
        <v>21</v>
      </c>
      <c r="B76" s="230" t="s">
        <v>380</v>
      </c>
      <c r="C76" s="242" t="s">
        <v>381</v>
      </c>
      <c r="D76" s="231" t="s">
        <v>357</v>
      </c>
      <c r="E76" s="232">
        <v>1</v>
      </c>
      <c r="F76" s="233"/>
      <c r="G76" s="234">
        <f>ROUND(E76*F76,2)</f>
        <v>0</v>
      </c>
      <c r="H76" s="233"/>
      <c r="I76" s="234">
        <f>ROUND(E76*H76,2)</f>
        <v>0</v>
      </c>
      <c r="J76" s="233"/>
      <c r="K76" s="234">
        <f>ROUND(E76*J76,2)</f>
        <v>0</v>
      </c>
      <c r="L76" s="234">
        <v>21</v>
      </c>
      <c r="M76" s="234">
        <f>G76*(1+L76/100)</f>
        <v>0</v>
      </c>
      <c r="N76" s="232">
        <v>1.917E-2</v>
      </c>
      <c r="O76" s="232">
        <f>ROUND(E76*N76,2)</f>
        <v>0.02</v>
      </c>
      <c r="P76" s="232">
        <v>0</v>
      </c>
      <c r="Q76" s="232">
        <f>ROUND(E76*P76,2)</f>
        <v>0</v>
      </c>
      <c r="R76" s="234" t="s">
        <v>382</v>
      </c>
      <c r="S76" s="234" t="s">
        <v>150</v>
      </c>
      <c r="T76" s="235" t="s">
        <v>150</v>
      </c>
      <c r="U76" s="219">
        <v>0</v>
      </c>
      <c r="V76" s="219">
        <f>ROUND(E76*U76,2)</f>
        <v>0</v>
      </c>
      <c r="W76" s="219"/>
      <c r="X76" s="219" t="s">
        <v>383</v>
      </c>
      <c r="Y76" s="219" t="s">
        <v>153</v>
      </c>
      <c r="Z76" s="208"/>
      <c r="AA76" s="208"/>
      <c r="AB76" s="208"/>
      <c r="AC76" s="208"/>
      <c r="AD76" s="208"/>
      <c r="AE76" s="208"/>
      <c r="AF76" s="208"/>
      <c r="AG76" s="208" t="s">
        <v>384</v>
      </c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ht="22.5" outlineLevel="2" x14ac:dyDescent="0.2">
      <c r="A77" s="215"/>
      <c r="B77" s="216"/>
      <c r="C77" s="244" t="s">
        <v>385</v>
      </c>
      <c r="D77" s="239"/>
      <c r="E77" s="239"/>
      <c r="F77" s="239"/>
      <c r="G77" s="239"/>
      <c r="H77" s="219"/>
      <c r="I77" s="219"/>
      <c r="J77" s="219"/>
      <c r="K77" s="219"/>
      <c r="L77" s="219"/>
      <c r="M77" s="219"/>
      <c r="N77" s="218"/>
      <c r="O77" s="218"/>
      <c r="P77" s="218"/>
      <c r="Q77" s="218"/>
      <c r="R77" s="219"/>
      <c r="S77" s="219"/>
      <c r="T77" s="219"/>
      <c r="U77" s="219"/>
      <c r="V77" s="219"/>
      <c r="W77" s="219"/>
      <c r="X77" s="219"/>
      <c r="Y77" s="219"/>
      <c r="Z77" s="208"/>
      <c r="AA77" s="208"/>
      <c r="AB77" s="208"/>
      <c r="AC77" s="208"/>
      <c r="AD77" s="208"/>
      <c r="AE77" s="208"/>
      <c r="AF77" s="208"/>
      <c r="AG77" s="208" t="s">
        <v>159</v>
      </c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40" t="str">
        <f>C77</f>
        <v>0,5 m kanalizačního připojovacího potrubí, vyvedení a upevnění kanalizační a vodovodní výpustky, osazení umyvadla, sifonu a vodovodní baterie. S dodávkou materiálu.</v>
      </c>
      <c r="BB77" s="208"/>
      <c r="BC77" s="208"/>
      <c r="BD77" s="208"/>
      <c r="BE77" s="208"/>
      <c r="BF77" s="208"/>
      <c r="BG77" s="208"/>
      <c r="BH77" s="208"/>
    </row>
    <row r="78" spans="1:60" outlineLevel="2" x14ac:dyDescent="0.2">
      <c r="A78" s="215"/>
      <c r="B78" s="216"/>
      <c r="C78" s="245"/>
      <c r="D78" s="237"/>
      <c r="E78" s="237"/>
      <c r="F78" s="237"/>
      <c r="G78" s="237"/>
      <c r="H78" s="219"/>
      <c r="I78" s="219"/>
      <c r="J78" s="219"/>
      <c r="K78" s="219"/>
      <c r="L78" s="219"/>
      <c r="M78" s="219"/>
      <c r="N78" s="218"/>
      <c r="O78" s="218"/>
      <c r="P78" s="218"/>
      <c r="Q78" s="218"/>
      <c r="R78" s="219"/>
      <c r="S78" s="219"/>
      <c r="T78" s="219"/>
      <c r="U78" s="219"/>
      <c r="V78" s="219"/>
      <c r="W78" s="219"/>
      <c r="X78" s="219"/>
      <c r="Y78" s="219"/>
      <c r="Z78" s="208"/>
      <c r="AA78" s="208"/>
      <c r="AB78" s="208"/>
      <c r="AC78" s="208"/>
      <c r="AD78" s="208"/>
      <c r="AE78" s="208"/>
      <c r="AF78" s="208"/>
      <c r="AG78" s="208" t="s">
        <v>155</v>
      </c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x14ac:dyDescent="0.2">
      <c r="A79" s="222" t="s">
        <v>145</v>
      </c>
      <c r="B79" s="223" t="s">
        <v>95</v>
      </c>
      <c r="C79" s="241" t="s">
        <v>96</v>
      </c>
      <c r="D79" s="224"/>
      <c r="E79" s="225"/>
      <c r="F79" s="226"/>
      <c r="G79" s="226">
        <f>SUMIF(AG80:AG89,"&lt;&gt;NOR",G80:G89)</f>
        <v>0</v>
      </c>
      <c r="H79" s="226"/>
      <c r="I79" s="226">
        <f>SUM(I80:I89)</f>
        <v>0</v>
      </c>
      <c r="J79" s="226"/>
      <c r="K79" s="226">
        <f>SUM(K80:K89)</f>
        <v>0</v>
      </c>
      <c r="L79" s="226"/>
      <c r="M79" s="226">
        <f>SUM(M80:M89)</f>
        <v>0</v>
      </c>
      <c r="N79" s="225"/>
      <c r="O79" s="225">
        <f>SUM(O80:O89)</f>
        <v>0.69</v>
      </c>
      <c r="P79" s="225"/>
      <c r="Q79" s="225">
        <f>SUM(Q80:Q89)</f>
        <v>0</v>
      </c>
      <c r="R79" s="226"/>
      <c r="S79" s="226"/>
      <c r="T79" s="227"/>
      <c r="U79" s="221"/>
      <c r="V79" s="221">
        <f>SUM(V80:V89)</f>
        <v>8.56</v>
      </c>
      <c r="W79" s="221"/>
      <c r="X79" s="221"/>
      <c r="Y79" s="221"/>
      <c r="AG79" t="s">
        <v>146</v>
      </c>
    </row>
    <row r="80" spans="1:60" outlineLevel="1" x14ac:dyDescent="0.2">
      <c r="A80" s="229">
        <v>22</v>
      </c>
      <c r="B80" s="230" t="s">
        <v>386</v>
      </c>
      <c r="C80" s="242" t="s">
        <v>387</v>
      </c>
      <c r="D80" s="231" t="s">
        <v>185</v>
      </c>
      <c r="E80" s="232">
        <v>26.35</v>
      </c>
      <c r="F80" s="233"/>
      <c r="G80" s="234">
        <f>ROUND(E80*F80,2)</f>
        <v>0</v>
      </c>
      <c r="H80" s="233"/>
      <c r="I80" s="234">
        <f>ROUND(E80*H80,2)</f>
        <v>0</v>
      </c>
      <c r="J80" s="233"/>
      <c r="K80" s="234">
        <f>ROUND(E80*J80,2)</f>
        <v>0</v>
      </c>
      <c r="L80" s="234">
        <v>21</v>
      </c>
      <c r="M80" s="234">
        <f>G80*(1+L80/100)</f>
        <v>0</v>
      </c>
      <c r="N80" s="232">
        <v>0</v>
      </c>
      <c r="O80" s="232">
        <f>ROUND(E80*N80,2)</f>
        <v>0</v>
      </c>
      <c r="P80" s="232">
        <v>0</v>
      </c>
      <c r="Q80" s="232">
        <f>ROUND(E80*P80,2)</f>
        <v>0</v>
      </c>
      <c r="R80" s="234" t="s">
        <v>388</v>
      </c>
      <c r="S80" s="234" t="s">
        <v>150</v>
      </c>
      <c r="T80" s="235" t="s">
        <v>150</v>
      </c>
      <c r="U80" s="219">
        <v>0.32500000000000001</v>
      </c>
      <c r="V80" s="219">
        <f>ROUND(E80*U80,2)</f>
        <v>8.56</v>
      </c>
      <c r="W80" s="219"/>
      <c r="X80" s="219" t="s">
        <v>187</v>
      </c>
      <c r="Y80" s="219" t="s">
        <v>153</v>
      </c>
      <c r="Z80" s="208"/>
      <c r="AA80" s="208"/>
      <c r="AB80" s="208"/>
      <c r="AC80" s="208"/>
      <c r="AD80" s="208"/>
      <c r="AE80" s="208"/>
      <c r="AF80" s="208"/>
      <c r="AG80" s="208" t="s">
        <v>188</v>
      </c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outlineLevel="2" x14ac:dyDescent="0.2">
      <c r="A81" s="215"/>
      <c r="B81" s="216"/>
      <c r="C81" s="243"/>
      <c r="D81" s="238"/>
      <c r="E81" s="238"/>
      <c r="F81" s="238"/>
      <c r="G81" s="238"/>
      <c r="H81" s="219"/>
      <c r="I81" s="219"/>
      <c r="J81" s="219"/>
      <c r="K81" s="219"/>
      <c r="L81" s="219"/>
      <c r="M81" s="219"/>
      <c r="N81" s="218"/>
      <c r="O81" s="218"/>
      <c r="P81" s="218"/>
      <c r="Q81" s="218"/>
      <c r="R81" s="219"/>
      <c r="S81" s="219"/>
      <c r="T81" s="219"/>
      <c r="U81" s="219"/>
      <c r="V81" s="219"/>
      <c r="W81" s="219"/>
      <c r="X81" s="219"/>
      <c r="Y81" s="219"/>
      <c r="Z81" s="208"/>
      <c r="AA81" s="208"/>
      <c r="AB81" s="208"/>
      <c r="AC81" s="208"/>
      <c r="AD81" s="208"/>
      <c r="AE81" s="208"/>
      <c r="AF81" s="208"/>
      <c r="AG81" s="208" t="s">
        <v>155</v>
      </c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outlineLevel="1" x14ac:dyDescent="0.2">
      <c r="A82" s="229">
        <v>23</v>
      </c>
      <c r="B82" s="230" t="s">
        <v>389</v>
      </c>
      <c r="C82" s="242" t="s">
        <v>390</v>
      </c>
      <c r="D82" s="231" t="s">
        <v>286</v>
      </c>
      <c r="E82" s="232">
        <v>25</v>
      </c>
      <c r="F82" s="233"/>
      <c r="G82" s="234">
        <f>ROUND(E82*F82,2)</f>
        <v>0</v>
      </c>
      <c r="H82" s="233"/>
      <c r="I82" s="234">
        <f>ROUND(E82*H82,2)</f>
        <v>0</v>
      </c>
      <c r="J82" s="233"/>
      <c r="K82" s="234">
        <f>ROUND(E82*J82,2)</f>
        <v>0</v>
      </c>
      <c r="L82" s="234">
        <v>21</v>
      </c>
      <c r="M82" s="234">
        <f>G82*(1+L82/100)</f>
        <v>0</v>
      </c>
      <c r="N82" s="232">
        <v>0</v>
      </c>
      <c r="O82" s="232">
        <f>ROUND(E82*N82,2)</f>
        <v>0</v>
      </c>
      <c r="P82" s="232">
        <v>0</v>
      </c>
      <c r="Q82" s="232">
        <f>ROUND(E82*P82,2)</f>
        <v>0</v>
      </c>
      <c r="R82" s="234"/>
      <c r="S82" s="234" t="s">
        <v>223</v>
      </c>
      <c r="T82" s="235" t="s">
        <v>151</v>
      </c>
      <c r="U82" s="219">
        <v>0</v>
      </c>
      <c r="V82" s="219">
        <f>ROUND(E82*U82,2)</f>
        <v>0</v>
      </c>
      <c r="W82" s="219"/>
      <c r="X82" s="219" t="s">
        <v>187</v>
      </c>
      <c r="Y82" s="219" t="s">
        <v>153</v>
      </c>
      <c r="Z82" s="208"/>
      <c r="AA82" s="208"/>
      <c r="AB82" s="208"/>
      <c r="AC82" s="208"/>
      <c r="AD82" s="208"/>
      <c r="AE82" s="208"/>
      <c r="AF82" s="208"/>
      <c r="AG82" s="208" t="s">
        <v>188</v>
      </c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1:60" outlineLevel="2" x14ac:dyDescent="0.2">
      <c r="A83" s="215"/>
      <c r="B83" s="216"/>
      <c r="C83" s="243"/>
      <c r="D83" s="238"/>
      <c r="E83" s="238"/>
      <c r="F83" s="238"/>
      <c r="G83" s="238"/>
      <c r="H83" s="219"/>
      <c r="I83" s="219"/>
      <c r="J83" s="219"/>
      <c r="K83" s="219"/>
      <c r="L83" s="219"/>
      <c r="M83" s="219"/>
      <c r="N83" s="218"/>
      <c r="O83" s="218"/>
      <c r="P83" s="218"/>
      <c r="Q83" s="218"/>
      <c r="R83" s="219"/>
      <c r="S83" s="219"/>
      <c r="T83" s="219"/>
      <c r="U83" s="219"/>
      <c r="V83" s="219"/>
      <c r="W83" s="219"/>
      <c r="X83" s="219"/>
      <c r="Y83" s="219"/>
      <c r="Z83" s="208"/>
      <c r="AA83" s="208"/>
      <c r="AB83" s="208"/>
      <c r="AC83" s="208"/>
      <c r="AD83" s="208"/>
      <c r="AE83" s="208"/>
      <c r="AF83" s="208"/>
      <c r="AG83" s="208" t="s">
        <v>155</v>
      </c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ht="22.5" outlineLevel="1" x14ac:dyDescent="0.2">
      <c r="A84" s="229">
        <v>24</v>
      </c>
      <c r="B84" s="230" t="s">
        <v>391</v>
      </c>
      <c r="C84" s="242" t="s">
        <v>392</v>
      </c>
      <c r="D84" s="231" t="s">
        <v>185</v>
      </c>
      <c r="E84" s="232">
        <v>28.984999999999999</v>
      </c>
      <c r="F84" s="233"/>
      <c r="G84" s="234">
        <f>ROUND(E84*F84,2)</f>
        <v>0</v>
      </c>
      <c r="H84" s="233"/>
      <c r="I84" s="234">
        <f>ROUND(E84*H84,2)</f>
        <v>0</v>
      </c>
      <c r="J84" s="233"/>
      <c r="K84" s="234">
        <f>ROUND(E84*J84,2)</f>
        <v>0</v>
      </c>
      <c r="L84" s="234">
        <v>21</v>
      </c>
      <c r="M84" s="234">
        <f>G84*(1+L84/100)</f>
        <v>0</v>
      </c>
      <c r="N84" s="232">
        <v>2.3699999999999999E-2</v>
      </c>
      <c r="O84" s="232">
        <f>ROUND(E84*N84,2)</f>
        <v>0.69</v>
      </c>
      <c r="P84" s="232">
        <v>0</v>
      </c>
      <c r="Q84" s="232">
        <f>ROUND(E84*P84,2)</f>
        <v>0</v>
      </c>
      <c r="R84" s="234" t="s">
        <v>216</v>
      </c>
      <c r="S84" s="234" t="s">
        <v>150</v>
      </c>
      <c r="T84" s="235" t="s">
        <v>150</v>
      </c>
      <c r="U84" s="219">
        <v>0</v>
      </c>
      <c r="V84" s="219">
        <f>ROUND(E84*U84,2)</f>
        <v>0</v>
      </c>
      <c r="W84" s="219"/>
      <c r="X84" s="219" t="s">
        <v>217</v>
      </c>
      <c r="Y84" s="219" t="s">
        <v>153</v>
      </c>
      <c r="Z84" s="208"/>
      <c r="AA84" s="208"/>
      <c r="AB84" s="208"/>
      <c r="AC84" s="208"/>
      <c r="AD84" s="208"/>
      <c r="AE84" s="208"/>
      <c r="AF84" s="208"/>
      <c r="AG84" s="208" t="s">
        <v>218</v>
      </c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 outlineLevel="2" x14ac:dyDescent="0.2">
      <c r="A85" s="215"/>
      <c r="B85" s="216"/>
      <c r="C85" s="259" t="s">
        <v>393</v>
      </c>
      <c r="D85" s="249"/>
      <c r="E85" s="250">
        <v>28.984999999999999</v>
      </c>
      <c r="F85" s="219"/>
      <c r="G85" s="219"/>
      <c r="H85" s="219"/>
      <c r="I85" s="219"/>
      <c r="J85" s="219"/>
      <c r="K85" s="219"/>
      <c r="L85" s="219"/>
      <c r="M85" s="219"/>
      <c r="N85" s="218"/>
      <c r="O85" s="218"/>
      <c r="P85" s="218"/>
      <c r="Q85" s="218"/>
      <c r="R85" s="219"/>
      <c r="S85" s="219"/>
      <c r="T85" s="219"/>
      <c r="U85" s="219"/>
      <c r="V85" s="219"/>
      <c r="W85" s="219"/>
      <c r="X85" s="219"/>
      <c r="Y85" s="219"/>
      <c r="Z85" s="208"/>
      <c r="AA85" s="208"/>
      <c r="AB85" s="208"/>
      <c r="AC85" s="208"/>
      <c r="AD85" s="208"/>
      <c r="AE85" s="208"/>
      <c r="AF85" s="208"/>
      <c r="AG85" s="208" t="s">
        <v>192</v>
      </c>
      <c r="AH85" s="208">
        <v>0</v>
      </c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</row>
    <row r="86" spans="1:60" outlineLevel="2" x14ac:dyDescent="0.2">
      <c r="A86" s="215"/>
      <c r="B86" s="216"/>
      <c r="C86" s="245"/>
      <c r="D86" s="237"/>
      <c r="E86" s="237"/>
      <c r="F86" s="237"/>
      <c r="G86" s="237"/>
      <c r="H86" s="219"/>
      <c r="I86" s="219"/>
      <c r="J86" s="219"/>
      <c r="K86" s="219"/>
      <c r="L86" s="219"/>
      <c r="M86" s="219"/>
      <c r="N86" s="218"/>
      <c r="O86" s="218"/>
      <c r="P86" s="218"/>
      <c r="Q86" s="218"/>
      <c r="R86" s="219"/>
      <c r="S86" s="219"/>
      <c r="T86" s="219"/>
      <c r="U86" s="219"/>
      <c r="V86" s="219"/>
      <c r="W86" s="219"/>
      <c r="X86" s="219"/>
      <c r="Y86" s="219"/>
      <c r="Z86" s="208"/>
      <c r="AA86" s="208"/>
      <c r="AB86" s="208"/>
      <c r="AC86" s="208"/>
      <c r="AD86" s="208"/>
      <c r="AE86" s="208"/>
      <c r="AF86" s="208"/>
      <c r="AG86" s="208" t="s">
        <v>155</v>
      </c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outlineLevel="1" x14ac:dyDescent="0.2">
      <c r="A87" s="215">
        <v>25</v>
      </c>
      <c r="B87" s="216" t="s">
        <v>394</v>
      </c>
      <c r="C87" s="264" t="s">
        <v>395</v>
      </c>
      <c r="D87" s="217" t="s">
        <v>0</v>
      </c>
      <c r="E87" s="236"/>
      <c r="F87" s="220"/>
      <c r="G87" s="219">
        <f>ROUND(E87*F87,2)</f>
        <v>0</v>
      </c>
      <c r="H87" s="220"/>
      <c r="I87" s="219">
        <f>ROUND(E87*H87,2)</f>
        <v>0</v>
      </c>
      <c r="J87" s="220"/>
      <c r="K87" s="219">
        <f>ROUND(E87*J87,2)</f>
        <v>0</v>
      </c>
      <c r="L87" s="219">
        <v>21</v>
      </c>
      <c r="M87" s="219">
        <f>G87*(1+L87/100)</f>
        <v>0</v>
      </c>
      <c r="N87" s="218">
        <v>0</v>
      </c>
      <c r="O87" s="218">
        <f>ROUND(E87*N87,2)</f>
        <v>0</v>
      </c>
      <c r="P87" s="218">
        <v>0</v>
      </c>
      <c r="Q87" s="218">
        <f>ROUND(E87*P87,2)</f>
        <v>0</v>
      </c>
      <c r="R87" s="219" t="s">
        <v>388</v>
      </c>
      <c r="S87" s="219" t="s">
        <v>150</v>
      </c>
      <c r="T87" s="219" t="s">
        <v>150</v>
      </c>
      <c r="U87" s="219">
        <v>0</v>
      </c>
      <c r="V87" s="219">
        <f>ROUND(E87*U87,2)</f>
        <v>0</v>
      </c>
      <c r="W87" s="219"/>
      <c r="X87" s="219" t="s">
        <v>246</v>
      </c>
      <c r="Y87" s="219" t="s">
        <v>153</v>
      </c>
      <c r="Z87" s="208"/>
      <c r="AA87" s="208"/>
      <c r="AB87" s="208"/>
      <c r="AC87" s="208"/>
      <c r="AD87" s="208"/>
      <c r="AE87" s="208"/>
      <c r="AF87" s="208"/>
      <c r="AG87" s="208" t="s">
        <v>247</v>
      </c>
      <c r="AH87" s="208"/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08"/>
      <c r="AW87" s="208"/>
      <c r="AX87" s="208"/>
      <c r="AY87" s="208"/>
      <c r="AZ87" s="208"/>
      <c r="BA87" s="208"/>
      <c r="BB87" s="208"/>
      <c r="BC87" s="208"/>
      <c r="BD87" s="208"/>
      <c r="BE87" s="208"/>
      <c r="BF87" s="208"/>
      <c r="BG87" s="208"/>
      <c r="BH87" s="208"/>
    </row>
    <row r="88" spans="1:60" outlineLevel="2" x14ac:dyDescent="0.2">
      <c r="A88" s="215"/>
      <c r="B88" s="216"/>
      <c r="C88" s="265" t="s">
        <v>396</v>
      </c>
      <c r="D88" s="257"/>
      <c r="E88" s="257"/>
      <c r="F88" s="257"/>
      <c r="G88" s="257"/>
      <c r="H88" s="219"/>
      <c r="I88" s="219"/>
      <c r="J88" s="219"/>
      <c r="K88" s="219"/>
      <c r="L88" s="219"/>
      <c r="M88" s="219"/>
      <c r="N88" s="218"/>
      <c r="O88" s="218"/>
      <c r="P88" s="218"/>
      <c r="Q88" s="218"/>
      <c r="R88" s="219"/>
      <c r="S88" s="219"/>
      <c r="T88" s="219"/>
      <c r="U88" s="219"/>
      <c r="V88" s="219"/>
      <c r="W88" s="219"/>
      <c r="X88" s="219"/>
      <c r="Y88" s="219"/>
      <c r="Z88" s="208"/>
      <c r="AA88" s="208"/>
      <c r="AB88" s="208"/>
      <c r="AC88" s="208"/>
      <c r="AD88" s="208"/>
      <c r="AE88" s="208"/>
      <c r="AF88" s="208"/>
      <c r="AG88" s="208" t="s">
        <v>190</v>
      </c>
      <c r="AH88" s="208"/>
      <c r="AI88" s="208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  <c r="AV88" s="208"/>
      <c r="AW88" s="208"/>
      <c r="AX88" s="208"/>
      <c r="AY88" s="208"/>
      <c r="AZ88" s="208"/>
      <c r="BA88" s="208"/>
      <c r="BB88" s="208"/>
      <c r="BC88" s="208"/>
      <c r="BD88" s="208"/>
      <c r="BE88" s="208"/>
      <c r="BF88" s="208"/>
      <c r="BG88" s="208"/>
      <c r="BH88" s="208"/>
    </row>
    <row r="89" spans="1:60" outlineLevel="2" x14ac:dyDescent="0.2">
      <c r="A89" s="215"/>
      <c r="B89" s="216"/>
      <c r="C89" s="245"/>
      <c r="D89" s="237"/>
      <c r="E89" s="237"/>
      <c r="F89" s="237"/>
      <c r="G89" s="237"/>
      <c r="H89" s="219"/>
      <c r="I89" s="219"/>
      <c r="J89" s="219"/>
      <c r="K89" s="219"/>
      <c r="L89" s="219"/>
      <c r="M89" s="219"/>
      <c r="N89" s="218"/>
      <c r="O89" s="218"/>
      <c r="P89" s="218"/>
      <c r="Q89" s="218"/>
      <c r="R89" s="219"/>
      <c r="S89" s="219"/>
      <c r="T89" s="219"/>
      <c r="U89" s="219"/>
      <c r="V89" s="219"/>
      <c r="W89" s="219"/>
      <c r="X89" s="219"/>
      <c r="Y89" s="219"/>
      <c r="Z89" s="208"/>
      <c r="AA89" s="208"/>
      <c r="AB89" s="208"/>
      <c r="AC89" s="208"/>
      <c r="AD89" s="208"/>
      <c r="AE89" s="208"/>
      <c r="AF89" s="208"/>
      <c r="AG89" s="208" t="s">
        <v>155</v>
      </c>
      <c r="AH89" s="208"/>
      <c r="AI89" s="208"/>
      <c r="AJ89" s="208"/>
      <c r="AK89" s="208"/>
      <c r="AL89" s="208"/>
      <c r="AM89" s="208"/>
      <c r="AN89" s="208"/>
      <c r="AO89" s="208"/>
      <c r="AP89" s="208"/>
      <c r="AQ89" s="208"/>
      <c r="AR89" s="208"/>
      <c r="AS89" s="208"/>
      <c r="AT89" s="208"/>
      <c r="AU89" s="208"/>
      <c r="AV89" s="208"/>
      <c r="AW89" s="208"/>
      <c r="AX89" s="208"/>
      <c r="AY89" s="208"/>
      <c r="AZ89" s="208"/>
      <c r="BA89" s="208"/>
      <c r="BB89" s="208"/>
      <c r="BC89" s="208"/>
      <c r="BD89" s="208"/>
      <c r="BE89" s="208"/>
      <c r="BF89" s="208"/>
      <c r="BG89" s="208"/>
      <c r="BH89" s="208"/>
    </row>
    <row r="90" spans="1:60" x14ac:dyDescent="0.2">
      <c r="A90" s="3"/>
      <c r="B90" s="4"/>
      <c r="C90" s="246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12</v>
      </c>
      <c r="AF90">
        <v>21</v>
      </c>
      <c r="AG90" t="s">
        <v>131</v>
      </c>
    </row>
    <row r="91" spans="1:60" x14ac:dyDescent="0.2">
      <c r="A91" s="211"/>
      <c r="B91" s="212" t="s">
        <v>29</v>
      </c>
      <c r="C91" s="247"/>
      <c r="D91" s="213"/>
      <c r="E91" s="214"/>
      <c r="F91" s="214"/>
      <c r="G91" s="228">
        <f>G8+G39+G47+G63+G69+G75+G79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181</v>
      </c>
    </row>
    <row r="92" spans="1:60" x14ac:dyDescent="0.2">
      <c r="C92" s="248"/>
      <c r="D92" s="10"/>
      <c r="AG92" t="s">
        <v>182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+wSRfgKWxgfUVA45qvqiiqRlFhZp2BMvFCsMGsk9zv9ae+hsqqmPcFwNVwfKynCh00M8llAwsHffrHovOfVuQ==" saltValue="Pzy/NbsPYSWBn969/NOzJA==" spinCount="100000" sheet="1" formatRows="0"/>
  <mergeCells count="35">
    <mergeCell ref="C81:G81"/>
    <mergeCell ref="C83:G83"/>
    <mergeCell ref="C86:G86"/>
    <mergeCell ref="C88:G88"/>
    <mergeCell ref="C89:G89"/>
    <mergeCell ref="C68:G68"/>
    <mergeCell ref="C71:G71"/>
    <mergeCell ref="C73:G73"/>
    <mergeCell ref="C74:G74"/>
    <mergeCell ref="C77:G77"/>
    <mergeCell ref="C78:G78"/>
    <mergeCell ref="C51:G51"/>
    <mergeCell ref="C53:G53"/>
    <mergeCell ref="C55:G55"/>
    <mergeCell ref="C58:G58"/>
    <mergeCell ref="C60:G60"/>
    <mergeCell ref="C62:G62"/>
    <mergeCell ref="C30:G30"/>
    <mergeCell ref="C35:G35"/>
    <mergeCell ref="C38:G38"/>
    <mergeCell ref="C41:G41"/>
    <mergeCell ref="C46:G46"/>
    <mergeCell ref="C49:G49"/>
    <mergeCell ref="C14:G14"/>
    <mergeCell ref="C16:G16"/>
    <mergeCell ref="C17:G17"/>
    <mergeCell ref="C22:G22"/>
    <mergeCell ref="C24:G24"/>
    <mergeCell ref="C28:G2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7ED40-C728-4749-B2FB-C7DDE86E04E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2" customWidth="1"/>
    <col min="3" max="3" width="63.28515625" style="17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3" t="s">
        <v>118</v>
      </c>
      <c r="B1" s="193"/>
      <c r="C1" s="193"/>
      <c r="D1" s="193"/>
      <c r="E1" s="193"/>
      <c r="F1" s="193"/>
      <c r="G1" s="193"/>
      <c r="AG1" t="s">
        <v>119</v>
      </c>
    </row>
    <row r="2" spans="1:60" ht="24.95" customHeight="1" x14ac:dyDescent="0.2">
      <c r="A2" s="194" t="s">
        <v>7</v>
      </c>
      <c r="B2" s="49" t="s">
        <v>43</v>
      </c>
      <c r="C2" s="197" t="s">
        <v>44</v>
      </c>
      <c r="D2" s="195"/>
      <c r="E2" s="195"/>
      <c r="F2" s="195"/>
      <c r="G2" s="196"/>
      <c r="AG2" t="s">
        <v>120</v>
      </c>
    </row>
    <row r="3" spans="1:60" ht="24.95" customHeight="1" x14ac:dyDescent="0.2">
      <c r="A3" s="194" t="s">
        <v>8</v>
      </c>
      <c r="B3" s="49" t="s">
        <v>51</v>
      </c>
      <c r="C3" s="197" t="s">
        <v>52</v>
      </c>
      <c r="D3" s="195"/>
      <c r="E3" s="195"/>
      <c r="F3" s="195"/>
      <c r="G3" s="196"/>
      <c r="AC3" s="172" t="s">
        <v>120</v>
      </c>
      <c r="AG3" t="s">
        <v>121</v>
      </c>
    </row>
    <row r="4" spans="1:60" ht="24.95" customHeight="1" x14ac:dyDescent="0.2">
      <c r="A4" s="198" t="s">
        <v>9</v>
      </c>
      <c r="B4" s="199" t="s">
        <v>57</v>
      </c>
      <c r="C4" s="200" t="s">
        <v>58</v>
      </c>
      <c r="D4" s="201"/>
      <c r="E4" s="201"/>
      <c r="F4" s="201"/>
      <c r="G4" s="202"/>
      <c r="AG4" t="s">
        <v>122</v>
      </c>
    </row>
    <row r="5" spans="1:60" x14ac:dyDescent="0.2">
      <c r="D5" s="10"/>
    </row>
    <row r="6" spans="1:60" ht="38.25" x14ac:dyDescent="0.2">
      <c r="A6" s="204" t="s">
        <v>123</v>
      </c>
      <c r="B6" s="206" t="s">
        <v>124</v>
      </c>
      <c r="C6" s="206" t="s">
        <v>125</v>
      </c>
      <c r="D6" s="205" t="s">
        <v>126</v>
      </c>
      <c r="E6" s="204" t="s">
        <v>127</v>
      </c>
      <c r="F6" s="203" t="s">
        <v>128</v>
      </c>
      <c r="G6" s="204" t="s">
        <v>29</v>
      </c>
      <c r="H6" s="207" t="s">
        <v>30</v>
      </c>
      <c r="I6" s="207" t="s">
        <v>129</v>
      </c>
      <c r="J6" s="207" t="s">
        <v>31</v>
      </c>
      <c r="K6" s="207" t="s">
        <v>130</v>
      </c>
      <c r="L6" s="207" t="s">
        <v>131</v>
      </c>
      <c r="M6" s="207" t="s">
        <v>132</v>
      </c>
      <c r="N6" s="207" t="s">
        <v>133</v>
      </c>
      <c r="O6" s="207" t="s">
        <v>134</v>
      </c>
      <c r="P6" s="207" t="s">
        <v>135</v>
      </c>
      <c r="Q6" s="207" t="s">
        <v>136</v>
      </c>
      <c r="R6" s="207" t="s">
        <v>137</v>
      </c>
      <c r="S6" s="207" t="s">
        <v>138</v>
      </c>
      <c r="T6" s="207" t="s">
        <v>139</v>
      </c>
      <c r="U6" s="207" t="s">
        <v>140</v>
      </c>
      <c r="V6" s="207" t="s">
        <v>141</v>
      </c>
      <c r="W6" s="207" t="s">
        <v>142</v>
      </c>
      <c r="X6" s="207" t="s">
        <v>143</v>
      </c>
      <c r="Y6" s="207" t="s">
        <v>144</v>
      </c>
    </row>
    <row r="7" spans="1:60" hidden="1" x14ac:dyDescent="0.2">
      <c r="A7" s="3"/>
      <c r="B7" s="4"/>
      <c r="C7" s="4"/>
      <c r="D7" s="6"/>
      <c r="E7" s="209"/>
      <c r="F7" s="210"/>
      <c r="G7" s="210"/>
      <c r="H7" s="210"/>
      <c r="I7" s="210"/>
      <c r="J7" s="210"/>
      <c r="K7" s="210"/>
      <c r="L7" s="210"/>
      <c r="M7" s="210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</row>
    <row r="8" spans="1:60" x14ac:dyDescent="0.2">
      <c r="A8" s="222" t="s">
        <v>145</v>
      </c>
      <c r="B8" s="223" t="s">
        <v>105</v>
      </c>
      <c r="C8" s="241" t="s">
        <v>106</v>
      </c>
      <c r="D8" s="224"/>
      <c r="E8" s="225"/>
      <c r="F8" s="226"/>
      <c r="G8" s="226">
        <f>SUMIF(AG9:AG74,"&lt;&gt;NOR",G9:G74)</f>
        <v>0</v>
      </c>
      <c r="H8" s="226"/>
      <c r="I8" s="226">
        <f>SUM(I9:I74)</f>
        <v>0</v>
      </c>
      <c r="J8" s="226"/>
      <c r="K8" s="226">
        <f>SUM(K9:K74)</f>
        <v>0</v>
      </c>
      <c r="L8" s="226"/>
      <c r="M8" s="226">
        <f>SUM(M9:M74)</f>
        <v>0</v>
      </c>
      <c r="N8" s="225"/>
      <c r="O8" s="225">
        <f>SUM(O9:O74)</f>
        <v>0</v>
      </c>
      <c r="P8" s="225"/>
      <c r="Q8" s="225">
        <f>SUM(Q9:Q74)</f>
        <v>0</v>
      </c>
      <c r="R8" s="226"/>
      <c r="S8" s="226"/>
      <c r="T8" s="227"/>
      <c r="U8" s="221"/>
      <c r="V8" s="221">
        <f>SUM(V9:V74)</f>
        <v>0</v>
      </c>
      <c r="W8" s="221"/>
      <c r="X8" s="221"/>
      <c r="Y8" s="221"/>
      <c r="AG8" t="s">
        <v>146</v>
      </c>
    </row>
    <row r="9" spans="1:60" ht="22.5" outlineLevel="1" x14ac:dyDescent="0.2">
      <c r="A9" s="229">
        <v>1</v>
      </c>
      <c r="B9" s="230" t="s">
        <v>397</v>
      </c>
      <c r="C9" s="242" t="s">
        <v>398</v>
      </c>
      <c r="D9" s="231" t="s">
        <v>228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223</v>
      </c>
      <c r="T9" s="235" t="s">
        <v>151</v>
      </c>
      <c r="U9" s="219">
        <v>0</v>
      </c>
      <c r="V9" s="219">
        <f>ROUND(E9*U9,2)</f>
        <v>0</v>
      </c>
      <c r="W9" s="219"/>
      <c r="X9" s="219" t="s">
        <v>187</v>
      </c>
      <c r="Y9" s="219" t="s">
        <v>153</v>
      </c>
      <c r="Z9" s="208"/>
      <c r="AA9" s="208"/>
      <c r="AB9" s="208"/>
      <c r="AC9" s="208"/>
      <c r="AD9" s="208"/>
      <c r="AE9" s="208"/>
      <c r="AF9" s="208"/>
      <c r="AG9" s="208" t="s">
        <v>188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2" x14ac:dyDescent="0.2">
      <c r="A10" s="215"/>
      <c r="B10" s="216"/>
      <c r="C10" s="243"/>
      <c r="D10" s="238"/>
      <c r="E10" s="238"/>
      <c r="F10" s="238"/>
      <c r="G10" s="238"/>
      <c r="H10" s="219"/>
      <c r="I10" s="219"/>
      <c r="J10" s="219"/>
      <c r="K10" s="219"/>
      <c r="L10" s="219"/>
      <c r="M10" s="219"/>
      <c r="N10" s="218"/>
      <c r="O10" s="218"/>
      <c r="P10" s="218"/>
      <c r="Q10" s="218"/>
      <c r="R10" s="219"/>
      <c r="S10" s="219"/>
      <c r="T10" s="219"/>
      <c r="U10" s="219"/>
      <c r="V10" s="219"/>
      <c r="W10" s="219"/>
      <c r="X10" s="219"/>
      <c r="Y10" s="219"/>
      <c r="Z10" s="208"/>
      <c r="AA10" s="208"/>
      <c r="AB10" s="208"/>
      <c r="AC10" s="208"/>
      <c r="AD10" s="208"/>
      <c r="AE10" s="208"/>
      <c r="AF10" s="208"/>
      <c r="AG10" s="208" t="s">
        <v>155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ht="22.5" outlineLevel="1" x14ac:dyDescent="0.2">
      <c r="A11" s="229">
        <v>2</v>
      </c>
      <c r="B11" s="230" t="s">
        <v>399</v>
      </c>
      <c r="C11" s="242" t="s">
        <v>400</v>
      </c>
      <c r="D11" s="231" t="s">
        <v>228</v>
      </c>
      <c r="E11" s="232">
        <v>1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21</v>
      </c>
      <c r="M11" s="234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4"/>
      <c r="S11" s="234" t="s">
        <v>223</v>
      </c>
      <c r="T11" s="235" t="s">
        <v>151</v>
      </c>
      <c r="U11" s="219">
        <v>0</v>
      </c>
      <c r="V11" s="219">
        <f>ROUND(E11*U11,2)</f>
        <v>0</v>
      </c>
      <c r="W11" s="219"/>
      <c r="X11" s="219" t="s">
        <v>187</v>
      </c>
      <c r="Y11" s="219" t="s">
        <v>153</v>
      </c>
      <c r="Z11" s="208"/>
      <c r="AA11" s="208"/>
      <c r="AB11" s="208"/>
      <c r="AC11" s="208"/>
      <c r="AD11" s="208"/>
      <c r="AE11" s="208"/>
      <c r="AF11" s="208"/>
      <c r="AG11" s="208" t="s">
        <v>188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2" x14ac:dyDescent="0.2">
      <c r="A12" s="215"/>
      <c r="B12" s="216"/>
      <c r="C12" s="243"/>
      <c r="D12" s="238"/>
      <c r="E12" s="238"/>
      <c r="F12" s="238"/>
      <c r="G12" s="238"/>
      <c r="H12" s="219"/>
      <c r="I12" s="219"/>
      <c r="J12" s="219"/>
      <c r="K12" s="219"/>
      <c r="L12" s="219"/>
      <c r="M12" s="219"/>
      <c r="N12" s="218"/>
      <c r="O12" s="218"/>
      <c r="P12" s="218"/>
      <c r="Q12" s="218"/>
      <c r="R12" s="219"/>
      <c r="S12" s="219"/>
      <c r="T12" s="219"/>
      <c r="U12" s="219"/>
      <c r="V12" s="219"/>
      <c r="W12" s="219"/>
      <c r="X12" s="219"/>
      <c r="Y12" s="219"/>
      <c r="Z12" s="208"/>
      <c r="AA12" s="208"/>
      <c r="AB12" s="208"/>
      <c r="AC12" s="208"/>
      <c r="AD12" s="208"/>
      <c r="AE12" s="208"/>
      <c r="AF12" s="208"/>
      <c r="AG12" s="208" t="s">
        <v>155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1" x14ac:dyDescent="0.2">
      <c r="A13" s="229">
        <v>3</v>
      </c>
      <c r="B13" s="230" t="s">
        <v>401</v>
      </c>
      <c r="C13" s="242" t="s">
        <v>402</v>
      </c>
      <c r="D13" s="231" t="s">
        <v>403</v>
      </c>
      <c r="E13" s="232">
        <v>100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4"/>
      <c r="S13" s="234" t="s">
        <v>223</v>
      </c>
      <c r="T13" s="235" t="s">
        <v>151</v>
      </c>
      <c r="U13" s="219">
        <v>0</v>
      </c>
      <c r="V13" s="219">
        <f>ROUND(E13*U13,2)</f>
        <v>0</v>
      </c>
      <c r="W13" s="219"/>
      <c r="X13" s="219" t="s">
        <v>187</v>
      </c>
      <c r="Y13" s="219" t="s">
        <v>153</v>
      </c>
      <c r="Z13" s="208"/>
      <c r="AA13" s="208"/>
      <c r="AB13" s="208"/>
      <c r="AC13" s="208"/>
      <c r="AD13" s="208"/>
      <c r="AE13" s="208"/>
      <c r="AF13" s="208"/>
      <c r="AG13" s="208" t="s">
        <v>188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2" x14ac:dyDescent="0.2">
      <c r="A14" s="215"/>
      <c r="B14" s="216"/>
      <c r="C14" s="243"/>
      <c r="D14" s="238"/>
      <c r="E14" s="238"/>
      <c r="F14" s="238"/>
      <c r="G14" s="238"/>
      <c r="H14" s="219"/>
      <c r="I14" s="219"/>
      <c r="J14" s="219"/>
      <c r="K14" s="219"/>
      <c r="L14" s="219"/>
      <c r="M14" s="219"/>
      <c r="N14" s="218"/>
      <c r="O14" s="218"/>
      <c r="P14" s="218"/>
      <c r="Q14" s="218"/>
      <c r="R14" s="219"/>
      <c r="S14" s="219"/>
      <c r="T14" s="219"/>
      <c r="U14" s="219"/>
      <c r="V14" s="219"/>
      <c r="W14" s="219"/>
      <c r="X14" s="219"/>
      <c r="Y14" s="219"/>
      <c r="Z14" s="208"/>
      <c r="AA14" s="208"/>
      <c r="AB14" s="208"/>
      <c r="AC14" s="208"/>
      <c r="AD14" s="208"/>
      <c r="AE14" s="208"/>
      <c r="AF14" s="208"/>
      <c r="AG14" s="208" t="s">
        <v>155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 x14ac:dyDescent="0.2">
      <c r="A15" s="229">
        <v>4</v>
      </c>
      <c r="B15" s="230" t="s">
        <v>404</v>
      </c>
      <c r="C15" s="242" t="s">
        <v>405</v>
      </c>
      <c r="D15" s="231" t="s">
        <v>228</v>
      </c>
      <c r="E15" s="232">
        <v>1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/>
      <c r="S15" s="234" t="s">
        <v>223</v>
      </c>
      <c r="T15" s="235" t="s">
        <v>151</v>
      </c>
      <c r="U15" s="219">
        <v>0</v>
      </c>
      <c r="V15" s="219">
        <f>ROUND(E15*U15,2)</f>
        <v>0</v>
      </c>
      <c r="W15" s="219"/>
      <c r="X15" s="219" t="s">
        <v>187</v>
      </c>
      <c r="Y15" s="219" t="s">
        <v>153</v>
      </c>
      <c r="Z15" s="208"/>
      <c r="AA15" s="208"/>
      <c r="AB15" s="208"/>
      <c r="AC15" s="208"/>
      <c r="AD15" s="208"/>
      <c r="AE15" s="208"/>
      <c r="AF15" s="208"/>
      <c r="AG15" s="208" t="s">
        <v>188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2" x14ac:dyDescent="0.2">
      <c r="A16" s="215"/>
      <c r="B16" s="216"/>
      <c r="C16" s="243"/>
      <c r="D16" s="238"/>
      <c r="E16" s="238"/>
      <c r="F16" s="238"/>
      <c r="G16" s="238"/>
      <c r="H16" s="219"/>
      <c r="I16" s="219"/>
      <c r="J16" s="219"/>
      <c r="K16" s="219"/>
      <c r="L16" s="219"/>
      <c r="M16" s="219"/>
      <c r="N16" s="218"/>
      <c r="O16" s="218"/>
      <c r="P16" s="218"/>
      <c r="Q16" s="218"/>
      <c r="R16" s="219"/>
      <c r="S16" s="219"/>
      <c r="T16" s="219"/>
      <c r="U16" s="219"/>
      <c r="V16" s="219"/>
      <c r="W16" s="219"/>
      <c r="X16" s="219"/>
      <c r="Y16" s="219"/>
      <c r="Z16" s="208"/>
      <c r="AA16" s="208"/>
      <c r="AB16" s="208"/>
      <c r="AC16" s="208"/>
      <c r="AD16" s="208"/>
      <c r="AE16" s="208"/>
      <c r="AF16" s="208"/>
      <c r="AG16" s="208" t="s">
        <v>155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 x14ac:dyDescent="0.2">
      <c r="A17" s="229">
        <v>5</v>
      </c>
      <c r="B17" s="230" t="s">
        <v>406</v>
      </c>
      <c r="C17" s="242" t="s">
        <v>407</v>
      </c>
      <c r="D17" s="231" t="s">
        <v>228</v>
      </c>
      <c r="E17" s="232">
        <v>1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223</v>
      </c>
      <c r="T17" s="235" t="s">
        <v>151</v>
      </c>
      <c r="U17" s="219">
        <v>0</v>
      </c>
      <c r="V17" s="219">
        <f>ROUND(E17*U17,2)</f>
        <v>0</v>
      </c>
      <c r="W17" s="219"/>
      <c r="X17" s="219" t="s">
        <v>187</v>
      </c>
      <c r="Y17" s="219" t="s">
        <v>153</v>
      </c>
      <c r="Z17" s="208"/>
      <c r="AA17" s="208"/>
      <c r="AB17" s="208"/>
      <c r="AC17" s="208"/>
      <c r="AD17" s="208"/>
      <c r="AE17" s="208"/>
      <c r="AF17" s="208"/>
      <c r="AG17" s="208" t="s">
        <v>188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2" x14ac:dyDescent="0.2">
      <c r="A18" s="215"/>
      <c r="B18" s="216"/>
      <c r="C18" s="243"/>
      <c r="D18" s="238"/>
      <c r="E18" s="238"/>
      <c r="F18" s="238"/>
      <c r="G18" s="238"/>
      <c r="H18" s="219"/>
      <c r="I18" s="219"/>
      <c r="J18" s="219"/>
      <c r="K18" s="219"/>
      <c r="L18" s="219"/>
      <c r="M18" s="219"/>
      <c r="N18" s="218"/>
      <c r="O18" s="218"/>
      <c r="P18" s="218"/>
      <c r="Q18" s="218"/>
      <c r="R18" s="219"/>
      <c r="S18" s="219"/>
      <c r="T18" s="219"/>
      <c r="U18" s="219"/>
      <c r="V18" s="219"/>
      <c r="W18" s="219"/>
      <c r="X18" s="219"/>
      <c r="Y18" s="219"/>
      <c r="Z18" s="208"/>
      <c r="AA18" s="208"/>
      <c r="AB18" s="208"/>
      <c r="AC18" s="208"/>
      <c r="AD18" s="208"/>
      <c r="AE18" s="208"/>
      <c r="AF18" s="208"/>
      <c r="AG18" s="208" t="s">
        <v>155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ht="22.5" outlineLevel="1" x14ac:dyDescent="0.2">
      <c r="A19" s="229">
        <v>6</v>
      </c>
      <c r="B19" s="230" t="s">
        <v>408</v>
      </c>
      <c r="C19" s="242" t="s">
        <v>409</v>
      </c>
      <c r="D19" s="231" t="s">
        <v>228</v>
      </c>
      <c r="E19" s="232">
        <v>1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/>
      <c r="S19" s="234" t="s">
        <v>223</v>
      </c>
      <c r="T19" s="235" t="s">
        <v>151</v>
      </c>
      <c r="U19" s="219">
        <v>0</v>
      </c>
      <c r="V19" s="219">
        <f>ROUND(E19*U19,2)</f>
        <v>0</v>
      </c>
      <c r="W19" s="219"/>
      <c r="X19" s="219" t="s">
        <v>187</v>
      </c>
      <c r="Y19" s="219" t="s">
        <v>153</v>
      </c>
      <c r="Z19" s="208"/>
      <c r="AA19" s="208"/>
      <c r="AB19" s="208"/>
      <c r="AC19" s="208"/>
      <c r="AD19" s="208"/>
      <c r="AE19" s="208"/>
      <c r="AF19" s="208"/>
      <c r="AG19" s="208" t="s">
        <v>188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2" x14ac:dyDescent="0.2">
      <c r="A20" s="215"/>
      <c r="B20" s="216"/>
      <c r="C20" s="259" t="s">
        <v>410</v>
      </c>
      <c r="D20" s="249"/>
      <c r="E20" s="250"/>
      <c r="F20" s="219"/>
      <c r="G20" s="219"/>
      <c r="H20" s="219"/>
      <c r="I20" s="219"/>
      <c r="J20" s="219"/>
      <c r="K20" s="219"/>
      <c r="L20" s="219"/>
      <c r="M20" s="219"/>
      <c r="N20" s="218"/>
      <c r="O20" s="218"/>
      <c r="P20" s="218"/>
      <c r="Q20" s="218"/>
      <c r="R20" s="219"/>
      <c r="S20" s="219"/>
      <c r="T20" s="219"/>
      <c r="U20" s="219"/>
      <c r="V20" s="219"/>
      <c r="W20" s="219"/>
      <c r="X20" s="219"/>
      <c r="Y20" s="219"/>
      <c r="Z20" s="208"/>
      <c r="AA20" s="208"/>
      <c r="AB20" s="208"/>
      <c r="AC20" s="208"/>
      <c r="AD20" s="208"/>
      <c r="AE20" s="208"/>
      <c r="AF20" s="208"/>
      <c r="AG20" s="208" t="s">
        <v>192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3" x14ac:dyDescent="0.2">
      <c r="A21" s="215"/>
      <c r="B21" s="216"/>
      <c r="C21" s="259" t="s">
        <v>411</v>
      </c>
      <c r="D21" s="249"/>
      <c r="E21" s="250"/>
      <c r="F21" s="219"/>
      <c r="G21" s="219"/>
      <c r="H21" s="219"/>
      <c r="I21" s="219"/>
      <c r="J21" s="219"/>
      <c r="K21" s="219"/>
      <c r="L21" s="219"/>
      <c r="M21" s="219"/>
      <c r="N21" s="218"/>
      <c r="O21" s="218"/>
      <c r="P21" s="218"/>
      <c r="Q21" s="218"/>
      <c r="R21" s="219"/>
      <c r="S21" s="219"/>
      <c r="T21" s="219"/>
      <c r="U21" s="219"/>
      <c r="V21" s="219"/>
      <c r="W21" s="219"/>
      <c r="X21" s="219"/>
      <c r="Y21" s="219"/>
      <c r="Z21" s="208"/>
      <c r="AA21" s="208"/>
      <c r="AB21" s="208"/>
      <c r="AC21" s="208"/>
      <c r="AD21" s="208"/>
      <c r="AE21" s="208"/>
      <c r="AF21" s="208"/>
      <c r="AG21" s="208" t="s">
        <v>192</v>
      </c>
      <c r="AH21" s="208">
        <v>0</v>
      </c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3" x14ac:dyDescent="0.2">
      <c r="A22" s="215"/>
      <c r="B22" s="216"/>
      <c r="C22" s="259" t="s">
        <v>412</v>
      </c>
      <c r="D22" s="249"/>
      <c r="E22" s="250">
        <v>1</v>
      </c>
      <c r="F22" s="219"/>
      <c r="G22" s="219"/>
      <c r="H22" s="219"/>
      <c r="I22" s="219"/>
      <c r="J22" s="219"/>
      <c r="K22" s="219"/>
      <c r="L22" s="219"/>
      <c r="M22" s="219"/>
      <c r="N22" s="218"/>
      <c r="O22" s="218"/>
      <c r="P22" s="218"/>
      <c r="Q22" s="218"/>
      <c r="R22" s="219"/>
      <c r="S22" s="219"/>
      <c r="T22" s="219"/>
      <c r="U22" s="219"/>
      <c r="V22" s="219"/>
      <c r="W22" s="219"/>
      <c r="X22" s="219"/>
      <c r="Y22" s="219"/>
      <c r="Z22" s="208"/>
      <c r="AA22" s="208"/>
      <c r="AB22" s="208"/>
      <c r="AC22" s="208"/>
      <c r="AD22" s="208"/>
      <c r="AE22" s="208"/>
      <c r="AF22" s="208"/>
      <c r="AG22" s="208" t="s">
        <v>192</v>
      </c>
      <c r="AH22" s="208">
        <v>0</v>
      </c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2" x14ac:dyDescent="0.2">
      <c r="A23" s="215"/>
      <c r="B23" s="216"/>
      <c r="C23" s="245"/>
      <c r="D23" s="237"/>
      <c r="E23" s="237"/>
      <c r="F23" s="237"/>
      <c r="G23" s="237"/>
      <c r="H23" s="219"/>
      <c r="I23" s="219"/>
      <c r="J23" s="219"/>
      <c r="K23" s="219"/>
      <c r="L23" s="219"/>
      <c r="M23" s="219"/>
      <c r="N23" s="218"/>
      <c r="O23" s="218"/>
      <c r="P23" s="218"/>
      <c r="Q23" s="218"/>
      <c r="R23" s="219"/>
      <c r="S23" s="219"/>
      <c r="T23" s="219"/>
      <c r="U23" s="219"/>
      <c r="V23" s="219"/>
      <c r="W23" s="219"/>
      <c r="X23" s="219"/>
      <c r="Y23" s="219"/>
      <c r="Z23" s="208"/>
      <c r="AA23" s="208"/>
      <c r="AB23" s="208"/>
      <c r="AC23" s="208"/>
      <c r="AD23" s="208"/>
      <c r="AE23" s="208"/>
      <c r="AF23" s="208"/>
      <c r="AG23" s="208" t="s">
        <v>155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 x14ac:dyDescent="0.2">
      <c r="A24" s="229">
        <v>7</v>
      </c>
      <c r="B24" s="230" t="s">
        <v>413</v>
      </c>
      <c r="C24" s="242" t="s">
        <v>414</v>
      </c>
      <c r="D24" s="231" t="s">
        <v>228</v>
      </c>
      <c r="E24" s="232">
        <v>4</v>
      </c>
      <c r="F24" s="233"/>
      <c r="G24" s="234">
        <f>ROUND(E24*F24,2)</f>
        <v>0</v>
      </c>
      <c r="H24" s="233"/>
      <c r="I24" s="234">
        <f>ROUND(E24*H24,2)</f>
        <v>0</v>
      </c>
      <c r="J24" s="233"/>
      <c r="K24" s="234">
        <f>ROUND(E24*J24,2)</f>
        <v>0</v>
      </c>
      <c r="L24" s="234">
        <v>21</v>
      </c>
      <c r="M24" s="234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4"/>
      <c r="S24" s="234" t="s">
        <v>223</v>
      </c>
      <c r="T24" s="235" t="s">
        <v>151</v>
      </c>
      <c r="U24" s="219">
        <v>0</v>
      </c>
      <c r="V24" s="219">
        <f>ROUND(E24*U24,2)</f>
        <v>0</v>
      </c>
      <c r="W24" s="219"/>
      <c r="X24" s="219" t="s">
        <v>187</v>
      </c>
      <c r="Y24" s="219" t="s">
        <v>153</v>
      </c>
      <c r="Z24" s="208"/>
      <c r="AA24" s="208"/>
      <c r="AB24" s="208"/>
      <c r="AC24" s="208"/>
      <c r="AD24" s="208"/>
      <c r="AE24" s="208"/>
      <c r="AF24" s="208"/>
      <c r="AG24" s="208" t="s">
        <v>188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2" x14ac:dyDescent="0.2">
      <c r="A25" s="215"/>
      <c r="B25" s="216"/>
      <c r="C25" s="243"/>
      <c r="D25" s="238"/>
      <c r="E25" s="238"/>
      <c r="F25" s="238"/>
      <c r="G25" s="238"/>
      <c r="H25" s="219"/>
      <c r="I25" s="219"/>
      <c r="J25" s="219"/>
      <c r="K25" s="219"/>
      <c r="L25" s="219"/>
      <c r="M25" s="219"/>
      <c r="N25" s="218"/>
      <c r="O25" s="218"/>
      <c r="P25" s="218"/>
      <c r="Q25" s="218"/>
      <c r="R25" s="219"/>
      <c r="S25" s="219"/>
      <c r="T25" s="219"/>
      <c r="U25" s="219"/>
      <c r="V25" s="219"/>
      <c r="W25" s="219"/>
      <c r="X25" s="219"/>
      <c r="Y25" s="219"/>
      <c r="Z25" s="208"/>
      <c r="AA25" s="208"/>
      <c r="AB25" s="208"/>
      <c r="AC25" s="208"/>
      <c r="AD25" s="208"/>
      <c r="AE25" s="208"/>
      <c r="AF25" s="208"/>
      <c r="AG25" s="208" t="s">
        <v>155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 x14ac:dyDescent="0.2">
      <c r="A26" s="229">
        <v>8</v>
      </c>
      <c r="B26" s="230" t="s">
        <v>415</v>
      </c>
      <c r="C26" s="242" t="s">
        <v>416</v>
      </c>
      <c r="D26" s="231" t="s">
        <v>228</v>
      </c>
      <c r="E26" s="232">
        <v>1</v>
      </c>
      <c r="F26" s="233"/>
      <c r="G26" s="234">
        <f>ROUND(E26*F26,2)</f>
        <v>0</v>
      </c>
      <c r="H26" s="233"/>
      <c r="I26" s="234">
        <f>ROUND(E26*H26,2)</f>
        <v>0</v>
      </c>
      <c r="J26" s="233"/>
      <c r="K26" s="234">
        <f>ROUND(E26*J26,2)</f>
        <v>0</v>
      </c>
      <c r="L26" s="234">
        <v>21</v>
      </c>
      <c r="M26" s="234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4"/>
      <c r="S26" s="234" t="s">
        <v>223</v>
      </c>
      <c r="T26" s="235" t="s">
        <v>151</v>
      </c>
      <c r="U26" s="219">
        <v>0</v>
      </c>
      <c r="V26" s="219">
        <f>ROUND(E26*U26,2)</f>
        <v>0</v>
      </c>
      <c r="W26" s="219"/>
      <c r="X26" s="219" t="s">
        <v>187</v>
      </c>
      <c r="Y26" s="219" t="s">
        <v>153</v>
      </c>
      <c r="Z26" s="208"/>
      <c r="AA26" s="208"/>
      <c r="AB26" s="208"/>
      <c r="AC26" s="208"/>
      <c r="AD26" s="208"/>
      <c r="AE26" s="208"/>
      <c r="AF26" s="208"/>
      <c r="AG26" s="208" t="s">
        <v>188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2" x14ac:dyDescent="0.2">
      <c r="A27" s="215"/>
      <c r="B27" s="216"/>
      <c r="C27" s="243"/>
      <c r="D27" s="238"/>
      <c r="E27" s="238"/>
      <c r="F27" s="238"/>
      <c r="G27" s="238"/>
      <c r="H27" s="219"/>
      <c r="I27" s="219"/>
      <c r="J27" s="219"/>
      <c r="K27" s="219"/>
      <c r="L27" s="219"/>
      <c r="M27" s="219"/>
      <c r="N27" s="218"/>
      <c r="O27" s="218"/>
      <c r="P27" s="218"/>
      <c r="Q27" s="218"/>
      <c r="R27" s="219"/>
      <c r="S27" s="219"/>
      <c r="T27" s="219"/>
      <c r="U27" s="219"/>
      <c r="V27" s="219"/>
      <c r="W27" s="219"/>
      <c r="X27" s="219"/>
      <c r="Y27" s="219"/>
      <c r="Z27" s="208"/>
      <c r="AA27" s="208"/>
      <c r="AB27" s="208"/>
      <c r="AC27" s="208"/>
      <c r="AD27" s="208"/>
      <c r="AE27" s="208"/>
      <c r="AF27" s="208"/>
      <c r="AG27" s="208" t="s">
        <v>155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1" x14ac:dyDescent="0.2">
      <c r="A28" s="229">
        <v>9</v>
      </c>
      <c r="B28" s="230" t="s">
        <v>417</v>
      </c>
      <c r="C28" s="242" t="s">
        <v>418</v>
      </c>
      <c r="D28" s="231" t="s">
        <v>228</v>
      </c>
      <c r="E28" s="232">
        <v>1</v>
      </c>
      <c r="F28" s="233"/>
      <c r="G28" s="234">
        <f>ROUND(E28*F28,2)</f>
        <v>0</v>
      </c>
      <c r="H28" s="233"/>
      <c r="I28" s="234">
        <f>ROUND(E28*H28,2)</f>
        <v>0</v>
      </c>
      <c r="J28" s="233"/>
      <c r="K28" s="234">
        <f>ROUND(E28*J28,2)</f>
        <v>0</v>
      </c>
      <c r="L28" s="234">
        <v>21</v>
      </c>
      <c r="M28" s="234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4"/>
      <c r="S28" s="234" t="s">
        <v>223</v>
      </c>
      <c r="T28" s="235" t="s">
        <v>151</v>
      </c>
      <c r="U28" s="219">
        <v>0</v>
      </c>
      <c r="V28" s="219">
        <f>ROUND(E28*U28,2)</f>
        <v>0</v>
      </c>
      <c r="W28" s="219"/>
      <c r="X28" s="219" t="s">
        <v>187</v>
      </c>
      <c r="Y28" s="219" t="s">
        <v>153</v>
      </c>
      <c r="Z28" s="208"/>
      <c r="AA28" s="208"/>
      <c r="AB28" s="208"/>
      <c r="AC28" s="208"/>
      <c r="AD28" s="208"/>
      <c r="AE28" s="208"/>
      <c r="AF28" s="208"/>
      <c r="AG28" s="208" t="s">
        <v>188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2" x14ac:dyDescent="0.2">
      <c r="A29" s="215"/>
      <c r="B29" s="216"/>
      <c r="C29" s="243"/>
      <c r="D29" s="238"/>
      <c r="E29" s="238"/>
      <c r="F29" s="238"/>
      <c r="G29" s="238"/>
      <c r="H29" s="219"/>
      <c r="I29" s="219"/>
      <c r="J29" s="219"/>
      <c r="K29" s="219"/>
      <c r="L29" s="219"/>
      <c r="M29" s="219"/>
      <c r="N29" s="218"/>
      <c r="O29" s="218"/>
      <c r="P29" s="218"/>
      <c r="Q29" s="218"/>
      <c r="R29" s="219"/>
      <c r="S29" s="219"/>
      <c r="T29" s="219"/>
      <c r="U29" s="219"/>
      <c r="V29" s="219"/>
      <c r="W29" s="219"/>
      <c r="X29" s="219"/>
      <c r="Y29" s="219"/>
      <c r="Z29" s="208"/>
      <c r="AA29" s="208"/>
      <c r="AB29" s="208"/>
      <c r="AC29" s="208"/>
      <c r="AD29" s="208"/>
      <c r="AE29" s="208"/>
      <c r="AF29" s="208"/>
      <c r="AG29" s="208" t="s">
        <v>155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 x14ac:dyDescent="0.2">
      <c r="A30" s="229">
        <v>10</v>
      </c>
      <c r="B30" s="230" t="s">
        <v>419</v>
      </c>
      <c r="C30" s="242" t="s">
        <v>420</v>
      </c>
      <c r="D30" s="231" t="s">
        <v>228</v>
      </c>
      <c r="E30" s="232">
        <v>1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21</v>
      </c>
      <c r="M30" s="234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4"/>
      <c r="S30" s="234" t="s">
        <v>223</v>
      </c>
      <c r="T30" s="235" t="s">
        <v>151</v>
      </c>
      <c r="U30" s="219">
        <v>0</v>
      </c>
      <c r="V30" s="219">
        <f>ROUND(E30*U30,2)</f>
        <v>0</v>
      </c>
      <c r="W30" s="219"/>
      <c r="X30" s="219" t="s">
        <v>187</v>
      </c>
      <c r="Y30" s="219" t="s">
        <v>153</v>
      </c>
      <c r="Z30" s="208"/>
      <c r="AA30" s="208"/>
      <c r="AB30" s="208"/>
      <c r="AC30" s="208"/>
      <c r="AD30" s="208"/>
      <c r="AE30" s="208"/>
      <c r="AF30" s="208"/>
      <c r="AG30" s="208" t="s">
        <v>188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2" x14ac:dyDescent="0.2">
      <c r="A31" s="215"/>
      <c r="B31" s="216"/>
      <c r="C31" s="243"/>
      <c r="D31" s="238"/>
      <c r="E31" s="238"/>
      <c r="F31" s="238"/>
      <c r="G31" s="238"/>
      <c r="H31" s="219"/>
      <c r="I31" s="219"/>
      <c r="J31" s="219"/>
      <c r="K31" s="219"/>
      <c r="L31" s="219"/>
      <c r="M31" s="219"/>
      <c r="N31" s="218"/>
      <c r="O31" s="218"/>
      <c r="P31" s="218"/>
      <c r="Q31" s="218"/>
      <c r="R31" s="219"/>
      <c r="S31" s="219"/>
      <c r="T31" s="219"/>
      <c r="U31" s="219"/>
      <c r="V31" s="219"/>
      <c r="W31" s="219"/>
      <c r="X31" s="219"/>
      <c r="Y31" s="219"/>
      <c r="Z31" s="208"/>
      <c r="AA31" s="208"/>
      <c r="AB31" s="208"/>
      <c r="AC31" s="208"/>
      <c r="AD31" s="208"/>
      <c r="AE31" s="208"/>
      <c r="AF31" s="208"/>
      <c r="AG31" s="208" t="s">
        <v>155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 x14ac:dyDescent="0.2">
      <c r="A32" s="229">
        <v>11</v>
      </c>
      <c r="B32" s="230" t="s">
        <v>421</v>
      </c>
      <c r="C32" s="242" t="s">
        <v>422</v>
      </c>
      <c r="D32" s="231" t="s">
        <v>228</v>
      </c>
      <c r="E32" s="232">
        <v>1</v>
      </c>
      <c r="F32" s="233"/>
      <c r="G32" s="234">
        <f>ROUND(E32*F32,2)</f>
        <v>0</v>
      </c>
      <c r="H32" s="233"/>
      <c r="I32" s="234">
        <f>ROUND(E32*H32,2)</f>
        <v>0</v>
      </c>
      <c r="J32" s="233"/>
      <c r="K32" s="234">
        <f>ROUND(E32*J32,2)</f>
        <v>0</v>
      </c>
      <c r="L32" s="234">
        <v>21</v>
      </c>
      <c r="M32" s="234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4"/>
      <c r="S32" s="234" t="s">
        <v>223</v>
      </c>
      <c r="T32" s="235" t="s">
        <v>151</v>
      </c>
      <c r="U32" s="219">
        <v>0</v>
      </c>
      <c r="V32" s="219">
        <f>ROUND(E32*U32,2)</f>
        <v>0</v>
      </c>
      <c r="W32" s="219"/>
      <c r="X32" s="219" t="s">
        <v>187</v>
      </c>
      <c r="Y32" s="219" t="s">
        <v>153</v>
      </c>
      <c r="Z32" s="208"/>
      <c r="AA32" s="208"/>
      <c r="AB32" s="208"/>
      <c r="AC32" s="208"/>
      <c r="AD32" s="208"/>
      <c r="AE32" s="208"/>
      <c r="AF32" s="208"/>
      <c r="AG32" s="208" t="s">
        <v>188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2" x14ac:dyDescent="0.2">
      <c r="A33" s="215"/>
      <c r="B33" s="216"/>
      <c r="C33" s="243"/>
      <c r="D33" s="238"/>
      <c r="E33" s="238"/>
      <c r="F33" s="238"/>
      <c r="G33" s="238"/>
      <c r="H33" s="219"/>
      <c r="I33" s="219"/>
      <c r="J33" s="219"/>
      <c r="K33" s="219"/>
      <c r="L33" s="219"/>
      <c r="M33" s="219"/>
      <c r="N33" s="218"/>
      <c r="O33" s="218"/>
      <c r="P33" s="218"/>
      <c r="Q33" s="218"/>
      <c r="R33" s="219"/>
      <c r="S33" s="219"/>
      <c r="T33" s="219"/>
      <c r="U33" s="219"/>
      <c r="V33" s="219"/>
      <c r="W33" s="219"/>
      <c r="X33" s="219"/>
      <c r="Y33" s="219"/>
      <c r="Z33" s="208"/>
      <c r="AA33" s="208"/>
      <c r="AB33" s="208"/>
      <c r="AC33" s="208"/>
      <c r="AD33" s="208"/>
      <c r="AE33" s="208"/>
      <c r="AF33" s="208"/>
      <c r="AG33" s="208" t="s">
        <v>155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ht="22.5" outlineLevel="1" x14ac:dyDescent="0.2">
      <c r="A34" s="229">
        <v>12</v>
      </c>
      <c r="B34" s="230" t="s">
        <v>423</v>
      </c>
      <c r="C34" s="242" t="s">
        <v>424</v>
      </c>
      <c r="D34" s="231" t="s">
        <v>228</v>
      </c>
      <c r="E34" s="232">
        <v>1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21</v>
      </c>
      <c r="M34" s="234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4"/>
      <c r="S34" s="234" t="s">
        <v>223</v>
      </c>
      <c r="T34" s="235" t="s">
        <v>151</v>
      </c>
      <c r="U34" s="219">
        <v>0</v>
      </c>
      <c r="V34" s="219">
        <f>ROUND(E34*U34,2)</f>
        <v>0</v>
      </c>
      <c r="W34" s="219"/>
      <c r="X34" s="219" t="s">
        <v>187</v>
      </c>
      <c r="Y34" s="219" t="s">
        <v>153</v>
      </c>
      <c r="Z34" s="208"/>
      <c r="AA34" s="208"/>
      <c r="AB34" s="208"/>
      <c r="AC34" s="208"/>
      <c r="AD34" s="208"/>
      <c r="AE34" s="208"/>
      <c r="AF34" s="208"/>
      <c r="AG34" s="208" t="s">
        <v>188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2" x14ac:dyDescent="0.2">
      <c r="A35" s="215"/>
      <c r="B35" s="216"/>
      <c r="C35" s="243"/>
      <c r="D35" s="238"/>
      <c r="E35" s="238"/>
      <c r="F35" s="238"/>
      <c r="G35" s="238"/>
      <c r="H35" s="219"/>
      <c r="I35" s="219"/>
      <c r="J35" s="219"/>
      <c r="K35" s="219"/>
      <c r="L35" s="219"/>
      <c r="M35" s="219"/>
      <c r="N35" s="218"/>
      <c r="O35" s="218"/>
      <c r="P35" s="218"/>
      <c r="Q35" s="218"/>
      <c r="R35" s="219"/>
      <c r="S35" s="219"/>
      <c r="T35" s="219"/>
      <c r="U35" s="219"/>
      <c r="V35" s="219"/>
      <c r="W35" s="219"/>
      <c r="X35" s="219"/>
      <c r="Y35" s="219"/>
      <c r="Z35" s="208"/>
      <c r="AA35" s="208"/>
      <c r="AB35" s="208"/>
      <c r="AC35" s="208"/>
      <c r="AD35" s="208"/>
      <c r="AE35" s="208"/>
      <c r="AF35" s="208"/>
      <c r="AG35" s="208" t="s">
        <v>155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 x14ac:dyDescent="0.2">
      <c r="A36" s="229">
        <v>13</v>
      </c>
      <c r="B36" s="230" t="s">
        <v>425</v>
      </c>
      <c r="C36" s="242" t="s">
        <v>426</v>
      </c>
      <c r="D36" s="231" t="s">
        <v>228</v>
      </c>
      <c r="E36" s="232">
        <v>1</v>
      </c>
      <c r="F36" s="233"/>
      <c r="G36" s="234">
        <f>ROUND(E36*F36,2)</f>
        <v>0</v>
      </c>
      <c r="H36" s="233"/>
      <c r="I36" s="234">
        <f>ROUND(E36*H36,2)</f>
        <v>0</v>
      </c>
      <c r="J36" s="233"/>
      <c r="K36" s="234">
        <f>ROUND(E36*J36,2)</f>
        <v>0</v>
      </c>
      <c r="L36" s="234">
        <v>21</v>
      </c>
      <c r="M36" s="234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4"/>
      <c r="S36" s="234" t="s">
        <v>223</v>
      </c>
      <c r="T36" s="235" t="s">
        <v>151</v>
      </c>
      <c r="U36" s="219">
        <v>0</v>
      </c>
      <c r="V36" s="219">
        <f>ROUND(E36*U36,2)</f>
        <v>0</v>
      </c>
      <c r="W36" s="219"/>
      <c r="X36" s="219" t="s">
        <v>187</v>
      </c>
      <c r="Y36" s="219" t="s">
        <v>153</v>
      </c>
      <c r="Z36" s="208"/>
      <c r="AA36" s="208"/>
      <c r="AB36" s="208"/>
      <c r="AC36" s="208"/>
      <c r="AD36" s="208"/>
      <c r="AE36" s="208"/>
      <c r="AF36" s="208"/>
      <c r="AG36" s="208" t="s">
        <v>188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2" x14ac:dyDescent="0.2">
      <c r="A37" s="215"/>
      <c r="B37" s="216"/>
      <c r="C37" s="243"/>
      <c r="D37" s="238"/>
      <c r="E37" s="238"/>
      <c r="F37" s="238"/>
      <c r="G37" s="238"/>
      <c r="H37" s="219"/>
      <c r="I37" s="219"/>
      <c r="J37" s="219"/>
      <c r="K37" s="219"/>
      <c r="L37" s="219"/>
      <c r="M37" s="219"/>
      <c r="N37" s="218"/>
      <c r="O37" s="218"/>
      <c r="P37" s="218"/>
      <c r="Q37" s="218"/>
      <c r="R37" s="219"/>
      <c r="S37" s="219"/>
      <c r="T37" s="219"/>
      <c r="U37" s="219"/>
      <c r="V37" s="219"/>
      <c r="W37" s="219"/>
      <c r="X37" s="219"/>
      <c r="Y37" s="219"/>
      <c r="Z37" s="208"/>
      <c r="AA37" s="208"/>
      <c r="AB37" s="208"/>
      <c r="AC37" s="208"/>
      <c r="AD37" s="208"/>
      <c r="AE37" s="208"/>
      <c r="AF37" s="208"/>
      <c r="AG37" s="208" t="s">
        <v>155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ht="22.5" outlineLevel="1" x14ac:dyDescent="0.2">
      <c r="A38" s="229">
        <v>14</v>
      </c>
      <c r="B38" s="230" t="s">
        <v>427</v>
      </c>
      <c r="C38" s="242" t="s">
        <v>428</v>
      </c>
      <c r="D38" s="231" t="s">
        <v>228</v>
      </c>
      <c r="E38" s="232">
        <v>1</v>
      </c>
      <c r="F38" s="233"/>
      <c r="G38" s="234">
        <f>ROUND(E38*F38,2)</f>
        <v>0</v>
      </c>
      <c r="H38" s="233"/>
      <c r="I38" s="234">
        <f>ROUND(E38*H38,2)</f>
        <v>0</v>
      </c>
      <c r="J38" s="233"/>
      <c r="K38" s="234">
        <f>ROUND(E38*J38,2)</f>
        <v>0</v>
      </c>
      <c r="L38" s="234">
        <v>21</v>
      </c>
      <c r="M38" s="234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4"/>
      <c r="S38" s="234" t="s">
        <v>223</v>
      </c>
      <c r="T38" s="235" t="s">
        <v>151</v>
      </c>
      <c r="U38" s="219">
        <v>0</v>
      </c>
      <c r="V38" s="219">
        <f>ROUND(E38*U38,2)</f>
        <v>0</v>
      </c>
      <c r="W38" s="219"/>
      <c r="X38" s="219" t="s">
        <v>187</v>
      </c>
      <c r="Y38" s="219" t="s">
        <v>153</v>
      </c>
      <c r="Z38" s="208"/>
      <c r="AA38" s="208"/>
      <c r="AB38" s="208"/>
      <c r="AC38" s="208"/>
      <c r="AD38" s="208"/>
      <c r="AE38" s="208"/>
      <c r="AF38" s="208"/>
      <c r="AG38" s="208" t="s">
        <v>188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2" x14ac:dyDescent="0.2">
      <c r="A39" s="215"/>
      <c r="B39" s="216"/>
      <c r="C39" s="243"/>
      <c r="D39" s="238"/>
      <c r="E39" s="238"/>
      <c r="F39" s="238"/>
      <c r="G39" s="238"/>
      <c r="H39" s="219"/>
      <c r="I39" s="219"/>
      <c r="J39" s="219"/>
      <c r="K39" s="219"/>
      <c r="L39" s="219"/>
      <c r="M39" s="219"/>
      <c r="N39" s="218"/>
      <c r="O39" s="218"/>
      <c r="P39" s="218"/>
      <c r="Q39" s="218"/>
      <c r="R39" s="219"/>
      <c r="S39" s="219"/>
      <c r="T39" s="219"/>
      <c r="U39" s="219"/>
      <c r="V39" s="219"/>
      <c r="W39" s="219"/>
      <c r="X39" s="219"/>
      <c r="Y39" s="219"/>
      <c r="Z39" s="208"/>
      <c r="AA39" s="208"/>
      <c r="AB39" s="208"/>
      <c r="AC39" s="208"/>
      <c r="AD39" s="208"/>
      <c r="AE39" s="208"/>
      <c r="AF39" s="208"/>
      <c r="AG39" s="208" t="s">
        <v>155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1" x14ac:dyDescent="0.2">
      <c r="A40" s="229">
        <v>15</v>
      </c>
      <c r="B40" s="230" t="s">
        <v>429</v>
      </c>
      <c r="C40" s="242" t="s">
        <v>430</v>
      </c>
      <c r="D40" s="231" t="s">
        <v>228</v>
      </c>
      <c r="E40" s="232">
        <v>1</v>
      </c>
      <c r="F40" s="233"/>
      <c r="G40" s="234">
        <f>ROUND(E40*F40,2)</f>
        <v>0</v>
      </c>
      <c r="H40" s="233"/>
      <c r="I40" s="234">
        <f>ROUND(E40*H40,2)</f>
        <v>0</v>
      </c>
      <c r="J40" s="233"/>
      <c r="K40" s="234">
        <f>ROUND(E40*J40,2)</f>
        <v>0</v>
      </c>
      <c r="L40" s="234">
        <v>21</v>
      </c>
      <c r="M40" s="234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4"/>
      <c r="S40" s="234" t="s">
        <v>223</v>
      </c>
      <c r="T40" s="235" t="s">
        <v>151</v>
      </c>
      <c r="U40" s="219">
        <v>0</v>
      </c>
      <c r="V40" s="219">
        <f>ROUND(E40*U40,2)</f>
        <v>0</v>
      </c>
      <c r="W40" s="219"/>
      <c r="X40" s="219" t="s">
        <v>187</v>
      </c>
      <c r="Y40" s="219" t="s">
        <v>153</v>
      </c>
      <c r="Z40" s="208"/>
      <c r="AA40" s="208"/>
      <c r="AB40" s="208"/>
      <c r="AC40" s="208"/>
      <c r="AD40" s="208"/>
      <c r="AE40" s="208"/>
      <c r="AF40" s="208"/>
      <c r="AG40" s="208" t="s">
        <v>188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2" x14ac:dyDescent="0.2">
      <c r="A41" s="215"/>
      <c r="B41" s="216"/>
      <c r="C41" s="243"/>
      <c r="D41" s="238"/>
      <c r="E41" s="238"/>
      <c r="F41" s="238"/>
      <c r="G41" s="238"/>
      <c r="H41" s="219"/>
      <c r="I41" s="219"/>
      <c r="J41" s="219"/>
      <c r="K41" s="219"/>
      <c r="L41" s="219"/>
      <c r="M41" s="219"/>
      <c r="N41" s="218"/>
      <c r="O41" s="218"/>
      <c r="P41" s="218"/>
      <c r="Q41" s="218"/>
      <c r="R41" s="219"/>
      <c r="S41" s="219"/>
      <c r="T41" s="219"/>
      <c r="U41" s="219"/>
      <c r="V41" s="219"/>
      <c r="W41" s="219"/>
      <c r="X41" s="219"/>
      <c r="Y41" s="219"/>
      <c r="Z41" s="208"/>
      <c r="AA41" s="208"/>
      <c r="AB41" s="208"/>
      <c r="AC41" s="208"/>
      <c r="AD41" s="208"/>
      <c r="AE41" s="208"/>
      <c r="AF41" s="208"/>
      <c r="AG41" s="208" t="s">
        <v>155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ht="22.5" outlineLevel="1" x14ac:dyDescent="0.2">
      <c r="A42" s="229">
        <v>16</v>
      </c>
      <c r="B42" s="230" t="s">
        <v>431</v>
      </c>
      <c r="C42" s="242" t="s">
        <v>432</v>
      </c>
      <c r="D42" s="231" t="s">
        <v>228</v>
      </c>
      <c r="E42" s="232">
        <v>1</v>
      </c>
      <c r="F42" s="233"/>
      <c r="G42" s="234">
        <f>ROUND(E42*F42,2)</f>
        <v>0</v>
      </c>
      <c r="H42" s="233"/>
      <c r="I42" s="234">
        <f>ROUND(E42*H42,2)</f>
        <v>0</v>
      </c>
      <c r="J42" s="233"/>
      <c r="K42" s="234">
        <f>ROUND(E42*J42,2)</f>
        <v>0</v>
      </c>
      <c r="L42" s="234">
        <v>21</v>
      </c>
      <c r="M42" s="234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4"/>
      <c r="S42" s="234" t="s">
        <v>223</v>
      </c>
      <c r="T42" s="235" t="s">
        <v>151</v>
      </c>
      <c r="U42" s="219">
        <v>0</v>
      </c>
      <c r="V42" s="219">
        <f>ROUND(E42*U42,2)</f>
        <v>0</v>
      </c>
      <c r="W42" s="219"/>
      <c r="X42" s="219" t="s">
        <v>187</v>
      </c>
      <c r="Y42" s="219" t="s">
        <v>153</v>
      </c>
      <c r="Z42" s="208"/>
      <c r="AA42" s="208"/>
      <c r="AB42" s="208"/>
      <c r="AC42" s="208"/>
      <c r="AD42" s="208"/>
      <c r="AE42" s="208"/>
      <c r="AF42" s="208"/>
      <c r="AG42" s="208" t="s">
        <v>188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2" x14ac:dyDescent="0.2">
      <c r="A43" s="215"/>
      <c r="B43" s="216"/>
      <c r="C43" s="243"/>
      <c r="D43" s="238"/>
      <c r="E43" s="238"/>
      <c r="F43" s="238"/>
      <c r="G43" s="238"/>
      <c r="H43" s="219"/>
      <c r="I43" s="219"/>
      <c r="J43" s="219"/>
      <c r="K43" s="219"/>
      <c r="L43" s="219"/>
      <c r="M43" s="219"/>
      <c r="N43" s="218"/>
      <c r="O43" s="218"/>
      <c r="P43" s="218"/>
      <c r="Q43" s="218"/>
      <c r="R43" s="219"/>
      <c r="S43" s="219"/>
      <c r="T43" s="219"/>
      <c r="U43" s="219"/>
      <c r="V43" s="219"/>
      <c r="W43" s="219"/>
      <c r="X43" s="219"/>
      <c r="Y43" s="219"/>
      <c r="Z43" s="208"/>
      <c r="AA43" s="208"/>
      <c r="AB43" s="208"/>
      <c r="AC43" s="208"/>
      <c r="AD43" s="208"/>
      <c r="AE43" s="208"/>
      <c r="AF43" s="208"/>
      <c r="AG43" s="208" t="s">
        <v>155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 x14ac:dyDescent="0.2">
      <c r="A44" s="229">
        <v>17</v>
      </c>
      <c r="B44" s="230" t="s">
        <v>433</v>
      </c>
      <c r="C44" s="242" t="s">
        <v>407</v>
      </c>
      <c r="D44" s="231" t="s">
        <v>228</v>
      </c>
      <c r="E44" s="232">
        <v>1</v>
      </c>
      <c r="F44" s="233"/>
      <c r="G44" s="234">
        <f>ROUND(E44*F44,2)</f>
        <v>0</v>
      </c>
      <c r="H44" s="233"/>
      <c r="I44" s="234">
        <f>ROUND(E44*H44,2)</f>
        <v>0</v>
      </c>
      <c r="J44" s="233"/>
      <c r="K44" s="234">
        <f>ROUND(E44*J44,2)</f>
        <v>0</v>
      </c>
      <c r="L44" s="234">
        <v>21</v>
      </c>
      <c r="M44" s="234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4"/>
      <c r="S44" s="234" t="s">
        <v>223</v>
      </c>
      <c r="T44" s="235" t="s">
        <v>151</v>
      </c>
      <c r="U44" s="219">
        <v>0</v>
      </c>
      <c r="V44" s="219">
        <f>ROUND(E44*U44,2)</f>
        <v>0</v>
      </c>
      <c r="W44" s="219"/>
      <c r="X44" s="219" t="s">
        <v>187</v>
      </c>
      <c r="Y44" s="219" t="s">
        <v>153</v>
      </c>
      <c r="Z44" s="208"/>
      <c r="AA44" s="208"/>
      <c r="AB44" s="208"/>
      <c r="AC44" s="208"/>
      <c r="AD44" s="208"/>
      <c r="AE44" s="208"/>
      <c r="AF44" s="208"/>
      <c r="AG44" s="208" t="s">
        <v>188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2" x14ac:dyDescent="0.2">
      <c r="A45" s="215"/>
      <c r="B45" s="216"/>
      <c r="C45" s="243"/>
      <c r="D45" s="238"/>
      <c r="E45" s="238"/>
      <c r="F45" s="238"/>
      <c r="G45" s="238"/>
      <c r="H45" s="219"/>
      <c r="I45" s="219"/>
      <c r="J45" s="219"/>
      <c r="K45" s="219"/>
      <c r="L45" s="219"/>
      <c r="M45" s="219"/>
      <c r="N45" s="218"/>
      <c r="O45" s="218"/>
      <c r="P45" s="218"/>
      <c r="Q45" s="218"/>
      <c r="R45" s="219"/>
      <c r="S45" s="219"/>
      <c r="T45" s="219"/>
      <c r="U45" s="219"/>
      <c r="V45" s="219"/>
      <c r="W45" s="219"/>
      <c r="X45" s="219"/>
      <c r="Y45" s="219"/>
      <c r="Z45" s="208"/>
      <c r="AA45" s="208"/>
      <c r="AB45" s="208"/>
      <c r="AC45" s="208"/>
      <c r="AD45" s="208"/>
      <c r="AE45" s="208"/>
      <c r="AF45" s="208"/>
      <c r="AG45" s="208" t="s">
        <v>155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 x14ac:dyDescent="0.2">
      <c r="A46" s="229">
        <v>18</v>
      </c>
      <c r="B46" s="230" t="s">
        <v>434</v>
      </c>
      <c r="C46" s="242" t="s">
        <v>435</v>
      </c>
      <c r="D46" s="231" t="s">
        <v>228</v>
      </c>
      <c r="E46" s="232">
        <v>1</v>
      </c>
      <c r="F46" s="233"/>
      <c r="G46" s="234">
        <f>ROUND(E46*F46,2)</f>
        <v>0</v>
      </c>
      <c r="H46" s="233"/>
      <c r="I46" s="234">
        <f>ROUND(E46*H46,2)</f>
        <v>0</v>
      </c>
      <c r="J46" s="233"/>
      <c r="K46" s="234">
        <f>ROUND(E46*J46,2)</f>
        <v>0</v>
      </c>
      <c r="L46" s="234">
        <v>21</v>
      </c>
      <c r="M46" s="234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4"/>
      <c r="S46" s="234" t="s">
        <v>223</v>
      </c>
      <c r="T46" s="235" t="s">
        <v>151</v>
      </c>
      <c r="U46" s="219">
        <v>0</v>
      </c>
      <c r="V46" s="219">
        <f>ROUND(E46*U46,2)</f>
        <v>0</v>
      </c>
      <c r="W46" s="219"/>
      <c r="X46" s="219" t="s">
        <v>187</v>
      </c>
      <c r="Y46" s="219" t="s">
        <v>153</v>
      </c>
      <c r="Z46" s="208"/>
      <c r="AA46" s="208"/>
      <c r="AB46" s="208"/>
      <c r="AC46" s="208"/>
      <c r="AD46" s="208"/>
      <c r="AE46" s="208"/>
      <c r="AF46" s="208"/>
      <c r="AG46" s="208" t="s">
        <v>188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outlineLevel="2" x14ac:dyDescent="0.2">
      <c r="A47" s="215"/>
      <c r="B47" s="216"/>
      <c r="C47" s="243"/>
      <c r="D47" s="238"/>
      <c r="E47" s="238"/>
      <c r="F47" s="238"/>
      <c r="G47" s="238"/>
      <c r="H47" s="219"/>
      <c r="I47" s="219"/>
      <c r="J47" s="219"/>
      <c r="K47" s="219"/>
      <c r="L47" s="219"/>
      <c r="M47" s="219"/>
      <c r="N47" s="218"/>
      <c r="O47" s="218"/>
      <c r="P47" s="218"/>
      <c r="Q47" s="218"/>
      <c r="R47" s="219"/>
      <c r="S47" s="219"/>
      <c r="T47" s="219"/>
      <c r="U47" s="219"/>
      <c r="V47" s="219"/>
      <c r="W47" s="219"/>
      <c r="X47" s="219"/>
      <c r="Y47" s="219"/>
      <c r="Z47" s="208"/>
      <c r="AA47" s="208"/>
      <c r="AB47" s="208"/>
      <c r="AC47" s="208"/>
      <c r="AD47" s="208"/>
      <c r="AE47" s="208"/>
      <c r="AF47" s="208"/>
      <c r="AG47" s="208" t="s">
        <v>155</v>
      </c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ht="22.5" outlineLevel="1" x14ac:dyDescent="0.2">
      <c r="A48" s="229">
        <v>19</v>
      </c>
      <c r="B48" s="230" t="s">
        <v>436</v>
      </c>
      <c r="C48" s="242" t="s">
        <v>437</v>
      </c>
      <c r="D48" s="231" t="s">
        <v>228</v>
      </c>
      <c r="E48" s="232">
        <v>1</v>
      </c>
      <c r="F48" s="233"/>
      <c r="G48" s="234">
        <f>ROUND(E48*F48,2)</f>
        <v>0</v>
      </c>
      <c r="H48" s="233"/>
      <c r="I48" s="234">
        <f>ROUND(E48*H48,2)</f>
        <v>0</v>
      </c>
      <c r="J48" s="233"/>
      <c r="K48" s="234">
        <f>ROUND(E48*J48,2)</f>
        <v>0</v>
      </c>
      <c r="L48" s="234">
        <v>21</v>
      </c>
      <c r="M48" s="234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4"/>
      <c r="S48" s="234" t="s">
        <v>223</v>
      </c>
      <c r="T48" s="235" t="s">
        <v>151</v>
      </c>
      <c r="U48" s="219">
        <v>0</v>
      </c>
      <c r="V48" s="219">
        <f>ROUND(E48*U48,2)</f>
        <v>0</v>
      </c>
      <c r="W48" s="219"/>
      <c r="X48" s="219" t="s">
        <v>187</v>
      </c>
      <c r="Y48" s="219" t="s">
        <v>153</v>
      </c>
      <c r="Z48" s="208"/>
      <c r="AA48" s="208"/>
      <c r="AB48" s="208"/>
      <c r="AC48" s="208"/>
      <c r="AD48" s="208"/>
      <c r="AE48" s="208"/>
      <c r="AF48" s="208"/>
      <c r="AG48" s="208" t="s">
        <v>188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2" x14ac:dyDescent="0.2">
      <c r="A49" s="215"/>
      <c r="B49" s="216"/>
      <c r="C49" s="243"/>
      <c r="D49" s="238"/>
      <c r="E49" s="238"/>
      <c r="F49" s="238"/>
      <c r="G49" s="238"/>
      <c r="H49" s="219"/>
      <c r="I49" s="219"/>
      <c r="J49" s="219"/>
      <c r="K49" s="219"/>
      <c r="L49" s="219"/>
      <c r="M49" s="219"/>
      <c r="N49" s="218"/>
      <c r="O49" s="218"/>
      <c r="P49" s="218"/>
      <c r="Q49" s="218"/>
      <c r="R49" s="219"/>
      <c r="S49" s="219"/>
      <c r="T49" s="219"/>
      <c r="U49" s="219"/>
      <c r="V49" s="219"/>
      <c r="W49" s="219"/>
      <c r="X49" s="219"/>
      <c r="Y49" s="219"/>
      <c r="Z49" s="208"/>
      <c r="AA49" s="208"/>
      <c r="AB49" s="208"/>
      <c r="AC49" s="208"/>
      <c r="AD49" s="208"/>
      <c r="AE49" s="208"/>
      <c r="AF49" s="208"/>
      <c r="AG49" s="208" t="s">
        <v>155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ht="22.5" outlineLevel="1" x14ac:dyDescent="0.2">
      <c r="A50" s="229">
        <v>20</v>
      </c>
      <c r="B50" s="230" t="s">
        <v>438</v>
      </c>
      <c r="C50" s="242" t="s">
        <v>439</v>
      </c>
      <c r="D50" s="231" t="s">
        <v>228</v>
      </c>
      <c r="E50" s="232">
        <v>2</v>
      </c>
      <c r="F50" s="233"/>
      <c r="G50" s="234">
        <f>ROUND(E50*F50,2)</f>
        <v>0</v>
      </c>
      <c r="H50" s="233"/>
      <c r="I50" s="234">
        <f>ROUND(E50*H50,2)</f>
        <v>0</v>
      </c>
      <c r="J50" s="233"/>
      <c r="K50" s="234">
        <f>ROUND(E50*J50,2)</f>
        <v>0</v>
      </c>
      <c r="L50" s="234">
        <v>21</v>
      </c>
      <c r="M50" s="234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4"/>
      <c r="S50" s="234" t="s">
        <v>223</v>
      </c>
      <c r="T50" s="235" t="s">
        <v>151</v>
      </c>
      <c r="U50" s="219">
        <v>0</v>
      </c>
      <c r="V50" s="219">
        <f>ROUND(E50*U50,2)</f>
        <v>0</v>
      </c>
      <c r="W50" s="219"/>
      <c r="X50" s="219" t="s">
        <v>187</v>
      </c>
      <c r="Y50" s="219" t="s">
        <v>153</v>
      </c>
      <c r="Z50" s="208"/>
      <c r="AA50" s="208"/>
      <c r="AB50" s="208"/>
      <c r="AC50" s="208"/>
      <c r="AD50" s="208"/>
      <c r="AE50" s="208"/>
      <c r="AF50" s="208"/>
      <c r="AG50" s="208" t="s">
        <v>188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2" x14ac:dyDescent="0.2">
      <c r="A51" s="215"/>
      <c r="B51" s="216"/>
      <c r="C51" s="243"/>
      <c r="D51" s="238"/>
      <c r="E51" s="238"/>
      <c r="F51" s="238"/>
      <c r="G51" s="238"/>
      <c r="H51" s="219"/>
      <c r="I51" s="219"/>
      <c r="J51" s="219"/>
      <c r="K51" s="219"/>
      <c r="L51" s="219"/>
      <c r="M51" s="219"/>
      <c r="N51" s="218"/>
      <c r="O51" s="218"/>
      <c r="P51" s="218"/>
      <c r="Q51" s="218"/>
      <c r="R51" s="219"/>
      <c r="S51" s="219"/>
      <c r="T51" s="219"/>
      <c r="U51" s="219"/>
      <c r="V51" s="219"/>
      <c r="W51" s="219"/>
      <c r="X51" s="219"/>
      <c r="Y51" s="219"/>
      <c r="Z51" s="208"/>
      <c r="AA51" s="208"/>
      <c r="AB51" s="208"/>
      <c r="AC51" s="208"/>
      <c r="AD51" s="208"/>
      <c r="AE51" s="208"/>
      <c r="AF51" s="208"/>
      <c r="AG51" s="208" t="s">
        <v>155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 x14ac:dyDescent="0.2">
      <c r="A52" s="229">
        <v>21</v>
      </c>
      <c r="B52" s="230" t="s">
        <v>440</v>
      </c>
      <c r="C52" s="242" t="s">
        <v>407</v>
      </c>
      <c r="D52" s="231" t="s">
        <v>228</v>
      </c>
      <c r="E52" s="232">
        <v>2</v>
      </c>
      <c r="F52" s="233"/>
      <c r="G52" s="234">
        <f>ROUND(E52*F52,2)</f>
        <v>0</v>
      </c>
      <c r="H52" s="233"/>
      <c r="I52" s="234">
        <f>ROUND(E52*H52,2)</f>
        <v>0</v>
      </c>
      <c r="J52" s="233"/>
      <c r="K52" s="234">
        <f>ROUND(E52*J52,2)</f>
        <v>0</v>
      </c>
      <c r="L52" s="234">
        <v>21</v>
      </c>
      <c r="M52" s="234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4"/>
      <c r="S52" s="234" t="s">
        <v>223</v>
      </c>
      <c r="T52" s="235" t="s">
        <v>151</v>
      </c>
      <c r="U52" s="219">
        <v>0</v>
      </c>
      <c r="V52" s="219">
        <f>ROUND(E52*U52,2)</f>
        <v>0</v>
      </c>
      <c r="W52" s="219"/>
      <c r="X52" s="219" t="s">
        <v>187</v>
      </c>
      <c r="Y52" s="219" t="s">
        <v>153</v>
      </c>
      <c r="Z52" s="208"/>
      <c r="AA52" s="208"/>
      <c r="AB52" s="208"/>
      <c r="AC52" s="208"/>
      <c r="AD52" s="208"/>
      <c r="AE52" s="208"/>
      <c r="AF52" s="208"/>
      <c r="AG52" s="208" t="s">
        <v>188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2" x14ac:dyDescent="0.2">
      <c r="A53" s="215"/>
      <c r="B53" s="216"/>
      <c r="C53" s="243"/>
      <c r="D53" s="238"/>
      <c r="E53" s="238"/>
      <c r="F53" s="238"/>
      <c r="G53" s="238"/>
      <c r="H53" s="219"/>
      <c r="I53" s="219"/>
      <c r="J53" s="219"/>
      <c r="K53" s="219"/>
      <c r="L53" s="219"/>
      <c r="M53" s="219"/>
      <c r="N53" s="218"/>
      <c r="O53" s="218"/>
      <c r="P53" s="218"/>
      <c r="Q53" s="218"/>
      <c r="R53" s="219"/>
      <c r="S53" s="219"/>
      <c r="T53" s="219"/>
      <c r="U53" s="219"/>
      <c r="V53" s="219"/>
      <c r="W53" s="219"/>
      <c r="X53" s="219"/>
      <c r="Y53" s="219"/>
      <c r="Z53" s="208"/>
      <c r="AA53" s="208"/>
      <c r="AB53" s="208"/>
      <c r="AC53" s="208"/>
      <c r="AD53" s="208"/>
      <c r="AE53" s="208"/>
      <c r="AF53" s="208"/>
      <c r="AG53" s="208" t="s">
        <v>155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 x14ac:dyDescent="0.2">
      <c r="A54" s="229">
        <v>22</v>
      </c>
      <c r="B54" s="230" t="s">
        <v>441</v>
      </c>
      <c r="C54" s="242" t="s">
        <v>442</v>
      </c>
      <c r="D54" s="231" t="s">
        <v>228</v>
      </c>
      <c r="E54" s="232">
        <v>2</v>
      </c>
      <c r="F54" s="233"/>
      <c r="G54" s="234">
        <f>ROUND(E54*F54,2)</f>
        <v>0</v>
      </c>
      <c r="H54" s="233"/>
      <c r="I54" s="234">
        <f>ROUND(E54*H54,2)</f>
        <v>0</v>
      </c>
      <c r="J54" s="233"/>
      <c r="K54" s="234">
        <f>ROUND(E54*J54,2)</f>
        <v>0</v>
      </c>
      <c r="L54" s="234">
        <v>21</v>
      </c>
      <c r="M54" s="234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4"/>
      <c r="S54" s="234" t="s">
        <v>223</v>
      </c>
      <c r="T54" s="235" t="s">
        <v>151</v>
      </c>
      <c r="U54" s="219">
        <v>0</v>
      </c>
      <c r="V54" s="219">
        <f>ROUND(E54*U54,2)</f>
        <v>0</v>
      </c>
      <c r="W54" s="219"/>
      <c r="X54" s="219" t="s">
        <v>187</v>
      </c>
      <c r="Y54" s="219" t="s">
        <v>153</v>
      </c>
      <c r="Z54" s="208"/>
      <c r="AA54" s="208"/>
      <c r="AB54" s="208"/>
      <c r="AC54" s="208"/>
      <c r="AD54" s="208"/>
      <c r="AE54" s="208"/>
      <c r="AF54" s="208"/>
      <c r="AG54" s="208" t="s">
        <v>188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2" x14ac:dyDescent="0.2">
      <c r="A55" s="215"/>
      <c r="B55" s="216"/>
      <c r="C55" s="243"/>
      <c r="D55" s="238"/>
      <c r="E55" s="238"/>
      <c r="F55" s="238"/>
      <c r="G55" s="238"/>
      <c r="H55" s="219"/>
      <c r="I55" s="219"/>
      <c r="J55" s="219"/>
      <c r="K55" s="219"/>
      <c r="L55" s="219"/>
      <c r="M55" s="219"/>
      <c r="N55" s="218"/>
      <c r="O55" s="218"/>
      <c r="P55" s="218"/>
      <c r="Q55" s="218"/>
      <c r="R55" s="219"/>
      <c r="S55" s="219"/>
      <c r="T55" s="219"/>
      <c r="U55" s="219"/>
      <c r="V55" s="219"/>
      <c r="W55" s="219"/>
      <c r="X55" s="219"/>
      <c r="Y55" s="219"/>
      <c r="Z55" s="208"/>
      <c r="AA55" s="208"/>
      <c r="AB55" s="208"/>
      <c r="AC55" s="208"/>
      <c r="AD55" s="208"/>
      <c r="AE55" s="208"/>
      <c r="AF55" s="208"/>
      <c r="AG55" s="208" t="s">
        <v>155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ht="22.5" outlineLevel="1" x14ac:dyDescent="0.2">
      <c r="A56" s="229">
        <v>23</v>
      </c>
      <c r="B56" s="230" t="s">
        <v>443</v>
      </c>
      <c r="C56" s="242" t="s">
        <v>437</v>
      </c>
      <c r="D56" s="231" t="s">
        <v>228</v>
      </c>
      <c r="E56" s="232">
        <v>1</v>
      </c>
      <c r="F56" s="233"/>
      <c r="G56" s="234">
        <f>ROUND(E56*F56,2)</f>
        <v>0</v>
      </c>
      <c r="H56" s="233"/>
      <c r="I56" s="234">
        <f>ROUND(E56*H56,2)</f>
        <v>0</v>
      </c>
      <c r="J56" s="233"/>
      <c r="K56" s="234">
        <f>ROUND(E56*J56,2)</f>
        <v>0</v>
      </c>
      <c r="L56" s="234">
        <v>21</v>
      </c>
      <c r="M56" s="234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4"/>
      <c r="S56" s="234" t="s">
        <v>223</v>
      </c>
      <c r="T56" s="235" t="s">
        <v>151</v>
      </c>
      <c r="U56" s="219">
        <v>0</v>
      </c>
      <c r="V56" s="219">
        <f>ROUND(E56*U56,2)</f>
        <v>0</v>
      </c>
      <c r="W56" s="219"/>
      <c r="X56" s="219" t="s">
        <v>187</v>
      </c>
      <c r="Y56" s="219" t="s">
        <v>153</v>
      </c>
      <c r="Z56" s="208"/>
      <c r="AA56" s="208"/>
      <c r="AB56" s="208"/>
      <c r="AC56" s="208"/>
      <c r="AD56" s="208"/>
      <c r="AE56" s="208"/>
      <c r="AF56" s="208"/>
      <c r="AG56" s="208" t="s">
        <v>188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2" x14ac:dyDescent="0.2">
      <c r="A57" s="215"/>
      <c r="B57" s="216"/>
      <c r="C57" s="243"/>
      <c r="D57" s="238"/>
      <c r="E57" s="238"/>
      <c r="F57" s="238"/>
      <c r="G57" s="238"/>
      <c r="H57" s="219"/>
      <c r="I57" s="219"/>
      <c r="J57" s="219"/>
      <c r="K57" s="219"/>
      <c r="L57" s="219"/>
      <c r="M57" s="219"/>
      <c r="N57" s="218"/>
      <c r="O57" s="218"/>
      <c r="P57" s="218"/>
      <c r="Q57" s="218"/>
      <c r="R57" s="219"/>
      <c r="S57" s="219"/>
      <c r="T57" s="219"/>
      <c r="U57" s="219"/>
      <c r="V57" s="219"/>
      <c r="W57" s="219"/>
      <c r="X57" s="219"/>
      <c r="Y57" s="219"/>
      <c r="Z57" s="208"/>
      <c r="AA57" s="208"/>
      <c r="AB57" s="208"/>
      <c r="AC57" s="208"/>
      <c r="AD57" s="208"/>
      <c r="AE57" s="208"/>
      <c r="AF57" s="208"/>
      <c r="AG57" s="208" t="s">
        <v>155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ht="22.5" outlineLevel="1" x14ac:dyDescent="0.2">
      <c r="A58" s="229">
        <v>24</v>
      </c>
      <c r="B58" s="230" t="s">
        <v>444</v>
      </c>
      <c r="C58" s="242" t="s">
        <v>445</v>
      </c>
      <c r="D58" s="231" t="s">
        <v>228</v>
      </c>
      <c r="E58" s="232">
        <v>1</v>
      </c>
      <c r="F58" s="233"/>
      <c r="G58" s="234">
        <f>ROUND(E58*F58,2)</f>
        <v>0</v>
      </c>
      <c r="H58" s="233"/>
      <c r="I58" s="234">
        <f>ROUND(E58*H58,2)</f>
        <v>0</v>
      </c>
      <c r="J58" s="233"/>
      <c r="K58" s="234">
        <f>ROUND(E58*J58,2)</f>
        <v>0</v>
      </c>
      <c r="L58" s="234">
        <v>21</v>
      </c>
      <c r="M58" s="234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4"/>
      <c r="S58" s="234" t="s">
        <v>223</v>
      </c>
      <c r="T58" s="235" t="s">
        <v>151</v>
      </c>
      <c r="U58" s="219">
        <v>0</v>
      </c>
      <c r="V58" s="219">
        <f>ROUND(E58*U58,2)</f>
        <v>0</v>
      </c>
      <c r="W58" s="219"/>
      <c r="X58" s="219" t="s">
        <v>187</v>
      </c>
      <c r="Y58" s="219" t="s">
        <v>153</v>
      </c>
      <c r="Z58" s="208"/>
      <c r="AA58" s="208"/>
      <c r="AB58" s="208"/>
      <c r="AC58" s="208"/>
      <c r="AD58" s="208"/>
      <c r="AE58" s="208"/>
      <c r="AF58" s="208"/>
      <c r="AG58" s="208" t="s">
        <v>188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outlineLevel="2" x14ac:dyDescent="0.2">
      <c r="A59" s="215"/>
      <c r="B59" s="216"/>
      <c r="C59" s="259" t="s">
        <v>446</v>
      </c>
      <c r="D59" s="249"/>
      <c r="E59" s="250"/>
      <c r="F59" s="219"/>
      <c r="G59" s="219"/>
      <c r="H59" s="219"/>
      <c r="I59" s="219"/>
      <c r="J59" s="219"/>
      <c r="K59" s="219"/>
      <c r="L59" s="219"/>
      <c r="M59" s="219"/>
      <c r="N59" s="218"/>
      <c r="O59" s="218"/>
      <c r="P59" s="218"/>
      <c r="Q59" s="218"/>
      <c r="R59" s="219"/>
      <c r="S59" s="219"/>
      <c r="T59" s="219"/>
      <c r="U59" s="219"/>
      <c r="V59" s="219"/>
      <c r="W59" s="219"/>
      <c r="X59" s="219"/>
      <c r="Y59" s="219"/>
      <c r="Z59" s="208"/>
      <c r="AA59" s="208"/>
      <c r="AB59" s="208"/>
      <c r="AC59" s="208"/>
      <c r="AD59" s="208"/>
      <c r="AE59" s="208"/>
      <c r="AF59" s="208"/>
      <c r="AG59" s="208" t="s">
        <v>192</v>
      </c>
      <c r="AH59" s="208">
        <v>0</v>
      </c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3" x14ac:dyDescent="0.2">
      <c r="A60" s="215"/>
      <c r="B60" s="216"/>
      <c r="C60" s="259" t="s">
        <v>447</v>
      </c>
      <c r="D60" s="249"/>
      <c r="E60" s="250"/>
      <c r="F60" s="219"/>
      <c r="G60" s="219"/>
      <c r="H60" s="219"/>
      <c r="I60" s="219"/>
      <c r="J60" s="219"/>
      <c r="K60" s="219"/>
      <c r="L60" s="219"/>
      <c r="M60" s="219"/>
      <c r="N60" s="218"/>
      <c r="O60" s="218"/>
      <c r="P60" s="218"/>
      <c r="Q60" s="218"/>
      <c r="R60" s="219"/>
      <c r="S60" s="219"/>
      <c r="T60" s="219"/>
      <c r="U60" s="219"/>
      <c r="V60" s="219"/>
      <c r="W60" s="219"/>
      <c r="X60" s="219"/>
      <c r="Y60" s="219"/>
      <c r="Z60" s="208"/>
      <c r="AA60" s="208"/>
      <c r="AB60" s="208"/>
      <c r="AC60" s="208"/>
      <c r="AD60" s="208"/>
      <c r="AE60" s="208"/>
      <c r="AF60" s="208"/>
      <c r="AG60" s="208" t="s">
        <v>192</v>
      </c>
      <c r="AH60" s="208">
        <v>0</v>
      </c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3" x14ac:dyDescent="0.2">
      <c r="A61" s="215"/>
      <c r="B61" s="216"/>
      <c r="C61" s="259" t="s">
        <v>75</v>
      </c>
      <c r="D61" s="249"/>
      <c r="E61" s="250">
        <v>1</v>
      </c>
      <c r="F61" s="219"/>
      <c r="G61" s="219"/>
      <c r="H61" s="219"/>
      <c r="I61" s="219"/>
      <c r="J61" s="219"/>
      <c r="K61" s="219"/>
      <c r="L61" s="219"/>
      <c r="M61" s="219"/>
      <c r="N61" s="218"/>
      <c r="O61" s="218"/>
      <c r="P61" s="218"/>
      <c r="Q61" s="218"/>
      <c r="R61" s="219"/>
      <c r="S61" s="219"/>
      <c r="T61" s="219"/>
      <c r="U61" s="219"/>
      <c r="V61" s="219"/>
      <c r="W61" s="219"/>
      <c r="X61" s="219"/>
      <c r="Y61" s="219"/>
      <c r="Z61" s="208"/>
      <c r="AA61" s="208"/>
      <c r="AB61" s="208"/>
      <c r="AC61" s="208"/>
      <c r="AD61" s="208"/>
      <c r="AE61" s="208"/>
      <c r="AF61" s="208"/>
      <c r="AG61" s="208" t="s">
        <v>192</v>
      </c>
      <c r="AH61" s="208">
        <v>0</v>
      </c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2" x14ac:dyDescent="0.2">
      <c r="A62" s="215"/>
      <c r="B62" s="216"/>
      <c r="C62" s="245"/>
      <c r="D62" s="237"/>
      <c r="E62" s="237"/>
      <c r="F62" s="237"/>
      <c r="G62" s="237"/>
      <c r="H62" s="219"/>
      <c r="I62" s="219"/>
      <c r="J62" s="219"/>
      <c r="K62" s="219"/>
      <c r="L62" s="219"/>
      <c r="M62" s="219"/>
      <c r="N62" s="218"/>
      <c r="O62" s="218"/>
      <c r="P62" s="218"/>
      <c r="Q62" s="218"/>
      <c r="R62" s="219"/>
      <c r="S62" s="219"/>
      <c r="T62" s="219"/>
      <c r="U62" s="219"/>
      <c r="V62" s="219"/>
      <c r="W62" s="219"/>
      <c r="X62" s="219"/>
      <c r="Y62" s="219"/>
      <c r="Z62" s="208"/>
      <c r="AA62" s="208"/>
      <c r="AB62" s="208"/>
      <c r="AC62" s="208"/>
      <c r="AD62" s="208"/>
      <c r="AE62" s="208"/>
      <c r="AF62" s="208"/>
      <c r="AG62" s="208" t="s">
        <v>155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 x14ac:dyDescent="0.2">
      <c r="A63" s="229">
        <v>25</v>
      </c>
      <c r="B63" s="230" t="s">
        <v>448</v>
      </c>
      <c r="C63" s="242" t="s">
        <v>449</v>
      </c>
      <c r="D63" s="231" t="s">
        <v>228</v>
      </c>
      <c r="E63" s="232">
        <v>1</v>
      </c>
      <c r="F63" s="233"/>
      <c r="G63" s="234">
        <f>ROUND(E63*F63,2)</f>
        <v>0</v>
      </c>
      <c r="H63" s="233"/>
      <c r="I63" s="234">
        <f>ROUND(E63*H63,2)</f>
        <v>0</v>
      </c>
      <c r="J63" s="233"/>
      <c r="K63" s="234">
        <f>ROUND(E63*J63,2)</f>
        <v>0</v>
      </c>
      <c r="L63" s="234">
        <v>21</v>
      </c>
      <c r="M63" s="234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4"/>
      <c r="S63" s="234" t="s">
        <v>223</v>
      </c>
      <c r="T63" s="235" t="s">
        <v>151</v>
      </c>
      <c r="U63" s="219">
        <v>0</v>
      </c>
      <c r="V63" s="219">
        <f>ROUND(E63*U63,2)</f>
        <v>0</v>
      </c>
      <c r="W63" s="219"/>
      <c r="X63" s="219" t="s">
        <v>187</v>
      </c>
      <c r="Y63" s="219" t="s">
        <v>153</v>
      </c>
      <c r="Z63" s="208"/>
      <c r="AA63" s="208"/>
      <c r="AB63" s="208"/>
      <c r="AC63" s="208"/>
      <c r="AD63" s="208"/>
      <c r="AE63" s="208"/>
      <c r="AF63" s="208"/>
      <c r="AG63" s="208" t="s">
        <v>188</v>
      </c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2" x14ac:dyDescent="0.2">
      <c r="A64" s="215"/>
      <c r="B64" s="216"/>
      <c r="C64" s="243"/>
      <c r="D64" s="238"/>
      <c r="E64" s="238"/>
      <c r="F64" s="238"/>
      <c r="G64" s="238"/>
      <c r="H64" s="219"/>
      <c r="I64" s="219"/>
      <c r="J64" s="219"/>
      <c r="K64" s="219"/>
      <c r="L64" s="219"/>
      <c r="M64" s="219"/>
      <c r="N64" s="218"/>
      <c r="O64" s="218"/>
      <c r="P64" s="218"/>
      <c r="Q64" s="218"/>
      <c r="R64" s="219"/>
      <c r="S64" s="219"/>
      <c r="T64" s="219"/>
      <c r="U64" s="219"/>
      <c r="V64" s="219"/>
      <c r="W64" s="219"/>
      <c r="X64" s="219"/>
      <c r="Y64" s="219"/>
      <c r="Z64" s="208"/>
      <c r="AA64" s="208"/>
      <c r="AB64" s="208"/>
      <c r="AC64" s="208"/>
      <c r="AD64" s="208"/>
      <c r="AE64" s="208"/>
      <c r="AF64" s="208"/>
      <c r="AG64" s="208" t="s">
        <v>155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1" x14ac:dyDescent="0.2">
      <c r="A65" s="229">
        <v>26</v>
      </c>
      <c r="B65" s="230" t="s">
        <v>450</v>
      </c>
      <c r="C65" s="242" t="s">
        <v>451</v>
      </c>
      <c r="D65" s="231" t="s">
        <v>228</v>
      </c>
      <c r="E65" s="232">
        <v>1</v>
      </c>
      <c r="F65" s="233"/>
      <c r="G65" s="234">
        <f>ROUND(E65*F65,2)</f>
        <v>0</v>
      </c>
      <c r="H65" s="233"/>
      <c r="I65" s="234">
        <f>ROUND(E65*H65,2)</f>
        <v>0</v>
      </c>
      <c r="J65" s="233"/>
      <c r="K65" s="234">
        <f>ROUND(E65*J65,2)</f>
        <v>0</v>
      </c>
      <c r="L65" s="234">
        <v>21</v>
      </c>
      <c r="M65" s="234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4"/>
      <c r="S65" s="234" t="s">
        <v>223</v>
      </c>
      <c r="T65" s="235" t="s">
        <v>151</v>
      </c>
      <c r="U65" s="219">
        <v>0</v>
      </c>
      <c r="V65" s="219">
        <f>ROUND(E65*U65,2)</f>
        <v>0</v>
      </c>
      <c r="W65" s="219"/>
      <c r="X65" s="219" t="s">
        <v>187</v>
      </c>
      <c r="Y65" s="219" t="s">
        <v>153</v>
      </c>
      <c r="Z65" s="208"/>
      <c r="AA65" s="208"/>
      <c r="AB65" s="208"/>
      <c r="AC65" s="208"/>
      <c r="AD65" s="208"/>
      <c r="AE65" s="208"/>
      <c r="AF65" s="208"/>
      <c r="AG65" s="208" t="s">
        <v>188</v>
      </c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2" x14ac:dyDescent="0.2">
      <c r="A66" s="215"/>
      <c r="B66" s="216"/>
      <c r="C66" s="243"/>
      <c r="D66" s="238"/>
      <c r="E66" s="238"/>
      <c r="F66" s="238"/>
      <c r="G66" s="238"/>
      <c r="H66" s="219"/>
      <c r="I66" s="219"/>
      <c r="J66" s="219"/>
      <c r="K66" s="219"/>
      <c r="L66" s="219"/>
      <c r="M66" s="219"/>
      <c r="N66" s="218"/>
      <c r="O66" s="218"/>
      <c r="P66" s="218"/>
      <c r="Q66" s="218"/>
      <c r="R66" s="219"/>
      <c r="S66" s="219"/>
      <c r="T66" s="219"/>
      <c r="U66" s="219"/>
      <c r="V66" s="219"/>
      <c r="W66" s="219"/>
      <c r="X66" s="219"/>
      <c r="Y66" s="219"/>
      <c r="Z66" s="208"/>
      <c r="AA66" s="208"/>
      <c r="AB66" s="208"/>
      <c r="AC66" s="208"/>
      <c r="AD66" s="208"/>
      <c r="AE66" s="208"/>
      <c r="AF66" s="208"/>
      <c r="AG66" s="208" t="s">
        <v>155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 x14ac:dyDescent="0.2">
      <c r="A67" s="229">
        <v>27</v>
      </c>
      <c r="B67" s="230" t="s">
        <v>452</v>
      </c>
      <c r="C67" s="242" t="s">
        <v>453</v>
      </c>
      <c r="D67" s="231" t="s">
        <v>228</v>
      </c>
      <c r="E67" s="232">
        <v>1</v>
      </c>
      <c r="F67" s="233"/>
      <c r="G67" s="234">
        <f>ROUND(E67*F67,2)</f>
        <v>0</v>
      </c>
      <c r="H67" s="233"/>
      <c r="I67" s="234">
        <f>ROUND(E67*H67,2)</f>
        <v>0</v>
      </c>
      <c r="J67" s="233"/>
      <c r="K67" s="234">
        <f>ROUND(E67*J67,2)</f>
        <v>0</v>
      </c>
      <c r="L67" s="234">
        <v>21</v>
      </c>
      <c r="M67" s="234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4"/>
      <c r="S67" s="234" t="s">
        <v>223</v>
      </c>
      <c r="T67" s="235" t="s">
        <v>151</v>
      </c>
      <c r="U67" s="219">
        <v>0</v>
      </c>
      <c r="V67" s="219">
        <f>ROUND(E67*U67,2)</f>
        <v>0</v>
      </c>
      <c r="W67" s="219"/>
      <c r="X67" s="219" t="s">
        <v>187</v>
      </c>
      <c r="Y67" s="219" t="s">
        <v>153</v>
      </c>
      <c r="Z67" s="208"/>
      <c r="AA67" s="208"/>
      <c r="AB67" s="208"/>
      <c r="AC67" s="208"/>
      <c r="AD67" s="208"/>
      <c r="AE67" s="208"/>
      <c r="AF67" s="208"/>
      <c r="AG67" s="208" t="s">
        <v>188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2" x14ac:dyDescent="0.2">
      <c r="A68" s="215"/>
      <c r="B68" s="216"/>
      <c r="C68" s="243"/>
      <c r="D68" s="238"/>
      <c r="E68" s="238"/>
      <c r="F68" s="238"/>
      <c r="G68" s="238"/>
      <c r="H68" s="219"/>
      <c r="I68" s="219"/>
      <c r="J68" s="219"/>
      <c r="K68" s="219"/>
      <c r="L68" s="219"/>
      <c r="M68" s="219"/>
      <c r="N68" s="218"/>
      <c r="O68" s="218"/>
      <c r="P68" s="218"/>
      <c r="Q68" s="218"/>
      <c r="R68" s="219"/>
      <c r="S68" s="219"/>
      <c r="T68" s="219"/>
      <c r="U68" s="219"/>
      <c r="V68" s="219"/>
      <c r="W68" s="219"/>
      <c r="X68" s="219"/>
      <c r="Y68" s="219"/>
      <c r="Z68" s="208"/>
      <c r="AA68" s="208"/>
      <c r="AB68" s="208"/>
      <c r="AC68" s="208"/>
      <c r="AD68" s="208"/>
      <c r="AE68" s="208"/>
      <c r="AF68" s="208"/>
      <c r="AG68" s="208" t="s">
        <v>155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outlineLevel="1" x14ac:dyDescent="0.2">
      <c r="A69" s="229">
        <v>28</v>
      </c>
      <c r="B69" s="230" t="s">
        <v>454</v>
      </c>
      <c r="C69" s="242" t="s">
        <v>455</v>
      </c>
      <c r="D69" s="231" t="s">
        <v>228</v>
      </c>
      <c r="E69" s="232">
        <v>1</v>
      </c>
      <c r="F69" s="233"/>
      <c r="G69" s="234">
        <f>ROUND(E69*F69,2)</f>
        <v>0</v>
      </c>
      <c r="H69" s="233"/>
      <c r="I69" s="234">
        <f>ROUND(E69*H69,2)</f>
        <v>0</v>
      </c>
      <c r="J69" s="233"/>
      <c r="K69" s="234">
        <f>ROUND(E69*J69,2)</f>
        <v>0</v>
      </c>
      <c r="L69" s="234">
        <v>21</v>
      </c>
      <c r="M69" s="234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4"/>
      <c r="S69" s="234" t="s">
        <v>223</v>
      </c>
      <c r="T69" s="235" t="s">
        <v>151</v>
      </c>
      <c r="U69" s="219">
        <v>0</v>
      </c>
      <c r="V69" s="219">
        <f>ROUND(E69*U69,2)</f>
        <v>0</v>
      </c>
      <c r="W69" s="219"/>
      <c r="X69" s="219" t="s">
        <v>187</v>
      </c>
      <c r="Y69" s="219" t="s">
        <v>153</v>
      </c>
      <c r="Z69" s="208"/>
      <c r="AA69" s="208"/>
      <c r="AB69" s="208"/>
      <c r="AC69" s="208"/>
      <c r="AD69" s="208"/>
      <c r="AE69" s="208"/>
      <c r="AF69" s="208"/>
      <c r="AG69" s="208" t="s">
        <v>188</v>
      </c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outlineLevel="2" x14ac:dyDescent="0.2">
      <c r="A70" s="215"/>
      <c r="B70" s="216"/>
      <c r="C70" s="243"/>
      <c r="D70" s="238"/>
      <c r="E70" s="238"/>
      <c r="F70" s="238"/>
      <c r="G70" s="238"/>
      <c r="H70" s="219"/>
      <c r="I70" s="219"/>
      <c r="J70" s="219"/>
      <c r="K70" s="219"/>
      <c r="L70" s="219"/>
      <c r="M70" s="219"/>
      <c r="N70" s="218"/>
      <c r="O70" s="218"/>
      <c r="P70" s="218"/>
      <c r="Q70" s="218"/>
      <c r="R70" s="219"/>
      <c r="S70" s="219"/>
      <c r="T70" s="219"/>
      <c r="U70" s="219"/>
      <c r="V70" s="219"/>
      <c r="W70" s="219"/>
      <c r="X70" s="219"/>
      <c r="Y70" s="219"/>
      <c r="Z70" s="208"/>
      <c r="AA70" s="208"/>
      <c r="AB70" s="208"/>
      <c r="AC70" s="208"/>
      <c r="AD70" s="208"/>
      <c r="AE70" s="208"/>
      <c r="AF70" s="208"/>
      <c r="AG70" s="208" t="s">
        <v>155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 x14ac:dyDescent="0.2">
      <c r="A71" s="229">
        <v>29</v>
      </c>
      <c r="B71" s="230" t="s">
        <v>456</v>
      </c>
      <c r="C71" s="242" t="s">
        <v>457</v>
      </c>
      <c r="D71" s="231" t="s">
        <v>286</v>
      </c>
      <c r="E71" s="232">
        <v>72</v>
      </c>
      <c r="F71" s="233"/>
      <c r="G71" s="234">
        <f>ROUND(E71*F71,2)</f>
        <v>0</v>
      </c>
      <c r="H71" s="233"/>
      <c r="I71" s="234">
        <f>ROUND(E71*H71,2)</f>
        <v>0</v>
      </c>
      <c r="J71" s="233"/>
      <c r="K71" s="234">
        <f>ROUND(E71*J71,2)</f>
        <v>0</v>
      </c>
      <c r="L71" s="234">
        <v>21</v>
      </c>
      <c r="M71" s="234">
        <f>G71*(1+L71/100)</f>
        <v>0</v>
      </c>
      <c r="N71" s="232">
        <v>0</v>
      </c>
      <c r="O71" s="232">
        <f>ROUND(E71*N71,2)</f>
        <v>0</v>
      </c>
      <c r="P71" s="232">
        <v>0</v>
      </c>
      <c r="Q71" s="232">
        <f>ROUND(E71*P71,2)</f>
        <v>0</v>
      </c>
      <c r="R71" s="234"/>
      <c r="S71" s="234" t="s">
        <v>223</v>
      </c>
      <c r="T71" s="235" t="s">
        <v>151</v>
      </c>
      <c r="U71" s="219">
        <v>0</v>
      </c>
      <c r="V71" s="219">
        <f>ROUND(E71*U71,2)</f>
        <v>0</v>
      </c>
      <c r="W71" s="219"/>
      <c r="X71" s="219" t="s">
        <v>187</v>
      </c>
      <c r="Y71" s="219" t="s">
        <v>153</v>
      </c>
      <c r="Z71" s="208"/>
      <c r="AA71" s="208"/>
      <c r="AB71" s="208"/>
      <c r="AC71" s="208"/>
      <c r="AD71" s="208"/>
      <c r="AE71" s="208"/>
      <c r="AF71" s="208"/>
      <c r="AG71" s="208" t="s">
        <v>188</v>
      </c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2" x14ac:dyDescent="0.2">
      <c r="A72" s="215"/>
      <c r="B72" s="216"/>
      <c r="C72" s="243"/>
      <c r="D72" s="238"/>
      <c r="E72" s="238"/>
      <c r="F72" s="238"/>
      <c r="G72" s="238"/>
      <c r="H72" s="219"/>
      <c r="I72" s="219"/>
      <c r="J72" s="219"/>
      <c r="K72" s="219"/>
      <c r="L72" s="219"/>
      <c r="M72" s="219"/>
      <c r="N72" s="218"/>
      <c r="O72" s="218"/>
      <c r="P72" s="218"/>
      <c r="Q72" s="218"/>
      <c r="R72" s="219"/>
      <c r="S72" s="219"/>
      <c r="T72" s="219"/>
      <c r="U72" s="219"/>
      <c r="V72" s="219"/>
      <c r="W72" s="219"/>
      <c r="X72" s="219"/>
      <c r="Y72" s="219"/>
      <c r="Z72" s="208"/>
      <c r="AA72" s="208"/>
      <c r="AB72" s="208"/>
      <c r="AC72" s="208"/>
      <c r="AD72" s="208"/>
      <c r="AE72" s="208"/>
      <c r="AF72" s="208"/>
      <c r="AG72" s="208" t="s">
        <v>155</v>
      </c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 outlineLevel="1" x14ac:dyDescent="0.2">
      <c r="A73" s="229">
        <v>30</v>
      </c>
      <c r="B73" s="230" t="s">
        <v>458</v>
      </c>
      <c r="C73" s="242" t="s">
        <v>459</v>
      </c>
      <c r="D73" s="231" t="s">
        <v>228</v>
      </c>
      <c r="E73" s="232">
        <v>72</v>
      </c>
      <c r="F73" s="233"/>
      <c r="G73" s="234">
        <f>ROUND(E73*F73,2)</f>
        <v>0</v>
      </c>
      <c r="H73" s="233"/>
      <c r="I73" s="234">
        <f>ROUND(E73*H73,2)</f>
        <v>0</v>
      </c>
      <c r="J73" s="233"/>
      <c r="K73" s="234">
        <f>ROUND(E73*J73,2)</f>
        <v>0</v>
      </c>
      <c r="L73" s="234">
        <v>21</v>
      </c>
      <c r="M73" s="234">
        <f>G73*(1+L73/100)</f>
        <v>0</v>
      </c>
      <c r="N73" s="232">
        <v>0</v>
      </c>
      <c r="O73" s="232">
        <f>ROUND(E73*N73,2)</f>
        <v>0</v>
      </c>
      <c r="P73" s="232">
        <v>0</v>
      </c>
      <c r="Q73" s="232">
        <f>ROUND(E73*P73,2)</f>
        <v>0</v>
      </c>
      <c r="R73" s="234"/>
      <c r="S73" s="234" t="s">
        <v>223</v>
      </c>
      <c r="T73" s="235" t="s">
        <v>151</v>
      </c>
      <c r="U73" s="219">
        <v>0</v>
      </c>
      <c r="V73" s="219">
        <f>ROUND(E73*U73,2)</f>
        <v>0</v>
      </c>
      <c r="W73" s="219"/>
      <c r="X73" s="219" t="s">
        <v>187</v>
      </c>
      <c r="Y73" s="219" t="s">
        <v>153</v>
      </c>
      <c r="Z73" s="208"/>
      <c r="AA73" s="208"/>
      <c r="AB73" s="208"/>
      <c r="AC73" s="208"/>
      <c r="AD73" s="208"/>
      <c r="AE73" s="208"/>
      <c r="AF73" s="208"/>
      <c r="AG73" s="208" t="s">
        <v>188</v>
      </c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2" x14ac:dyDescent="0.2">
      <c r="A74" s="215"/>
      <c r="B74" s="216"/>
      <c r="C74" s="243"/>
      <c r="D74" s="238"/>
      <c r="E74" s="238"/>
      <c r="F74" s="238"/>
      <c r="G74" s="238"/>
      <c r="H74" s="219"/>
      <c r="I74" s="219"/>
      <c r="J74" s="219"/>
      <c r="K74" s="219"/>
      <c r="L74" s="219"/>
      <c r="M74" s="219"/>
      <c r="N74" s="218"/>
      <c r="O74" s="218"/>
      <c r="P74" s="218"/>
      <c r="Q74" s="218"/>
      <c r="R74" s="219"/>
      <c r="S74" s="219"/>
      <c r="T74" s="219"/>
      <c r="U74" s="219"/>
      <c r="V74" s="219"/>
      <c r="W74" s="219"/>
      <c r="X74" s="219"/>
      <c r="Y74" s="219"/>
      <c r="Z74" s="208"/>
      <c r="AA74" s="208"/>
      <c r="AB74" s="208"/>
      <c r="AC74" s="208"/>
      <c r="AD74" s="208"/>
      <c r="AE74" s="208"/>
      <c r="AF74" s="208"/>
      <c r="AG74" s="208" t="s">
        <v>155</v>
      </c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x14ac:dyDescent="0.2">
      <c r="A75" s="222" t="s">
        <v>145</v>
      </c>
      <c r="B75" s="223" t="s">
        <v>107</v>
      </c>
      <c r="C75" s="241" t="s">
        <v>108</v>
      </c>
      <c r="D75" s="224"/>
      <c r="E75" s="225"/>
      <c r="F75" s="226"/>
      <c r="G75" s="226">
        <f>SUMIF(AG76:AG81,"&lt;&gt;NOR",G76:G81)</f>
        <v>0</v>
      </c>
      <c r="H75" s="226"/>
      <c r="I75" s="226">
        <f>SUM(I76:I81)</f>
        <v>0</v>
      </c>
      <c r="J75" s="226"/>
      <c r="K75" s="226">
        <f>SUM(K76:K81)</f>
        <v>0</v>
      </c>
      <c r="L75" s="226"/>
      <c r="M75" s="226">
        <f>SUM(M76:M81)</f>
        <v>0</v>
      </c>
      <c r="N75" s="225"/>
      <c r="O75" s="225">
        <f>SUM(O76:O81)</f>
        <v>0</v>
      </c>
      <c r="P75" s="225"/>
      <c r="Q75" s="225">
        <f>SUM(Q76:Q81)</f>
        <v>0</v>
      </c>
      <c r="R75" s="226"/>
      <c r="S75" s="226"/>
      <c r="T75" s="227"/>
      <c r="U75" s="221"/>
      <c r="V75" s="221">
        <f>SUM(V76:V81)</f>
        <v>0</v>
      </c>
      <c r="W75" s="221"/>
      <c r="X75" s="221"/>
      <c r="Y75" s="221"/>
      <c r="AG75" t="s">
        <v>146</v>
      </c>
    </row>
    <row r="76" spans="1:60" ht="22.5" outlineLevel="1" x14ac:dyDescent="0.2">
      <c r="A76" s="229">
        <v>31</v>
      </c>
      <c r="B76" s="230" t="s">
        <v>460</v>
      </c>
      <c r="C76" s="242" t="s">
        <v>461</v>
      </c>
      <c r="D76" s="231" t="s">
        <v>228</v>
      </c>
      <c r="E76" s="232">
        <v>9</v>
      </c>
      <c r="F76" s="233"/>
      <c r="G76" s="234">
        <f>ROUND(E76*F76,2)</f>
        <v>0</v>
      </c>
      <c r="H76" s="233"/>
      <c r="I76" s="234">
        <f>ROUND(E76*H76,2)</f>
        <v>0</v>
      </c>
      <c r="J76" s="233"/>
      <c r="K76" s="234">
        <f>ROUND(E76*J76,2)</f>
        <v>0</v>
      </c>
      <c r="L76" s="234">
        <v>21</v>
      </c>
      <c r="M76" s="234">
        <f>G76*(1+L76/100)</f>
        <v>0</v>
      </c>
      <c r="N76" s="232">
        <v>0</v>
      </c>
      <c r="O76" s="232">
        <f>ROUND(E76*N76,2)</f>
        <v>0</v>
      </c>
      <c r="P76" s="232">
        <v>0</v>
      </c>
      <c r="Q76" s="232">
        <f>ROUND(E76*P76,2)</f>
        <v>0</v>
      </c>
      <c r="R76" s="234"/>
      <c r="S76" s="234" t="s">
        <v>223</v>
      </c>
      <c r="T76" s="235" t="s">
        <v>151</v>
      </c>
      <c r="U76" s="219">
        <v>0</v>
      </c>
      <c r="V76" s="219">
        <f>ROUND(E76*U76,2)</f>
        <v>0</v>
      </c>
      <c r="W76" s="219"/>
      <c r="X76" s="219" t="s">
        <v>187</v>
      </c>
      <c r="Y76" s="219" t="s">
        <v>153</v>
      </c>
      <c r="Z76" s="208"/>
      <c r="AA76" s="208"/>
      <c r="AB76" s="208"/>
      <c r="AC76" s="208"/>
      <c r="AD76" s="208"/>
      <c r="AE76" s="208"/>
      <c r="AF76" s="208"/>
      <c r="AG76" s="208" t="s">
        <v>188</v>
      </c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outlineLevel="2" x14ac:dyDescent="0.2">
      <c r="A77" s="215"/>
      <c r="B77" s="216"/>
      <c r="C77" s="243"/>
      <c r="D77" s="238"/>
      <c r="E77" s="238"/>
      <c r="F77" s="238"/>
      <c r="G77" s="238"/>
      <c r="H77" s="219"/>
      <c r="I77" s="219"/>
      <c r="J77" s="219"/>
      <c r="K77" s="219"/>
      <c r="L77" s="219"/>
      <c r="M77" s="219"/>
      <c r="N77" s="218"/>
      <c r="O77" s="218"/>
      <c r="P77" s="218"/>
      <c r="Q77" s="218"/>
      <c r="R77" s="219"/>
      <c r="S77" s="219"/>
      <c r="T77" s="219"/>
      <c r="U77" s="219"/>
      <c r="V77" s="219"/>
      <c r="W77" s="219"/>
      <c r="X77" s="219"/>
      <c r="Y77" s="219"/>
      <c r="Z77" s="208"/>
      <c r="AA77" s="208"/>
      <c r="AB77" s="208"/>
      <c r="AC77" s="208"/>
      <c r="AD77" s="208"/>
      <c r="AE77" s="208"/>
      <c r="AF77" s="208"/>
      <c r="AG77" s="208" t="s">
        <v>155</v>
      </c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1:60" outlineLevel="1" x14ac:dyDescent="0.2">
      <c r="A78" s="229">
        <v>32</v>
      </c>
      <c r="B78" s="230" t="s">
        <v>462</v>
      </c>
      <c r="C78" s="242" t="s">
        <v>463</v>
      </c>
      <c r="D78" s="231" t="s">
        <v>228</v>
      </c>
      <c r="E78" s="232">
        <v>18</v>
      </c>
      <c r="F78" s="233"/>
      <c r="G78" s="234">
        <f>ROUND(E78*F78,2)</f>
        <v>0</v>
      </c>
      <c r="H78" s="233"/>
      <c r="I78" s="234">
        <f>ROUND(E78*H78,2)</f>
        <v>0</v>
      </c>
      <c r="J78" s="233"/>
      <c r="K78" s="234">
        <f>ROUND(E78*J78,2)</f>
        <v>0</v>
      </c>
      <c r="L78" s="234">
        <v>21</v>
      </c>
      <c r="M78" s="234">
        <f>G78*(1+L78/100)</f>
        <v>0</v>
      </c>
      <c r="N78" s="232">
        <v>0</v>
      </c>
      <c r="O78" s="232">
        <f>ROUND(E78*N78,2)</f>
        <v>0</v>
      </c>
      <c r="P78" s="232">
        <v>0</v>
      </c>
      <c r="Q78" s="232">
        <f>ROUND(E78*P78,2)</f>
        <v>0</v>
      </c>
      <c r="R78" s="234"/>
      <c r="S78" s="234" t="s">
        <v>223</v>
      </c>
      <c r="T78" s="235" t="s">
        <v>151</v>
      </c>
      <c r="U78" s="219">
        <v>0</v>
      </c>
      <c r="V78" s="219">
        <f>ROUND(E78*U78,2)</f>
        <v>0</v>
      </c>
      <c r="W78" s="219"/>
      <c r="X78" s="219" t="s">
        <v>187</v>
      </c>
      <c r="Y78" s="219" t="s">
        <v>153</v>
      </c>
      <c r="Z78" s="208"/>
      <c r="AA78" s="208"/>
      <c r="AB78" s="208"/>
      <c r="AC78" s="208"/>
      <c r="AD78" s="208"/>
      <c r="AE78" s="208"/>
      <c r="AF78" s="208"/>
      <c r="AG78" s="208" t="s">
        <v>188</v>
      </c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outlineLevel="2" x14ac:dyDescent="0.2">
      <c r="A79" s="215"/>
      <c r="B79" s="216"/>
      <c r="C79" s="243"/>
      <c r="D79" s="238"/>
      <c r="E79" s="238"/>
      <c r="F79" s="238"/>
      <c r="G79" s="238"/>
      <c r="H79" s="219"/>
      <c r="I79" s="219"/>
      <c r="J79" s="219"/>
      <c r="K79" s="219"/>
      <c r="L79" s="219"/>
      <c r="M79" s="219"/>
      <c r="N79" s="218"/>
      <c r="O79" s="218"/>
      <c r="P79" s="218"/>
      <c r="Q79" s="218"/>
      <c r="R79" s="219"/>
      <c r="S79" s="219"/>
      <c r="T79" s="219"/>
      <c r="U79" s="219"/>
      <c r="V79" s="219"/>
      <c r="W79" s="219"/>
      <c r="X79" s="219"/>
      <c r="Y79" s="219"/>
      <c r="Z79" s="208"/>
      <c r="AA79" s="208"/>
      <c r="AB79" s="208"/>
      <c r="AC79" s="208"/>
      <c r="AD79" s="208"/>
      <c r="AE79" s="208"/>
      <c r="AF79" s="208"/>
      <c r="AG79" s="208" t="s">
        <v>155</v>
      </c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1:60" outlineLevel="1" x14ac:dyDescent="0.2">
      <c r="A80" s="229">
        <v>33</v>
      </c>
      <c r="B80" s="230" t="s">
        <v>464</v>
      </c>
      <c r="C80" s="242" t="s">
        <v>465</v>
      </c>
      <c r="D80" s="231" t="s">
        <v>228</v>
      </c>
      <c r="E80" s="232">
        <v>18</v>
      </c>
      <c r="F80" s="233"/>
      <c r="G80" s="234">
        <f>ROUND(E80*F80,2)</f>
        <v>0</v>
      </c>
      <c r="H80" s="233"/>
      <c r="I80" s="234">
        <f>ROUND(E80*H80,2)</f>
        <v>0</v>
      </c>
      <c r="J80" s="233"/>
      <c r="K80" s="234">
        <f>ROUND(E80*J80,2)</f>
        <v>0</v>
      </c>
      <c r="L80" s="234">
        <v>21</v>
      </c>
      <c r="M80" s="234">
        <f>G80*(1+L80/100)</f>
        <v>0</v>
      </c>
      <c r="N80" s="232">
        <v>0</v>
      </c>
      <c r="O80" s="232">
        <f>ROUND(E80*N80,2)</f>
        <v>0</v>
      </c>
      <c r="P80" s="232">
        <v>0</v>
      </c>
      <c r="Q80" s="232">
        <f>ROUND(E80*P80,2)</f>
        <v>0</v>
      </c>
      <c r="R80" s="234"/>
      <c r="S80" s="234" t="s">
        <v>223</v>
      </c>
      <c r="T80" s="235" t="s">
        <v>151</v>
      </c>
      <c r="U80" s="219">
        <v>0</v>
      </c>
      <c r="V80" s="219">
        <f>ROUND(E80*U80,2)</f>
        <v>0</v>
      </c>
      <c r="W80" s="219"/>
      <c r="X80" s="219" t="s">
        <v>187</v>
      </c>
      <c r="Y80" s="219" t="s">
        <v>153</v>
      </c>
      <c r="Z80" s="208"/>
      <c r="AA80" s="208"/>
      <c r="AB80" s="208"/>
      <c r="AC80" s="208"/>
      <c r="AD80" s="208"/>
      <c r="AE80" s="208"/>
      <c r="AF80" s="208"/>
      <c r="AG80" s="208" t="s">
        <v>188</v>
      </c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outlineLevel="2" x14ac:dyDescent="0.2">
      <c r="A81" s="215"/>
      <c r="B81" s="216"/>
      <c r="C81" s="243"/>
      <c r="D81" s="238"/>
      <c r="E81" s="238"/>
      <c r="F81" s="238"/>
      <c r="G81" s="238"/>
      <c r="H81" s="219"/>
      <c r="I81" s="219"/>
      <c r="J81" s="219"/>
      <c r="K81" s="219"/>
      <c r="L81" s="219"/>
      <c r="M81" s="219"/>
      <c r="N81" s="218"/>
      <c r="O81" s="218"/>
      <c r="P81" s="218"/>
      <c r="Q81" s="218"/>
      <c r="R81" s="219"/>
      <c r="S81" s="219"/>
      <c r="T81" s="219"/>
      <c r="U81" s="219"/>
      <c r="V81" s="219"/>
      <c r="W81" s="219"/>
      <c r="X81" s="219"/>
      <c r="Y81" s="219"/>
      <c r="Z81" s="208"/>
      <c r="AA81" s="208"/>
      <c r="AB81" s="208"/>
      <c r="AC81" s="208"/>
      <c r="AD81" s="208"/>
      <c r="AE81" s="208"/>
      <c r="AF81" s="208"/>
      <c r="AG81" s="208" t="s">
        <v>155</v>
      </c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x14ac:dyDescent="0.2">
      <c r="A82" s="222" t="s">
        <v>145</v>
      </c>
      <c r="B82" s="223" t="s">
        <v>109</v>
      </c>
      <c r="C82" s="241" t="s">
        <v>110</v>
      </c>
      <c r="D82" s="224"/>
      <c r="E82" s="225"/>
      <c r="F82" s="226"/>
      <c r="G82" s="226">
        <f>SUMIF(AG83:AG130,"&lt;&gt;NOR",G83:G130)</f>
        <v>0</v>
      </c>
      <c r="H82" s="226"/>
      <c r="I82" s="226">
        <f>SUM(I83:I130)</f>
        <v>0</v>
      </c>
      <c r="J82" s="226"/>
      <c r="K82" s="226">
        <f>SUM(K83:K130)</f>
        <v>0</v>
      </c>
      <c r="L82" s="226"/>
      <c r="M82" s="226">
        <f>SUM(M83:M130)</f>
        <v>0</v>
      </c>
      <c r="N82" s="225"/>
      <c r="O82" s="225">
        <f>SUM(O83:O130)</f>
        <v>0</v>
      </c>
      <c r="P82" s="225"/>
      <c r="Q82" s="225">
        <f>SUM(Q83:Q130)</f>
        <v>0</v>
      </c>
      <c r="R82" s="226"/>
      <c r="S82" s="226"/>
      <c r="T82" s="227"/>
      <c r="U82" s="221"/>
      <c r="V82" s="221">
        <f>SUM(V83:V130)</f>
        <v>0</v>
      </c>
      <c r="W82" s="221"/>
      <c r="X82" s="221"/>
      <c r="Y82" s="221"/>
      <c r="AG82" t="s">
        <v>146</v>
      </c>
    </row>
    <row r="83" spans="1:60" outlineLevel="1" x14ac:dyDescent="0.2">
      <c r="A83" s="229">
        <v>34</v>
      </c>
      <c r="B83" s="230" t="s">
        <v>466</v>
      </c>
      <c r="C83" s="242" t="s">
        <v>467</v>
      </c>
      <c r="D83" s="231" t="s">
        <v>286</v>
      </c>
      <c r="E83" s="232">
        <v>78</v>
      </c>
      <c r="F83" s="233"/>
      <c r="G83" s="234">
        <f>ROUND(E83*F83,2)</f>
        <v>0</v>
      </c>
      <c r="H83" s="233"/>
      <c r="I83" s="234">
        <f>ROUND(E83*H83,2)</f>
        <v>0</v>
      </c>
      <c r="J83" s="233"/>
      <c r="K83" s="234">
        <f>ROUND(E83*J83,2)</f>
        <v>0</v>
      </c>
      <c r="L83" s="234">
        <v>21</v>
      </c>
      <c r="M83" s="234">
        <f>G83*(1+L83/100)</f>
        <v>0</v>
      </c>
      <c r="N83" s="232">
        <v>0</v>
      </c>
      <c r="O83" s="232">
        <f>ROUND(E83*N83,2)</f>
        <v>0</v>
      </c>
      <c r="P83" s="232">
        <v>0</v>
      </c>
      <c r="Q83" s="232">
        <f>ROUND(E83*P83,2)</f>
        <v>0</v>
      </c>
      <c r="R83" s="234"/>
      <c r="S83" s="234" t="s">
        <v>223</v>
      </c>
      <c r="T83" s="235" t="s">
        <v>151</v>
      </c>
      <c r="U83" s="219">
        <v>0</v>
      </c>
      <c r="V83" s="219">
        <f>ROUND(E83*U83,2)</f>
        <v>0</v>
      </c>
      <c r="W83" s="219"/>
      <c r="X83" s="219" t="s">
        <v>187</v>
      </c>
      <c r="Y83" s="219" t="s">
        <v>153</v>
      </c>
      <c r="Z83" s="208"/>
      <c r="AA83" s="208"/>
      <c r="AB83" s="208"/>
      <c r="AC83" s="208"/>
      <c r="AD83" s="208"/>
      <c r="AE83" s="208"/>
      <c r="AF83" s="208"/>
      <c r="AG83" s="208" t="s">
        <v>188</v>
      </c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outlineLevel="2" x14ac:dyDescent="0.2">
      <c r="A84" s="215"/>
      <c r="B84" s="216"/>
      <c r="C84" s="243"/>
      <c r="D84" s="238"/>
      <c r="E84" s="238"/>
      <c r="F84" s="238"/>
      <c r="G84" s="238"/>
      <c r="H84" s="219"/>
      <c r="I84" s="219"/>
      <c r="J84" s="219"/>
      <c r="K84" s="219"/>
      <c r="L84" s="219"/>
      <c r="M84" s="219"/>
      <c r="N84" s="218"/>
      <c r="O84" s="218"/>
      <c r="P84" s="218"/>
      <c r="Q84" s="218"/>
      <c r="R84" s="219"/>
      <c r="S84" s="219"/>
      <c r="T84" s="219"/>
      <c r="U84" s="219"/>
      <c r="V84" s="219"/>
      <c r="W84" s="219"/>
      <c r="X84" s="219"/>
      <c r="Y84" s="219"/>
      <c r="Z84" s="208"/>
      <c r="AA84" s="208"/>
      <c r="AB84" s="208"/>
      <c r="AC84" s="208"/>
      <c r="AD84" s="208"/>
      <c r="AE84" s="208"/>
      <c r="AF84" s="208"/>
      <c r="AG84" s="208" t="s">
        <v>155</v>
      </c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 outlineLevel="1" x14ac:dyDescent="0.2">
      <c r="A85" s="229">
        <v>35</v>
      </c>
      <c r="B85" s="230" t="s">
        <v>468</v>
      </c>
      <c r="C85" s="242" t="s">
        <v>469</v>
      </c>
      <c r="D85" s="231" t="s">
        <v>286</v>
      </c>
      <c r="E85" s="232">
        <v>54</v>
      </c>
      <c r="F85" s="233"/>
      <c r="G85" s="234">
        <f>ROUND(E85*F85,2)</f>
        <v>0</v>
      </c>
      <c r="H85" s="233"/>
      <c r="I85" s="234">
        <f>ROUND(E85*H85,2)</f>
        <v>0</v>
      </c>
      <c r="J85" s="233"/>
      <c r="K85" s="234">
        <f>ROUND(E85*J85,2)</f>
        <v>0</v>
      </c>
      <c r="L85" s="234">
        <v>21</v>
      </c>
      <c r="M85" s="234">
        <f>G85*(1+L85/100)</f>
        <v>0</v>
      </c>
      <c r="N85" s="232">
        <v>0</v>
      </c>
      <c r="O85" s="232">
        <f>ROUND(E85*N85,2)</f>
        <v>0</v>
      </c>
      <c r="P85" s="232">
        <v>0</v>
      </c>
      <c r="Q85" s="232">
        <f>ROUND(E85*P85,2)</f>
        <v>0</v>
      </c>
      <c r="R85" s="234"/>
      <c r="S85" s="234" t="s">
        <v>223</v>
      </c>
      <c r="T85" s="235" t="s">
        <v>151</v>
      </c>
      <c r="U85" s="219">
        <v>0</v>
      </c>
      <c r="V85" s="219">
        <f>ROUND(E85*U85,2)</f>
        <v>0</v>
      </c>
      <c r="W85" s="219"/>
      <c r="X85" s="219" t="s">
        <v>187</v>
      </c>
      <c r="Y85" s="219" t="s">
        <v>153</v>
      </c>
      <c r="Z85" s="208"/>
      <c r="AA85" s="208"/>
      <c r="AB85" s="208"/>
      <c r="AC85" s="208"/>
      <c r="AD85" s="208"/>
      <c r="AE85" s="208"/>
      <c r="AF85" s="208"/>
      <c r="AG85" s="208" t="s">
        <v>188</v>
      </c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</row>
    <row r="86" spans="1:60" outlineLevel="2" x14ac:dyDescent="0.2">
      <c r="A86" s="215"/>
      <c r="B86" s="216"/>
      <c r="C86" s="243"/>
      <c r="D86" s="238"/>
      <c r="E86" s="238"/>
      <c r="F86" s="238"/>
      <c r="G86" s="238"/>
      <c r="H86" s="219"/>
      <c r="I86" s="219"/>
      <c r="J86" s="219"/>
      <c r="K86" s="219"/>
      <c r="L86" s="219"/>
      <c r="M86" s="219"/>
      <c r="N86" s="218"/>
      <c r="O86" s="218"/>
      <c r="P86" s="218"/>
      <c r="Q86" s="218"/>
      <c r="R86" s="219"/>
      <c r="S86" s="219"/>
      <c r="T86" s="219"/>
      <c r="U86" s="219"/>
      <c r="V86" s="219"/>
      <c r="W86" s="219"/>
      <c r="X86" s="219"/>
      <c r="Y86" s="219"/>
      <c r="Z86" s="208"/>
      <c r="AA86" s="208"/>
      <c r="AB86" s="208"/>
      <c r="AC86" s="208"/>
      <c r="AD86" s="208"/>
      <c r="AE86" s="208"/>
      <c r="AF86" s="208"/>
      <c r="AG86" s="208" t="s">
        <v>155</v>
      </c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outlineLevel="1" x14ac:dyDescent="0.2">
      <c r="A87" s="229">
        <v>36</v>
      </c>
      <c r="B87" s="230" t="s">
        <v>470</v>
      </c>
      <c r="C87" s="242" t="s">
        <v>471</v>
      </c>
      <c r="D87" s="231" t="s">
        <v>286</v>
      </c>
      <c r="E87" s="232">
        <v>6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21</v>
      </c>
      <c r="M87" s="234">
        <f>G87*(1+L87/100)</f>
        <v>0</v>
      </c>
      <c r="N87" s="232">
        <v>0</v>
      </c>
      <c r="O87" s="232">
        <f>ROUND(E87*N87,2)</f>
        <v>0</v>
      </c>
      <c r="P87" s="232">
        <v>0</v>
      </c>
      <c r="Q87" s="232">
        <f>ROUND(E87*P87,2)</f>
        <v>0</v>
      </c>
      <c r="R87" s="234"/>
      <c r="S87" s="234" t="s">
        <v>223</v>
      </c>
      <c r="T87" s="235" t="s">
        <v>151</v>
      </c>
      <c r="U87" s="219">
        <v>0</v>
      </c>
      <c r="V87" s="219">
        <f>ROUND(E87*U87,2)</f>
        <v>0</v>
      </c>
      <c r="W87" s="219"/>
      <c r="X87" s="219" t="s">
        <v>187</v>
      </c>
      <c r="Y87" s="219" t="s">
        <v>153</v>
      </c>
      <c r="Z87" s="208"/>
      <c r="AA87" s="208"/>
      <c r="AB87" s="208"/>
      <c r="AC87" s="208"/>
      <c r="AD87" s="208"/>
      <c r="AE87" s="208"/>
      <c r="AF87" s="208"/>
      <c r="AG87" s="208" t="s">
        <v>188</v>
      </c>
      <c r="AH87" s="208"/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08"/>
      <c r="AW87" s="208"/>
      <c r="AX87" s="208"/>
      <c r="AY87" s="208"/>
      <c r="AZ87" s="208"/>
      <c r="BA87" s="208"/>
      <c r="BB87" s="208"/>
      <c r="BC87" s="208"/>
      <c r="BD87" s="208"/>
      <c r="BE87" s="208"/>
      <c r="BF87" s="208"/>
      <c r="BG87" s="208"/>
      <c r="BH87" s="208"/>
    </row>
    <row r="88" spans="1:60" outlineLevel="2" x14ac:dyDescent="0.2">
      <c r="A88" s="215"/>
      <c r="B88" s="216"/>
      <c r="C88" s="243"/>
      <c r="D88" s="238"/>
      <c r="E88" s="238"/>
      <c r="F88" s="238"/>
      <c r="G88" s="238"/>
      <c r="H88" s="219"/>
      <c r="I88" s="219"/>
      <c r="J88" s="219"/>
      <c r="K88" s="219"/>
      <c r="L88" s="219"/>
      <c r="M88" s="219"/>
      <c r="N88" s="218"/>
      <c r="O88" s="218"/>
      <c r="P88" s="218"/>
      <c r="Q88" s="218"/>
      <c r="R88" s="219"/>
      <c r="S88" s="219"/>
      <c r="T88" s="219"/>
      <c r="U88" s="219"/>
      <c r="V88" s="219"/>
      <c r="W88" s="219"/>
      <c r="X88" s="219"/>
      <c r="Y88" s="219"/>
      <c r="Z88" s="208"/>
      <c r="AA88" s="208"/>
      <c r="AB88" s="208"/>
      <c r="AC88" s="208"/>
      <c r="AD88" s="208"/>
      <c r="AE88" s="208"/>
      <c r="AF88" s="208"/>
      <c r="AG88" s="208" t="s">
        <v>155</v>
      </c>
      <c r="AH88" s="208"/>
      <c r="AI88" s="208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  <c r="AV88" s="208"/>
      <c r="AW88" s="208"/>
      <c r="AX88" s="208"/>
      <c r="AY88" s="208"/>
      <c r="AZ88" s="208"/>
      <c r="BA88" s="208"/>
      <c r="BB88" s="208"/>
      <c r="BC88" s="208"/>
      <c r="BD88" s="208"/>
      <c r="BE88" s="208"/>
      <c r="BF88" s="208"/>
      <c r="BG88" s="208"/>
      <c r="BH88" s="208"/>
    </row>
    <row r="89" spans="1:60" outlineLevel="1" x14ac:dyDescent="0.2">
      <c r="A89" s="229">
        <v>37</v>
      </c>
      <c r="B89" s="230" t="s">
        <v>472</v>
      </c>
      <c r="C89" s="242" t="s">
        <v>473</v>
      </c>
      <c r="D89" s="231" t="s">
        <v>286</v>
      </c>
      <c r="E89" s="232">
        <v>12</v>
      </c>
      <c r="F89" s="233"/>
      <c r="G89" s="234">
        <f>ROUND(E89*F89,2)</f>
        <v>0</v>
      </c>
      <c r="H89" s="233"/>
      <c r="I89" s="234">
        <f>ROUND(E89*H89,2)</f>
        <v>0</v>
      </c>
      <c r="J89" s="233"/>
      <c r="K89" s="234">
        <f>ROUND(E89*J89,2)</f>
        <v>0</v>
      </c>
      <c r="L89" s="234">
        <v>21</v>
      </c>
      <c r="M89" s="234">
        <f>G89*(1+L89/100)</f>
        <v>0</v>
      </c>
      <c r="N89" s="232">
        <v>0</v>
      </c>
      <c r="O89" s="232">
        <f>ROUND(E89*N89,2)</f>
        <v>0</v>
      </c>
      <c r="P89" s="232">
        <v>0</v>
      </c>
      <c r="Q89" s="232">
        <f>ROUND(E89*P89,2)</f>
        <v>0</v>
      </c>
      <c r="R89" s="234"/>
      <c r="S89" s="234" t="s">
        <v>223</v>
      </c>
      <c r="T89" s="235" t="s">
        <v>151</v>
      </c>
      <c r="U89" s="219">
        <v>0</v>
      </c>
      <c r="V89" s="219">
        <f>ROUND(E89*U89,2)</f>
        <v>0</v>
      </c>
      <c r="W89" s="219"/>
      <c r="X89" s="219" t="s">
        <v>187</v>
      </c>
      <c r="Y89" s="219" t="s">
        <v>153</v>
      </c>
      <c r="Z89" s="208"/>
      <c r="AA89" s="208"/>
      <c r="AB89" s="208"/>
      <c r="AC89" s="208"/>
      <c r="AD89" s="208"/>
      <c r="AE89" s="208"/>
      <c r="AF89" s="208"/>
      <c r="AG89" s="208" t="s">
        <v>188</v>
      </c>
      <c r="AH89" s="208"/>
      <c r="AI89" s="208"/>
      <c r="AJ89" s="208"/>
      <c r="AK89" s="208"/>
      <c r="AL89" s="208"/>
      <c r="AM89" s="208"/>
      <c r="AN89" s="208"/>
      <c r="AO89" s="208"/>
      <c r="AP89" s="208"/>
      <c r="AQ89" s="208"/>
      <c r="AR89" s="208"/>
      <c r="AS89" s="208"/>
      <c r="AT89" s="208"/>
      <c r="AU89" s="208"/>
      <c r="AV89" s="208"/>
      <c r="AW89" s="208"/>
      <c r="AX89" s="208"/>
      <c r="AY89" s="208"/>
      <c r="AZ89" s="208"/>
      <c r="BA89" s="208"/>
      <c r="BB89" s="208"/>
      <c r="BC89" s="208"/>
      <c r="BD89" s="208"/>
      <c r="BE89" s="208"/>
      <c r="BF89" s="208"/>
      <c r="BG89" s="208"/>
      <c r="BH89" s="208"/>
    </row>
    <row r="90" spans="1:60" outlineLevel="2" x14ac:dyDescent="0.2">
      <c r="A90" s="215"/>
      <c r="B90" s="216"/>
      <c r="C90" s="243"/>
      <c r="D90" s="238"/>
      <c r="E90" s="238"/>
      <c r="F90" s="238"/>
      <c r="G90" s="238"/>
      <c r="H90" s="219"/>
      <c r="I90" s="219"/>
      <c r="J90" s="219"/>
      <c r="K90" s="219"/>
      <c r="L90" s="219"/>
      <c r="M90" s="219"/>
      <c r="N90" s="218"/>
      <c r="O90" s="218"/>
      <c r="P90" s="218"/>
      <c r="Q90" s="218"/>
      <c r="R90" s="219"/>
      <c r="S90" s="219"/>
      <c r="T90" s="219"/>
      <c r="U90" s="219"/>
      <c r="V90" s="219"/>
      <c r="W90" s="219"/>
      <c r="X90" s="219"/>
      <c r="Y90" s="219"/>
      <c r="Z90" s="208"/>
      <c r="AA90" s="208"/>
      <c r="AB90" s="208"/>
      <c r="AC90" s="208"/>
      <c r="AD90" s="208"/>
      <c r="AE90" s="208"/>
      <c r="AF90" s="208"/>
      <c r="AG90" s="208" t="s">
        <v>155</v>
      </c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</row>
    <row r="91" spans="1:60" outlineLevel="1" x14ac:dyDescent="0.2">
      <c r="A91" s="229">
        <v>38</v>
      </c>
      <c r="B91" s="230" t="s">
        <v>474</v>
      </c>
      <c r="C91" s="242" t="s">
        <v>475</v>
      </c>
      <c r="D91" s="231" t="s">
        <v>286</v>
      </c>
      <c r="E91" s="232">
        <v>18</v>
      </c>
      <c r="F91" s="233"/>
      <c r="G91" s="234">
        <f>ROUND(E91*F91,2)</f>
        <v>0</v>
      </c>
      <c r="H91" s="233"/>
      <c r="I91" s="234">
        <f>ROUND(E91*H91,2)</f>
        <v>0</v>
      </c>
      <c r="J91" s="233"/>
      <c r="K91" s="234">
        <f>ROUND(E91*J91,2)</f>
        <v>0</v>
      </c>
      <c r="L91" s="234">
        <v>21</v>
      </c>
      <c r="M91" s="234">
        <f>G91*(1+L91/100)</f>
        <v>0</v>
      </c>
      <c r="N91" s="232">
        <v>0</v>
      </c>
      <c r="O91" s="232">
        <f>ROUND(E91*N91,2)</f>
        <v>0</v>
      </c>
      <c r="P91" s="232">
        <v>0</v>
      </c>
      <c r="Q91" s="232">
        <f>ROUND(E91*P91,2)</f>
        <v>0</v>
      </c>
      <c r="R91" s="234"/>
      <c r="S91" s="234" t="s">
        <v>223</v>
      </c>
      <c r="T91" s="235" t="s">
        <v>151</v>
      </c>
      <c r="U91" s="219">
        <v>0</v>
      </c>
      <c r="V91" s="219">
        <f>ROUND(E91*U91,2)</f>
        <v>0</v>
      </c>
      <c r="W91" s="219"/>
      <c r="X91" s="219" t="s">
        <v>187</v>
      </c>
      <c r="Y91" s="219" t="s">
        <v>153</v>
      </c>
      <c r="Z91" s="208"/>
      <c r="AA91" s="208"/>
      <c r="AB91" s="208"/>
      <c r="AC91" s="208"/>
      <c r="AD91" s="208"/>
      <c r="AE91" s="208"/>
      <c r="AF91" s="208"/>
      <c r="AG91" s="208" t="s">
        <v>188</v>
      </c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</row>
    <row r="92" spans="1:60" outlineLevel="2" x14ac:dyDescent="0.2">
      <c r="A92" s="215"/>
      <c r="B92" s="216"/>
      <c r="C92" s="243"/>
      <c r="D92" s="238"/>
      <c r="E92" s="238"/>
      <c r="F92" s="238"/>
      <c r="G92" s="238"/>
      <c r="H92" s="219"/>
      <c r="I92" s="219"/>
      <c r="J92" s="219"/>
      <c r="K92" s="219"/>
      <c r="L92" s="219"/>
      <c r="M92" s="219"/>
      <c r="N92" s="218"/>
      <c r="O92" s="218"/>
      <c r="P92" s="218"/>
      <c r="Q92" s="218"/>
      <c r="R92" s="219"/>
      <c r="S92" s="219"/>
      <c r="T92" s="219"/>
      <c r="U92" s="219"/>
      <c r="V92" s="219"/>
      <c r="W92" s="219"/>
      <c r="X92" s="219"/>
      <c r="Y92" s="219"/>
      <c r="Z92" s="208"/>
      <c r="AA92" s="208"/>
      <c r="AB92" s="208"/>
      <c r="AC92" s="208"/>
      <c r="AD92" s="208"/>
      <c r="AE92" s="208"/>
      <c r="AF92" s="208"/>
      <c r="AG92" s="208" t="s">
        <v>155</v>
      </c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</row>
    <row r="93" spans="1:60" outlineLevel="1" x14ac:dyDescent="0.2">
      <c r="A93" s="229">
        <v>39</v>
      </c>
      <c r="B93" s="230" t="s">
        <v>476</v>
      </c>
      <c r="C93" s="242" t="s">
        <v>477</v>
      </c>
      <c r="D93" s="231" t="s">
        <v>286</v>
      </c>
      <c r="E93" s="232">
        <v>12</v>
      </c>
      <c r="F93" s="233"/>
      <c r="G93" s="234">
        <f>ROUND(E93*F93,2)</f>
        <v>0</v>
      </c>
      <c r="H93" s="233"/>
      <c r="I93" s="234">
        <f>ROUND(E93*H93,2)</f>
        <v>0</v>
      </c>
      <c r="J93" s="233"/>
      <c r="K93" s="234">
        <f>ROUND(E93*J93,2)</f>
        <v>0</v>
      </c>
      <c r="L93" s="234">
        <v>21</v>
      </c>
      <c r="M93" s="234">
        <f>G93*(1+L93/100)</f>
        <v>0</v>
      </c>
      <c r="N93" s="232">
        <v>0</v>
      </c>
      <c r="O93" s="232">
        <f>ROUND(E93*N93,2)</f>
        <v>0</v>
      </c>
      <c r="P93" s="232">
        <v>0</v>
      </c>
      <c r="Q93" s="232">
        <f>ROUND(E93*P93,2)</f>
        <v>0</v>
      </c>
      <c r="R93" s="234"/>
      <c r="S93" s="234" t="s">
        <v>223</v>
      </c>
      <c r="T93" s="235" t="s">
        <v>151</v>
      </c>
      <c r="U93" s="219">
        <v>0</v>
      </c>
      <c r="V93" s="219">
        <f>ROUND(E93*U93,2)</f>
        <v>0</v>
      </c>
      <c r="W93" s="219"/>
      <c r="X93" s="219" t="s">
        <v>187</v>
      </c>
      <c r="Y93" s="219" t="s">
        <v>153</v>
      </c>
      <c r="Z93" s="208"/>
      <c r="AA93" s="208"/>
      <c r="AB93" s="208"/>
      <c r="AC93" s="208"/>
      <c r="AD93" s="208"/>
      <c r="AE93" s="208"/>
      <c r="AF93" s="208"/>
      <c r="AG93" s="208" t="s">
        <v>188</v>
      </c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</row>
    <row r="94" spans="1:60" outlineLevel="2" x14ac:dyDescent="0.2">
      <c r="A94" s="215"/>
      <c r="B94" s="216"/>
      <c r="C94" s="243"/>
      <c r="D94" s="238"/>
      <c r="E94" s="238"/>
      <c r="F94" s="238"/>
      <c r="G94" s="238"/>
      <c r="H94" s="219"/>
      <c r="I94" s="219"/>
      <c r="J94" s="219"/>
      <c r="K94" s="219"/>
      <c r="L94" s="219"/>
      <c r="M94" s="219"/>
      <c r="N94" s="218"/>
      <c r="O94" s="218"/>
      <c r="P94" s="218"/>
      <c r="Q94" s="218"/>
      <c r="R94" s="219"/>
      <c r="S94" s="219"/>
      <c r="T94" s="219"/>
      <c r="U94" s="219"/>
      <c r="V94" s="219"/>
      <c r="W94" s="219"/>
      <c r="X94" s="219"/>
      <c r="Y94" s="219"/>
      <c r="Z94" s="208"/>
      <c r="AA94" s="208"/>
      <c r="AB94" s="208"/>
      <c r="AC94" s="208"/>
      <c r="AD94" s="208"/>
      <c r="AE94" s="208"/>
      <c r="AF94" s="208"/>
      <c r="AG94" s="208" t="s">
        <v>155</v>
      </c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</row>
    <row r="95" spans="1:60" outlineLevel="1" x14ac:dyDescent="0.2">
      <c r="A95" s="229">
        <v>40</v>
      </c>
      <c r="B95" s="230" t="s">
        <v>478</v>
      </c>
      <c r="C95" s="242" t="s">
        <v>479</v>
      </c>
      <c r="D95" s="231" t="s">
        <v>286</v>
      </c>
      <c r="E95" s="232">
        <v>6</v>
      </c>
      <c r="F95" s="233"/>
      <c r="G95" s="234">
        <f>ROUND(E95*F95,2)</f>
        <v>0</v>
      </c>
      <c r="H95" s="233"/>
      <c r="I95" s="234">
        <f>ROUND(E95*H95,2)</f>
        <v>0</v>
      </c>
      <c r="J95" s="233"/>
      <c r="K95" s="234">
        <f>ROUND(E95*J95,2)</f>
        <v>0</v>
      </c>
      <c r="L95" s="234">
        <v>21</v>
      </c>
      <c r="M95" s="234">
        <f>G95*(1+L95/100)</f>
        <v>0</v>
      </c>
      <c r="N95" s="232">
        <v>0</v>
      </c>
      <c r="O95" s="232">
        <f>ROUND(E95*N95,2)</f>
        <v>0</v>
      </c>
      <c r="P95" s="232">
        <v>0</v>
      </c>
      <c r="Q95" s="232">
        <f>ROUND(E95*P95,2)</f>
        <v>0</v>
      </c>
      <c r="R95" s="234"/>
      <c r="S95" s="234" t="s">
        <v>223</v>
      </c>
      <c r="T95" s="235" t="s">
        <v>151</v>
      </c>
      <c r="U95" s="219">
        <v>0</v>
      </c>
      <c r="V95" s="219">
        <f>ROUND(E95*U95,2)</f>
        <v>0</v>
      </c>
      <c r="W95" s="219"/>
      <c r="X95" s="219" t="s">
        <v>187</v>
      </c>
      <c r="Y95" s="219" t="s">
        <v>153</v>
      </c>
      <c r="Z95" s="208"/>
      <c r="AA95" s="208"/>
      <c r="AB95" s="208"/>
      <c r="AC95" s="208"/>
      <c r="AD95" s="208"/>
      <c r="AE95" s="208"/>
      <c r="AF95" s="208"/>
      <c r="AG95" s="208" t="s">
        <v>188</v>
      </c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</row>
    <row r="96" spans="1:60" outlineLevel="2" x14ac:dyDescent="0.2">
      <c r="A96" s="215"/>
      <c r="B96" s="216"/>
      <c r="C96" s="243"/>
      <c r="D96" s="238"/>
      <c r="E96" s="238"/>
      <c r="F96" s="238"/>
      <c r="G96" s="238"/>
      <c r="H96" s="219"/>
      <c r="I96" s="219"/>
      <c r="J96" s="219"/>
      <c r="K96" s="219"/>
      <c r="L96" s="219"/>
      <c r="M96" s="219"/>
      <c r="N96" s="218"/>
      <c r="O96" s="218"/>
      <c r="P96" s="218"/>
      <c r="Q96" s="218"/>
      <c r="R96" s="219"/>
      <c r="S96" s="219"/>
      <c r="T96" s="219"/>
      <c r="U96" s="219"/>
      <c r="V96" s="219"/>
      <c r="W96" s="219"/>
      <c r="X96" s="219"/>
      <c r="Y96" s="219"/>
      <c r="Z96" s="208"/>
      <c r="AA96" s="208"/>
      <c r="AB96" s="208"/>
      <c r="AC96" s="208"/>
      <c r="AD96" s="208"/>
      <c r="AE96" s="208"/>
      <c r="AF96" s="208"/>
      <c r="AG96" s="208" t="s">
        <v>155</v>
      </c>
      <c r="AH96" s="208"/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</row>
    <row r="97" spans="1:60" outlineLevel="1" x14ac:dyDescent="0.2">
      <c r="A97" s="229">
        <v>41</v>
      </c>
      <c r="B97" s="230" t="s">
        <v>480</v>
      </c>
      <c r="C97" s="242" t="s">
        <v>467</v>
      </c>
      <c r="D97" s="231" t="s">
        <v>286</v>
      </c>
      <c r="E97" s="232">
        <v>12</v>
      </c>
      <c r="F97" s="233"/>
      <c r="G97" s="234">
        <f>ROUND(E97*F97,2)</f>
        <v>0</v>
      </c>
      <c r="H97" s="233"/>
      <c r="I97" s="234">
        <f>ROUND(E97*H97,2)</f>
        <v>0</v>
      </c>
      <c r="J97" s="233"/>
      <c r="K97" s="234">
        <f>ROUND(E97*J97,2)</f>
        <v>0</v>
      </c>
      <c r="L97" s="234">
        <v>21</v>
      </c>
      <c r="M97" s="234">
        <f>G97*(1+L97/100)</f>
        <v>0</v>
      </c>
      <c r="N97" s="232">
        <v>0</v>
      </c>
      <c r="O97" s="232">
        <f>ROUND(E97*N97,2)</f>
        <v>0</v>
      </c>
      <c r="P97" s="232">
        <v>0</v>
      </c>
      <c r="Q97" s="232">
        <f>ROUND(E97*P97,2)</f>
        <v>0</v>
      </c>
      <c r="R97" s="234"/>
      <c r="S97" s="234" t="s">
        <v>223</v>
      </c>
      <c r="T97" s="235" t="s">
        <v>151</v>
      </c>
      <c r="U97" s="219">
        <v>0</v>
      </c>
      <c r="V97" s="219">
        <f>ROUND(E97*U97,2)</f>
        <v>0</v>
      </c>
      <c r="W97" s="219"/>
      <c r="X97" s="219" t="s">
        <v>187</v>
      </c>
      <c r="Y97" s="219" t="s">
        <v>153</v>
      </c>
      <c r="Z97" s="208"/>
      <c r="AA97" s="208"/>
      <c r="AB97" s="208"/>
      <c r="AC97" s="208"/>
      <c r="AD97" s="208"/>
      <c r="AE97" s="208"/>
      <c r="AF97" s="208"/>
      <c r="AG97" s="208" t="s">
        <v>188</v>
      </c>
      <c r="AH97" s="208"/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</row>
    <row r="98" spans="1:60" outlineLevel="2" x14ac:dyDescent="0.2">
      <c r="A98" s="215"/>
      <c r="B98" s="216"/>
      <c r="C98" s="243"/>
      <c r="D98" s="238"/>
      <c r="E98" s="238"/>
      <c r="F98" s="238"/>
      <c r="G98" s="238"/>
      <c r="H98" s="219"/>
      <c r="I98" s="219"/>
      <c r="J98" s="219"/>
      <c r="K98" s="219"/>
      <c r="L98" s="219"/>
      <c r="M98" s="219"/>
      <c r="N98" s="218"/>
      <c r="O98" s="218"/>
      <c r="P98" s="218"/>
      <c r="Q98" s="218"/>
      <c r="R98" s="219"/>
      <c r="S98" s="219"/>
      <c r="T98" s="219"/>
      <c r="U98" s="219"/>
      <c r="V98" s="219"/>
      <c r="W98" s="219"/>
      <c r="X98" s="219"/>
      <c r="Y98" s="219"/>
      <c r="Z98" s="208"/>
      <c r="AA98" s="208"/>
      <c r="AB98" s="208"/>
      <c r="AC98" s="208"/>
      <c r="AD98" s="208"/>
      <c r="AE98" s="208"/>
      <c r="AF98" s="208"/>
      <c r="AG98" s="208" t="s">
        <v>155</v>
      </c>
      <c r="AH98" s="208"/>
      <c r="AI98" s="208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  <c r="AV98" s="208"/>
      <c r="AW98" s="208"/>
      <c r="AX98" s="208"/>
      <c r="AY98" s="208"/>
      <c r="AZ98" s="208"/>
      <c r="BA98" s="208"/>
      <c r="BB98" s="208"/>
      <c r="BC98" s="208"/>
      <c r="BD98" s="208"/>
      <c r="BE98" s="208"/>
      <c r="BF98" s="208"/>
      <c r="BG98" s="208"/>
      <c r="BH98" s="208"/>
    </row>
    <row r="99" spans="1:60" outlineLevel="1" x14ac:dyDescent="0.2">
      <c r="A99" s="229">
        <v>42</v>
      </c>
      <c r="B99" s="230" t="s">
        <v>481</v>
      </c>
      <c r="C99" s="242" t="s">
        <v>482</v>
      </c>
      <c r="D99" s="231" t="s">
        <v>228</v>
      </c>
      <c r="E99" s="232">
        <v>14</v>
      </c>
      <c r="F99" s="233"/>
      <c r="G99" s="234">
        <f>ROUND(E99*F99,2)</f>
        <v>0</v>
      </c>
      <c r="H99" s="233"/>
      <c r="I99" s="234">
        <f>ROUND(E99*H99,2)</f>
        <v>0</v>
      </c>
      <c r="J99" s="233"/>
      <c r="K99" s="234">
        <f>ROUND(E99*J99,2)</f>
        <v>0</v>
      </c>
      <c r="L99" s="234">
        <v>21</v>
      </c>
      <c r="M99" s="234">
        <f>G99*(1+L99/100)</f>
        <v>0</v>
      </c>
      <c r="N99" s="232">
        <v>0</v>
      </c>
      <c r="O99" s="232">
        <f>ROUND(E99*N99,2)</f>
        <v>0</v>
      </c>
      <c r="P99" s="232">
        <v>0</v>
      </c>
      <c r="Q99" s="232">
        <f>ROUND(E99*P99,2)</f>
        <v>0</v>
      </c>
      <c r="R99" s="234"/>
      <c r="S99" s="234" t="s">
        <v>223</v>
      </c>
      <c r="T99" s="235" t="s">
        <v>151</v>
      </c>
      <c r="U99" s="219">
        <v>0</v>
      </c>
      <c r="V99" s="219">
        <f>ROUND(E99*U99,2)</f>
        <v>0</v>
      </c>
      <c r="W99" s="219"/>
      <c r="X99" s="219" t="s">
        <v>187</v>
      </c>
      <c r="Y99" s="219" t="s">
        <v>153</v>
      </c>
      <c r="Z99" s="208"/>
      <c r="AA99" s="208"/>
      <c r="AB99" s="208"/>
      <c r="AC99" s="208"/>
      <c r="AD99" s="208"/>
      <c r="AE99" s="208"/>
      <c r="AF99" s="208"/>
      <c r="AG99" s="208" t="s">
        <v>188</v>
      </c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</row>
    <row r="100" spans="1:60" outlineLevel="2" x14ac:dyDescent="0.2">
      <c r="A100" s="215"/>
      <c r="B100" s="216"/>
      <c r="C100" s="243"/>
      <c r="D100" s="238"/>
      <c r="E100" s="238"/>
      <c r="F100" s="238"/>
      <c r="G100" s="238"/>
      <c r="H100" s="219"/>
      <c r="I100" s="219"/>
      <c r="J100" s="219"/>
      <c r="K100" s="219"/>
      <c r="L100" s="219"/>
      <c r="M100" s="219"/>
      <c r="N100" s="218"/>
      <c r="O100" s="218"/>
      <c r="P100" s="218"/>
      <c r="Q100" s="218"/>
      <c r="R100" s="219"/>
      <c r="S100" s="219"/>
      <c r="T100" s="219"/>
      <c r="U100" s="219"/>
      <c r="V100" s="219"/>
      <c r="W100" s="219"/>
      <c r="X100" s="219"/>
      <c r="Y100" s="219"/>
      <c r="Z100" s="208"/>
      <c r="AA100" s="208"/>
      <c r="AB100" s="208"/>
      <c r="AC100" s="208"/>
      <c r="AD100" s="208"/>
      <c r="AE100" s="208"/>
      <c r="AF100" s="208"/>
      <c r="AG100" s="208" t="s">
        <v>155</v>
      </c>
      <c r="AH100" s="208"/>
      <c r="AI100" s="208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208"/>
      <c r="AV100" s="208"/>
      <c r="AW100" s="208"/>
      <c r="AX100" s="208"/>
      <c r="AY100" s="208"/>
      <c r="AZ100" s="208"/>
      <c r="BA100" s="208"/>
      <c r="BB100" s="208"/>
      <c r="BC100" s="208"/>
      <c r="BD100" s="208"/>
      <c r="BE100" s="208"/>
      <c r="BF100" s="208"/>
      <c r="BG100" s="208"/>
      <c r="BH100" s="208"/>
    </row>
    <row r="101" spans="1:60" outlineLevel="1" x14ac:dyDescent="0.2">
      <c r="A101" s="229">
        <v>43</v>
      </c>
      <c r="B101" s="230" t="s">
        <v>483</v>
      </c>
      <c r="C101" s="242" t="s">
        <v>484</v>
      </c>
      <c r="D101" s="231" t="s">
        <v>228</v>
      </c>
      <c r="E101" s="232">
        <v>2</v>
      </c>
      <c r="F101" s="233"/>
      <c r="G101" s="234">
        <f>ROUND(E101*F101,2)</f>
        <v>0</v>
      </c>
      <c r="H101" s="233"/>
      <c r="I101" s="234">
        <f>ROUND(E101*H101,2)</f>
        <v>0</v>
      </c>
      <c r="J101" s="233"/>
      <c r="K101" s="234">
        <f>ROUND(E101*J101,2)</f>
        <v>0</v>
      </c>
      <c r="L101" s="234">
        <v>21</v>
      </c>
      <c r="M101" s="234">
        <f>G101*(1+L101/100)</f>
        <v>0</v>
      </c>
      <c r="N101" s="232">
        <v>0</v>
      </c>
      <c r="O101" s="232">
        <f>ROUND(E101*N101,2)</f>
        <v>0</v>
      </c>
      <c r="P101" s="232">
        <v>0</v>
      </c>
      <c r="Q101" s="232">
        <f>ROUND(E101*P101,2)</f>
        <v>0</v>
      </c>
      <c r="R101" s="234"/>
      <c r="S101" s="234" t="s">
        <v>223</v>
      </c>
      <c r="T101" s="235" t="s">
        <v>151</v>
      </c>
      <c r="U101" s="219">
        <v>0</v>
      </c>
      <c r="V101" s="219">
        <f>ROUND(E101*U101,2)</f>
        <v>0</v>
      </c>
      <c r="W101" s="219"/>
      <c r="X101" s="219" t="s">
        <v>187</v>
      </c>
      <c r="Y101" s="219" t="s">
        <v>153</v>
      </c>
      <c r="Z101" s="208"/>
      <c r="AA101" s="208"/>
      <c r="AB101" s="208"/>
      <c r="AC101" s="208"/>
      <c r="AD101" s="208"/>
      <c r="AE101" s="208"/>
      <c r="AF101" s="208"/>
      <c r="AG101" s="208" t="s">
        <v>188</v>
      </c>
      <c r="AH101" s="208"/>
      <c r="AI101" s="208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  <c r="AV101" s="208"/>
      <c r="AW101" s="208"/>
      <c r="AX101" s="208"/>
      <c r="AY101" s="208"/>
      <c r="AZ101" s="208"/>
      <c r="BA101" s="208"/>
      <c r="BB101" s="208"/>
      <c r="BC101" s="208"/>
      <c r="BD101" s="208"/>
      <c r="BE101" s="208"/>
      <c r="BF101" s="208"/>
      <c r="BG101" s="208"/>
      <c r="BH101" s="208"/>
    </row>
    <row r="102" spans="1:60" outlineLevel="2" x14ac:dyDescent="0.2">
      <c r="A102" s="215"/>
      <c r="B102" s="216"/>
      <c r="C102" s="243"/>
      <c r="D102" s="238"/>
      <c r="E102" s="238"/>
      <c r="F102" s="238"/>
      <c r="G102" s="238"/>
      <c r="H102" s="219"/>
      <c r="I102" s="219"/>
      <c r="J102" s="219"/>
      <c r="K102" s="219"/>
      <c r="L102" s="219"/>
      <c r="M102" s="219"/>
      <c r="N102" s="218"/>
      <c r="O102" s="218"/>
      <c r="P102" s="218"/>
      <c r="Q102" s="218"/>
      <c r="R102" s="219"/>
      <c r="S102" s="219"/>
      <c r="T102" s="219"/>
      <c r="U102" s="219"/>
      <c r="V102" s="219"/>
      <c r="W102" s="219"/>
      <c r="X102" s="219"/>
      <c r="Y102" s="219"/>
      <c r="Z102" s="208"/>
      <c r="AA102" s="208"/>
      <c r="AB102" s="208"/>
      <c r="AC102" s="208"/>
      <c r="AD102" s="208"/>
      <c r="AE102" s="208"/>
      <c r="AF102" s="208"/>
      <c r="AG102" s="208" t="s">
        <v>155</v>
      </c>
      <c r="AH102" s="208"/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</row>
    <row r="103" spans="1:60" outlineLevel="1" x14ac:dyDescent="0.2">
      <c r="A103" s="229">
        <v>44</v>
      </c>
      <c r="B103" s="230" t="s">
        <v>485</v>
      </c>
      <c r="C103" s="242" t="s">
        <v>486</v>
      </c>
      <c r="D103" s="231" t="s">
        <v>228</v>
      </c>
      <c r="E103" s="232">
        <v>3</v>
      </c>
      <c r="F103" s="233"/>
      <c r="G103" s="234">
        <f>ROUND(E103*F103,2)</f>
        <v>0</v>
      </c>
      <c r="H103" s="233"/>
      <c r="I103" s="234">
        <f>ROUND(E103*H103,2)</f>
        <v>0</v>
      </c>
      <c r="J103" s="233"/>
      <c r="K103" s="234">
        <f>ROUND(E103*J103,2)</f>
        <v>0</v>
      </c>
      <c r="L103" s="234">
        <v>21</v>
      </c>
      <c r="M103" s="234">
        <f>G103*(1+L103/100)</f>
        <v>0</v>
      </c>
      <c r="N103" s="232">
        <v>0</v>
      </c>
      <c r="O103" s="232">
        <f>ROUND(E103*N103,2)</f>
        <v>0</v>
      </c>
      <c r="P103" s="232">
        <v>0</v>
      </c>
      <c r="Q103" s="232">
        <f>ROUND(E103*P103,2)</f>
        <v>0</v>
      </c>
      <c r="R103" s="234"/>
      <c r="S103" s="234" t="s">
        <v>223</v>
      </c>
      <c r="T103" s="235" t="s">
        <v>151</v>
      </c>
      <c r="U103" s="219">
        <v>0</v>
      </c>
      <c r="V103" s="219">
        <f>ROUND(E103*U103,2)</f>
        <v>0</v>
      </c>
      <c r="W103" s="219"/>
      <c r="X103" s="219" t="s">
        <v>187</v>
      </c>
      <c r="Y103" s="219" t="s">
        <v>153</v>
      </c>
      <c r="Z103" s="208"/>
      <c r="AA103" s="208"/>
      <c r="AB103" s="208"/>
      <c r="AC103" s="208"/>
      <c r="AD103" s="208"/>
      <c r="AE103" s="208"/>
      <c r="AF103" s="208"/>
      <c r="AG103" s="208" t="s">
        <v>188</v>
      </c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</row>
    <row r="104" spans="1:60" outlineLevel="2" x14ac:dyDescent="0.2">
      <c r="A104" s="215"/>
      <c r="B104" s="216"/>
      <c r="C104" s="243"/>
      <c r="D104" s="238"/>
      <c r="E104" s="238"/>
      <c r="F104" s="238"/>
      <c r="G104" s="238"/>
      <c r="H104" s="219"/>
      <c r="I104" s="219"/>
      <c r="J104" s="219"/>
      <c r="K104" s="219"/>
      <c r="L104" s="219"/>
      <c r="M104" s="219"/>
      <c r="N104" s="218"/>
      <c r="O104" s="218"/>
      <c r="P104" s="218"/>
      <c r="Q104" s="218"/>
      <c r="R104" s="219"/>
      <c r="S104" s="219"/>
      <c r="T104" s="219"/>
      <c r="U104" s="219"/>
      <c r="V104" s="219"/>
      <c r="W104" s="219"/>
      <c r="X104" s="219"/>
      <c r="Y104" s="219"/>
      <c r="Z104" s="208"/>
      <c r="AA104" s="208"/>
      <c r="AB104" s="208"/>
      <c r="AC104" s="208"/>
      <c r="AD104" s="208"/>
      <c r="AE104" s="208"/>
      <c r="AF104" s="208"/>
      <c r="AG104" s="208" t="s">
        <v>155</v>
      </c>
      <c r="AH104" s="208"/>
      <c r="AI104" s="208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  <c r="AV104" s="208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</row>
    <row r="105" spans="1:60" outlineLevel="1" x14ac:dyDescent="0.2">
      <c r="A105" s="229">
        <v>45</v>
      </c>
      <c r="B105" s="230" t="s">
        <v>487</v>
      </c>
      <c r="C105" s="242" t="s">
        <v>488</v>
      </c>
      <c r="D105" s="231" t="s">
        <v>228</v>
      </c>
      <c r="E105" s="232">
        <v>3</v>
      </c>
      <c r="F105" s="233"/>
      <c r="G105" s="234">
        <f>ROUND(E105*F105,2)</f>
        <v>0</v>
      </c>
      <c r="H105" s="233"/>
      <c r="I105" s="234">
        <f>ROUND(E105*H105,2)</f>
        <v>0</v>
      </c>
      <c r="J105" s="233"/>
      <c r="K105" s="234">
        <f>ROUND(E105*J105,2)</f>
        <v>0</v>
      </c>
      <c r="L105" s="234">
        <v>21</v>
      </c>
      <c r="M105" s="234">
        <f>G105*(1+L105/100)</f>
        <v>0</v>
      </c>
      <c r="N105" s="232">
        <v>0</v>
      </c>
      <c r="O105" s="232">
        <f>ROUND(E105*N105,2)</f>
        <v>0</v>
      </c>
      <c r="P105" s="232">
        <v>0</v>
      </c>
      <c r="Q105" s="232">
        <f>ROUND(E105*P105,2)</f>
        <v>0</v>
      </c>
      <c r="R105" s="234"/>
      <c r="S105" s="234" t="s">
        <v>223</v>
      </c>
      <c r="T105" s="235" t="s">
        <v>151</v>
      </c>
      <c r="U105" s="219">
        <v>0</v>
      </c>
      <c r="V105" s="219">
        <f>ROUND(E105*U105,2)</f>
        <v>0</v>
      </c>
      <c r="W105" s="219"/>
      <c r="X105" s="219" t="s">
        <v>187</v>
      </c>
      <c r="Y105" s="219" t="s">
        <v>153</v>
      </c>
      <c r="Z105" s="208"/>
      <c r="AA105" s="208"/>
      <c r="AB105" s="208"/>
      <c r="AC105" s="208"/>
      <c r="AD105" s="208"/>
      <c r="AE105" s="208"/>
      <c r="AF105" s="208"/>
      <c r="AG105" s="208" t="s">
        <v>188</v>
      </c>
      <c r="AH105" s="208"/>
      <c r="AI105" s="208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  <c r="AV105" s="208"/>
      <c r="AW105" s="208"/>
      <c r="AX105" s="208"/>
      <c r="AY105" s="208"/>
      <c r="AZ105" s="208"/>
      <c r="BA105" s="208"/>
      <c r="BB105" s="208"/>
      <c r="BC105" s="208"/>
      <c r="BD105" s="208"/>
      <c r="BE105" s="208"/>
      <c r="BF105" s="208"/>
      <c r="BG105" s="208"/>
      <c r="BH105" s="208"/>
    </row>
    <row r="106" spans="1:60" outlineLevel="2" x14ac:dyDescent="0.2">
      <c r="A106" s="215"/>
      <c r="B106" s="216"/>
      <c r="C106" s="243"/>
      <c r="D106" s="238"/>
      <c r="E106" s="238"/>
      <c r="F106" s="238"/>
      <c r="G106" s="238"/>
      <c r="H106" s="219"/>
      <c r="I106" s="219"/>
      <c r="J106" s="219"/>
      <c r="K106" s="219"/>
      <c r="L106" s="219"/>
      <c r="M106" s="219"/>
      <c r="N106" s="218"/>
      <c r="O106" s="218"/>
      <c r="P106" s="218"/>
      <c r="Q106" s="218"/>
      <c r="R106" s="219"/>
      <c r="S106" s="219"/>
      <c r="T106" s="219"/>
      <c r="U106" s="219"/>
      <c r="V106" s="219"/>
      <c r="W106" s="219"/>
      <c r="X106" s="219"/>
      <c r="Y106" s="219"/>
      <c r="Z106" s="208"/>
      <c r="AA106" s="208"/>
      <c r="AB106" s="208"/>
      <c r="AC106" s="208"/>
      <c r="AD106" s="208"/>
      <c r="AE106" s="208"/>
      <c r="AF106" s="208"/>
      <c r="AG106" s="208" t="s">
        <v>155</v>
      </c>
      <c r="AH106" s="208"/>
      <c r="AI106" s="208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  <c r="AV106" s="208"/>
      <c r="AW106" s="208"/>
      <c r="AX106" s="208"/>
      <c r="AY106" s="208"/>
      <c r="AZ106" s="208"/>
      <c r="BA106" s="208"/>
      <c r="BB106" s="208"/>
      <c r="BC106" s="208"/>
      <c r="BD106" s="208"/>
      <c r="BE106" s="208"/>
      <c r="BF106" s="208"/>
      <c r="BG106" s="208"/>
      <c r="BH106" s="208"/>
    </row>
    <row r="107" spans="1:60" outlineLevel="1" x14ac:dyDescent="0.2">
      <c r="A107" s="229">
        <v>46</v>
      </c>
      <c r="B107" s="230" t="s">
        <v>489</v>
      </c>
      <c r="C107" s="242" t="s">
        <v>490</v>
      </c>
      <c r="D107" s="231" t="s">
        <v>228</v>
      </c>
      <c r="E107" s="232">
        <v>2</v>
      </c>
      <c r="F107" s="233"/>
      <c r="G107" s="234">
        <f>ROUND(E107*F107,2)</f>
        <v>0</v>
      </c>
      <c r="H107" s="233"/>
      <c r="I107" s="234">
        <f>ROUND(E107*H107,2)</f>
        <v>0</v>
      </c>
      <c r="J107" s="233"/>
      <c r="K107" s="234">
        <f>ROUND(E107*J107,2)</f>
        <v>0</v>
      </c>
      <c r="L107" s="234">
        <v>21</v>
      </c>
      <c r="M107" s="234">
        <f>G107*(1+L107/100)</f>
        <v>0</v>
      </c>
      <c r="N107" s="232">
        <v>0</v>
      </c>
      <c r="O107" s="232">
        <f>ROUND(E107*N107,2)</f>
        <v>0</v>
      </c>
      <c r="P107" s="232">
        <v>0</v>
      </c>
      <c r="Q107" s="232">
        <f>ROUND(E107*P107,2)</f>
        <v>0</v>
      </c>
      <c r="R107" s="234"/>
      <c r="S107" s="234" t="s">
        <v>223</v>
      </c>
      <c r="T107" s="235" t="s">
        <v>151</v>
      </c>
      <c r="U107" s="219">
        <v>0</v>
      </c>
      <c r="V107" s="219">
        <f>ROUND(E107*U107,2)</f>
        <v>0</v>
      </c>
      <c r="W107" s="219"/>
      <c r="X107" s="219" t="s">
        <v>187</v>
      </c>
      <c r="Y107" s="219" t="s">
        <v>153</v>
      </c>
      <c r="Z107" s="208"/>
      <c r="AA107" s="208"/>
      <c r="AB107" s="208"/>
      <c r="AC107" s="208"/>
      <c r="AD107" s="208"/>
      <c r="AE107" s="208"/>
      <c r="AF107" s="208"/>
      <c r="AG107" s="208" t="s">
        <v>188</v>
      </c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</row>
    <row r="108" spans="1:60" outlineLevel="2" x14ac:dyDescent="0.2">
      <c r="A108" s="215"/>
      <c r="B108" s="216"/>
      <c r="C108" s="243"/>
      <c r="D108" s="238"/>
      <c r="E108" s="238"/>
      <c r="F108" s="238"/>
      <c r="G108" s="238"/>
      <c r="H108" s="219"/>
      <c r="I108" s="219"/>
      <c r="J108" s="219"/>
      <c r="K108" s="219"/>
      <c r="L108" s="219"/>
      <c r="M108" s="219"/>
      <c r="N108" s="218"/>
      <c r="O108" s="218"/>
      <c r="P108" s="218"/>
      <c r="Q108" s="218"/>
      <c r="R108" s="219"/>
      <c r="S108" s="219"/>
      <c r="T108" s="219"/>
      <c r="U108" s="219"/>
      <c r="V108" s="219"/>
      <c r="W108" s="219"/>
      <c r="X108" s="219"/>
      <c r="Y108" s="219"/>
      <c r="Z108" s="208"/>
      <c r="AA108" s="208"/>
      <c r="AB108" s="208"/>
      <c r="AC108" s="208"/>
      <c r="AD108" s="208"/>
      <c r="AE108" s="208"/>
      <c r="AF108" s="208"/>
      <c r="AG108" s="208" t="s">
        <v>155</v>
      </c>
      <c r="AH108" s="208"/>
      <c r="AI108" s="208"/>
      <c r="AJ108" s="208"/>
      <c r="AK108" s="208"/>
      <c r="AL108" s="208"/>
      <c r="AM108" s="208"/>
      <c r="AN108" s="208"/>
      <c r="AO108" s="208"/>
      <c r="AP108" s="208"/>
      <c r="AQ108" s="208"/>
      <c r="AR108" s="208"/>
      <c r="AS108" s="208"/>
      <c r="AT108" s="208"/>
      <c r="AU108" s="208"/>
      <c r="AV108" s="208"/>
      <c r="AW108" s="208"/>
      <c r="AX108" s="208"/>
      <c r="AY108" s="208"/>
      <c r="AZ108" s="208"/>
      <c r="BA108" s="208"/>
      <c r="BB108" s="208"/>
      <c r="BC108" s="208"/>
      <c r="BD108" s="208"/>
      <c r="BE108" s="208"/>
      <c r="BF108" s="208"/>
      <c r="BG108" s="208"/>
      <c r="BH108" s="208"/>
    </row>
    <row r="109" spans="1:60" outlineLevel="1" x14ac:dyDescent="0.2">
      <c r="A109" s="229">
        <v>47</v>
      </c>
      <c r="B109" s="230" t="s">
        <v>491</v>
      </c>
      <c r="C109" s="242" t="s">
        <v>492</v>
      </c>
      <c r="D109" s="231" t="s">
        <v>228</v>
      </c>
      <c r="E109" s="232">
        <v>2</v>
      </c>
      <c r="F109" s="233"/>
      <c r="G109" s="234">
        <f>ROUND(E109*F109,2)</f>
        <v>0</v>
      </c>
      <c r="H109" s="233"/>
      <c r="I109" s="234">
        <f>ROUND(E109*H109,2)</f>
        <v>0</v>
      </c>
      <c r="J109" s="233"/>
      <c r="K109" s="234">
        <f>ROUND(E109*J109,2)</f>
        <v>0</v>
      </c>
      <c r="L109" s="234">
        <v>21</v>
      </c>
      <c r="M109" s="234">
        <f>G109*(1+L109/100)</f>
        <v>0</v>
      </c>
      <c r="N109" s="232">
        <v>0</v>
      </c>
      <c r="O109" s="232">
        <f>ROUND(E109*N109,2)</f>
        <v>0</v>
      </c>
      <c r="P109" s="232">
        <v>0</v>
      </c>
      <c r="Q109" s="232">
        <f>ROUND(E109*P109,2)</f>
        <v>0</v>
      </c>
      <c r="R109" s="234"/>
      <c r="S109" s="234" t="s">
        <v>223</v>
      </c>
      <c r="T109" s="235" t="s">
        <v>151</v>
      </c>
      <c r="U109" s="219">
        <v>0</v>
      </c>
      <c r="V109" s="219">
        <f>ROUND(E109*U109,2)</f>
        <v>0</v>
      </c>
      <c r="W109" s="219"/>
      <c r="X109" s="219" t="s">
        <v>187</v>
      </c>
      <c r="Y109" s="219" t="s">
        <v>153</v>
      </c>
      <c r="Z109" s="208"/>
      <c r="AA109" s="208"/>
      <c r="AB109" s="208"/>
      <c r="AC109" s="208"/>
      <c r="AD109" s="208"/>
      <c r="AE109" s="208"/>
      <c r="AF109" s="208"/>
      <c r="AG109" s="208" t="s">
        <v>188</v>
      </c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</row>
    <row r="110" spans="1:60" outlineLevel="2" x14ac:dyDescent="0.2">
      <c r="A110" s="215"/>
      <c r="B110" s="216"/>
      <c r="C110" s="243"/>
      <c r="D110" s="238"/>
      <c r="E110" s="238"/>
      <c r="F110" s="238"/>
      <c r="G110" s="238"/>
      <c r="H110" s="219"/>
      <c r="I110" s="219"/>
      <c r="J110" s="219"/>
      <c r="K110" s="219"/>
      <c r="L110" s="219"/>
      <c r="M110" s="219"/>
      <c r="N110" s="218"/>
      <c r="O110" s="218"/>
      <c r="P110" s="218"/>
      <c r="Q110" s="218"/>
      <c r="R110" s="219"/>
      <c r="S110" s="219"/>
      <c r="T110" s="219"/>
      <c r="U110" s="219"/>
      <c r="V110" s="219"/>
      <c r="W110" s="219"/>
      <c r="X110" s="219"/>
      <c r="Y110" s="219"/>
      <c r="Z110" s="208"/>
      <c r="AA110" s="208"/>
      <c r="AB110" s="208"/>
      <c r="AC110" s="208"/>
      <c r="AD110" s="208"/>
      <c r="AE110" s="208"/>
      <c r="AF110" s="208"/>
      <c r="AG110" s="208" t="s">
        <v>155</v>
      </c>
      <c r="AH110" s="208"/>
      <c r="AI110" s="208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8"/>
      <c r="BF110" s="208"/>
      <c r="BG110" s="208"/>
      <c r="BH110" s="208"/>
    </row>
    <row r="111" spans="1:60" outlineLevel="1" x14ac:dyDescent="0.2">
      <c r="A111" s="229">
        <v>48</v>
      </c>
      <c r="B111" s="230" t="s">
        <v>493</v>
      </c>
      <c r="C111" s="242" t="s">
        <v>494</v>
      </c>
      <c r="D111" s="231" t="s">
        <v>228</v>
      </c>
      <c r="E111" s="232">
        <v>3</v>
      </c>
      <c r="F111" s="233"/>
      <c r="G111" s="234">
        <f>ROUND(E111*F111,2)</f>
        <v>0</v>
      </c>
      <c r="H111" s="233"/>
      <c r="I111" s="234">
        <f>ROUND(E111*H111,2)</f>
        <v>0</v>
      </c>
      <c r="J111" s="233"/>
      <c r="K111" s="234">
        <f>ROUND(E111*J111,2)</f>
        <v>0</v>
      </c>
      <c r="L111" s="234">
        <v>21</v>
      </c>
      <c r="M111" s="234">
        <f>G111*(1+L111/100)</f>
        <v>0</v>
      </c>
      <c r="N111" s="232">
        <v>0</v>
      </c>
      <c r="O111" s="232">
        <f>ROUND(E111*N111,2)</f>
        <v>0</v>
      </c>
      <c r="P111" s="232">
        <v>0</v>
      </c>
      <c r="Q111" s="232">
        <f>ROUND(E111*P111,2)</f>
        <v>0</v>
      </c>
      <c r="R111" s="234"/>
      <c r="S111" s="234" t="s">
        <v>223</v>
      </c>
      <c r="T111" s="235" t="s">
        <v>151</v>
      </c>
      <c r="U111" s="219">
        <v>0</v>
      </c>
      <c r="V111" s="219">
        <f>ROUND(E111*U111,2)</f>
        <v>0</v>
      </c>
      <c r="W111" s="219"/>
      <c r="X111" s="219" t="s">
        <v>187</v>
      </c>
      <c r="Y111" s="219" t="s">
        <v>153</v>
      </c>
      <c r="Z111" s="208"/>
      <c r="AA111" s="208"/>
      <c r="AB111" s="208"/>
      <c r="AC111" s="208"/>
      <c r="AD111" s="208"/>
      <c r="AE111" s="208"/>
      <c r="AF111" s="208"/>
      <c r="AG111" s="208" t="s">
        <v>188</v>
      </c>
      <c r="AH111" s="208"/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</row>
    <row r="112" spans="1:60" outlineLevel="2" x14ac:dyDescent="0.2">
      <c r="A112" s="215"/>
      <c r="B112" s="216"/>
      <c r="C112" s="243"/>
      <c r="D112" s="238"/>
      <c r="E112" s="238"/>
      <c r="F112" s="238"/>
      <c r="G112" s="238"/>
      <c r="H112" s="219"/>
      <c r="I112" s="219"/>
      <c r="J112" s="219"/>
      <c r="K112" s="219"/>
      <c r="L112" s="219"/>
      <c r="M112" s="219"/>
      <c r="N112" s="218"/>
      <c r="O112" s="218"/>
      <c r="P112" s="218"/>
      <c r="Q112" s="218"/>
      <c r="R112" s="219"/>
      <c r="S112" s="219"/>
      <c r="T112" s="219"/>
      <c r="U112" s="219"/>
      <c r="V112" s="219"/>
      <c r="W112" s="219"/>
      <c r="X112" s="219"/>
      <c r="Y112" s="219"/>
      <c r="Z112" s="208"/>
      <c r="AA112" s="208"/>
      <c r="AB112" s="208"/>
      <c r="AC112" s="208"/>
      <c r="AD112" s="208"/>
      <c r="AE112" s="208"/>
      <c r="AF112" s="208"/>
      <c r="AG112" s="208" t="s">
        <v>155</v>
      </c>
      <c r="AH112" s="208"/>
      <c r="AI112" s="208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8"/>
      <c r="AU112" s="208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8"/>
      <c r="BF112" s="208"/>
      <c r="BG112" s="208"/>
      <c r="BH112" s="208"/>
    </row>
    <row r="113" spans="1:60" outlineLevel="1" x14ac:dyDescent="0.2">
      <c r="A113" s="229">
        <v>49</v>
      </c>
      <c r="B113" s="230" t="s">
        <v>495</v>
      </c>
      <c r="C113" s="242" t="s">
        <v>496</v>
      </c>
      <c r="D113" s="231" t="s">
        <v>228</v>
      </c>
      <c r="E113" s="232">
        <v>1</v>
      </c>
      <c r="F113" s="233"/>
      <c r="G113" s="234">
        <f>ROUND(E113*F113,2)</f>
        <v>0</v>
      </c>
      <c r="H113" s="233"/>
      <c r="I113" s="234">
        <f>ROUND(E113*H113,2)</f>
        <v>0</v>
      </c>
      <c r="J113" s="233"/>
      <c r="K113" s="234">
        <f>ROUND(E113*J113,2)</f>
        <v>0</v>
      </c>
      <c r="L113" s="234">
        <v>21</v>
      </c>
      <c r="M113" s="234">
        <f>G113*(1+L113/100)</f>
        <v>0</v>
      </c>
      <c r="N113" s="232">
        <v>0</v>
      </c>
      <c r="O113" s="232">
        <f>ROUND(E113*N113,2)</f>
        <v>0</v>
      </c>
      <c r="P113" s="232">
        <v>0</v>
      </c>
      <c r="Q113" s="232">
        <f>ROUND(E113*P113,2)</f>
        <v>0</v>
      </c>
      <c r="R113" s="234"/>
      <c r="S113" s="234" t="s">
        <v>223</v>
      </c>
      <c r="T113" s="235" t="s">
        <v>151</v>
      </c>
      <c r="U113" s="219">
        <v>0</v>
      </c>
      <c r="V113" s="219">
        <f>ROUND(E113*U113,2)</f>
        <v>0</v>
      </c>
      <c r="W113" s="219"/>
      <c r="X113" s="219" t="s">
        <v>187</v>
      </c>
      <c r="Y113" s="219" t="s">
        <v>153</v>
      </c>
      <c r="Z113" s="208"/>
      <c r="AA113" s="208"/>
      <c r="AB113" s="208"/>
      <c r="AC113" s="208"/>
      <c r="AD113" s="208"/>
      <c r="AE113" s="208"/>
      <c r="AF113" s="208"/>
      <c r="AG113" s="208" t="s">
        <v>188</v>
      </c>
      <c r="AH113" s="208"/>
      <c r="AI113" s="208"/>
      <c r="AJ113" s="208"/>
      <c r="AK113" s="208"/>
      <c r="AL113" s="208"/>
      <c r="AM113" s="208"/>
      <c r="AN113" s="208"/>
      <c r="AO113" s="208"/>
      <c r="AP113" s="208"/>
      <c r="AQ113" s="208"/>
      <c r="AR113" s="208"/>
      <c r="AS113" s="208"/>
      <c r="AT113" s="208"/>
      <c r="AU113" s="208"/>
      <c r="AV113" s="208"/>
      <c r="AW113" s="208"/>
      <c r="AX113" s="208"/>
      <c r="AY113" s="208"/>
      <c r="AZ113" s="208"/>
      <c r="BA113" s="208"/>
      <c r="BB113" s="208"/>
      <c r="BC113" s="208"/>
      <c r="BD113" s="208"/>
      <c r="BE113" s="208"/>
      <c r="BF113" s="208"/>
      <c r="BG113" s="208"/>
      <c r="BH113" s="208"/>
    </row>
    <row r="114" spans="1:60" outlineLevel="2" x14ac:dyDescent="0.2">
      <c r="A114" s="215"/>
      <c r="B114" s="216"/>
      <c r="C114" s="243"/>
      <c r="D114" s="238"/>
      <c r="E114" s="238"/>
      <c r="F114" s="238"/>
      <c r="G114" s="238"/>
      <c r="H114" s="219"/>
      <c r="I114" s="219"/>
      <c r="J114" s="219"/>
      <c r="K114" s="219"/>
      <c r="L114" s="219"/>
      <c r="M114" s="219"/>
      <c r="N114" s="218"/>
      <c r="O114" s="218"/>
      <c r="P114" s="218"/>
      <c r="Q114" s="218"/>
      <c r="R114" s="219"/>
      <c r="S114" s="219"/>
      <c r="T114" s="219"/>
      <c r="U114" s="219"/>
      <c r="V114" s="219"/>
      <c r="W114" s="219"/>
      <c r="X114" s="219"/>
      <c r="Y114" s="219"/>
      <c r="Z114" s="208"/>
      <c r="AA114" s="208"/>
      <c r="AB114" s="208"/>
      <c r="AC114" s="208"/>
      <c r="AD114" s="208"/>
      <c r="AE114" s="208"/>
      <c r="AF114" s="208"/>
      <c r="AG114" s="208" t="s">
        <v>155</v>
      </c>
      <c r="AH114" s="208"/>
      <c r="AI114" s="208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08"/>
      <c r="AT114" s="208"/>
      <c r="AU114" s="208"/>
      <c r="AV114" s="208"/>
      <c r="AW114" s="208"/>
      <c r="AX114" s="208"/>
      <c r="AY114" s="208"/>
      <c r="AZ114" s="208"/>
      <c r="BA114" s="208"/>
      <c r="BB114" s="208"/>
      <c r="BC114" s="208"/>
      <c r="BD114" s="208"/>
      <c r="BE114" s="208"/>
      <c r="BF114" s="208"/>
      <c r="BG114" s="208"/>
      <c r="BH114" s="208"/>
    </row>
    <row r="115" spans="1:60" outlineLevel="1" x14ac:dyDescent="0.2">
      <c r="A115" s="229">
        <v>50</v>
      </c>
      <c r="B115" s="230" t="s">
        <v>497</v>
      </c>
      <c r="C115" s="242" t="s">
        <v>498</v>
      </c>
      <c r="D115" s="231" t="s">
        <v>228</v>
      </c>
      <c r="E115" s="232">
        <v>8</v>
      </c>
      <c r="F115" s="233"/>
      <c r="G115" s="234">
        <f>ROUND(E115*F115,2)</f>
        <v>0</v>
      </c>
      <c r="H115" s="233"/>
      <c r="I115" s="234">
        <f>ROUND(E115*H115,2)</f>
        <v>0</v>
      </c>
      <c r="J115" s="233"/>
      <c r="K115" s="234">
        <f>ROUND(E115*J115,2)</f>
        <v>0</v>
      </c>
      <c r="L115" s="234">
        <v>21</v>
      </c>
      <c r="M115" s="234">
        <f>G115*(1+L115/100)</f>
        <v>0</v>
      </c>
      <c r="N115" s="232">
        <v>0</v>
      </c>
      <c r="O115" s="232">
        <f>ROUND(E115*N115,2)</f>
        <v>0</v>
      </c>
      <c r="P115" s="232">
        <v>0</v>
      </c>
      <c r="Q115" s="232">
        <f>ROUND(E115*P115,2)</f>
        <v>0</v>
      </c>
      <c r="R115" s="234"/>
      <c r="S115" s="234" t="s">
        <v>223</v>
      </c>
      <c r="T115" s="235" t="s">
        <v>151</v>
      </c>
      <c r="U115" s="219">
        <v>0</v>
      </c>
      <c r="V115" s="219">
        <f>ROUND(E115*U115,2)</f>
        <v>0</v>
      </c>
      <c r="W115" s="219"/>
      <c r="X115" s="219" t="s">
        <v>187</v>
      </c>
      <c r="Y115" s="219" t="s">
        <v>153</v>
      </c>
      <c r="Z115" s="208"/>
      <c r="AA115" s="208"/>
      <c r="AB115" s="208"/>
      <c r="AC115" s="208"/>
      <c r="AD115" s="208"/>
      <c r="AE115" s="208"/>
      <c r="AF115" s="208"/>
      <c r="AG115" s="208" t="s">
        <v>188</v>
      </c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</row>
    <row r="116" spans="1:60" outlineLevel="2" x14ac:dyDescent="0.2">
      <c r="A116" s="215"/>
      <c r="B116" s="216"/>
      <c r="C116" s="243"/>
      <c r="D116" s="238"/>
      <c r="E116" s="238"/>
      <c r="F116" s="238"/>
      <c r="G116" s="238"/>
      <c r="H116" s="219"/>
      <c r="I116" s="219"/>
      <c r="J116" s="219"/>
      <c r="K116" s="219"/>
      <c r="L116" s="219"/>
      <c r="M116" s="219"/>
      <c r="N116" s="218"/>
      <c r="O116" s="218"/>
      <c r="P116" s="218"/>
      <c r="Q116" s="218"/>
      <c r="R116" s="219"/>
      <c r="S116" s="219"/>
      <c r="T116" s="219"/>
      <c r="U116" s="219"/>
      <c r="V116" s="219"/>
      <c r="W116" s="219"/>
      <c r="X116" s="219"/>
      <c r="Y116" s="219"/>
      <c r="Z116" s="208"/>
      <c r="AA116" s="208"/>
      <c r="AB116" s="208"/>
      <c r="AC116" s="208"/>
      <c r="AD116" s="208"/>
      <c r="AE116" s="208"/>
      <c r="AF116" s="208"/>
      <c r="AG116" s="208" t="s">
        <v>155</v>
      </c>
      <c r="AH116" s="208"/>
      <c r="AI116" s="208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  <c r="AV116" s="208"/>
      <c r="AW116" s="208"/>
      <c r="AX116" s="208"/>
      <c r="AY116" s="208"/>
      <c r="AZ116" s="208"/>
      <c r="BA116" s="208"/>
      <c r="BB116" s="208"/>
      <c r="BC116" s="208"/>
      <c r="BD116" s="208"/>
      <c r="BE116" s="208"/>
      <c r="BF116" s="208"/>
      <c r="BG116" s="208"/>
      <c r="BH116" s="208"/>
    </row>
    <row r="117" spans="1:60" outlineLevel="1" x14ac:dyDescent="0.2">
      <c r="A117" s="229">
        <v>51</v>
      </c>
      <c r="B117" s="230" t="s">
        <v>499</v>
      </c>
      <c r="C117" s="242" t="s">
        <v>500</v>
      </c>
      <c r="D117" s="231" t="s">
        <v>228</v>
      </c>
      <c r="E117" s="232">
        <v>1</v>
      </c>
      <c r="F117" s="233"/>
      <c r="G117" s="234">
        <f>ROUND(E117*F117,2)</f>
        <v>0</v>
      </c>
      <c r="H117" s="233"/>
      <c r="I117" s="234">
        <f>ROUND(E117*H117,2)</f>
        <v>0</v>
      </c>
      <c r="J117" s="233"/>
      <c r="K117" s="234">
        <f>ROUND(E117*J117,2)</f>
        <v>0</v>
      </c>
      <c r="L117" s="234">
        <v>21</v>
      </c>
      <c r="M117" s="234">
        <f>G117*(1+L117/100)</f>
        <v>0</v>
      </c>
      <c r="N117" s="232">
        <v>0</v>
      </c>
      <c r="O117" s="232">
        <f>ROUND(E117*N117,2)</f>
        <v>0</v>
      </c>
      <c r="P117" s="232">
        <v>0</v>
      </c>
      <c r="Q117" s="232">
        <f>ROUND(E117*P117,2)</f>
        <v>0</v>
      </c>
      <c r="R117" s="234"/>
      <c r="S117" s="234" t="s">
        <v>223</v>
      </c>
      <c r="T117" s="235" t="s">
        <v>151</v>
      </c>
      <c r="U117" s="219">
        <v>0</v>
      </c>
      <c r="V117" s="219">
        <f>ROUND(E117*U117,2)</f>
        <v>0</v>
      </c>
      <c r="W117" s="219"/>
      <c r="X117" s="219" t="s">
        <v>187</v>
      </c>
      <c r="Y117" s="219" t="s">
        <v>153</v>
      </c>
      <c r="Z117" s="208"/>
      <c r="AA117" s="208"/>
      <c r="AB117" s="208"/>
      <c r="AC117" s="208"/>
      <c r="AD117" s="208"/>
      <c r="AE117" s="208"/>
      <c r="AF117" s="208"/>
      <c r="AG117" s="208" t="s">
        <v>188</v>
      </c>
      <c r="AH117" s="208"/>
      <c r="AI117" s="208"/>
      <c r="AJ117" s="208"/>
      <c r="AK117" s="208"/>
      <c r="AL117" s="208"/>
      <c r="AM117" s="208"/>
      <c r="AN117" s="208"/>
      <c r="AO117" s="208"/>
      <c r="AP117" s="208"/>
      <c r="AQ117" s="208"/>
      <c r="AR117" s="208"/>
      <c r="AS117" s="208"/>
      <c r="AT117" s="208"/>
      <c r="AU117" s="208"/>
      <c r="AV117" s="208"/>
      <c r="AW117" s="208"/>
      <c r="AX117" s="208"/>
      <c r="AY117" s="208"/>
      <c r="AZ117" s="208"/>
      <c r="BA117" s="208"/>
      <c r="BB117" s="208"/>
      <c r="BC117" s="208"/>
      <c r="BD117" s="208"/>
      <c r="BE117" s="208"/>
      <c r="BF117" s="208"/>
      <c r="BG117" s="208"/>
      <c r="BH117" s="208"/>
    </row>
    <row r="118" spans="1:60" outlineLevel="2" x14ac:dyDescent="0.2">
      <c r="A118" s="215"/>
      <c r="B118" s="216"/>
      <c r="C118" s="243"/>
      <c r="D118" s="238"/>
      <c r="E118" s="238"/>
      <c r="F118" s="238"/>
      <c r="G118" s="238"/>
      <c r="H118" s="219"/>
      <c r="I118" s="219"/>
      <c r="J118" s="219"/>
      <c r="K118" s="219"/>
      <c r="L118" s="219"/>
      <c r="M118" s="219"/>
      <c r="N118" s="218"/>
      <c r="O118" s="218"/>
      <c r="P118" s="218"/>
      <c r="Q118" s="218"/>
      <c r="R118" s="219"/>
      <c r="S118" s="219"/>
      <c r="T118" s="219"/>
      <c r="U118" s="219"/>
      <c r="V118" s="219"/>
      <c r="W118" s="219"/>
      <c r="X118" s="219"/>
      <c r="Y118" s="219"/>
      <c r="Z118" s="208"/>
      <c r="AA118" s="208"/>
      <c r="AB118" s="208"/>
      <c r="AC118" s="208"/>
      <c r="AD118" s="208"/>
      <c r="AE118" s="208"/>
      <c r="AF118" s="208"/>
      <c r="AG118" s="208" t="s">
        <v>155</v>
      </c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</row>
    <row r="119" spans="1:60" outlineLevel="1" x14ac:dyDescent="0.2">
      <c r="A119" s="229">
        <v>52</v>
      </c>
      <c r="B119" s="230" t="s">
        <v>501</v>
      </c>
      <c r="C119" s="242" t="s">
        <v>502</v>
      </c>
      <c r="D119" s="231" t="s">
        <v>228</v>
      </c>
      <c r="E119" s="232">
        <v>3</v>
      </c>
      <c r="F119" s="233"/>
      <c r="G119" s="234">
        <f>ROUND(E119*F119,2)</f>
        <v>0</v>
      </c>
      <c r="H119" s="233"/>
      <c r="I119" s="234">
        <f>ROUND(E119*H119,2)</f>
        <v>0</v>
      </c>
      <c r="J119" s="233"/>
      <c r="K119" s="234">
        <f>ROUND(E119*J119,2)</f>
        <v>0</v>
      </c>
      <c r="L119" s="234">
        <v>21</v>
      </c>
      <c r="M119" s="234">
        <f>G119*(1+L119/100)</f>
        <v>0</v>
      </c>
      <c r="N119" s="232">
        <v>0</v>
      </c>
      <c r="O119" s="232">
        <f>ROUND(E119*N119,2)</f>
        <v>0</v>
      </c>
      <c r="P119" s="232">
        <v>0</v>
      </c>
      <c r="Q119" s="232">
        <f>ROUND(E119*P119,2)</f>
        <v>0</v>
      </c>
      <c r="R119" s="234"/>
      <c r="S119" s="234" t="s">
        <v>223</v>
      </c>
      <c r="T119" s="235" t="s">
        <v>151</v>
      </c>
      <c r="U119" s="219">
        <v>0</v>
      </c>
      <c r="V119" s="219">
        <f>ROUND(E119*U119,2)</f>
        <v>0</v>
      </c>
      <c r="W119" s="219"/>
      <c r="X119" s="219" t="s">
        <v>187</v>
      </c>
      <c r="Y119" s="219" t="s">
        <v>153</v>
      </c>
      <c r="Z119" s="208"/>
      <c r="AA119" s="208"/>
      <c r="AB119" s="208"/>
      <c r="AC119" s="208"/>
      <c r="AD119" s="208"/>
      <c r="AE119" s="208"/>
      <c r="AF119" s="208"/>
      <c r="AG119" s="208" t="s">
        <v>188</v>
      </c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</row>
    <row r="120" spans="1:60" outlineLevel="2" x14ac:dyDescent="0.2">
      <c r="A120" s="215"/>
      <c r="B120" s="216"/>
      <c r="C120" s="243"/>
      <c r="D120" s="238"/>
      <c r="E120" s="238"/>
      <c r="F120" s="238"/>
      <c r="G120" s="238"/>
      <c r="H120" s="219"/>
      <c r="I120" s="219"/>
      <c r="J120" s="219"/>
      <c r="K120" s="219"/>
      <c r="L120" s="219"/>
      <c r="M120" s="219"/>
      <c r="N120" s="218"/>
      <c r="O120" s="218"/>
      <c r="P120" s="218"/>
      <c r="Q120" s="218"/>
      <c r="R120" s="219"/>
      <c r="S120" s="219"/>
      <c r="T120" s="219"/>
      <c r="U120" s="219"/>
      <c r="V120" s="219"/>
      <c r="W120" s="219"/>
      <c r="X120" s="219"/>
      <c r="Y120" s="219"/>
      <c r="Z120" s="208"/>
      <c r="AA120" s="208"/>
      <c r="AB120" s="208"/>
      <c r="AC120" s="208"/>
      <c r="AD120" s="208"/>
      <c r="AE120" s="208"/>
      <c r="AF120" s="208"/>
      <c r="AG120" s="208" t="s">
        <v>155</v>
      </c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</row>
    <row r="121" spans="1:60" outlineLevel="1" x14ac:dyDescent="0.2">
      <c r="A121" s="229">
        <v>53</v>
      </c>
      <c r="B121" s="230" t="s">
        <v>503</v>
      </c>
      <c r="C121" s="242" t="s">
        <v>504</v>
      </c>
      <c r="D121" s="231" t="s">
        <v>228</v>
      </c>
      <c r="E121" s="232">
        <v>2</v>
      </c>
      <c r="F121" s="233"/>
      <c r="G121" s="234">
        <f>ROUND(E121*F121,2)</f>
        <v>0</v>
      </c>
      <c r="H121" s="233"/>
      <c r="I121" s="234">
        <f>ROUND(E121*H121,2)</f>
        <v>0</v>
      </c>
      <c r="J121" s="233"/>
      <c r="K121" s="234">
        <f>ROUND(E121*J121,2)</f>
        <v>0</v>
      </c>
      <c r="L121" s="234">
        <v>21</v>
      </c>
      <c r="M121" s="234">
        <f>G121*(1+L121/100)</f>
        <v>0</v>
      </c>
      <c r="N121" s="232">
        <v>0</v>
      </c>
      <c r="O121" s="232">
        <f>ROUND(E121*N121,2)</f>
        <v>0</v>
      </c>
      <c r="P121" s="232">
        <v>0</v>
      </c>
      <c r="Q121" s="232">
        <f>ROUND(E121*P121,2)</f>
        <v>0</v>
      </c>
      <c r="R121" s="234"/>
      <c r="S121" s="234" t="s">
        <v>223</v>
      </c>
      <c r="T121" s="235" t="s">
        <v>151</v>
      </c>
      <c r="U121" s="219">
        <v>0</v>
      </c>
      <c r="V121" s="219">
        <f>ROUND(E121*U121,2)</f>
        <v>0</v>
      </c>
      <c r="W121" s="219"/>
      <c r="X121" s="219" t="s">
        <v>187</v>
      </c>
      <c r="Y121" s="219" t="s">
        <v>153</v>
      </c>
      <c r="Z121" s="208"/>
      <c r="AA121" s="208"/>
      <c r="AB121" s="208"/>
      <c r="AC121" s="208"/>
      <c r="AD121" s="208"/>
      <c r="AE121" s="208"/>
      <c r="AF121" s="208"/>
      <c r="AG121" s="208" t="s">
        <v>188</v>
      </c>
      <c r="AH121" s="208"/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</row>
    <row r="122" spans="1:60" outlineLevel="2" x14ac:dyDescent="0.2">
      <c r="A122" s="215"/>
      <c r="B122" s="216"/>
      <c r="C122" s="243"/>
      <c r="D122" s="238"/>
      <c r="E122" s="238"/>
      <c r="F122" s="238"/>
      <c r="G122" s="238"/>
      <c r="H122" s="219"/>
      <c r="I122" s="219"/>
      <c r="J122" s="219"/>
      <c r="K122" s="219"/>
      <c r="L122" s="219"/>
      <c r="M122" s="219"/>
      <c r="N122" s="218"/>
      <c r="O122" s="218"/>
      <c r="P122" s="218"/>
      <c r="Q122" s="218"/>
      <c r="R122" s="219"/>
      <c r="S122" s="219"/>
      <c r="T122" s="219"/>
      <c r="U122" s="219"/>
      <c r="V122" s="219"/>
      <c r="W122" s="219"/>
      <c r="X122" s="219"/>
      <c r="Y122" s="219"/>
      <c r="Z122" s="208"/>
      <c r="AA122" s="208"/>
      <c r="AB122" s="208"/>
      <c r="AC122" s="208"/>
      <c r="AD122" s="208"/>
      <c r="AE122" s="208"/>
      <c r="AF122" s="208"/>
      <c r="AG122" s="208" t="s">
        <v>155</v>
      </c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</row>
    <row r="123" spans="1:60" outlineLevel="1" x14ac:dyDescent="0.2">
      <c r="A123" s="229">
        <v>54</v>
      </c>
      <c r="B123" s="230" t="s">
        <v>505</v>
      </c>
      <c r="C123" s="242" t="s">
        <v>506</v>
      </c>
      <c r="D123" s="231" t="s">
        <v>228</v>
      </c>
      <c r="E123" s="232">
        <v>1</v>
      </c>
      <c r="F123" s="233"/>
      <c r="G123" s="234">
        <f>ROUND(E123*F123,2)</f>
        <v>0</v>
      </c>
      <c r="H123" s="233"/>
      <c r="I123" s="234">
        <f>ROUND(E123*H123,2)</f>
        <v>0</v>
      </c>
      <c r="J123" s="233"/>
      <c r="K123" s="234">
        <f>ROUND(E123*J123,2)</f>
        <v>0</v>
      </c>
      <c r="L123" s="234">
        <v>21</v>
      </c>
      <c r="M123" s="234">
        <f>G123*(1+L123/100)</f>
        <v>0</v>
      </c>
      <c r="N123" s="232">
        <v>0</v>
      </c>
      <c r="O123" s="232">
        <f>ROUND(E123*N123,2)</f>
        <v>0</v>
      </c>
      <c r="P123" s="232">
        <v>0</v>
      </c>
      <c r="Q123" s="232">
        <f>ROUND(E123*P123,2)</f>
        <v>0</v>
      </c>
      <c r="R123" s="234"/>
      <c r="S123" s="234" t="s">
        <v>223</v>
      </c>
      <c r="T123" s="235" t="s">
        <v>151</v>
      </c>
      <c r="U123" s="219">
        <v>0</v>
      </c>
      <c r="V123" s="219">
        <f>ROUND(E123*U123,2)</f>
        <v>0</v>
      </c>
      <c r="W123" s="219"/>
      <c r="X123" s="219" t="s">
        <v>187</v>
      </c>
      <c r="Y123" s="219" t="s">
        <v>153</v>
      </c>
      <c r="Z123" s="208"/>
      <c r="AA123" s="208"/>
      <c r="AB123" s="208"/>
      <c r="AC123" s="208"/>
      <c r="AD123" s="208"/>
      <c r="AE123" s="208"/>
      <c r="AF123" s="208"/>
      <c r="AG123" s="208" t="s">
        <v>188</v>
      </c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</row>
    <row r="124" spans="1:60" outlineLevel="2" x14ac:dyDescent="0.2">
      <c r="A124" s="215"/>
      <c r="B124" s="216"/>
      <c r="C124" s="243"/>
      <c r="D124" s="238"/>
      <c r="E124" s="238"/>
      <c r="F124" s="238"/>
      <c r="G124" s="238"/>
      <c r="H124" s="219"/>
      <c r="I124" s="219"/>
      <c r="J124" s="219"/>
      <c r="K124" s="219"/>
      <c r="L124" s="219"/>
      <c r="M124" s="219"/>
      <c r="N124" s="218"/>
      <c r="O124" s="218"/>
      <c r="P124" s="218"/>
      <c r="Q124" s="218"/>
      <c r="R124" s="219"/>
      <c r="S124" s="219"/>
      <c r="T124" s="219"/>
      <c r="U124" s="219"/>
      <c r="V124" s="219"/>
      <c r="W124" s="219"/>
      <c r="X124" s="219"/>
      <c r="Y124" s="219"/>
      <c r="Z124" s="208"/>
      <c r="AA124" s="208"/>
      <c r="AB124" s="208"/>
      <c r="AC124" s="208"/>
      <c r="AD124" s="208"/>
      <c r="AE124" s="208"/>
      <c r="AF124" s="208"/>
      <c r="AG124" s="208" t="s">
        <v>155</v>
      </c>
      <c r="AH124" s="208"/>
      <c r="AI124" s="208"/>
      <c r="AJ124" s="208"/>
      <c r="AK124" s="208"/>
      <c r="AL124" s="208"/>
      <c r="AM124" s="208"/>
      <c r="AN124" s="208"/>
      <c r="AO124" s="208"/>
      <c r="AP124" s="208"/>
      <c r="AQ124" s="208"/>
      <c r="AR124" s="208"/>
      <c r="AS124" s="208"/>
      <c r="AT124" s="208"/>
      <c r="AU124" s="208"/>
      <c r="AV124" s="208"/>
      <c r="AW124" s="208"/>
      <c r="AX124" s="208"/>
      <c r="AY124" s="208"/>
      <c r="AZ124" s="208"/>
      <c r="BA124" s="208"/>
      <c r="BB124" s="208"/>
      <c r="BC124" s="208"/>
      <c r="BD124" s="208"/>
      <c r="BE124" s="208"/>
      <c r="BF124" s="208"/>
      <c r="BG124" s="208"/>
      <c r="BH124" s="208"/>
    </row>
    <row r="125" spans="1:60" outlineLevel="1" x14ac:dyDescent="0.2">
      <c r="A125" s="229">
        <v>55</v>
      </c>
      <c r="B125" s="230" t="s">
        <v>507</v>
      </c>
      <c r="C125" s="242" t="s">
        <v>508</v>
      </c>
      <c r="D125" s="231" t="s">
        <v>228</v>
      </c>
      <c r="E125" s="232">
        <v>1</v>
      </c>
      <c r="F125" s="233"/>
      <c r="G125" s="234">
        <f>ROUND(E125*F125,2)</f>
        <v>0</v>
      </c>
      <c r="H125" s="233"/>
      <c r="I125" s="234">
        <f>ROUND(E125*H125,2)</f>
        <v>0</v>
      </c>
      <c r="J125" s="233"/>
      <c r="K125" s="234">
        <f>ROUND(E125*J125,2)</f>
        <v>0</v>
      </c>
      <c r="L125" s="234">
        <v>21</v>
      </c>
      <c r="M125" s="234">
        <f>G125*(1+L125/100)</f>
        <v>0</v>
      </c>
      <c r="N125" s="232">
        <v>0</v>
      </c>
      <c r="O125" s="232">
        <f>ROUND(E125*N125,2)</f>
        <v>0</v>
      </c>
      <c r="P125" s="232">
        <v>0</v>
      </c>
      <c r="Q125" s="232">
        <f>ROUND(E125*P125,2)</f>
        <v>0</v>
      </c>
      <c r="R125" s="234"/>
      <c r="S125" s="234" t="s">
        <v>223</v>
      </c>
      <c r="T125" s="235" t="s">
        <v>151</v>
      </c>
      <c r="U125" s="219">
        <v>0</v>
      </c>
      <c r="V125" s="219">
        <f>ROUND(E125*U125,2)</f>
        <v>0</v>
      </c>
      <c r="W125" s="219"/>
      <c r="X125" s="219" t="s">
        <v>187</v>
      </c>
      <c r="Y125" s="219" t="s">
        <v>153</v>
      </c>
      <c r="Z125" s="208"/>
      <c r="AA125" s="208"/>
      <c r="AB125" s="208"/>
      <c r="AC125" s="208"/>
      <c r="AD125" s="208"/>
      <c r="AE125" s="208"/>
      <c r="AF125" s="208"/>
      <c r="AG125" s="208" t="s">
        <v>188</v>
      </c>
      <c r="AH125" s="208"/>
      <c r="AI125" s="208"/>
      <c r="AJ125" s="208"/>
      <c r="AK125" s="208"/>
      <c r="AL125" s="208"/>
      <c r="AM125" s="208"/>
      <c r="AN125" s="208"/>
      <c r="AO125" s="208"/>
      <c r="AP125" s="208"/>
      <c r="AQ125" s="208"/>
      <c r="AR125" s="208"/>
      <c r="AS125" s="208"/>
      <c r="AT125" s="208"/>
      <c r="AU125" s="208"/>
      <c r="AV125" s="208"/>
      <c r="AW125" s="208"/>
      <c r="AX125" s="208"/>
      <c r="AY125" s="208"/>
      <c r="AZ125" s="208"/>
      <c r="BA125" s="208"/>
      <c r="BB125" s="208"/>
      <c r="BC125" s="208"/>
      <c r="BD125" s="208"/>
      <c r="BE125" s="208"/>
      <c r="BF125" s="208"/>
      <c r="BG125" s="208"/>
      <c r="BH125" s="208"/>
    </row>
    <row r="126" spans="1:60" outlineLevel="2" x14ac:dyDescent="0.2">
      <c r="A126" s="215"/>
      <c r="B126" s="216"/>
      <c r="C126" s="243"/>
      <c r="D126" s="238"/>
      <c r="E126" s="238"/>
      <c r="F126" s="238"/>
      <c r="G126" s="238"/>
      <c r="H126" s="219"/>
      <c r="I126" s="219"/>
      <c r="J126" s="219"/>
      <c r="K126" s="219"/>
      <c r="L126" s="219"/>
      <c r="M126" s="219"/>
      <c r="N126" s="218"/>
      <c r="O126" s="218"/>
      <c r="P126" s="218"/>
      <c r="Q126" s="218"/>
      <c r="R126" s="219"/>
      <c r="S126" s="219"/>
      <c r="T126" s="219"/>
      <c r="U126" s="219"/>
      <c r="V126" s="219"/>
      <c r="W126" s="219"/>
      <c r="X126" s="219"/>
      <c r="Y126" s="219"/>
      <c r="Z126" s="208"/>
      <c r="AA126" s="208"/>
      <c r="AB126" s="208"/>
      <c r="AC126" s="208"/>
      <c r="AD126" s="208"/>
      <c r="AE126" s="208"/>
      <c r="AF126" s="208"/>
      <c r="AG126" s="208" t="s">
        <v>155</v>
      </c>
      <c r="AH126" s="208"/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  <c r="AV126" s="208"/>
      <c r="AW126" s="208"/>
      <c r="AX126" s="208"/>
      <c r="AY126" s="208"/>
      <c r="AZ126" s="208"/>
      <c r="BA126" s="208"/>
      <c r="BB126" s="208"/>
      <c r="BC126" s="208"/>
      <c r="BD126" s="208"/>
      <c r="BE126" s="208"/>
      <c r="BF126" s="208"/>
      <c r="BG126" s="208"/>
      <c r="BH126" s="208"/>
    </row>
    <row r="127" spans="1:60" outlineLevel="1" x14ac:dyDescent="0.2">
      <c r="A127" s="229">
        <v>56</v>
      </c>
      <c r="B127" s="230" t="s">
        <v>509</v>
      </c>
      <c r="C127" s="242" t="s">
        <v>510</v>
      </c>
      <c r="D127" s="231" t="s">
        <v>228</v>
      </c>
      <c r="E127" s="232">
        <v>1</v>
      </c>
      <c r="F127" s="233"/>
      <c r="G127" s="234">
        <f>ROUND(E127*F127,2)</f>
        <v>0</v>
      </c>
      <c r="H127" s="233"/>
      <c r="I127" s="234">
        <f>ROUND(E127*H127,2)</f>
        <v>0</v>
      </c>
      <c r="J127" s="233"/>
      <c r="K127" s="234">
        <f>ROUND(E127*J127,2)</f>
        <v>0</v>
      </c>
      <c r="L127" s="234">
        <v>21</v>
      </c>
      <c r="M127" s="234">
        <f>G127*(1+L127/100)</f>
        <v>0</v>
      </c>
      <c r="N127" s="232">
        <v>0</v>
      </c>
      <c r="O127" s="232">
        <f>ROUND(E127*N127,2)</f>
        <v>0</v>
      </c>
      <c r="P127" s="232">
        <v>0</v>
      </c>
      <c r="Q127" s="232">
        <f>ROUND(E127*P127,2)</f>
        <v>0</v>
      </c>
      <c r="R127" s="234"/>
      <c r="S127" s="234" t="s">
        <v>223</v>
      </c>
      <c r="T127" s="235" t="s">
        <v>151</v>
      </c>
      <c r="U127" s="219">
        <v>0</v>
      </c>
      <c r="V127" s="219">
        <f>ROUND(E127*U127,2)</f>
        <v>0</v>
      </c>
      <c r="W127" s="219"/>
      <c r="X127" s="219" t="s">
        <v>187</v>
      </c>
      <c r="Y127" s="219" t="s">
        <v>153</v>
      </c>
      <c r="Z127" s="208"/>
      <c r="AA127" s="208"/>
      <c r="AB127" s="208"/>
      <c r="AC127" s="208"/>
      <c r="AD127" s="208"/>
      <c r="AE127" s="208"/>
      <c r="AF127" s="208"/>
      <c r="AG127" s="208" t="s">
        <v>188</v>
      </c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</row>
    <row r="128" spans="1:60" outlineLevel="2" x14ac:dyDescent="0.2">
      <c r="A128" s="215"/>
      <c r="B128" s="216"/>
      <c r="C128" s="243"/>
      <c r="D128" s="238"/>
      <c r="E128" s="238"/>
      <c r="F128" s="238"/>
      <c r="G128" s="238"/>
      <c r="H128" s="219"/>
      <c r="I128" s="219"/>
      <c r="J128" s="219"/>
      <c r="K128" s="219"/>
      <c r="L128" s="219"/>
      <c r="M128" s="219"/>
      <c r="N128" s="218"/>
      <c r="O128" s="218"/>
      <c r="P128" s="218"/>
      <c r="Q128" s="218"/>
      <c r="R128" s="219"/>
      <c r="S128" s="219"/>
      <c r="T128" s="219"/>
      <c r="U128" s="219"/>
      <c r="V128" s="219"/>
      <c r="W128" s="219"/>
      <c r="X128" s="219"/>
      <c r="Y128" s="219"/>
      <c r="Z128" s="208"/>
      <c r="AA128" s="208"/>
      <c r="AB128" s="208"/>
      <c r="AC128" s="208"/>
      <c r="AD128" s="208"/>
      <c r="AE128" s="208"/>
      <c r="AF128" s="208"/>
      <c r="AG128" s="208" t="s">
        <v>155</v>
      </c>
      <c r="AH128" s="208"/>
      <c r="AI128" s="208"/>
      <c r="AJ128" s="208"/>
      <c r="AK128" s="208"/>
      <c r="AL128" s="208"/>
      <c r="AM128" s="208"/>
      <c r="AN128" s="208"/>
      <c r="AO128" s="208"/>
      <c r="AP128" s="208"/>
      <c r="AQ128" s="208"/>
      <c r="AR128" s="208"/>
      <c r="AS128" s="208"/>
      <c r="AT128" s="208"/>
      <c r="AU128" s="208"/>
      <c r="AV128" s="208"/>
      <c r="AW128" s="208"/>
      <c r="AX128" s="208"/>
      <c r="AY128" s="208"/>
      <c r="AZ128" s="208"/>
      <c r="BA128" s="208"/>
      <c r="BB128" s="208"/>
      <c r="BC128" s="208"/>
      <c r="BD128" s="208"/>
      <c r="BE128" s="208"/>
      <c r="BF128" s="208"/>
      <c r="BG128" s="208"/>
      <c r="BH128" s="208"/>
    </row>
    <row r="129" spans="1:60" outlineLevel="1" x14ac:dyDescent="0.2">
      <c r="A129" s="229">
        <v>57</v>
      </c>
      <c r="B129" s="230" t="s">
        <v>511</v>
      </c>
      <c r="C129" s="242" t="s">
        <v>512</v>
      </c>
      <c r="D129" s="231" t="s">
        <v>228</v>
      </c>
      <c r="E129" s="232">
        <v>1</v>
      </c>
      <c r="F129" s="233"/>
      <c r="G129" s="234">
        <f>ROUND(E129*F129,2)</f>
        <v>0</v>
      </c>
      <c r="H129" s="233"/>
      <c r="I129" s="234">
        <f>ROUND(E129*H129,2)</f>
        <v>0</v>
      </c>
      <c r="J129" s="233"/>
      <c r="K129" s="234">
        <f>ROUND(E129*J129,2)</f>
        <v>0</v>
      </c>
      <c r="L129" s="234">
        <v>21</v>
      </c>
      <c r="M129" s="234">
        <f>G129*(1+L129/100)</f>
        <v>0</v>
      </c>
      <c r="N129" s="232">
        <v>0</v>
      </c>
      <c r="O129" s="232">
        <f>ROUND(E129*N129,2)</f>
        <v>0</v>
      </c>
      <c r="P129" s="232">
        <v>0</v>
      </c>
      <c r="Q129" s="232">
        <f>ROUND(E129*P129,2)</f>
        <v>0</v>
      </c>
      <c r="R129" s="234"/>
      <c r="S129" s="234" t="s">
        <v>223</v>
      </c>
      <c r="T129" s="235" t="s">
        <v>151</v>
      </c>
      <c r="U129" s="219">
        <v>0</v>
      </c>
      <c r="V129" s="219">
        <f>ROUND(E129*U129,2)</f>
        <v>0</v>
      </c>
      <c r="W129" s="219"/>
      <c r="X129" s="219" t="s">
        <v>187</v>
      </c>
      <c r="Y129" s="219" t="s">
        <v>153</v>
      </c>
      <c r="Z129" s="208"/>
      <c r="AA129" s="208"/>
      <c r="AB129" s="208"/>
      <c r="AC129" s="208"/>
      <c r="AD129" s="208"/>
      <c r="AE129" s="208"/>
      <c r="AF129" s="208"/>
      <c r="AG129" s="208" t="s">
        <v>188</v>
      </c>
      <c r="AH129" s="208"/>
      <c r="AI129" s="208"/>
      <c r="AJ129" s="208"/>
      <c r="AK129" s="208"/>
      <c r="AL129" s="208"/>
      <c r="AM129" s="208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208"/>
      <c r="AY129" s="208"/>
      <c r="AZ129" s="208"/>
      <c r="BA129" s="208"/>
      <c r="BB129" s="208"/>
      <c r="BC129" s="208"/>
      <c r="BD129" s="208"/>
      <c r="BE129" s="208"/>
      <c r="BF129" s="208"/>
      <c r="BG129" s="208"/>
      <c r="BH129" s="208"/>
    </row>
    <row r="130" spans="1:60" outlineLevel="2" x14ac:dyDescent="0.2">
      <c r="A130" s="215"/>
      <c r="B130" s="216"/>
      <c r="C130" s="243"/>
      <c r="D130" s="238"/>
      <c r="E130" s="238"/>
      <c r="F130" s="238"/>
      <c r="G130" s="238"/>
      <c r="H130" s="219"/>
      <c r="I130" s="219"/>
      <c r="J130" s="219"/>
      <c r="K130" s="219"/>
      <c r="L130" s="219"/>
      <c r="M130" s="219"/>
      <c r="N130" s="218"/>
      <c r="O130" s="218"/>
      <c r="P130" s="218"/>
      <c r="Q130" s="218"/>
      <c r="R130" s="219"/>
      <c r="S130" s="219"/>
      <c r="T130" s="219"/>
      <c r="U130" s="219"/>
      <c r="V130" s="219"/>
      <c r="W130" s="219"/>
      <c r="X130" s="219"/>
      <c r="Y130" s="219"/>
      <c r="Z130" s="208"/>
      <c r="AA130" s="208"/>
      <c r="AB130" s="208"/>
      <c r="AC130" s="208"/>
      <c r="AD130" s="208"/>
      <c r="AE130" s="208"/>
      <c r="AF130" s="208"/>
      <c r="AG130" s="208" t="s">
        <v>155</v>
      </c>
      <c r="AH130" s="208"/>
      <c r="AI130" s="208"/>
      <c r="AJ130" s="208"/>
      <c r="AK130" s="208"/>
      <c r="AL130" s="208"/>
      <c r="AM130" s="208"/>
      <c r="AN130" s="208"/>
      <c r="AO130" s="208"/>
      <c r="AP130" s="208"/>
      <c r="AQ130" s="208"/>
      <c r="AR130" s="208"/>
      <c r="AS130" s="208"/>
      <c r="AT130" s="208"/>
      <c r="AU130" s="208"/>
      <c r="AV130" s="208"/>
      <c r="AW130" s="208"/>
      <c r="AX130" s="208"/>
      <c r="AY130" s="208"/>
      <c r="AZ130" s="208"/>
      <c r="BA130" s="208"/>
      <c r="BB130" s="208"/>
      <c r="BC130" s="208"/>
      <c r="BD130" s="208"/>
      <c r="BE130" s="208"/>
      <c r="BF130" s="208"/>
      <c r="BG130" s="208"/>
      <c r="BH130" s="208"/>
    </row>
    <row r="131" spans="1:60" x14ac:dyDescent="0.2">
      <c r="A131" s="222" t="s">
        <v>145</v>
      </c>
      <c r="B131" s="223" t="s">
        <v>111</v>
      </c>
      <c r="C131" s="241" t="s">
        <v>112</v>
      </c>
      <c r="D131" s="224"/>
      <c r="E131" s="225"/>
      <c r="F131" s="226"/>
      <c r="G131" s="226">
        <f>SUMIF(AG132:AG141,"&lt;&gt;NOR",G132:G141)</f>
        <v>0</v>
      </c>
      <c r="H131" s="226"/>
      <c r="I131" s="226">
        <f>SUM(I132:I141)</f>
        <v>0</v>
      </c>
      <c r="J131" s="226"/>
      <c r="K131" s="226">
        <f>SUM(K132:K141)</f>
        <v>0</v>
      </c>
      <c r="L131" s="226"/>
      <c r="M131" s="226">
        <f>SUM(M132:M141)</f>
        <v>0</v>
      </c>
      <c r="N131" s="225"/>
      <c r="O131" s="225">
        <f>SUM(O132:O141)</f>
        <v>0</v>
      </c>
      <c r="P131" s="225"/>
      <c r="Q131" s="225">
        <f>SUM(Q132:Q141)</f>
        <v>0</v>
      </c>
      <c r="R131" s="226"/>
      <c r="S131" s="226"/>
      <c r="T131" s="227"/>
      <c r="U131" s="221"/>
      <c r="V131" s="221">
        <f>SUM(V132:V141)</f>
        <v>0</v>
      </c>
      <c r="W131" s="221"/>
      <c r="X131" s="221"/>
      <c r="Y131" s="221"/>
      <c r="AG131" t="s">
        <v>146</v>
      </c>
    </row>
    <row r="132" spans="1:60" outlineLevel="1" x14ac:dyDescent="0.2">
      <c r="A132" s="229">
        <v>58</v>
      </c>
      <c r="B132" s="230" t="s">
        <v>513</v>
      </c>
      <c r="C132" s="242" t="s">
        <v>514</v>
      </c>
      <c r="D132" s="231" t="s">
        <v>222</v>
      </c>
      <c r="E132" s="232">
        <v>1</v>
      </c>
      <c r="F132" s="233"/>
      <c r="G132" s="234">
        <f>ROUND(E132*F132,2)</f>
        <v>0</v>
      </c>
      <c r="H132" s="233"/>
      <c r="I132" s="234">
        <f>ROUND(E132*H132,2)</f>
        <v>0</v>
      </c>
      <c r="J132" s="233"/>
      <c r="K132" s="234">
        <f>ROUND(E132*J132,2)</f>
        <v>0</v>
      </c>
      <c r="L132" s="234">
        <v>21</v>
      </c>
      <c r="M132" s="234">
        <f>G132*(1+L132/100)</f>
        <v>0</v>
      </c>
      <c r="N132" s="232">
        <v>0</v>
      </c>
      <c r="O132" s="232">
        <f>ROUND(E132*N132,2)</f>
        <v>0</v>
      </c>
      <c r="P132" s="232">
        <v>0</v>
      </c>
      <c r="Q132" s="232">
        <f>ROUND(E132*P132,2)</f>
        <v>0</v>
      </c>
      <c r="R132" s="234"/>
      <c r="S132" s="234" t="s">
        <v>223</v>
      </c>
      <c r="T132" s="235" t="s">
        <v>151</v>
      </c>
      <c r="U132" s="219">
        <v>0</v>
      </c>
      <c r="V132" s="219">
        <f>ROUND(E132*U132,2)</f>
        <v>0</v>
      </c>
      <c r="W132" s="219"/>
      <c r="X132" s="219" t="s">
        <v>187</v>
      </c>
      <c r="Y132" s="219" t="s">
        <v>153</v>
      </c>
      <c r="Z132" s="208"/>
      <c r="AA132" s="208"/>
      <c r="AB132" s="208"/>
      <c r="AC132" s="208"/>
      <c r="AD132" s="208"/>
      <c r="AE132" s="208"/>
      <c r="AF132" s="208"/>
      <c r="AG132" s="208" t="s">
        <v>188</v>
      </c>
      <c r="AH132" s="208"/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08"/>
      <c r="AT132" s="208"/>
      <c r="AU132" s="208"/>
      <c r="AV132" s="208"/>
      <c r="AW132" s="208"/>
      <c r="AX132" s="208"/>
      <c r="AY132" s="208"/>
      <c r="AZ132" s="208"/>
      <c r="BA132" s="208"/>
      <c r="BB132" s="208"/>
      <c r="BC132" s="208"/>
      <c r="BD132" s="208"/>
      <c r="BE132" s="208"/>
      <c r="BF132" s="208"/>
      <c r="BG132" s="208"/>
      <c r="BH132" s="208"/>
    </row>
    <row r="133" spans="1:60" outlineLevel="2" x14ac:dyDescent="0.2">
      <c r="A133" s="215"/>
      <c r="B133" s="216"/>
      <c r="C133" s="243"/>
      <c r="D133" s="238"/>
      <c r="E133" s="238"/>
      <c r="F133" s="238"/>
      <c r="G133" s="238"/>
      <c r="H133" s="219"/>
      <c r="I133" s="219"/>
      <c r="J133" s="219"/>
      <c r="K133" s="219"/>
      <c r="L133" s="219"/>
      <c r="M133" s="219"/>
      <c r="N133" s="218"/>
      <c r="O133" s="218"/>
      <c r="P133" s="218"/>
      <c r="Q133" s="218"/>
      <c r="R133" s="219"/>
      <c r="S133" s="219"/>
      <c r="T133" s="219"/>
      <c r="U133" s="219"/>
      <c r="V133" s="219"/>
      <c r="W133" s="219"/>
      <c r="X133" s="219"/>
      <c r="Y133" s="219"/>
      <c r="Z133" s="208"/>
      <c r="AA133" s="208"/>
      <c r="AB133" s="208"/>
      <c r="AC133" s="208"/>
      <c r="AD133" s="208"/>
      <c r="AE133" s="208"/>
      <c r="AF133" s="208"/>
      <c r="AG133" s="208" t="s">
        <v>155</v>
      </c>
      <c r="AH133" s="208"/>
      <c r="AI133" s="208"/>
      <c r="AJ133" s="208"/>
      <c r="AK133" s="208"/>
      <c r="AL133" s="208"/>
      <c r="AM133" s="208"/>
      <c r="AN133" s="208"/>
      <c r="AO133" s="208"/>
      <c r="AP133" s="208"/>
      <c r="AQ133" s="208"/>
      <c r="AR133" s="208"/>
      <c r="AS133" s="208"/>
      <c r="AT133" s="208"/>
      <c r="AU133" s="208"/>
      <c r="AV133" s="208"/>
      <c r="AW133" s="208"/>
      <c r="AX133" s="208"/>
      <c r="AY133" s="208"/>
      <c r="AZ133" s="208"/>
      <c r="BA133" s="208"/>
      <c r="BB133" s="208"/>
      <c r="BC133" s="208"/>
      <c r="BD133" s="208"/>
      <c r="BE133" s="208"/>
      <c r="BF133" s="208"/>
      <c r="BG133" s="208"/>
      <c r="BH133" s="208"/>
    </row>
    <row r="134" spans="1:60" outlineLevel="1" x14ac:dyDescent="0.2">
      <c r="A134" s="229">
        <v>59</v>
      </c>
      <c r="B134" s="230" t="s">
        <v>515</v>
      </c>
      <c r="C134" s="242" t="s">
        <v>516</v>
      </c>
      <c r="D134" s="231" t="s">
        <v>222</v>
      </c>
      <c r="E134" s="232">
        <v>1</v>
      </c>
      <c r="F134" s="233"/>
      <c r="G134" s="234">
        <f>ROUND(E134*F134,2)</f>
        <v>0</v>
      </c>
      <c r="H134" s="233"/>
      <c r="I134" s="234">
        <f>ROUND(E134*H134,2)</f>
        <v>0</v>
      </c>
      <c r="J134" s="233"/>
      <c r="K134" s="234">
        <f>ROUND(E134*J134,2)</f>
        <v>0</v>
      </c>
      <c r="L134" s="234">
        <v>21</v>
      </c>
      <c r="M134" s="234">
        <f>G134*(1+L134/100)</f>
        <v>0</v>
      </c>
      <c r="N134" s="232">
        <v>0</v>
      </c>
      <c r="O134" s="232">
        <f>ROUND(E134*N134,2)</f>
        <v>0</v>
      </c>
      <c r="P134" s="232">
        <v>0</v>
      </c>
      <c r="Q134" s="232">
        <f>ROUND(E134*P134,2)</f>
        <v>0</v>
      </c>
      <c r="R134" s="234"/>
      <c r="S134" s="234" t="s">
        <v>223</v>
      </c>
      <c r="T134" s="235" t="s">
        <v>151</v>
      </c>
      <c r="U134" s="219">
        <v>0</v>
      </c>
      <c r="V134" s="219">
        <f>ROUND(E134*U134,2)</f>
        <v>0</v>
      </c>
      <c r="W134" s="219"/>
      <c r="X134" s="219" t="s">
        <v>187</v>
      </c>
      <c r="Y134" s="219" t="s">
        <v>153</v>
      </c>
      <c r="Z134" s="208"/>
      <c r="AA134" s="208"/>
      <c r="AB134" s="208"/>
      <c r="AC134" s="208"/>
      <c r="AD134" s="208"/>
      <c r="AE134" s="208"/>
      <c r="AF134" s="208"/>
      <c r="AG134" s="208" t="s">
        <v>188</v>
      </c>
      <c r="AH134" s="208"/>
      <c r="AI134" s="208"/>
      <c r="AJ134" s="208"/>
      <c r="AK134" s="208"/>
      <c r="AL134" s="208"/>
      <c r="AM134" s="208"/>
      <c r="AN134" s="208"/>
      <c r="AO134" s="208"/>
      <c r="AP134" s="208"/>
      <c r="AQ134" s="208"/>
      <c r="AR134" s="208"/>
      <c r="AS134" s="208"/>
      <c r="AT134" s="208"/>
      <c r="AU134" s="208"/>
      <c r="AV134" s="208"/>
      <c r="AW134" s="208"/>
      <c r="AX134" s="208"/>
      <c r="AY134" s="208"/>
      <c r="AZ134" s="208"/>
      <c r="BA134" s="208"/>
      <c r="BB134" s="208"/>
      <c r="BC134" s="208"/>
      <c r="BD134" s="208"/>
      <c r="BE134" s="208"/>
      <c r="BF134" s="208"/>
      <c r="BG134" s="208"/>
      <c r="BH134" s="208"/>
    </row>
    <row r="135" spans="1:60" outlineLevel="2" x14ac:dyDescent="0.2">
      <c r="A135" s="215"/>
      <c r="B135" s="216"/>
      <c r="C135" s="243"/>
      <c r="D135" s="238"/>
      <c r="E135" s="238"/>
      <c r="F135" s="238"/>
      <c r="G135" s="238"/>
      <c r="H135" s="219"/>
      <c r="I135" s="219"/>
      <c r="J135" s="219"/>
      <c r="K135" s="219"/>
      <c r="L135" s="219"/>
      <c r="M135" s="219"/>
      <c r="N135" s="218"/>
      <c r="O135" s="218"/>
      <c r="P135" s="218"/>
      <c r="Q135" s="218"/>
      <c r="R135" s="219"/>
      <c r="S135" s="219"/>
      <c r="T135" s="219"/>
      <c r="U135" s="219"/>
      <c r="V135" s="219"/>
      <c r="W135" s="219"/>
      <c r="X135" s="219"/>
      <c r="Y135" s="219"/>
      <c r="Z135" s="208"/>
      <c r="AA135" s="208"/>
      <c r="AB135" s="208"/>
      <c r="AC135" s="208"/>
      <c r="AD135" s="208"/>
      <c r="AE135" s="208"/>
      <c r="AF135" s="208"/>
      <c r="AG135" s="208" t="s">
        <v>155</v>
      </c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</row>
    <row r="136" spans="1:60" outlineLevel="1" x14ac:dyDescent="0.2">
      <c r="A136" s="229">
        <v>60</v>
      </c>
      <c r="B136" s="230" t="s">
        <v>517</v>
      </c>
      <c r="C136" s="242" t="s">
        <v>518</v>
      </c>
      <c r="D136" s="231" t="s">
        <v>222</v>
      </c>
      <c r="E136" s="232">
        <v>1</v>
      </c>
      <c r="F136" s="233"/>
      <c r="G136" s="234">
        <f>ROUND(E136*F136,2)</f>
        <v>0</v>
      </c>
      <c r="H136" s="233"/>
      <c r="I136" s="234">
        <f>ROUND(E136*H136,2)</f>
        <v>0</v>
      </c>
      <c r="J136" s="233"/>
      <c r="K136" s="234">
        <f>ROUND(E136*J136,2)</f>
        <v>0</v>
      </c>
      <c r="L136" s="234">
        <v>21</v>
      </c>
      <c r="M136" s="234">
        <f>G136*(1+L136/100)</f>
        <v>0</v>
      </c>
      <c r="N136" s="232">
        <v>0</v>
      </c>
      <c r="O136" s="232">
        <f>ROUND(E136*N136,2)</f>
        <v>0</v>
      </c>
      <c r="P136" s="232">
        <v>0</v>
      </c>
      <c r="Q136" s="232">
        <f>ROUND(E136*P136,2)</f>
        <v>0</v>
      </c>
      <c r="R136" s="234"/>
      <c r="S136" s="234" t="s">
        <v>223</v>
      </c>
      <c r="T136" s="235" t="s">
        <v>151</v>
      </c>
      <c r="U136" s="219">
        <v>0</v>
      </c>
      <c r="V136" s="219">
        <f>ROUND(E136*U136,2)</f>
        <v>0</v>
      </c>
      <c r="W136" s="219"/>
      <c r="X136" s="219" t="s">
        <v>187</v>
      </c>
      <c r="Y136" s="219" t="s">
        <v>153</v>
      </c>
      <c r="Z136" s="208"/>
      <c r="AA136" s="208"/>
      <c r="AB136" s="208"/>
      <c r="AC136" s="208"/>
      <c r="AD136" s="208"/>
      <c r="AE136" s="208"/>
      <c r="AF136" s="208"/>
      <c r="AG136" s="208" t="s">
        <v>188</v>
      </c>
      <c r="AH136" s="208"/>
      <c r="AI136" s="208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0" outlineLevel="2" x14ac:dyDescent="0.2">
      <c r="A137" s="215"/>
      <c r="B137" s="216"/>
      <c r="C137" s="243"/>
      <c r="D137" s="238"/>
      <c r="E137" s="238"/>
      <c r="F137" s="238"/>
      <c r="G137" s="238"/>
      <c r="H137" s="219"/>
      <c r="I137" s="219"/>
      <c r="J137" s="219"/>
      <c r="K137" s="219"/>
      <c r="L137" s="219"/>
      <c r="M137" s="219"/>
      <c r="N137" s="218"/>
      <c r="O137" s="218"/>
      <c r="P137" s="218"/>
      <c r="Q137" s="218"/>
      <c r="R137" s="219"/>
      <c r="S137" s="219"/>
      <c r="T137" s="219"/>
      <c r="U137" s="219"/>
      <c r="V137" s="219"/>
      <c r="W137" s="219"/>
      <c r="X137" s="219"/>
      <c r="Y137" s="219"/>
      <c r="Z137" s="208"/>
      <c r="AA137" s="208"/>
      <c r="AB137" s="208"/>
      <c r="AC137" s="208"/>
      <c r="AD137" s="208"/>
      <c r="AE137" s="208"/>
      <c r="AF137" s="208"/>
      <c r="AG137" s="208" t="s">
        <v>155</v>
      </c>
      <c r="AH137" s="208"/>
      <c r="AI137" s="208"/>
      <c r="AJ137" s="208"/>
      <c r="AK137" s="208"/>
      <c r="AL137" s="208"/>
      <c r="AM137" s="208"/>
      <c r="AN137" s="208"/>
      <c r="AO137" s="208"/>
      <c r="AP137" s="208"/>
      <c r="AQ137" s="208"/>
      <c r="AR137" s="208"/>
      <c r="AS137" s="208"/>
      <c r="AT137" s="208"/>
      <c r="AU137" s="208"/>
      <c r="AV137" s="208"/>
      <c r="AW137" s="208"/>
      <c r="AX137" s="208"/>
      <c r="AY137" s="208"/>
      <c r="AZ137" s="208"/>
      <c r="BA137" s="208"/>
      <c r="BB137" s="208"/>
      <c r="BC137" s="208"/>
      <c r="BD137" s="208"/>
      <c r="BE137" s="208"/>
      <c r="BF137" s="208"/>
      <c r="BG137" s="208"/>
      <c r="BH137" s="208"/>
    </row>
    <row r="138" spans="1:60" outlineLevel="1" x14ac:dyDescent="0.2">
      <c r="A138" s="229">
        <v>61</v>
      </c>
      <c r="B138" s="230" t="s">
        <v>519</v>
      </c>
      <c r="C138" s="242" t="s">
        <v>520</v>
      </c>
      <c r="D138" s="231" t="s">
        <v>222</v>
      </c>
      <c r="E138" s="232">
        <v>1</v>
      </c>
      <c r="F138" s="233"/>
      <c r="G138" s="234">
        <f>ROUND(E138*F138,2)</f>
        <v>0</v>
      </c>
      <c r="H138" s="233"/>
      <c r="I138" s="234">
        <f>ROUND(E138*H138,2)</f>
        <v>0</v>
      </c>
      <c r="J138" s="233"/>
      <c r="K138" s="234">
        <f>ROUND(E138*J138,2)</f>
        <v>0</v>
      </c>
      <c r="L138" s="234">
        <v>21</v>
      </c>
      <c r="M138" s="234">
        <f>G138*(1+L138/100)</f>
        <v>0</v>
      </c>
      <c r="N138" s="232">
        <v>0</v>
      </c>
      <c r="O138" s="232">
        <f>ROUND(E138*N138,2)</f>
        <v>0</v>
      </c>
      <c r="P138" s="232">
        <v>0</v>
      </c>
      <c r="Q138" s="232">
        <f>ROUND(E138*P138,2)</f>
        <v>0</v>
      </c>
      <c r="R138" s="234"/>
      <c r="S138" s="234" t="s">
        <v>223</v>
      </c>
      <c r="T138" s="235" t="s">
        <v>151</v>
      </c>
      <c r="U138" s="219">
        <v>0</v>
      </c>
      <c r="V138" s="219">
        <f>ROUND(E138*U138,2)</f>
        <v>0</v>
      </c>
      <c r="W138" s="219"/>
      <c r="X138" s="219" t="s">
        <v>187</v>
      </c>
      <c r="Y138" s="219" t="s">
        <v>153</v>
      </c>
      <c r="Z138" s="208"/>
      <c r="AA138" s="208"/>
      <c r="AB138" s="208"/>
      <c r="AC138" s="208"/>
      <c r="AD138" s="208"/>
      <c r="AE138" s="208"/>
      <c r="AF138" s="208"/>
      <c r="AG138" s="208" t="s">
        <v>188</v>
      </c>
      <c r="AH138" s="208"/>
      <c r="AI138" s="208"/>
      <c r="AJ138" s="208"/>
      <c r="AK138" s="208"/>
      <c r="AL138" s="208"/>
      <c r="AM138" s="208"/>
      <c r="AN138" s="208"/>
      <c r="AO138" s="208"/>
      <c r="AP138" s="208"/>
      <c r="AQ138" s="208"/>
      <c r="AR138" s="208"/>
      <c r="AS138" s="208"/>
      <c r="AT138" s="208"/>
      <c r="AU138" s="208"/>
      <c r="AV138" s="208"/>
      <c r="AW138" s="208"/>
      <c r="AX138" s="208"/>
      <c r="AY138" s="208"/>
      <c r="AZ138" s="208"/>
      <c r="BA138" s="208"/>
      <c r="BB138" s="208"/>
      <c r="BC138" s="208"/>
      <c r="BD138" s="208"/>
      <c r="BE138" s="208"/>
      <c r="BF138" s="208"/>
      <c r="BG138" s="208"/>
      <c r="BH138" s="208"/>
    </row>
    <row r="139" spans="1:60" outlineLevel="2" x14ac:dyDescent="0.2">
      <c r="A139" s="215"/>
      <c r="B139" s="216"/>
      <c r="C139" s="243"/>
      <c r="D139" s="238"/>
      <c r="E139" s="238"/>
      <c r="F139" s="238"/>
      <c r="G139" s="238"/>
      <c r="H139" s="219"/>
      <c r="I139" s="219"/>
      <c r="J139" s="219"/>
      <c r="K139" s="219"/>
      <c r="L139" s="219"/>
      <c r="M139" s="219"/>
      <c r="N139" s="218"/>
      <c r="O139" s="218"/>
      <c r="P139" s="218"/>
      <c r="Q139" s="218"/>
      <c r="R139" s="219"/>
      <c r="S139" s="219"/>
      <c r="T139" s="219"/>
      <c r="U139" s="219"/>
      <c r="V139" s="219"/>
      <c r="W139" s="219"/>
      <c r="X139" s="219"/>
      <c r="Y139" s="219"/>
      <c r="Z139" s="208"/>
      <c r="AA139" s="208"/>
      <c r="AB139" s="208"/>
      <c r="AC139" s="208"/>
      <c r="AD139" s="208"/>
      <c r="AE139" s="208"/>
      <c r="AF139" s="208"/>
      <c r="AG139" s="208" t="s">
        <v>155</v>
      </c>
      <c r="AH139" s="208"/>
      <c r="AI139" s="208"/>
      <c r="AJ139" s="208"/>
      <c r="AK139" s="208"/>
      <c r="AL139" s="208"/>
      <c r="AM139" s="208"/>
      <c r="AN139" s="208"/>
      <c r="AO139" s="208"/>
      <c r="AP139" s="208"/>
      <c r="AQ139" s="208"/>
      <c r="AR139" s="208"/>
      <c r="AS139" s="208"/>
      <c r="AT139" s="208"/>
      <c r="AU139" s="208"/>
      <c r="AV139" s="208"/>
      <c r="AW139" s="208"/>
      <c r="AX139" s="208"/>
      <c r="AY139" s="208"/>
      <c r="AZ139" s="208"/>
      <c r="BA139" s="208"/>
      <c r="BB139" s="208"/>
      <c r="BC139" s="208"/>
      <c r="BD139" s="208"/>
      <c r="BE139" s="208"/>
      <c r="BF139" s="208"/>
      <c r="BG139" s="208"/>
      <c r="BH139" s="208"/>
    </row>
    <row r="140" spans="1:60" outlineLevel="1" x14ac:dyDescent="0.2">
      <c r="A140" s="229">
        <v>62</v>
      </c>
      <c r="B140" s="230" t="s">
        <v>521</v>
      </c>
      <c r="C140" s="242" t="s">
        <v>522</v>
      </c>
      <c r="D140" s="231" t="s">
        <v>222</v>
      </c>
      <c r="E140" s="232">
        <v>1</v>
      </c>
      <c r="F140" s="233"/>
      <c r="G140" s="234">
        <f>ROUND(E140*F140,2)</f>
        <v>0</v>
      </c>
      <c r="H140" s="233"/>
      <c r="I140" s="234">
        <f>ROUND(E140*H140,2)</f>
        <v>0</v>
      </c>
      <c r="J140" s="233"/>
      <c r="K140" s="234">
        <f>ROUND(E140*J140,2)</f>
        <v>0</v>
      </c>
      <c r="L140" s="234">
        <v>21</v>
      </c>
      <c r="M140" s="234">
        <f>G140*(1+L140/100)</f>
        <v>0</v>
      </c>
      <c r="N140" s="232">
        <v>0</v>
      </c>
      <c r="O140" s="232">
        <f>ROUND(E140*N140,2)</f>
        <v>0</v>
      </c>
      <c r="P140" s="232">
        <v>0</v>
      </c>
      <c r="Q140" s="232">
        <f>ROUND(E140*P140,2)</f>
        <v>0</v>
      </c>
      <c r="R140" s="234"/>
      <c r="S140" s="234" t="s">
        <v>223</v>
      </c>
      <c r="T140" s="235" t="s">
        <v>151</v>
      </c>
      <c r="U140" s="219">
        <v>0</v>
      </c>
      <c r="V140" s="219">
        <f>ROUND(E140*U140,2)</f>
        <v>0</v>
      </c>
      <c r="W140" s="219"/>
      <c r="X140" s="219" t="s">
        <v>187</v>
      </c>
      <c r="Y140" s="219" t="s">
        <v>153</v>
      </c>
      <c r="Z140" s="208"/>
      <c r="AA140" s="208"/>
      <c r="AB140" s="208"/>
      <c r="AC140" s="208"/>
      <c r="AD140" s="208"/>
      <c r="AE140" s="208"/>
      <c r="AF140" s="208"/>
      <c r="AG140" s="208" t="s">
        <v>188</v>
      </c>
      <c r="AH140" s="208"/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</row>
    <row r="141" spans="1:60" outlineLevel="2" x14ac:dyDescent="0.2">
      <c r="A141" s="215"/>
      <c r="B141" s="216"/>
      <c r="C141" s="243"/>
      <c r="D141" s="238"/>
      <c r="E141" s="238"/>
      <c r="F141" s="238"/>
      <c r="G141" s="238"/>
      <c r="H141" s="219"/>
      <c r="I141" s="219"/>
      <c r="J141" s="219"/>
      <c r="K141" s="219"/>
      <c r="L141" s="219"/>
      <c r="M141" s="219"/>
      <c r="N141" s="218"/>
      <c r="O141" s="218"/>
      <c r="P141" s="218"/>
      <c r="Q141" s="218"/>
      <c r="R141" s="219"/>
      <c r="S141" s="219"/>
      <c r="T141" s="219"/>
      <c r="U141" s="219"/>
      <c r="V141" s="219"/>
      <c r="W141" s="219"/>
      <c r="X141" s="219"/>
      <c r="Y141" s="219"/>
      <c r="Z141" s="208"/>
      <c r="AA141" s="208"/>
      <c r="AB141" s="208"/>
      <c r="AC141" s="208"/>
      <c r="AD141" s="208"/>
      <c r="AE141" s="208"/>
      <c r="AF141" s="208"/>
      <c r="AG141" s="208" t="s">
        <v>155</v>
      </c>
      <c r="AH141" s="208"/>
      <c r="AI141" s="208"/>
      <c r="AJ141" s="208"/>
      <c r="AK141" s="208"/>
      <c r="AL141" s="208"/>
      <c r="AM141" s="208"/>
      <c r="AN141" s="208"/>
      <c r="AO141" s="208"/>
      <c r="AP141" s="208"/>
      <c r="AQ141" s="208"/>
      <c r="AR141" s="208"/>
      <c r="AS141" s="208"/>
      <c r="AT141" s="208"/>
      <c r="AU141" s="208"/>
      <c r="AV141" s="208"/>
      <c r="AW141" s="208"/>
      <c r="AX141" s="208"/>
      <c r="AY141" s="208"/>
      <c r="AZ141" s="208"/>
      <c r="BA141" s="208"/>
      <c r="BB141" s="208"/>
      <c r="BC141" s="208"/>
      <c r="BD141" s="208"/>
      <c r="BE141" s="208"/>
      <c r="BF141" s="208"/>
      <c r="BG141" s="208"/>
      <c r="BH141" s="208"/>
    </row>
    <row r="142" spans="1:60" x14ac:dyDescent="0.2">
      <c r="A142" s="3"/>
      <c r="B142" s="4"/>
      <c r="C142" s="246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AE142">
        <v>12</v>
      </c>
      <c r="AF142">
        <v>21</v>
      </c>
      <c r="AG142" t="s">
        <v>131</v>
      </c>
    </row>
    <row r="143" spans="1:60" x14ac:dyDescent="0.2">
      <c r="A143" s="211"/>
      <c r="B143" s="212" t="s">
        <v>29</v>
      </c>
      <c r="C143" s="247"/>
      <c r="D143" s="213"/>
      <c r="E143" s="214"/>
      <c r="F143" s="214"/>
      <c r="G143" s="228">
        <f>G8+G75+G82+G131</f>
        <v>0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AE143">
        <f>SUMIF(L7:L141,AE142,G7:G141)</f>
        <v>0</v>
      </c>
      <c r="AF143">
        <f>SUMIF(L7:L141,AF142,G7:G141)</f>
        <v>0</v>
      </c>
      <c r="AG143" t="s">
        <v>181</v>
      </c>
    </row>
    <row r="144" spans="1:60" x14ac:dyDescent="0.2">
      <c r="C144" s="248"/>
      <c r="D144" s="10"/>
      <c r="AG144" t="s">
        <v>182</v>
      </c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6fs70XigDeHX61yiv6ApZGaIlmK1d2bd8+w4FzMKier8ttXVrDV2DY+yBtdaBRdH1bl1votnpShHwopf2tPxIg==" saltValue="zlKFV/RxuoAV6zdKSohARg==" spinCount="100000" sheet="1" formatRows="0"/>
  <mergeCells count="66">
    <mergeCell ref="C130:G130"/>
    <mergeCell ref="C133:G133"/>
    <mergeCell ref="C135:G135"/>
    <mergeCell ref="C137:G137"/>
    <mergeCell ref="C139:G139"/>
    <mergeCell ref="C141:G141"/>
    <mergeCell ref="C118:G118"/>
    <mergeCell ref="C120:G120"/>
    <mergeCell ref="C122:G122"/>
    <mergeCell ref="C124:G124"/>
    <mergeCell ref="C126:G126"/>
    <mergeCell ref="C128:G128"/>
    <mergeCell ref="C106:G106"/>
    <mergeCell ref="C108:G108"/>
    <mergeCell ref="C110:G110"/>
    <mergeCell ref="C112:G112"/>
    <mergeCell ref="C114:G114"/>
    <mergeCell ref="C116:G116"/>
    <mergeCell ref="C94:G94"/>
    <mergeCell ref="C96:G96"/>
    <mergeCell ref="C98:G98"/>
    <mergeCell ref="C100:G100"/>
    <mergeCell ref="C102:G102"/>
    <mergeCell ref="C104:G104"/>
    <mergeCell ref="C81:G81"/>
    <mergeCell ref="C84:G84"/>
    <mergeCell ref="C86:G86"/>
    <mergeCell ref="C88:G88"/>
    <mergeCell ref="C90:G90"/>
    <mergeCell ref="C92:G92"/>
    <mergeCell ref="C68:G68"/>
    <mergeCell ref="C70:G70"/>
    <mergeCell ref="C72:G72"/>
    <mergeCell ref="C74:G74"/>
    <mergeCell ref="C77:G77"/>
    <mergeCell ref="C79:G79"/>
    <mergeCell ref="C53:G53"/>
    <mergeCell ref="C55:G55"/>
    <mergeCell ref="C57:G57"/>
    <mergeCell ref="C62:G62"/>
    <mergeCell ref="C64:G64"/>
    <mergeCell ref="C66:G66"/>
    <mergeCell ref="C41:G41"/>
    <mergeCell ref="C43:G43"/>
    <mergeCell ref="C45:G45"/>
    <mergeCell ref="C47:G47"/>
    <mergeCell ref="C49:G49"/>
    <mergeCell ref="C51:G51"/>
    <mergeCell ref="C29:G29"/>
    <mergeCell ref="C31:G31"/>
    <mergeCell ref="C33:G33"/>
    <mergeCell ref="C35:G35"/>
    <mergeCell ref="C37:G37"/>
    <mergeCell ref="C39:G39"/>
    <mergeCell ref="C14:G14"/>
    <mergeCell ref="C16:G16"/>
    <mergeCell ref="C18:G18"/>
    <mergeCell ref="C23:G23"/>
    <mergeCell ref="C25:G25"/>
    <mergeCell ref="C27:G27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00 00 Pol</vt:lpstr>
      <vt:lpstr>01 01 Pol</vt:lpstr>
      <vt:lpstr>02 02-EL Pol</vt:lpstr>
      <vt:lpstr>02 02-STAV Pol</vt:lpstr>
      <vt:lpstr>02 02-TECH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Pol'!Názvy_tisku</vt:lpstr>
      <vt:lpstr>'01 01 Pol'!Názvy_tisku</vt:lpstr>
      <vt:lpstr>'02 02-EL Pol'!Názvy_tisku</vt:lpstr>
      <vt:lpstr>'02 02-STAV Pol'!Názvy_tisku</vt:lpstr>
      <vt:lpstr>'02 02-TECH Pol'!Názvy_tisku</vt:lpstr>
      <vt:lpstr>oadresa</vt:lpstr>
      <vt:lpstr>Stavba!Objednatel</vt:lpstr>
      <vt:lpstr>Stavba!Objekt</vt:lpstr>
      <vt:lpstr>'00 00 Pol'!Oblast_tisku</vt:lpstr>
      <vt:lpstr>'01 01 Pol'!Oblast_tisku</vt:lpstr>
      <vt:lpstr>'02 02-EL Pol'!Oblast_tisku</vt:lpstr>
      <vt:lpstr>'02 02-STAV Pol'!Oblast_tisku</vt:lpstr>
      <vt:lpstr>'02 02-TECH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Sýkorová</dc:creator>
  <cp:lastModifiedBy>Marie Sýkorová</cp:lastModifiedBy>
  <cp:lastPrinted>2019-03-19T12:27:02Z</cp:lastPrinted>
  <dcterms:created xsi:type="dcterms:W3CDTF">2009-04-08T07:15:50Z</dcterms:created>
  <dcterms:modified xsi:type="dcterms:W3CDTF">2025-07-23T15:10:55Z</dcterms:modified>
</cp:coreProperties>
</file>