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 - Vedlejší a ostatní..." sheetId="2" r:id="rId2"/>
    <sheet name="SO 101 - Parkoviště " sheetId="3" r:id="rId3"/>
    <sheet name="SO 101a - Aktivní zóna_be..." sheetId="4" r:id="rId4"/>
    <sheet name="SO 401 - Veřejné osvětlení 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'SO 0 - Vedlejší a ostatní...'!$C$85:$K$137</definedName>
    <definedName name="_xlnm.Print_Area" localSheetId="1">'SO 0 - Vedlejší a ostatní...'!$C$4:$J$39,'SO 0 - Vedlejší a ostatní...'!$C$45:$J$67,'SO 0 - Vedlejší a ostatní...'!$C$73:$K$137</definedName>
    <definedName name="_xlnm.Print_Titles" localSheetId="1">'SO 0 - Vedlejší a ostatní...'!$85:$85</definedName>
    <definedName name="_xlnm._FilterDatabase" localSheetId="2" hidden="1">'SO 101 - Parkoviště '!$C$85:$K$338</definedName>
    <definedName name="_xlnm.Print_Area" localSheetId="2">'SO 101 - Parkoviště '!$C$4:$J$39,'SO 101 - Parkoviště '!$C$45:$J$67,'SO 101 - Parkoviště '!$C$73:$K$338</definedName>
    <definedName name="_xlnm.Print_Titles" localSheetId="2">'SO 101 - Parkoviště '!$85:$85</definedName>
    <definedName name="_xlnm._FilterDatabase" localSheetId="3" hidden="1">'SO 101a - Aktivní zóna_be...'!$C$84:$K$122</definedName>
    <definedName name="_xlnm.Print_Area" localSheetId="3">'SO 101a - Aktivní zóna_be...'!$C$4:$J$39,'SO 101a - Aktivní zóna_be...'!$C$45:$J$66,'SO 101a - Aktivní zóna_be...'!$C$72:$K$122</definedName>
    <definedName name="_xlnm.Print_Titles" localSheetId="3">'SO 101a - Aktivní zóna_be...'!$84:$84</definedName>
    <definedName name="_xlnm._FilterDatabase" localSheetId="4" hidden="1">'SO 401 - Veřejné osvětlení '!$C$81:$K$223</definedName>
    <definedName name="_xlnm.Print_Area" localSheetId="4">'SO 401 - Veřejné osvětlení '!$C$4:$J$39,'SO 401 - Veřejné osvětlení '!$C$45:$J$63,'SO 401 - Veřejné osvětlení '!$C$69:$K$223</definedName>
    <definedName name="_xlnm.Print_Titles" localSheetId="4">'SO 401 - Veřejné osvětlení '!$81:$81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2"/>
  <c r="BH182"/>
  <c r="BG182"/>
  <c r="BF182"/>
  <c r="T182"/>
  <c r="R182"/>
  <c r="P182"/>
  <c r="BI176"/>
  <c r="BH176"/>
  <c r="BG176"/>
  <c r="BF176"/>
  <c r="T176"/>
  <c r="R176"/>
  <c r="P176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09"/>
  <c r="BH109"/>
  <c r="BG109"/>
  <c r="BF109"/>
  <c r="T109"/>
  <c r="R109"/>
  <c r="P109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3"/>
  <c r="BH93"/>
  <c r="BG93"/>
  <c r="BF93"/>
  <c r="T93"/>
  <c r="R93"/>
  <c r="P93"/>
  <c r="BI92"/>
  <c r="BH92"/>
  <c r="BG92"/>
  <c r="BF92"/>
  <c r="T92"/>
  <c r="R92"/>
  <c r="P92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78"/>
  <c r="F78"/>
  <c r="F76"/>
  <c r="E74"/>
  <c r="J54"/>
  <c r="F54"/>
  <c r="F52"/>
  <c r="E50"/>
  <c r="J24"/>
  <c r="E24"/>
  <c r="J79"/>
  <c r="J23"/>
  <c r="J18"/>
  <c r="E18"/>
  <c r="F79"/>
  <c r="J17"/>
  <c r="J12"/>
  <c r="J76"/>
  <c r="E7"/>
  <c r="E72"/>
  <c i="4" r="J37"/>
  <c r="J36"/>
  <c i="1" r="AY57"/>
  <c i="4" r="J35"/>
  <c i="1" r="AX57"/>
  <c i="4" r="BI121"/>
  <c r="BH121"/>
  <c r="BG121"/>
  <c r="BF121"/>
  <c r="T121"/>
  <c r="T120"/>
  <c r="R121"/>
  <c r="R120"/>
  <c r="P121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4"/>
  <c r="BH104"/>
  <c r="BG104"/>
  <c r="BF104"/>
  <c r="T104"/>
  <c r="T103"/>
  <c r="R104"/>
  <c r="R103"/>
  <c r="P104"/>
  <c r="P103"/>
  <c r="BI98"/>
  <c r="BH98"/>
  <c r="BG98"/>
  <c r="BF98"/>
  <c r="T98"/>
  <c r="R98"/>
  <c r="P98"/>
  <c r="BI95"/>
  <c r="BH95"/>
  <c r="BG95"/>
  <c r="BF95"/>
  <c r="T95"/>
  <c r="R95"/>
  <c r="P95"/>
  <c r="BI88"/>
  <c r="BH88"/>
  <c r="BG88"/>
  <c r="BF88"/>
  <c r="T88"/>
  <c r="T87"/>
  <c r="R88"/>
  <c r="R87"/>
  <c r="P88"/>
  <c r="P87"/>
  <c r="J81"/>
  <c r="F81"/>
  <c r="F79"/>
  <c r="E77"/>
  <c r="J54"/>
  <c r="F54"/>
  <c r="F52"/>
  <c r="E50"/>
  <c r="J24"/>
  <c r="E24"/>
  <c r="J82"/>
  <c r="J23"/>
  <c r="J18"/>
  <c r="E18"/>
  <c r="F55"/>
  <c r="J17"/>
  <c r="J12"/>
  <c r="J79"/>
  <c r="E7"/>
  <c r="E75"/>
  <c i="3" r="J37"/>
  <c r="J36"/>
  <c i="1" r="AY56"/>
  <c i="3" r="J35"/>
  <c i="1" r="AX56"/>
  <c i="3" r="BI337"/>
  <c r="BH337"/>
  <c r="BG337"/>
  <c r="BF337"/>
  <c r="T337"/>
  <c r="T336"/>
  <c r="R337"/>
  <c r="R336"/>
  <c r="P337"/>
  <c r="P336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5"/>
  <c r="BH325"/>
  <c r="BG325"/>
  <c r="BF325"/>
  <c r="T325"/>
  <c r="R325"/>
  <c r="P325"/>
  <c r="BI322"/>
  <c r="BH322"/>
  <c r="BG322"/>
  <c r="BF322"/>
  <c r="T322"/>
  <c r="R322"/>
  <c r="P322"/>
  <c r="BI319"/>
  <c r="BH319"/>
  <c r="BG319"/>
  <c r="BF319"/>
  <c r="T319"/>
  <c r="R319"/>
  <c r="P319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1"/>
  <c r="BH291"/>
  <c r="BG291"/>
  <c r="BF291"/>
  <c r="T291"/>
  <c r="R291"/>
  <c r="P291"/>
  <c r="BI286"/>
  <c r="BH286"/>
  <c r="BG286"/>
  <c r="BF286"/>
  <c r="T286"/>
  <c r="R286"/>
  <c r="P286"/>
  <c r="BI277"/>
  <c r="BH277"/>
  <c r="BG277"/>
  <c r="BF277"/>
  <c r="T277"/>
  <c r="R277"/>
  <c r="P277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1"/>
  <c r="BH261"/>
  <c r="BG261"/>
  <c r="BF261"/>
  <c r="T261"/>
  <c r="R261"/>
  <c r="P261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7"/>
  <c r="BH247"/>
  <c r="BG247"/>
  <c r="BF247"/>
  <c r="T247"/>
  <c r="R247"/>
  <c r="P247"/>
  <c r="BI241"/>
  <c r="BH241"/>
  <c r="BG241"/>
  <c r="BF241"/>
  <c r="T241"/>
  <c r="R241"/>
  <c r="P241"/>
  <c r="BI236"/>
  <c r="BH236"/>
  <c r="BG236"/>
  <c r="BF236"/>
  <c r="T236"/>
  <c r="R236"/>
  <c r="P236"/>
  <c r="BI230"/>
  <c r="BH230"/>
  <c r="BG230"/>
  <c r="BF230"/>
  <c r="T230"/>
  <c r="R230"/>
  <c r="P230"/>
  <c r="BI227"/>
  <c r="BH227"/>
  <c r="BG227"/>
  <c r="BF227"/>
  <c r="T227"/>
  <c r="R227"/>
  <c r="P227"/>
  <c r="BI226"/>
  <c r="BH226"/>
  <c r="BG226"/>
  <c r="BF226"/>
  <c r="T226"/>
  <c r="R226"/>
  <c r="P226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2"/>
  <c r="BH202"/>
  <c r="BG202"/>
  <c r="BF202"/>
  <c r="T202"/>
  <c r="R202"/>
  <c r="P202"/>
  <c r="BI198"/>
  <c r="BH198"/>
  <c r="BG198"/>
  <c r="BF198"/>
  <c r="T198"/>
  <c r="R198"/>
  <c r="P198"/>
  <c r="BI192"/>
  <c r="BH192"/>
  <c r="BG192"/>
  <c r="BF192"/>
  <c r="T192"/>
  <c r="R192"/>
  <c r="P192"/>
  <c r="BI187"/>
  <c r="BH187"/>
  <c r="BG187"/>
  <c r="BF187"/>
  <c r="T187"/>
  <c r="R187"/>
  <c r="P187"/>
  <c r="BI182"/>
  <c r="BH182"/>
  <c r="BG182"/>
  <c r="BF182"/>
  <c r="T182"/>
  <c r="R182"/>
  <c r="P182"/>
  <c r="BI177"/>
  <c r="BH177"/>
  <c r="BG177"/>
  <c r="BF177"/>
  <c r="T177"/>
  <c r="R177"/>
  <c r="P177"/>
  <c r="BI172"/>
  <c r="BH172"/>
  <c r="BG172"/>
  <c r="BF172"/>
  <c r="T172"/>
  <c r="R172"/>
  <c r="P172"/>
  <c r="BI166"/>
  <c r="BH166"/>
  <c r="BG166"/>
  <c r="BF166"/>
  <c r="T166"/>
  <c r="R166"/>
  <c r="P166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09"/>
  <c r="BH109"/>
  <c r="BG109"/>
  <c r="BF109"/>
  <c r="T109"/>
  <c r="R109"/>
  <c r="P109"/>
  <c r="BI106"/>
  <c r="BH106"/>
  <c r="BG106"/>
  <c r="BF106"/>
  <c r="T106"/>
  <c r="R106"/>
  <c r="P106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J82"/>
  <c r="F82"/>
  <c r="F80"/>
  <c r="E78"/>
  <c r="J54"/>
  <c r="F54"/>
  <c r="F52"/>
  <c r="E50"/>
  <c r="J24"/>
  <c r="E24"/>
  <c r="J83"/>
  <c r="J23"/>
  <c r="J18"/>
  <c r="E18"/>
  <c r="F83"/>
  <c r="J17"/>
  <c r="J12"/>
  <c r="J52"/>
  <c r="E7"/>
  <c r="E76"/>
  <c i="2" r="J37"/>
  <c r="J36"/>
  <c i="1" r="AY55"/>
  <c i="2" r="J35"/>
  <c i="1" r="AX55"/>
  <c i="2" r="BI136"/>
  <c r="BH136"/>
  <c r="BG136"/>
  <c r="BF136"/>
  <c r="T136"/>
  <c r="T135"/>
  <c r="R136"/>
  <c r="R135"/>
  <c r="P136"/>
  <c r="P135"/>
  <c r="BI133"/>
  <c r="BH133"/>
  <c r="BG133"/>
  <c r="BF133"/>
  <c r="T133"/>
  <c r="T132"/>
  <c r="R133"/>
  <c r="R132"/>
  <c r="P133"/>
  <c r="P132"/>
  <c r="BI130"/>
  <c r="BH130"/>
  <c r="BG130"/>
  <c r="BF130"/>
  <c r="T130"/>
  <c r="R130"/>
  <c r="P130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T103"/>
  <c r="R104"/>
  <c r="R103"/>
  <c r="P104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2"/>
  <c r="F82"/>
  <c r="F80"/>
  <c r="E78"/>
  <c r="J54"/>
  <c r="F54"/>
  <c r="F52"/>
  <c r="E50"/>
  <c r="J24"/>
  <c r="E24"/>
  <c r="J55"/>
  <c r="J23"/>
  <c r="J18"/>
  <c r="E18"/>
  <c r="F83"/>
  <c r="J17"/>
  <c r="J12"/>
  <c r="J52"/>
  <c r="E7"/>
  <c r="E76"/>
  <c i="1" r="L50"/>
  <c r="AM50"/>
  <c r="AM49"/>
  <c r="L49"/>
  <c r="AM47"/>
  <c r="L47"/>
  <c r="L45"/>
  <c r="L44"/>
  <c i="2" r="J113"/>
  <c i="4" r="J98"/>
  <c r="BK88"/>
  <c r="J117"/>
  <c i="5" r="J194"/>
  <c r="J166"/>
  <c r="BK155"/>
  <c i="2" r="BK115"/>
  <c r="BK109"/>
  <c r="J117"/>
  <c r="BK91"/>
  <c i="3" r="BK333"/>
  <c r="BK327"/>
  <c r="BK322"/>
  <c r="J301"/>
  <c r="J277"/>
  <c r="BK261"/>
  <c r="BK254"/>
  <c r="J247"/>
  <c r="BK241"/>
  <c r="BK230"/>
  <c r="J226"/>
  <c r="BK222"/>
  <c r="BK220"/>
  <c r="J213"/>
  <c r="BK207"/>
  <c r="BK198"/>
  <c r="J187"/>
  <c r="BK182"/>
  <c r="J172"/>
  <c r="J161"/>
  <c r="BK158"/>
  <c r="BK152"/>
  <c r="J146"/>
  <c r="BK140"/>
  <c r="BK134"/>
  <c r="BK128"/>
  <c r="J125"/>
  <c r="J116"/>
  <c r="BK106"/>
  <c r="J98"/>
  <c r="BK92"/>
  <c r="J337"/>
  <c r="BK330"/>
  <c r="J327"/>
  <c r="J322"/>
  <c r="BK315"/>
  <c r="J310"/>
  <c r="J304"/>
  <c r="BK299"/>
  <c r="BK291"/>
  <c r="BK277"/>
  <c r="BK274"/>
  <c r="J269"/>
  <c r="J267"/>
  <c r="J261"/>
  <c r="J254"/>
  <c r="BK247"/>
  <c r="BK236"/>
  <c r="J227"/>
  <c r="BK226"/>
  <c r="J222"/>
  <c r="J217"/>
  <c r="J210"/>
  <c r="BK202"/>
  <c r="BK192"/>
  <c r="J182"/>
  <c r="BK172"/>
  <c r="BK161"/>
  <c r="J158"/>
  <c r="J152"/>
  <c r="BK146"/>
  <c r="J137"/>
  <c r="J134"/>
  <c r="J128"/>
  <c r="J122"/>
  <c r="J119"/>
  <c r="J109"/>
  <c r="BK101"/>
  <c r="BK98"/>
  <c r="J92"/>
  <c i="4" r="J121"/>
  <c r="BK114"/>
  <c r="J104"/>
  <c r="BK98"/>
  <c r="J95"/>
  <c r="BK121"/>
  <c r="J114"/>
  <c r="BK104"/>
  <c r="J88"/>
  <c i="5" r="J219"/>
  <c r="BK212"/>
  <c r="BK208"/>
  <c r="J204"/>
  <c r="J199"/>
  <c r="BK194"/>
  <c r="J170"/>
  <c r="J143"/>
  <c r="BK124"/>
  <c r="J112"/>
  <c r="J92"/>
  <c r="BK87"/>
  <c r="BK85"/>
  <c i="2" r="BK122"/>
  <c i="3" r="BK256"/>
  <c r="BK250"/>
  <c r="J241"/>
  <c r="J230"/>
  <c r="J223"/>
  <c i="5" r="BK196"/>
  <c r="J191"/>
  <c r="J188"/>
  <c r="J176"/>
  <c r="BK169"/>
  <c r="BK163"/>
  <c r="J157"/>
  <c r="BK153"/>
  <c r="J151"/>
  <c r="J148"/>
  <c r="J135"/>
  <c r="J124"/>
  <c r="BK120"/>
  <c r="J113"/>
  <c r="J105"/>
  <c r="J99"/>
  <c r="J206"/>
  <c r="BK198"/>
  <c r="BK176"/>
  <c r="J160"/>
  <c r="J155"/>
  <c r="BK148"/>
  <c r="J140"/>
  <c r="BK126"/>
  <c r="J108"/>
  <c r="BK99"/>
  <c r="BK89"/>
  <c i="2" r="J133"/>
  <c r="J111"/>
  <c r="J91"/>
  <c r="BK133"/>
  <c i="3" r="J315"/>
  <c r="BK304"/>
  <c r="J286"/>
  <c r="J256"/>
  <c r="J236"/>
  <c r="BK223"/>
  <c r="BK210"/>
  <c r="J192"/>
  <c r="BK166"/>
  <c r="BK150"/>
  <c r="BK137"/>
  <c r="BK122"/>
  <c r="J101"/>
  <c r="J95"/>
  <c i="5" r="BK128"/>
  <c r="J116"/>
  <c r="BK109"/>
  <c r="BK101"/>
  <c r="BK92"/>
  <c r="J87"/>
  <c r="J201"/>
  <c r="BK188"/>
  <c r="BK166"/>
  <c r="BK151"/>
  <c r="BK145"/>
  <c r="BK131"/>
  <c r="J115"/>
  <c r="J103"/>
  <c i="2" r="J119"/>
  <c r="BK101"/>
  <c r="BK119"/>
  <c r="J115"/>
  <c r="BK107"/>
  <c r="J101"/>
  <c r="J95"/>
  <c r="J89"/>
  <c r="BK130"/>
  <c r="BK99"/>
  <c r="BK95"/>
  <c i="1" r="AS54"/>
  <c i="3" r="J319"/>
  <c r="BK310"/>
  <c r="J299"/>
  <c r="BK296"/>
  <c r="J274"/>
  <c r="BK269"/>
  <c r="J250"/>
  <c r="BK227"/>
  <c r="BK217"/>
  <c r="J202"/>
  <c r="J177"/>
  <c r="BK155"/>
  <c r="BK143"/>
  <c r="BK131"/>
  <c r="BK109"/>
  <c r="BK89"/>
  <c r="J333"/>
  <c r="BK325"/>
  <c r="BK319"/>
  <c r="J313"/>
  <c r="J307"/>
  <c r="BK301"/>
  <c r="J296"/>
  <c r="BK286"/>
  <c r="J272"/>
  <c r="BK267"/>
  <c r="J265"/>
  <c r="J220"/>
  <c r="BK213"/>
  <c r="J207"/>
  <c r="J198"/>
  <c r="BK187"/>
  <c r="BK177"/>
  <c r="J166"/>
  <c r="J155"/>
  <c r="J150"/>
  <c r="J143"/>
  <c r="J140"/>
  <c r="J131"/>
  <c r="BK125"/>
  <c r="BK119"/>
  <c r="BK116"/>
  <c r="J106"/>
  <c r="BK95"/>
  <c r="J89"/>
  <c i="4" r="BK117"/>
  <c r="BK111"/>
  <c r="J111"/>
  <c r="BK95"/>
  <c i="5" r="BK222"/>
  <c r="BK216"/>
  <c r="J212"/>
  <c r="BK206"/>
  <c r="BK201"/>
  <c r="J198"/>
  <c r="J182"/>
  <c r="BK170"/>
  <c r="BK160"/>
  <c r="BK146"/>
  <c r="J145"/>
  <c r="BK143"/>
  <c r="BK142"/>
  <c r="BK140"/>
  <c r="J131"/>
  <c r="J126"/>
  <c r="BK122"/>
  <c r="BK119"/>
  <c r="BK115"/>
  <c r="BK112"/>
  <c r="BK108"/>
  <c r="BK103"/>
  <c r="J93"/>
  <c r="J89"/>
  <c r="J85"/>
  <c r="J222"/>
  <c r="BK219"/>
  <c r="J216"/>
  <c r="J208"/>
  <c r="BK204"/>
  <c r="BK199"/>
  <c r="J196"/>
  <c r="BK191"/>
  <c r="BK182"/>
  <c r="J169"/>
  <c r="J163"/>
  <c r="BK157"/>
  <c r="J153"/>
  <c r="J146"/>
  <c r="J142"/>
  <c r="BK135"/>
  <c r="J128"/>
  <c r="J122"/>
  <c r="J120"/>
  <c r="J119"/>
  <c r="BK116"/>
  <c r="BK113"/>
  <c r="J109"/>
  <c r="BK105"/>
  <c r="J101"/>
  <c r="BK93"/>
  <c i="2" r="BK136"/>
  <c r="BK113"/>
  <c r="J107"/>
  <c r="J97"/>
  <c r="J130"/>
  <c r="BK117"/>
  <c r="J109"/>
  <c r="BK104"/>
  <c r="J93"/>
  <c r="BK89"/>
  <c r="J122"/>
  <c r="BK111"/>
  <c r="J104"/>
  <c r="J99"/>
  <c r="BK93"/>
  <c r="J136"/>
  <c r="BK97"/>
  <c i="3" r="BK337"/>
  <c r="J330"/>
  <c r="J325"/>
  <c r="BK313"/>
  <c r="BK307"/>
  <c r="J291"/>
  <c r="BK272"/>
  <c r="BK265"/>
  <c i="2" l="1" r="P88"/>
  <c r="R88"/>
  <c r="P106"/>
  <c r="R106"/>
  <c r="BK121"/>
  <c r="J121"/>
  <c r="J64"/>
  <c r="T121"/>
  <c i="3" r="P88"/>
  <c r="R88"/>
  <c r="BK149"/>
  <c r="J149"/>
  <c r="J62"/>
  <c r="R149"/>
  <c r="BK157"/>
  <c r="J157"/>
  <c r="J63"/>
  <c r="R157"/>
  <c r="BK246"/>
  <c r="J246"/>
  <c r="J64"/>
  <c r="T246"/>
  <c r="P318"/>
  <c r="R318"/>
  <c i="4" r="R94"/>
  <c i="2" r="BK88"/>
  <c r="J88"/>
  <c r="J61"/>
  <c r="T88"/>
  <c r="BK106"/>
  <c r="J106"/>
  <c r="J63"/>
  <c r="T106"/>
  <c r="P121"/>
  <c r="R121"/>
  <c i="3" r="BK88"/>
  <c r="J88"/>
  <c r="J61"/>
  <c r="T88"/>
  <c r="P149"/>
  <c r="T149"/>
  <c r="P157"/>
  <c r="T157"/>
  <c r="P246"/>
  <c r="R246"/>
  <c r="R87"/>
  <c r="R86"/>
  <c r="BK318"/>
  <c r="J318"/>
  <c r="J65"/>
  <c r="T318"/>
  <c i="4" r="BK94"/>
  <c r="J94"/>
  <c r="J62"/>
  <c r="P94"/>
  <c r="T94"/>
  <c r="BK110"/>
  <c r="J110"/>
  <c r="J64"/>
  <c r="P110"/>
  <c r="R110"/>
  <c r="T110"/>
  <c i="5" r="P84"/>
  <c r="T84"/>
  <c r="P147"/>
  <c r="BK84"/>
  <c r="J84"/>
  <c r="J61"/>
  <c r="R84"/>
  <c r="BK147"/>
  <c r="J147"/>
  <c r="J62"/>
  <c r="R147"/>
  <c r="T147"/>
  <c i="2" r="BK103"/>
  <c r="J103"/>
  <c r="J62"/>
  <c r="BK132"/>
  <c r="J132"/>
  <c r="J65"/>
  <c i="3" r="BK336"/>
  <c r="J336"/>
  <c r="J66"/>
  <c i="2" r="BK135"/>
  <c r="J135"/>
  <c r="J66"/>
  <c i="4" r="BK87"/>
  <c r="J87"/>
  <c r="J61"/>
  <c r="BK103"/>
  <c r="J103"/>
  <c r="J63"/>
  <c r="BK120"/>
  <c r="J120"/>
  <c r="J65"/>
  <c i="5" r="E48"/>
  <c r="J52"/>
  <c r="J55"/>
  <c r="BE85"/>
  <c r="BE87"/>
  <c r="BE92"/>
  <c r="BE93"/>
  <c r="BE103"/>
  <c r="BE115"/>
  <c r="BE122"/>
  <c r="BE124"/>
  <c r="BE128"/>
  <c r="BE131"/>
  <c r="BE143"/>
  <c r="BE146"/>
  <c r="BE148"/>
  <c r="BE155"/>
  <c r="BE163"/>
  <c r="BE170"/>
  <c r="BE182"/>
  <c r="BE191"/>
  <c r="BE204"/>
  <c r="BE206"/>
  <c r="F55"/>
  <c r="BE89"/>
  <c r="BE99"/>
  <c r="BE101"/>
  <c r="BE105"/>
  <c r="BE108"/>
  <c r="BE109"/>
  <c r="BE112"/>
  <c r="BE113"/>
  <c r="BE116"/>
  <c r="BE119"/>
  <c r="BE120"/>
  <c r="BE126"/>
  <c r="BE135"/>
  <c r="BE140"/>
  <c r="BE142"/>
  <c r="BE145"/>
  <c r="BE151"/>
  <c r="BE153"/>
  <c r="BE157"/>
  <c r="BE160"/>
  <c r="BE166"/>
  <c r="BE169"/>
  <c r="BE176"/>
  <c r="BE188"/>
  <c r="BE194"/>
  <c r="BE196"/>
  <c r="BE198"/>
  <c r="BE199"/>
  <c r="BE201"/>
  <c r="BE208"/>
  <c r="BE212"/>
  <c r="BE216"/>
  <c r="BE219"/>
  <c r="BE222"/>
  <c i="4" r="E48"/>
  <c r="J52"/>
  <c r="J55"/>
  <c r="F82"/>
  <c r="BE95"/>
  <c r="BE104"/>
  <c r="BE111"/>
  <c r="BE121"/>
  <c r="BE88"/>
  <c r="BE98"/>
  <c r="BE114"/>
  <c r="BE117"/>
  <c i="3" r="E48"/>
  <c r="J55"/>
  <c r="J80"/>
  <c r="BE89"/>
  <c r="BE92"/>
  <c r="BE95"/>
  <c r="BE98"/>
  <c r="BE109"/>
  <c r="BE116"/>
  <c r="BE119"/>
  <c r="BE122"/>
  <c r="BE128"/>
  <c r="BE131"/>
  <c r="BE143"/>
  <c r="BE152"/>
  <c r="BE155"/>
  <c r="BE158"/>
  <c r="BE166"/>
  <c r="BE172"/>
  <c r="BE177"/>
  <c r="BE182"/>
  <c r="BE187"/>
  <c r="BE198"/>
  <c r="BE210"/>
  <c r="BE213"/>
  <c r="BE222"/>
  <c r="BE223"/>
  <c r="BE226"/>
  <c r="BE230"/>
  <c r="BE241"/>
  <c r="BE247"/>
  <c r="BE254"/>
  <c r="BE261"/>
  <c r="BE265"/>
  <c r="BE269"/>
  <c r="BE272"/>
  <c r="BE274"/>
  <c r="BE286"/>
  <c r="BE291"/>
  <c r="BE296"/>
  <c r="BE299"/>
  <c r="BE313"/>
  <c r="BE322"/>
  <c r="BE337"/>
  <c r="F55"/>
  <c r="BE101"/>
  <c r="BE106"/>
  <c r="BE125"/>
  <c r="BE134"/>
  <c r="BE137"/>
  <c r="BE140"/>
  <c r="BE146"/>
  <c r="BE150"/>
  <c r="BE161"/>
  <c r="BE192"/>
  <c r="BE202"/>
  <c r="BE207"/>
  <c r="BE217"/>
  <c r="BE220"/>
  <c r="BE227"/>
  <c r="BE236"/>
  <c r="BE250"/>
  <c r="BE256"/>
  <c r="BE267"/>
  <c r="BE277"/>
  <c r="BE301"/>
  <c r="BE304"/>
  <c r="BE307"/>
  <c r="BE310"/>
  <c r="BE315"/>
  <c r="BE319"/>
  <c r="BE325"/>
  <c r="BE327"/>
  <c r="BE330"/>
  <c r="BE333"/>
  <c i="2" r="J83"/>
  <c r="BE109"/>
  <c r="BE115"/>
  <c r="BE119"/>
  <c r="F55"/>
  <c r="BE97"/>
  <c r="J80"/>
  <c r="BE95"/>
  <c r="BE99"/>
  <c r="BE104"/>
  <c r="BE107"/>
  <c r="BE111"/>
  <c r="BE133"/>
  <c r="BE136"/>
  <c r="E48"/>
  <c r="BE89"/>
  <c r="BE91"/>
  <c r="BE93"/>
  <c r="BE101"/>
  <c r="BE113"/>
  <c r="BE117"/>
  <c r="BE122"/>
  <c r="BE130"/>
  <c r="F37"/>
  <c i="1" r="BD55"/>
  <c i="5" r="F36"/>
  <c i="1" r="BC58"/>
  <c i="3" r="J34"/>
  <c i="1" r="AW56"/>
  <c i="4" r="F36"/>
  <c i="1" r="BC57"/>
  <c i="5" r="F37"/>
  <c i="1" r="BD58"/>
  <c i="3" r="F34"/>
  <c i="1" r="BA56"/>
  <c i="3" r="F35"/>
  <c i="1" r="BB56"/>
  <c i="3" r="F37"/>
  <c i="1" r="BD56"/>
  <c i="2" r="F36"/>
  <c i="1" r="BC55"/>
  <c i="3" r="F36"/>
  <c i="1" r="BC56"/>
  <c i="2" r="F34"/>
  <c i="1" r="BA55"/>
  <c i="5" r="F34"/>
  <c i="1" r="BA58"/>
  <c i="2" r="F35"/>
  <c i="1" r="BB55"/>
  <c i="4" r="J34"/>
  <c i="1" r="AW57"/>
  <c i="5" r="J34"/>
  <c i="1" r="AW58"/>
  <c i="2" r="J34"/>
  <c i="1" r="AW55"/>
  <c i="4" r="F35"/>
  <c i="1" r="BB57"/>
  <c i="5" r="F35"/>
  <c i="1" r="BB58"/>
  <c i="4" r="F34"/>
  <c i="1" r="BA57"/>
  <c i="4" r="F37"/>
  <c i="1" r="BD57"/>
  <c i="4" l="1" r="P86"/>
  <c r="P85"/>
  <c i="1" r="AU57"/>
  <c i="4" r="T86"/>
  <c r="T85"/>
  <c r="R86"/>
  <c r="R85"/>
  <c i="5" r="T83"/>
  <c r="T82"/>
  <c i="3" r="T87"/>
  <c r="T86"/>
  <c i="5" r="R83"/>
  <c r="R82"/>
  <c r="P83"/>
  <c r="P82"/>
  <c i="1" r="AU58"/>
  <c i="2" r="T87"/>
  <c r="T86"/>
  <c i="3" r="P87"/>
  <c r="P86"/>
  <c i="1" r="AU56"/>
  <c i="2" r="R87"/>
  <c r="R86"/>
  <c r="P87"/>
  <c r="P86"/>
  <c i="1" r="AU55"/>
  <c i="2" r="BK87"/>
  <c r="J87"/>
  <c r="J60"/>
  <c i="3" r="BK87"/>
  <c r="J87"/>
  <c r="J60"/>
  <c i="4" r="BK86"/>
  <c r="J86"/>
  <c r="J60"/>
  <c i="5" r="BK83"/>
  <c r="J83"/>
  <c r="J60"/>
  <c i="2" r="F33"/>
  <c i="1" r="AZ55"/>
  <c i="3" r="F33"/>
  <c i="1" r="AZ56"/>
  <c r="BA54"/>
  <c r="W30"/>
  <c r="BD54"/>
  <c r="W33"/>
  <c i="2" r="J33"/>
  <c i="1" r="AV55"/>
  <c r="AT55"/>
  <c i="4" r="F33"/>
  <c i="1" r="AZ57"/>
  <c r="BB54"/>
  <c r="W31"/>
  <c i="4" r="J33"/>
  <c i="1" r="AV57"/>
  <c r="AT57"/>
  <c i="5" r="J33"/>
  <c i="1" r="AV58"/>
  <c r="AT58"/>
  <c i="3" r="J33"/>
  <c i="1" r="AV56"/>
  <c r="AT56"/>
  <c i="5" r="F33"/>
  <c i="1" r="AZ58"/>
  <c r="BC54"/>
  <c r="W32"/>
  <c i="3" l="1" r="BK86"/>
  <c r="J86"/>
  <c r="J59"/>
  <c i="4" r="BK85"/>
  <c r="J85"/>
  <c r="J59"/>
  <c i="2" r="BK86"/>
  <c r="J86"/>
  <c r="J59"/>
  <c i="5" r="BK82"/>
  <c r="J82"/>
  <c r="J59"/>
  <c i="1" r="AU54"/>
  <c r="AW54"/>
  <c r="AK30"/>
  <c r="AY54"/>
  <c r="AZ54"/>
  <c r="W29"/>
  <c r="AX54"/>
  <c i="5" l="1" r="J30"/>
  <c i="1" r="AG58"/>
  <c i="3" r="J30"/>
  <c i="1" r="AG56"/>
  <c i="2" r="J30"/>
  <c i="1" r="AG55"/>
  <c i="4" r="J30"/>
  <c i="1" r="AG57"/>
  <c r="AV54"/>
  <c r="AK29"/>
  <c i="3" l="1" r="J39"/>
  <c i="4" r="J39"/>
  <c i="2" r="J39"/>
  <c i="5" r="J39"/>
  <c i="1" r="AN57"/>
  <c r="AN58"/>
  <c r="AN55"/>
  <c r="AN56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<sst xmlns="http://schemas.openxmlformats.org/spreadsheetml/2006/main">
  <si>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</si>
  <si>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</si>
  <si>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</si>
  <si>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</si>
  <si>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</si>
  <si>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{eee2852a-4b4a-4c5f-82b9-ca4ab1b9e84e}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</si>
  <si>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</si>
  <si>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</si>
  <si>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</si>
  <si>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</si>
  <si>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</si>
  <si>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</si>
  <si>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</si>
  <si>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</si>
  <si>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2025006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</si>
  <si>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</si>
  <si>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</si>
  <si>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Parkoviště pod Hrádkem</t>
  </si>
  <si>
    <t>KSO:</t>
  </si>
  <si>
    <t/>
  </si>
  <si>
    <t>CC-CZ:</t>
  </si>
  <si>
    <t>Místo:</t>
  </si>
  <si>
    <t xml:space="preserve"> </t>
  </si>
  <si>
    <t>Datum:</t>
  </si>
  <si>
    <t>23. 6. 2025</t>
  </si>
  <si>
    <t>Zadavatel:</t>
  </si>
  <si>
    <t>IČ:</t>
  </si>
  <si>
    <t>Město Varnsdorf</t>
  </si>
  <si>
    <t>DIČ:</t>
  </si>
  <si>
    <t>Účastník:</t>
  </si>
  <si>
    <t>Vyplň údaj</t>
  </si>
  <si>
    <t>Projektant:</t>
  </si>
  <si>
    <t>25487892</t>
  </si>
  <si>
    <t>ProProjekt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</si>
  <si>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</si>
  <si>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</si>
  <si>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</si>
  <si>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</si>
  <si>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</si>
  <si>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</si>
  <si>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</si>
  <si>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</si>
  <si>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</si>
  <si>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</si>
  <si>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</si>
  <si>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</si>
  <si>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</si>
  <si>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</si>
  <si>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</si>
  <si>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</si>
  <si>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</si>
  <si>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</si>
  <si>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</si>
  <si>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</si>
  <si>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</si>
  <si>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</si>
  <si>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</si>
  <si>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</si>
  <si>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</si>
  <si>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</si>
  <si>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</si>
  <si>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</si>
  <si>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</si>
  <si>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</si>
  <si>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</si>
  <si>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</si>
  <si>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</si>
  <si>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</si>
  <si>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</si>
  <si>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</si>
  <si>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</si>
  <si>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</si>
  <si>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</si>
  <si>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</si>
  <si>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</si>
  <si>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</si>
  <si>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</si>
  <si>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</t>
  </si>
  <si>
    <t xml:space="preserve">Vedlejší a ostatní rozpočtové náklady </t>
  </si>
  <si>
    <t>STA</t>
  </si>
  <si>
    <t>1</t>
  </si>
  <si>
    <t>{5afb7436-1a81-4c61-ae2b-f52d5d48cdce}</t>
  </si>
  <si>
    <t>2</t>
  </si>
  <si>
    <t>SO 101</t>
  </si>
  <si>
    <t xml:space="preserve">Parkoviště </t>
  </si>
  <si>
    <t>{be5e3318-8419-431e-9bd7-1be9a3ce6820}</t>
  </si>
  <si>
    <t>SO 101a</t>
  </si>
  <si>
    <t xml:space="preserve">Aktivní zóna_betonový recyklát 0,5 m </t>
  </si>
  <si>
    <t>{a4b8f957-4eb0-4259-8611-5feed3c04106}</t>
  </si>
  <si>
    <t>SO 401</t>
  </si>
  <si>
    <t xml:space="preserve">Veřejné osvětlení </t>
  </si>
  <si>
    <t>{58d5629d-1f3b-4d8a-afbb-45ee4673754c}</t>
  </si>
  <si>
    <t>KRYCÍ LIST SOUPISU PRACÍ</t>
  </si>
  <si>
    <t>Objekt:</t>
  </si>
  <si>
    <t xml:space="preserve">SO 0 - Vedlejší a ostatní rozpočtové náklady 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</si>
  <si>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</si>
  <si>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</si>
  <si>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</si>
  <si>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</si>
  <si>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</si>
  <si>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</si>
  <si>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</si>
  <si>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</si>
  <si>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</si>
  <si>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</si>
  <si>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</si>
  <si>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</si>
  <si>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</si>
  <si>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</si>
  <si>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</si>
  <si>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</si>
  <si>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</si>
  <si>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</si>
  <si>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</si>
  <si>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</si>
  <si>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</si>
  <si>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</si>
  <si>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</si>
  <si>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</si>
  <si>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</si>
  <si>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</si>
  <si>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</si>
  <si>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</si>
  <si>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</si>
  <si>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</si>
  <si>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</si>
  <si>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012103000</t>
  </si>
  <si>
    <t>Přípravné zeměměřičské práce</t>
  </si>
  <si>
    <t>…</t>
  </si>
  <si>
    <t>CS ÚRS 2025 01</t>
  </si>
  <si>
    <t>1024</t>
  </si>
  <si>
    <t>860605862</t>
  </si>
  <si>
    <t>Online PSC</t>
  </si>
  <si>
    <t>https://podminky.urs.cz/item/CS_URS_2025_01/012103000</t>
  </si>
  <si>
    <t>012164000</t>
  </si>
  <si>
    <t>Vytyčení a zaměření inženýrských sítí</t>
  </si>
  <si>
    <t>-1445389859</t>
  </si>
  <si>
    <t>https://podminky.urs.cz/item/CS_URS_2025_01/012164000</t>
  </si>
  <si>
    <t>3</t>
  </si>
  <si>
    <t>012203000</t>
  </si>
  <si>
    <t>Zeměměřičské práce před výstavbou</t>
  </si>
  <si>
    <t>-1812789507</t>
  </si>
  <si>
    <t>https://podminky.urs.cz/item/CS_URS_2025_01/012203000</t>
  </si>
  <si>
    <t>4</t>
  </si>
  <si>
    <t>012303000</t>
  </si>
  <si>
    <t>Zeměměřičské práce při provádění stavby</t>
  </si>
  <si>
    <t>-951909698</t>
  </si>
  <si>
    <t>https://podminky.urs.cz/item/CS_URS_2025_01/012303000</t>
  </si>
  <si>
    <t>012414000</t>
  </si>
  <si>
    <t>Geometrický plán</t>
  </si>
  <si>
    <t>-763336876</t>
  </si>
  <si>
    <t>https://podminky.urs.cz/item/CS_URS_2025_01/012414000</t>
  </si>
  <si>
    <t>6</t>
  </si>
  <si>
    <t>012444000</t>
  </si>
  <si>
    <t>Geodetické měření skutečného provedení stavby</t>
  </si>
  <si>
    <t>34980107</t>
  </si>
  <si>
    <t>https://podminky.urs.cz/item/CS_URS_2025_01/012444000</t>
  </si>
  <si>
    <t>7</t>
  </si>
  <si>
    <t>013254000</t>
  </si>
  <si>
    <t>Dokumentace skutečného provedení stavby</t>
  </si>
  <si>
    <t>2134213093</t>
  </si>
  <si>
    <t>https://podminky.urs.cz/item/CS_URS_2025_01/013254000</t>
  </si>
  <si>
    <t>VRN2</t>
  </si>
  <si>
    <t>Příprava staveniště</t>
  </si>
  <si>
    <t>8</t>
  </si>
  <si>
    <t>020001000</t>
  </si>
  <si>
    <t>-1026928004</t>
  </si>
  <si>
    <t>https://podminky.urs.cz/item/CS_URS_2025_01/020001000</t>
  </si>
  <si>
    <t>VRN3</t>
  </si>
  <si>
    <t>Zařízení staveniště</t>
  </si>
  <si>
    <t>9</t>
  </si>
  <si>
    <t>030001000</t>
  </si>
  <si>
    <t>705892740</t>
  </si>
  <si>
    <t>https://podminky.urs.cz/item/CS_URS_2025_01/030001000</t>
  </si>
  <si>
    <t>10</t>
  </si>
  <si>
    <t>032103000</t>
  </si>
  <si>
    <t>Náklady na stavební buňky, úpravu stávajících objektů</t>
  </si>
  <si>
    <t>-981256353</t>
  </si>
  <si>
    <t>https://podminky.urs.cz/item/CS_URS_2025_01/032103000</t>
  </si>
  <si>
    <t>11</t>
  </si>
  <si>
    <t>033103000</t>
  </si>
  <si>
    <t>Připojení energií pro zařízení staveniště</t>
  </si>
  <si>
    <t>-1416672686</t>
  </si>
  <si>
    <t>https://podminky.urs.cz/item/CS_URS_2025_01/033103000</t>
  </si>
  <si>
    <t>033203000</t>
  </si>
  <si>
    <t>Spotřeba energií pro zařízení staveniště</t>
  </si>
  <si>
    <t>1899743277</t>
  </si>
  <si>
    <t>https://podminky.urs.cz/item/CS_URS_2025_01/033203000</t>
  </si>
  <si>
    <t>13</t>
  </si>
  <si>
    <t>034103000</t>
  </si>
  <si>
    <t>Oplocení staveniště</t>
  </si>
  <si>
    <t>1096455742</t>
  </si>
  <si>
    <t>https://podminky.urs.cz/item/CS_URS_2025_01/034103000</t>
  </si>
  <si>
    <t>14</t>
  </si>
  <si>
    <t>034303000</t>
  </si>
  <si>
    <t>Dopravní značení na staveništi</t>
  </si>
  <si>
    <t>868884346</t>
  </si>
  <si>
    <t>https://podminky.urs.cz/item/CS_URS_2025_01/034303000</t>
  </si>
  <si>
    <t>15</t>
  </si>
  <si>
    <t>039103000</t>
  </si>
  <si>
    <t>Rozebrání, bourání a odvoz zařízení staveniště</t>
  </si>
  <si>
    <t>-1991188818</t>
  </si>
  <si>
    <t>https://podminky.urs.cz/item/CS_URS_2025_01/039103000</t>
  </si>
  <si>
    <t>VRN4</t>
  </si>
  <si>
    <t>Inženýrská činnost</t>
  </si>
  <si>
    <t>16</t>
  </si>
  <si>
    <t>043114000</t>
  </si>
  <si>
    <t>Zkoušky tlakové</t>
  </si>
  <si>
    <t>-1713636269</t>
  </si>
  <si>
    <t>https://podminky.urs.cz/item/CS_URS_2025_01/043114000</t>
  </si>
  <si>
    <t>VV</t>
  </si>
  <si>
    <t xml:space="preserve">"Únosnost zemní pláně musí být minimálně 30 MPa u skladeb S1 až S3 a minimálně 45 MPa u skladby S4. </t>
  </si>
  <si>
    <t xml:space="preserve">"Při nedostatečné únosnosti zemní pláně bude aktivní zóna odtěžena až do hloubky 0,5m a vyplněna betonovým recyklátem. </t>
  </si>
  <si>
    <t>"Konkrétní řešení nutno konzultovat s projektantem.</t>
  </si>
  <si>
    <t xml:space="preserve">2"zkouška zemní pláně pro ověření požadovné únosnosti před zahájením stavby </t>
  </si>
  <si>
    <t xml:space="preserve">2"zkouška zemní pláně pro ověření požadovné únosnosti po dokončení stavby </t>
  </si>
  <si>
    <t>Součet</t>
  </si>
  <si>
    <t>17</t>
  </si>
  <si>
    <t>045002000</t>
  </si>
  <si>
    <t>Kompletační a koordinační činnost</t>
  </si>
  <si>
    <t>415296867</t>
  </si>
  <si>
    <t>https://podminky.urs.cz/item/CS_URS_2025_01/045002000</t>
  </si>
  <si>
    <t>VRN6</t>
  </si>
  <si>
    <t>Územní vlivy</t>
  </si>
  <si>
    <t>18</t>
  </si>
  <si>
    <t>060001000</t>
  </si>
  <si>
    <t>-1959546288</t>
  </si>
  <si>
    <t>https://podminky.urs.cz/item/CS_URS_2025_01/060001000</t>
  </si>
  <si>
    <t>VRN7</t>
  </si>
  <si>
    <t>Provozní vlivy</t>
  </si>
  <si>
    <t>19</t>
  </si>
  <si>
    <t>070001000</t>
  </si>
  <si>
    <t>707755651</t>
  </si>
  <si>
    <t>https://podminky.urs.cz/item/CS_URS_2025_01/070001000</t>
  </si>
  <si>
    <t xml:space="preserve">SO 101 - Parkoviště 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</si>
  <si>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</si>
  <si>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</si>
  <si>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</si>
  <si>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</si>
  <si>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</si>
  <si>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</si>
  <si>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</si>
  <si>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HSV</t>
  </si>
  <si>
    <t>Práce a dodávky HSV</t>
  </si>
  <si>
    <t>Zemní práce</t>
  </si>
  <si>
    <t>112101105</t>
  </si>
  <si>
    <t>Odstranění stromů s odřezáním kmene a s odvětvením listnatých, průměru kmene přes 900 do 1100 mm</t>
  </si>
  <si>
    <t>kus</t>
  </si>
  <si>
    <t>824549394</t>
  </si>
  <si>
    <t>https://podminky.urs.cz/item/CS_URS_2025_01/112101105</t>
  </si>
  <si>
    <t xml:space="preserve">1"javor V= 10m průměr 105 cm </t>
  </si>
  <si>
    <t>112251105</t>
  </si>
  <si>
    <t>Odstranění pařezů strojně s jejich vykopáním nebo vytrháním průměru přes 900 do 1100 mm</t>
  </si>
  <si>
    <t>-1482508844</t>
  </si>
  <si>
    <t>https://podminky.urs.cz/item/CS_URS_2025_01/112251105</t>
  </si>
  <si>
    <t>113107042</t>
  </si>
  <si>
    <t>Odstranění podkladů nebo krytů při překopech inženýrských sítí s přemístěním hmot na skládku ve vzdálenosti do 3 m nebo s naložením na dopravní prostředek ručně živičných, o tl. vrstvy přes 50 do 100 mm</t>
  </si>
  <si>
    <t>m2</t>
  </si>
  <si>
    <t>1982339527</t>
  </si>
  <si>
    <t>https://podminky.urs.cz/item/CS_URS_2025_01/113107042</t>
  </si>
  <si>
    <t xml:space="preserve">(5,3+4,65)*0,4"napojení točny na stávající komunikaci </t>
  </si>
  <si>
    <t>121151123</t>
  </si>
  <si>
    <t>Sejmutí ornice strojně při souvislé ploše přes 500 m2, tl. vrstvy do 200 mm</t>
  </si>
  <si>
    <t>1220449147</t>
  </si>
  <si>
    <t>https://podminky.urs.cz/item/CS_URS_2025_01/121151123</t>
  </si>
  <si>
    <t xml:space="preserve">1353"sejmutí ornice po celé ploše stavby </t>
  </si>
  <si>
    <t>122252204</t>
  </si>
  <si>
    <t>Odkopávky a prokopávky nezapažené pro silnice a dálnice strojně v hornině třídy těžitelnosti I přes 100 do 500 m3</t>
  </si>
  <si>
    <t>m3</t>
  </si>
  <si>
    <t>-1312220270</t>
  </si>
  <si>
    <t>https://podminky.urs.cz/item/CS_URS_2025_01/122252204</t>
  </si>
  <si>
    <t xml:space="preserve">280*0,15"točna </t>
  </si>
  <si>
    <t>445*0,3"jízdní pás, parkovací stání , chodník</t>
  </si>
  <si>
    <t>132151101</t>
  </si>
  <si>
    <t>Hloubení nezapažených rýh šířky do 800 mm strojně s urovnáním dna do předepsaného profilu a spádu v hornině třídy těžitelnosti I skupiny 1 a 2 do 20 m3</t>
  </si>
  <si>
    <t>-141940434</t>
  </si>
  <si>
    <t>https://podminky.urs.cz/item/CS_URS_2025_01/132151101</t>
  </si>
  <si>
    <t xml:space="preserve">((0,7+0,3)/2*1,45)*25,5"drenážní rýha 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</si>
  <si>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</si>
  <si>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</si>
  <si>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-837241222</t>
  </si>
  <si>
    <t>https://podminky.urs.cz/item/CS_URS_2025_01/162351103</t>
  </si>
  <si>
    <t>1353*0,2"odvoz ornice na dočasnou deponii</t>
  </si>
  <si>
    <t>542,5*0,2"přesun ornice k rozprostření v místě stavby, plocha zeleň</t>
  </si>
  <si>
    <t>175"zemina z odkopávky na dočasnou deponii</t>
  </si>
  <si>
    <t>167151101</t>
  </si>
  <si>
    <t>Nakládání, skládání a překládání neulehlého výkopku nebo sypaniny strojně nakládání, množství do 100 m3, z horniny třídy těžitelnosti I, skupiny 1 až 3</t>
  </si>
  <si>
    <t>-301046811</t>
  </si>
  <si>
    <t>https://podminky.urs.cz/item/CS_URS_2025_01/167151101</t>
  </si>
  <si>
    <t>542,5*0,2"přesun ornice k rozprostření na stavbě, plocha zeleň</t>
  </si>
  <si>
    <t>180405111</t>
  </si>
  <si>
    <t>Založení trávníků ve vegetačních dlaždicích nebo prefabrikátech výsevem semene v rovině nebo na svahu do 1:5</t>
  </si>
  <si>
    <t>1417318413</t>
  </si>
  <si>
    <t>https://podminky.urs.cz/item/CS_URS_2025_01/180405111</t>
  </si>
  <si>
    <t xml:space="preserve">(89,600+129,930)"parkovací stání skladba S4 </t>
  </si>
  <si>
    <t>M</t>
  </si>
  <si>
    <t>00572410</t>
  </si>
  <si>
    <t>osivo směs travní parková</t>
  </si>
  <si>
    <t>kg</t>
  </si>
  <si>
    <t>808041759</t>
  </si>
  <si>
    <t>(89,600+129,930)*0,04"parkovací stání skladba S4 (40g/m2)</t>
  </si>
  <si>
    <t>8,781*1,02 'Přepočtené koeficientem množství</t>
  </si>
  <si>
    <t>181351113</t>
  </si>
  <si>
    <t>Rozprostření a urovnání ornice v rovině nebo ve svahu sklonu do 1:5 strojně při souvislé ploše přes 500 m2, tl. vrstvy do 200 mm</t>
  </si>
  <si>
    <t>16392376</t>
  </si>
  <si>
    <t>https://podminky.urs.cz/item/CS_URS_2025_01/181351113</t>
  </si>
  <si>
    <t>542,5"celková plocha zeleň</t>
  </si>
  <si>
    <t>181411121</t>
  </si>
  <si>
    <t>Založení trávníku na půdě předem připravené plochy do 1000 m2 výsevem včetně utažení lučního v rovině nebo na svahu do 1:5</t>
  </si>
  <si>
    <t>1935974107</t>
  </si>
  <si>
    <t>https://podminky.urs.cz/item/CS_URS_2025_01/181411121</t>
  </si>
  <si>
    <t xml:space="preserve">542,5"celková plocha zeleň </t>
  </si>
  <si>
    <t>00572472</t>
  </si>
  <si>
    <t>osivo směs travní krajinná-rovinná</t>
  </si>
  <si>
    <t>680488125</t>
  </si>
  <si>
    <t>542,5*0,05"celková plocha zeleň (50g/m2)</t>
  </si>
  <si>
    <t>27,125*1,02 'Přepočtené koeficientem množství</t>
  </si>
  <si>
    <t>181951112</t>
  </si>
  <si>
    <t>Úprava pláně vyrovnáním výškových rozdílů strojně v hornině třídy těžitelnosti I, skupiny 1 až 3 se zhutněním</t>
  </si>
  <si>
    <t>-818402211</t>
  </si>
  <si>
    <t>https://podminky.urs.cz/item/CS_URS_2025_01/181951112</t>
  </si>
  <si>
    <t xml:space="preserve">1353"pláň upravit do předepsaných profilů dle výkresu podélné profily  D1.1.2.b a výkresu D1.1.2.c.1 vzorové příčné řezy </t>
  </si>
  <si>
    <t>182303111</t>
  </si>
  <si>
    <t>Doplnění zeminy nebo substrátu na travnatých plochách tloušťky do 50 mm v rovině nebo na svahu do 1:5</t>
  </si>
  <si>
    <t>1670622455</t>
  </si>
  <si>
    <t>https://podminky.urs.cz/item/CS_URS_2025_01/182303111</t>
  </si>
  <si>
    <t xml:space="preserve">542,5" ohumusení celkové plochy zeleň </t>
  </si>
  <si>
    <t>10371500</t>
  </si>
  <si>
    <t>substrát pro trávníky VL</t>
  </si>
  <si>
    <t>-73960594</t>
  </si>
  <si>
    <t xml:space="preserve">542,5*0,1" ohumusení plochy zeleň </t>
  </si>
  <si>
    <t>54,25*1,02 'Přepočtené koeficientem množství</t>
  </si>
  <si>
    <t>185804312</t>
  </si>
  <si>
    <t>Zalití rostlin vodou plochy záhonů jednotlivě přes 20 m2</t>
  </si>
  <si>
    <t>-35079486</t>
  </si>
  <si>
    <t>https://podminky.urs.cz/item/CS_URS_2025_01/185804312</t>
  </si>
  <si>
    <t>542,5*0,015"celková plocha zeleň (15 litrů/m2)</t>
  </si>
  <si>
    <t>185851121</t>
  </si>
  <si>
    <t>Dovoz vody pro zálivku rostlin na vzdálenost do 1000 m</t>
  </si>
  <si>
    <t>2061376818</t>
  </si>
  <si>
    <t>https://podminky.urs.cz/item/CS_URS_2025_01/185851121</t>
  </si>
  <si>
    <t>Zakládání</t>
  </si>
  <si>
    <t>21275210R</t>
  </si>
  <si>
    <t xml:space="preserve">Trativod z drenážních trubek korugovaných PE-HD SN 4 perforace 360° včetně lože otevřený výkop DN 110 </t>
  </si>
  <si>
    <t>m</t>
  </si>
  <si>
    <t>652508956</t>
  </si>
  <si>
    <t xml:space="preserve">25,5"drenážní potrubí </t>
  </si>
  <si>
    <t>20</t>
  </si>
  <si>
    <t>214500411</t>
  </si>
  <si>
    <t>Zřízení výplně rýhy s drenážním potrubím z trub DN do 200 štěrkem, pískem nebo štěrkopískem, výšky přes 850 do 1300 mm</t>
  </si>
  <si>
    <t>1243298560</t>
  </si>
  <si>
    <t>https://podminky.urs.cz/item/CS_URS_2025_01/214500411</t>
  </si>
  <si>
    <t>25,5"dosypání drenážní rýhy</t>
  </si>
  <si>
    <t>58343959</t>
  </si>
  <si>
    <t>kamenivo drcené hrubé frakce 32/63</t>
  </si>
  <si>
    <t>t</t>
  </si>
  <si>
    <t>947020280</t>
  </si>
  <si>
    <t>(((0,7+0,32)/2*1,05)*25,5)*2,2" manenivo pro doplnění rýhy * koef.obj.hm.</t>
  </si>
  <si>
    <t>Komunikace pozemní</t>
  </si>
  <si>
    <t>22</t>
  </si>
  <si>
    <t>564851011</t>
  </si>
  <si>
    <t>Podklad ze štěrkodrti ŠD s rozprostřením a zhutněním plochy jednotlivě do 100 m2, po zhutnění tl. 150 mm</t>
  </si>
  <si>
    <t>-730066857</t>
  </si>
  <si>
    <t>https://podminky.urs.cz/item/CS_URS_2025_01/564851011</t>
  </si>
  <si>
    <t xml:space="preserve">84,8"chodník skladba S2 fr. 0 - 32 </t>
  </si>
  <si>
    <t>23</t>
  </si>
  <si>
    <t>564861111</t>
  </si>
  <si>
    <t>Podklad ze štěrkodrti ŠD s rozprostřením a zhutněním plochy přes 100 m2, po zhutnění tl. 200 mm</t>
  </si>
  <si>
    <t>-1355876582</t>
  </si>
  <si>
    <t>https://podminky.urs.cz/item/CS_URS_2025_01/564861111</t>
  </si>
  <si>
    <t xml:space="preserve">28,3*6"jízdní pás skladba S3 fr. 0 - 63 </t>
  </si>
  <si>
    <t>(2,8+2,6+2,8)*5"vyhrazená stání skladba S3 fr. 0-63</t>
  </si>
  <si>
    <t>24</t>
  </si>
  <si>
    <t>564871111</t>
  </si>
  <si>
    <t>Podklad ze štěrkodrti ŠD s rozprostřením a zhutněním plochy přes 100 m2, po zhutnění tl. 250 mm</t>
  </si>
  <si>
    <t>-1783258842</t>
  </si>
  <si>
    <t>https://podminky.urs.cz/item/CS_URS_2025_01/564871111</t>
  </si>
  <si>
    <t>282,1"točna skladba S1 (fr. 0-63)</t>
  </si>
  <si>
    <t>(5,3+4,65)*0,4"napojení točny na stávající komunikaci (fr. 0-63)</t>
  </si>
  <si>
    <t>(89,600+129,930)"parkovací stání skladba S4 (fr. 32-63)</t>
  </si>
  <si>
    <t>25</t>
  </si>
  <si>
    <t>565145121</t>
  </si>
  <si>
    <t>Asfaltový beton vrstva podkladní ACP 16 (obalované kamenivo střednězrnné - OKS) s rozprostřením a zhutněním v pruhu šířky přes 3 m, po zhutnění tl. 60 mm</t>
  </si>
  <si>
    <t>-1887847868</t>
  </si>
  <si>
    <t>https://podminky.urs.cz/item/CS_URS_2025_01/565145121</t>
  </si>
  <si>
    <t>282,1"točna skladba S1</t>
  </si>
  <si>
    <t>26</t>
  </si>
  <si>
    <t>573111112</t>
  </si>
  <si>
    <t>Postřik infiltrační PI z asfaltu silničního s posypem kamenivem, v množství 1,00 kg/m2</t>
  </si>
  <si>
    <t>499290667</t>
  </si>
  <si>
    <t>https://podminky.urs.cz/item/CS_URS_2025_01/573111112</t>
  </si>
  <si>
    <t>27</t>
  </si>
  <si>
    <t>573231106</t>
  </si>
  <si>
    <t>Postřik spojovací PS bez posypu kamenivem ze silniční emulze, v množství 0,30 kg/m2</t>
  </si>
  <si>
    <t>977315305</t>
  </si>
  <si>
    <t>https://podminky.urs.cz/item/CS_URS_2025_01/573231106</t>
  </si>
  <si>
    <t>28</t>
  </si>
  <si>
    <t>577134121</t>
  </si>
  <si>
    <t>Asfaltový beton vrstva obrusná ACO 11 (ABS) s rozprostřením a se zhutněním z nemodifikovaného asfaltu v pruhu šířky přes 3 m tř. I (ACO 11+), po zhutnění tl. 40 mm</t>
  </si>
  <si>
    <t>-1039053337</t>
  </si>
  <si>
    <t>https://podminky.urs.cz/item/CS_URS_2025_01/577134121</t>
  </si>
  <si>
    <t>29</t>
  </si>
  <si>
    <t>591111111</t>
  </si>
  <si>
    <t>Kladení dlažby z kostek s provedením lože do tl. 50 mm, s vyplněním spár, s dvojím beraněním a se smetením přebytečného materiálu na krajnici velkých z kamene, do lože z kameniva těženého</t>
  </si>
  <si>
    <t>-1288391745</t>
  </si>
  <si>
    <t>https://podminky.urs.cz/item/CS_URS_2025_01/591111111</t>
  </si>
  <si>
    <t>"Ložná vrstva 40 mm (fr. 4-8), dláždění do oblouku</t>
  </si>
  <si>
    <t xml:space="preserve">28,3*6"jízdní pás parkoviště skladba S3 </t>
  </si>
  <si>
    <t>(2,8+2,6+2,8)*5"vyhrazená stání skladba S3</t>
  </si>
  <si>
    <t>30</t>
  </si>
  <si>
    <t>58381007</t>
  </si>
  <si>
    <t>kostka štípaná dlažební žula drobná 8/10</t>
  </si>
  <si>
    <t>-186294717</t>
  </si>
  <si>
    <t>28,3*6"jízdní pás parkoviště skladba S3</t>
  </si>
  <si>
    <t>31</t>
  </si>
  <si>
    <t>591411111</t>
  </si>
  <si>
    <t>Kladení dlažby z mozaiky komunikací pro pěší s vyplněním spár, s dvojím beraněním a se smetením přebytečného materiálu na vzdálenost do 3 m jednobarevné, s ložem tl. do 40 mm z kameniva</t>
  </si>
  <si>
    <t>-1323897546</t>
  </si>
  <si>
    <t>https://podminky.urs.cz/item/CS_URS_2025_01/591411111</t>
  </si>
  <si>
    <t>84,8"chodník skladba S2 tl. lože 30 mm</t>
  </si>
  <si>
    <t xml:space="preserve">2*1,1"nástup na chodník dlažba s hamtovou úpravou pro nevidomé </t>
  </si>
  <si>
    <t>32</t>
  </si>
  <si>
    <t>58381005</t>
  </si>
  <si>
    <t>kostka štípaná dlažební mozaika žula 4/6 šedá</t>
  </si>
  <si>
    <t>-1628693767</t>
  </si>
  <si>
    <t>84,8"chodník skladba S2</t>
  </si>
  <si>
    <t>84,8*1,02 'Přepočtené koeficientem množství</t>
  </si>
  <si>
    <t>33</t>
  </si>
  <si>
    <t>RMAT0004</t>
  </si>
  <si>
    <t>dlažba žulová s hmatovou úrpavou pro nevidomé 4/6</t>
  </si>
  <si>
    <t>-1950094647</t>
  </si>
  <si>
    <t xml:space="preserve">2*1,1"nástup na chodník z vyhrazeného stání a nástup na chodník točna </t>
  </si>
  <si>
    <t>2,2*1,02 'Přepočtené koeficientem množství</t>
  </si>
  <si>
    <t>34</t>
  </si>
  <si>
    <t>591412111</t>
  </si>
  <si>
    <t>Kladení dlažby z mozaiky komunikací pro pěší s vyplněním spár, s dvojím beraněním a se smetením přebytečného materiálu na vzdálenost do 3 m dvoubarevné a vícebarevné, s ložem tl. do 40 mm z kameniva</t>
  </si>
  <si>
    <t>-325722409</t>
  </si>
  <si>
    <t>https://podminky.urs.cz/item/CS_URS_2025_01/591412111</t>
  </si>
  <si>
    <t>"Ložná vrstva 40 mm (fr. 4-8)</t>
  </si>
  <si>
    <t>35</t>
  </si>
  <si>
    <t>583810R7</t>
  </si>
  <si>
    <t>kostka štípaná dlažební žula drobná 8/10 dvoubarevná (VDZ kontrastní)</t>
  </si>
  <si>
    <t>-1650787934</t>
  </si>
  <si>
    <t>(2,8+2,6+2,8)*5"vyhrazená stání skladba S3 kontrastní VDZ (X, invalida)</t>
  </si>
  <si>
    <t>41*1,02 'Přepočtené koeficientem množství</t>
  </si>
  <si>
    <t>36</t>
  </si>
  <si>
    <t>593532113</t>
  </si>
  <si>
    <t>Kladení dlažby z plastových vegetačních tvárnic pozemních komunikací s vyrovnávací vrstvou z kameniva tl. do 20 mm a s vyplněním vegetačních otvorů se zámkem tl. přes 30 do 60 mm, pro plochy přes 100 do 300 m2</t>
  </si>
  <si>
    <t>-427511204</t>
  </si>
  <si>
    <t>https://podminky.urs.cz/item/CS_URS_2025_01/593532113</t>
  </si>
  <si>
    <t>37</t>
  </si>
  <si>
    <t>58343810</t>
  </si>
  <si>
    <t>kamenivo drcené hrubé frakce 4/8</t>
  </si>
  <si>
    <t>-1756680069</t>
  </si>
  <si>
    <t>38</t>
  </si>
  <si>
    <t>10321100</t>
  </si>
  <si>
    <t>zahradní substrát pro výsadbu VL</t>
  </si>
  <si>
    <t>499348807</t>
  </si>
  <si>
    <t xml:space="preserve">((89,600+129,930)*0,04)"parkovací stání skladba S4 vyrovnávací vrstva 15% substrát </t>
  </si>
  <si>
    <t>8,781*0,15 'Přepočtené koeficientem množství</t>
  </si>
  <si>
    <t>39</t>
  </si>
  <si>
    <t>56245142</t>
  </si>
  <si>
    <t>dlažba zatravňovací recyklovaný PE nosnost 300t/m2 500x500x40mm</t>
  </si>
  <si>
    <t>-789581144</t>
  </si>
  <si>
    <t>40</t>
  </si>
  <si>
    <t>59353211R</t>
  </si>
  <si>
    <t>Kladení parkovacích značek plastových do plastových vegetačních tvárnic pozemních komunikací</t>
  </si>
  <si>
    <t>1231096247</t>
  </si>
  <si>
    <t>"Jednotlivá parkovací stání je třeba označit bílou plastovou parkovací značkou (bodem) rozteč min po 0,5 m</t>
  </si>
  <si>
    <t>41</t>
  </si>
  <si>
    <t>594111112</t>
  </si>
  <si>
    <t>Kladení dlažby z lomového kamene lomařsky upraveného v ploše vodorovné nebo ve sklonu na plocho tl. do 100 mm, bez vyplnění spár, s provedením lože tl. 50 mm z kameniva těženého</t>
  </si>
  <si>
    <t>532631962</t>
  </si>
  <si>
    <t>https://podminky.urs.cz/item/CS_URS_2025_01/594111112</t>
  </si>
  <si>
    <t xml:space="preserve">"Lemování varovných pásů 0,25m </t>
  </si>
  <si>
    <t xml:space="preserve">3,15*0,25"nástup na chodník z vyhrazeného stání </t>
  </si>
  <si>
    <t xml:space="preserve">3,4*0,25"nástup na chodník točna </t>
  </si>
  <si>
    <t>42</t>
  </si>
  <si>
    <t>RMAT0002</t>
  </si>
  <si>
    <t xml:space="preserve">deska dlažební hladká šířka 250mm </t>
  </si>
  <si>
    <t>-1999223667</t>
  </si>
  <si>
    <t>1,638*1,02 'Přepočtené koeficientem množství</t>
  </si>
  <si>
    <t>43</t>
  </si>
  <si>
    <t>599141111</t>
  </si>
  <si>
    <t>Vyplnění spár mezi silničními dílci jakékoliv tloušťky živičnou zálivkou</t>
  </si>
  <si>
    <t>3468354</t>
  </si>
  <si>
    <t>https://podminky.urs.cz/item/CS_URS_2025_01/599141111</t>
  </si>
  <si>
    <t>70,8"točna spára asfalt/krajník</t>
  </si>
  <si>
    <t xml:space="preserve">15,1"točna ostrůvek asfalt/krajník </t>
  </si>
  <si>
    <t>Ostatní konstrukce a práce, bourání</t>
  </si>
  <si>
    <t>44</t>
  </si>
  <si>
    <t>914111111</t>
  </si>
  <si>
    <t>Montáž svislé dopravní značky základní velikosti do 1 m2 objímkami na sloupky nebo konzoly</t>
  </si>
  <si>
    <t>-1114281570</t>
  </si>
  <si>
    <t>https://podminky.urs.cz/item/CS_URS_2025_01/914111111</t>
  </si>
  <si>
    <t xml:space="preserve">9"značky umístit dle PD </t>
  </si>
  <si>
    <t>45</t>
  </si>
  <si>
    <t>40445625</t>
  </si>
  <si>
    <t>informativní značky provozní IP8, IP9, IP11-IP13 500x700mm</t>
  </si>
  <si>
    <t>-907417488</t>
  </si>
  <si>
    <t>1" IP12 „Vyhrazené stání pro invalidy“ včetně dodatkové tabulky E1 „Počet 2x a dodatkové tabulky E7b „Směrová šipka – vlevo“</t>
  </si>
  <si>
    <t>2"IP11b „Parkoviště – kolmé nebo šikmé stání“</t>
  </si>
  <si>
    <t>46</t>
  </si>
  <si>
    <t>40445647</t>
  </si>
  <si>
    <t>dodatkové tabulky E1, E2a,b , E6, E9, E10 E12c, E17 500x500mm</t>
  </si>
  <si>
    <t>458471675</t>
  </si>
  <si>
    <t>1" E1 „Počet 2x “</t>
  </si>
  <si>
    <t>47</t>
  </si>
  <si>
    <t>40445650</t>
  </si>
  <si>
    <t>dodatkové tabulky E7, E12, E13 500x300mm</t>
  </si>
  <si>
    <t>-1165358590</t>
  </si>
  <si>
    <t>1"E7b „Směrová šipka – vlevo“</t>
  </si>
  <si>
    <t>1"E7b „Směrová šipka – vpravo“</t>
  </si>
  <si>
    <t>1"E13 „Mimo zásobování a dopravní obsluhy“</t>
  </si>
  <si>
    <t>48</t>
  </si>
  <si>
    <t>40445620</t>
  </si>
  <si>
    <t>zákazové, příkazové dopravní značky B1-B34, C1-15 700mm</t>
  </si>
  <si>
    <t>1309418255</t>
  </si>
  <si>
    <t>1"C4a „Přikázaný směr objíždění vpravo“</t>
  </si>
  <si>
    <t>1"B1 „Zákaz vjezdu všech vozidel – v obou směrech“</t>
  </si>
  <si>
    <t>49</t>
  </si>
  <si>
    <t>91421111R</t>
  </si>
  <si>
    <t>Montáž informační tabule velkoplošné velikosti do 1,5 m2</t>
  </si>
  <si>
    <t>-438462395</t>
  </si>
  <si>
    <t xml:space="preserve">2"informační tabule T1 a T2 viz PD </t>
  </si>
  <si>
    <t>50</t>
  </si>
  <si>
    <t>RMAT0010</t>
  </si>
  <si>
    <t xml:space="preserve">informativní tabule </t>
  </si>
  <si>
    <t>-1534388418</t>
  </si>
  <si>
    <t>51</t>
  </si>
  <si>
    <t>914511111</t>
  </si>
  <si>
    <t>Montáž sloupku dopravních značek délky do 3,5 m do betonového základu</t>
  </si>
  <si>
    <t>-1386870371</t>
  </si>
  <si>
    <t>https://podminky.urs.cz/item/CS_URS_2025_01/914511111</t>
  </si>
  <si>
    <t>5"umístění dle PD</t>
  </si>
  <si>
    <t>52</t>
  </si>
  <si>
    <t>40445225</t>
  </si>
  <si>
    <t>sloupek pro dopravní značku Zn D 60mm v 3,5m</t>
  </si>
  <si>
    <t>-1352934936</t>
  </si>
  <si>
    <t>53</t>
  </si>
  <si>
    <t>915211121</t>
  </si>
  <si>
    <t>Vodorovné dopravní značení stříkaným plastem dělící čára šířky 125 mm přerušovaná bílá základní</t>
  </si>
  <si>
    <t>456518417</t>
  </si>
  <si>
    <t>https://podminky.urs.cz/item/CS_URS_2025_01/915211121</t>
  </si>
  <si>
    <t>24,8"točna vodorovné značení V2b (1,5/1,5/0,125)</t>
  </si>
  <si>
    <t>54</t>
  </si>
  <si>
    <t>916241212</t>
  </si>
  <si>
    <t>Osazení obrubníku kamenného se zřízením lože, s vyplněním a zatřením spár cementovou maltou stojatého bez boční opěry, do lože z betonu prostého</t>
  </si>
  <si>
    <t>-241530556</t>
  </si>
  <si>
    <t>https://podminky.urs.cz/item/CS_URS_2025_01/916241212</t>
  </si>
  <si>
    <t>33,1" chodník - krajník 10/20</t>
  </si>
  <si>
    <t>27,8*2"jízdní pás parkoviště - krajník 10/20</t>
  </si>
  <si>
    <t>5*3"vyhrazená stání pro invalidy - krajník 10/20</t>
  </si>
  <si>
    <t>74,5"točna krajník 13/20</t>
  </si>
  <si>
    <t>15,1"ostruvek na točně krajník 13/20</t>
  </si>
  <si>
    <t>81,8"obvod parkoviště krajník 13/20</t>
  </si>
  <si>
    <t>55</t>
  </si>
  <si>
    <t>583800R2</t>
  </si>
  <si>
    <t>krajník kamenný žulový silniční 150x250x300-800mm</t>
  </si>
  <si>
    <t>-1812993517</t>
  </si>
  <si>
    <t>56</t>
  </si>
  <si>
    <t>583800R1</t>
  </si>
  <si>
    <t>krajník kamenný žulový 100x250x300-800mm</t>
  </si>
  <si>
    <t>-161690460</t>
  </si>
  <si>
    <t>57</t>
  </si>
  <si>
    <t>919726123</t>
  </si>
  <si>
    <t>Geotextilie netkaná pro ochranu, separaci nebo filtraci měrná hmotnost přes 300 do 500 g/m2</t>
  </si>
  <si>
    <t>-965841976</t>
  </si>
  <si>
    <t>https://podminky.urs.cz/item/CS_URS_2025_01/919726123</t>
  </si>
  <si>
    <t>58</t>
  </si>
  <si>
    <t>91972612R</t>
  </si>
  <si>
    <t>Sorpční fólie pro ochranu, separaci nebo filtraci měrná hmotnost 400 g/m2</t>
  </si>
  <si>
    <t>849864734</t>
  </si>
  <si>
    <t>59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</si>
  <si>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</si>
  <si>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</si>
  <si>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1562594436</t>
  </si>
  <si>
    <t>https://podminky.urs.cz/item/CS_URS_2025_01/919732221</t>
  </si>
  <si>
    <t xml:space="preserve">(5,3+4,65)"napojení točny na stávající komunikaci </t>
  </si>
  <si>
    <t>60</t>
  </si>
  <si>
    <t>919735112</t>
  </si>
  <si>
    <t>Řezání stávajícího živičného krytu nebo podkladu hloubky přes 50 do 100 mm</t>
  </si>
  <si>
    <t>557893526</t>
  </si>
  <si>
    <t>https://podminky.urs.cz/item/CS_URS_2025_01/919735112</t>
  </si>
  <si>
    <t xml:space="preserve">5,3+4,65"napojení na stávající komunikaci </t>
  </si>
  <si>
    <t>61</t>
  </si>
  <si>
    <t>936104211</t>
  </si>
  <si>
    <t>Montáž odpadkového koše do betonové patky</t>
  </si>
  <si>
    <t>-566382943</t>
  </si>
  <si>
    <t>https://podminky.urs.cz/item/CS_URS_2025_01/936104211</t>
  </si>
  <si>
    <t xml:space="preserve">1" použít stávající koš T4 viz PD </t>
  </si>
  <si>
    <t>62</t>
  </si>
  <si>
    <t>936124112</t>
  </si>
  <si>
    <t>Montáž lavičky parkové stabilní se zabetonováním noh</t>
  </si>
  <si>
    <t>-1658408908</t>
  </si>
  <si>
    <t>https://podminky.urs.cz/item/CS_URS_2025_01/936124112</t>
  </si>
  <si>
    <t>2"lavička s opěradlem 1700x650x690 mm akát/kov 2 (specifikace dle investora)</t>
  </si>
  <si>
    <t>63</t>
  </si>
  <si>
    <t>RMAT0001</t>
  </si>
  <si>
    <t xml:space="preserve">lavička parková s opěradlem 1700x650x690 mm _x000d_
</t>
  </si>
  <si>
    <t>129726333</t>
  </si>
  <si>
    <t>2" lavička T3 viz PD</t>
  </si>
  <si>
    <t>64</t>
  </si>
  <si>
    <t>938902112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</si>
  <si>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0,15 do 0,30 m3/m</t>
  </si>
  <si>
    <t>2115259082</t>
  </si>
  <si>
    <t>https://podminky.urs.cz/item/CS_URS_2025_01/938902112</t>
  </si>
  <si>
    <t>10,3"profilace příkoupu dle specifikac PD příčné řezy</t>
  </si>
  <si>
    <t>997</t>
  </si>
  <si>
    <t>Doprava suti a vybouraných hmot</t>
  </si>
  <si>
    <t>65</t>
  </si>
  <si>
    <t>997221551</t>
  </si>
  <si>
    <t>Vodorovná doprava suti bez naložení, ale se složením a s hrubým urovnáním ze sypkých materiálů, na vzdálenost do 1 km</t>
  </si>
  <si>
    <t>429384562</t>
  </si>
  <si>
    <t>https://podminky.urs.cz/item/CS_URS_2025_01/997221551</t>
  </si>
  <si>
    <t>(162,1+175+18,48)*1,8"zůstatek zeminy z deponie * koef.obj.hm.</t>
  </si>
  <si>
    <t>66</t>
  </si>
  <si>
    <t>997221559</t>
  </si>
  <si>
    <t>Vodorovná doprava suti bez naložení, ale se složením a s hrubým urovnáním Příplatek k ceně za každý další započatý 1 km přes 1 km</t>
  </si>
  <si>
    <t>-1086464729</t>
  </si>
  <si>
    <t>https://podminky.urs.cz/item/CS_URS_2025_01/997221559</t>
  </si>
  <si>
    <t>640,044*35,6"zemina celkem * km na skládku Volfartice EKO</t>
  </si>
  <si>
    <t>67</t>
  </si>
  <si>
    <t>997221561</t>
  </si>
  <si>
    <t>Vodorovná doprava suti bez naložení, ale se složením a s hrubým urovnáním z kusových materiálů, na vzdálenost do 1 km</t>
  </si>
  <si>
    <t>-833023706</t>
  </si>
  <si>
    <t xml:space="preserve">((5,3+4,65)*0,4*0,1)*2,3" asfalt stávající komunikace * koef.obj.hm.  </t>
  </si>
  <si>
    <t>68</t>
  </si>
  <si>
    <t>997221569</t>
  </si>
  <si>
    <t>-778571114</t>
  </si>
  <si>
    <t>https://podminky.urs.cz/item/CS_URS_2025_01/997221569</t>
  </si>
  <si>
    <t>0,915*35,6"asfalt celkem * km na skládku Volfartice EKO</t>
  </si>
  <si>
    <t>69</t>
  </si>
  <si>
    <t>997221873</t>
  </si>
  <si>
    <t>Poplatek za uložení stavebního odpadu na recyklační skládce (skládkovné) zeminy a kamení zatříděného do Katalogu odpadů pod kódem 17 05 04</t>
  </si>
  <si>
    <t>182620189</t>
  </si>
  <si>
    <t>https://podminky.urs.cz/item/CS_URS_2025_01/997221873</t>
  </si>
  <si>
    <t xml:space="preserve">640,044"zemina celkem </t>
  </si>
  <si>
    <t>70</t>
  </si>
  <si>
    <t>997221875</t>
  </si>
  <si>
    <t>Poplatek za uložení stavebního odpadu na recyklační skládce (skládkovné) asfaltového bez obsahu dehtu zatříděného do Katalogu odpadů pod kódem 17 03 02</t>
  </si>
  <si>
    <t>1116613980</t>
  </si>
  <si>
    <t>https://podminky.urs.cz/item/CS_URS_2025_01/997221875</t>
  </si>
  <si>
    <t xml:space="preserve">0,915"asfalt celkem </t>
  </si>
  <si>
    <t>998</t>
  </si>
  <si>
    <t>Přesun hmot</t>
  </si>
  <si>
    <t>71</t>
  </si>
  <si>
    <t>998223011</t>
  </si>
  <si>
    <t>Přesun hmot pro pozemní komunikace s krytem dlážděným dopravní vzdálenost do 200 m jakékoliv délky objektu</t>
  </si>
  <si>
    <t>535659682</t>
  </si>
  <si>
    <t>https://podminky.urs.cz/item/CS_URS_2025_01/998223011</t>
  </si>
  <si>
    <t xml:space="preserve">SO 101a - Aktivní zóna_betonový recyklát 0,5 m </t>
  </si>
  <si>
    <t>122252205</t>
  </si>
  <si>
    <t>Odkopávky a prokopávky nezapažené pro silnice a dálnice strojně v hornině třídy těžitelnosti I přes 500 do 1 000 m3</t>
  </si>
  <si>
    <t>701280048</t>
  </si>
  <si>
    <t>https://podminky.urs.cz/item/CS_URS_2025_01/122252205</t>
  </si>
  <si>
    <t xml:space="preserve">94,5*0,25"chodník aktivní zóna 0,25 m </t>
  </si>
  <si>
    <t xml:space="preserve">298*0,5"točna aktivní zóna 0,5 m </t>
  </si>
  <si>
    <t xml:space="preserve">443*0,5"jízdní pás a parkoviště aktivní zóna 0,5 m </t>
  </si>
  <si>
    <t>564970315</t>
  </si>
  <si>
    <t>Podklad nebo podsyp z betonového recyklátu s rozprostřením a zhutněním plochy jednotlivě do 100 m2, po zhutnění tl. 250 mm</t>
  </si>
  <si>
    <t>-1816503600</t>
  </si>
  <si>
    <t>https://podminky.urs.cz/item/CS_URS_2025_01/564970315</t>
  </si>
  <si>
    <t xml:space="preserve">94,5"chodník aktivní zóna 0,25 m </t>
  </si>
  <si>
    <t>564971315</t>
  </si>
  <si>
    <t>Podklad nebo podsyp z betonového recyklátu s rozprostřením a zhutněním plochy přes 100 m2, po zhutnění tl. 250 mm</t>
  </si>
  <si>
    <t>-1147722595</t>
  </si>
  <si>
    <t>https://podminky.urs.cz/item/CS_URS_2025_01/564971315</t>
  </si>
  <si>
    <t xml:space="preserve">298*2"točna aktivní zóna 0,5 m </t>
  </si>
  <si>
    <t xml:space="preserve">443*2"jízdní pás a parkoviště aktivní zóna 0,5 m </t>
  </si>
  <si>
    <t>-191051523</t>
  </si>
  <si>
    <t>94,55"chodník</t>
  </si>
  <si>
    <t>298"točna</t>
  </si>
  <si>
    <t xml:space="preserve">443"jízdní pás a parkoviště </t>
  </si>
  <si>
    <t>-1059982352</t>
  </si>
  <si>
    <t>394,125*1,8"zemina z aktivní zóny * koef.obj.hm.</t>
  </si>
  <si>
    <t>483631614</t>
  </si>
  <si>
    <t>709,425*35,6"odvoz na skládku Volfartice EKO</t>
  </si>
  <si>
    <t>1234101268</t>
  </si>
  <si>
    <t>709,425"zemina z aktivní zóny</t>
  </si>
  <si>
    <t>998225111</t>
  </si>
  <si>
    <t>Přesun hmot pro komunikace s krytem z kameniva, monolitickým betonovým nebo živičným dopravní vzdálenost do 200 m jakékoliv délky objektu</t>
  </si>
  <si>
    <t>1484935200</t>
  </si>
  <si>
    <t>https://podminky.urs.cz/item/CS_URS_2025_01/998225111</t>
  </si>
  <si>
    <t xml:space="preserve">SO 401 - Veřejné osvětlení </t>
  </si>
  <si>
    <t>M - Práce a dodávky M</t>
  </si>
  <si>
    <t xml:space="preserve">    21-M - Elektromontáže</t>
  </si>
  <si>
    <t xml:space="preserve">    46-M - Zemní práce při extr.mont.pracích</t>
  </si>
  <si>
    <t>Práce a dodávky M</t>
  </si>
  <si>
    <t>21-M</t>
  </si>
  <si>
    <t>Elektromontáže</t>
  </si>
  <si>
    <t>210100001</t>
  </si>
  <si>
    <t>Ukončení vodičů izolovaných s označením a zapojením v rozváděči nebo na přístroji průřezu žíly do 2,5 mm2</t>
  </si>
  <si>
    <t>-1193689972</t>
  </si>
  <si>
    <t>7*3"zapojení</t>
  </si>
  <si>
    <t>210100099</t>
  </si>
  <si>
    <t>Ukončení vodičů izolovaných s označením a zapojením na svorkovnici s otevřením a uzavřením krytu průřezu žíly do 10 mm2</t>
  </si>
  <si>
    <t>-1725926909</t>
  </si>
  <si>
    <t>8*4"zapojení</t>
  </si>
  <si>
    <t>210101205</t>
  </si>
  <si>
    <t>Propojení kabelů nebo vodičů spojkou do 1 kV venkovní páskou kabelů celoplastových, počtu a průřezu žil do 3 x 10 a 4 x 10 mm2</t>
  </si>
  <si>
    <t>1101989523</t>
  </si>
  <si>
    <t>https://podminky.urs.cz/item/CS_URS_2025_01/210101205</t>
  </si>
  <si>
    <t xml:space="preserve">1"napojení  nového  VO</t>
  </si>
  <si>
    <t>35436031</t>
  </si>
  <si>
    <t>spojka kabelová smršťovaná přímá do 1kV 91ahsc-95 3-4ž.x50-95mm</t>
  </si>
  <si>
    <t>256</t>
  </si>
  <si>
    <t>-637213152</t>
  </si>
  <si>
    <t>210203901</t>
  </si>
  <si>
    <t>Montáž svítidel LED se zapojením vodičů průmyslových nebo venkovních na výložník nebo dřík</t>
  </si>
  <si>
    <t>452014015</t>
  </si>
  <si>
    <t>https://podminky.urs.cz/item/CS_URS_2025_01/210203901</t>
  </si>
  <si>
    <t>4"Svítidlo VO1 - VO4 - SVÍTIDLO XTB 1 C27-0700-S18 18.9W</t>
  </si>
  <si>
    <t>1"Svítidlo VO5 - SVÍTIDLO XTB 2 C27-0580-S18 29.8W</t>
  </si>
  <si>
    <t>2"Svítidlo VO6 - VO7 - SVÍTIDLO XTB 2 C27-0700-S18 36.1W</t>
  </si>
  <si>
    <t>347740R1</t>
  </si>
  <si>
    <t>svítidlo veřejného osvětlení XTB 1 C27-0700-S18</t>
  </si>
  <si>
    <t>128</t>
  </si>
  <si>
    <t>801568391</t>
  </si>
  <si>
    <t>347740R2</t>
  </si>
  <si>
    <t>svítidlo veřejného osvětlení XTB 2 C27-0580-S18</t>
  </si>
  <si>
    <t>-2136394854</t>
  </si>
  <si>
    <t>347740R3</t>
  </si>
  <si>
    <t>svítidlo veřejného osvětlení XTB 2 C27-0700-S18</t>
  </si>
  <si>
    <t>1984668265</t>
  </si>
  <si>
    <t>210204011</t>
  </si>
  <si>
    <t>Montáž stožárů osvětlení samostatně stojících ocelových, délky do 12 m</t>
  </si>
  <si>
    <t>10278745</t>
  </si>
  <si>
    <t>https://podminky.urs.cz/item/CS_URS_2025_01/210204011</t>
  </si>
  <si>
    <t xml:space="preserve">7"VO1-VO7 stožár v=8m </t>
  </si>
  <si>
    <t>31674107</t>
  </si>
  <si>
    <t>stožár osvětlovací uliční Pz 159/133/114 v 8,2m</t>
  </si>
  <si>
    <t>70429366</t>
  </si>
  <si>
    <t>210204100</t>
  </si>
  <si>
    <t>Montáž výložníků osvětlení jednoramenných nástěnných, hmotnosti do 35 kg</t>
  </si>
  <si>
    <t>-626637241</t>
  </si>
  <si>
    <t>https://podminky.urs.cz/item/CS_URS_2025_01/210204100</t>
  </si>
  <si>
    <t xml:space="preserve">1"VO7 výložník 1m </t>
  </si>
  <si>
    <t>31674001</t>
  </si>
  <si>
    <t>výložník rovný jednoduchý k osvětlovacím stožárům uličním vyložení 1000mm</t>
  </si>
  <si>
    <t>-846746153</t>
  </si>
  <si>
    <t>210204201</t>
  </si>
  <si>
    <t>Montáž elektrovýzbroje stožárů osvětlení 1 okruh</t>
  </si>
  <si>
    <t>2017912867</t>
  </si>
  <si>
    <t>https://podminky.urs.cz/item/CS_URS_2025_01/210204201</t>
  </si>
  <si>
    <t>31674132</t>
  </si>
  <si>
    <t>výzbroj stožárová SV 6.16.5</t>
  </si>
  <si>
    <t>969547231</t>
  </si>
  <si>
    <t>210220001</t>
  </si>
  <si>
    <t>Montáž uzemňovacího vedení s upevněním, propojením a připojením pomocí svorek na povrchu vodičů FeZn páskou průřezu do 120 mm2</t>
  </si>
  <si>
    <t>1590698101</t>
  </si>
  <si>
    <t>https://podminky.urs.cz/item/CS_URS_2025_01/210220001</t>
  </si>
  <si>
    <t>138,10</t>
  </si>
  <si>
    <t>35442062</t>
  </si>
  <si>
    <t>pás zemnící 30x4mm FeZn</t>
  </si>
  <si>
    <t>1158893110</t>
  </si>
  <si>
    <t>210220002</t>
  </si>
  <si>
    <t>Montáž uzemňovacího vedení s upevněním, propojením a připojením pomocí svorek na povrchu vodičů FeZn drátem nebo lanem průměru do 10 mm</t>
  </si>
  <si>
    <t>1715688917</t>
  </si>
  <si>
    <t>1,5*7</t>
  </si>
  <si>
    <t>35442135</t>
  </si>
  <si>
    <t>drát D 10/13mm FeZn + PVC</t>
  </si>
  <si>
    <t>-1536710959</t>
  </si>
  <si>
    <t>10,5*0,695"délka*hm. kg/m</t>
  </si>
  <si>
    <t>210280002</t>
  </si>
  <si>
    <t>Zkoušky a prohlídky elektrických rozvodů a zařízení celková prohlídka, zkoušení, měření a vyhotovení revizní zprávy pro objem montážních prací přes 100 do 500 tisíc Kč</t>
  </si>
  <si>
    <t>1376622546</t>
  </si>
  <si>
    <t>https://podminky.urs.cz/item/CS_URS_2025_01/210280002</t>
  </si>
  <si>
    <t>210280222</t>
  </si>
  <si>
    <t>Měření zemních odporů zemnicí sítě délky pásku přes 100 do 200 m</t>
  </si>
  <si>
    <t>-1302805485</t>
  </si>
  <si>
    <t>https://podminky.urs.cz/item/CS_URS_2025_01/210280222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</si>
  <si>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</si>
  <si>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</si>
  <si>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-1376764301</t>
  </si>
  <si>
    <t>https://podminky.urs.cz/item/CS_URS_2025_01/210812011</t>
  </si>
  <si>
    <t>73,6</t>
  </si>
  <si>
    <t>34111030</t>
  </si>
  <si>
    <t>kabel instalační jádro Cu plné izolace PVC plášť PVC 450/750V (CYKY) 3x1,5mm2</t>
  </si>
  <si>
    <t>983503079</t>
  </si>
  <si>
    <t xml:space="preserve">(9*6)*1,15"VO1-V06*koef.množství </t>
  </si>
  <si>
    <t xml:space="preserve">10*1,15"VO7*koef.množství </t>
  </si>
  <si>
    <t>210812033</t>
  </si>
  <si>
    <t>Montáž izolovaných kabelů měděných do 1 kV bez ukončení plných nebo laněných kulatých (např. CYKY, CHKE-R) uložených volně nebo v liště počtu a průřezu žil 4x6 až 10 mm2</t>
  </si>
  <si>
    <t>-942771645</t>
  </si>
  <si>
    <t>https://podminky.urs.cz/item/CS_URS_2025_01/210812033</t>
  </si>
  <si>
    <t xml:space="preserve">138"délka výkopu </t>
  </si>
  <si>
    <t xml:space="preserve">2,5*7"vytažení na povrch </t>
  </si>
  <si>
    <t>34111076</t>
  </si>
  <si>
    <t>kabel instalační jádro Cu plné izolace PVC plášť PVC 450/750V (CYKY) 4x10mm2</t>
  </si>
  <si>
    <t>833993292</t>
  </si>
  <si>
    <t xml:space="preserve">155,5*1,15"přepočítáno koef.mn. </t>
  </si>
  <si>
    <t>2108120-R1</t>
  </si>
  <si>
    <t>Ostatní nespecifikované elektromontážní práce</t>
  </si>
  <si>
    <t>kpl</t>
  </si>
  <si>
    <t>-625964942</t>
  </si>
  <si>
    <t>3580000-r1</t>
  </si>
  <si>
    <t>ostatní nespecifikovaný materiál</t>
  </si>
  <si>
    <t>2111986800</t>
  </si>
  <si>
    <t>P</t>
  </si>
  <si>
    <t xml:space="preserve">Poznámka k položce:_x000d_
Např.  podružný el. materiál, tmel na ochranu zemních spojů, kotevní materiál atd.</t>
  </si>
  <si>
    <t>2108120-R2</t>
  </si>
  <si>
    <t>Koordinace se správcem VO</t>
  </si>
  <si>
    <t>-1308597918</t>
  </si>
  <si>
    <t>2108120-R3</t>
  </si>
  <si>
    <t>Montážní a manipulační technika</t>
  </si>
  <si>
    <t>-1121561707</t>
  </si>
  <si>
    <t>46-M</t>
  </si>
  <si>
    <t>Zemní práce při extr.mont.pracích</t>
  </si>
  <si>
    <t>460010023</t>
  </si>
  <si>
    <t>Vytyčení trasy vedení kabelového (podzemního) ve volném terénu</t>
  </si>
  <si>
    <t>km</t>
  </si>
  <si>
    <t>936334307</t>
  </si>
  <si>
    <t>https://podminky.urs.cz/item/CS_URS_2025_01/460010023</t>
  </si>
  <si>
    <t>0,138</t>
  </si>
  <si>
    <t>460061131</t>
  </si>
  <si>
    <t>Zabezpečení výkopu a objektů pojízdný tlustý ocelový plech šířky výkopu do 1 m zřízení</t>
  </si>
  <si>
    <t>983885563</t>
  </si>
  <si>
    <t>https://podminky.urs.cz/item/CS_URS_2025_01/460061131</t>
  </si>
  <si>
    <t>460061132</t>
  </si>
  <si>
    <t>Zabezpečení výkopu a objektů pojízdný tlustý ocelový plech šířky výkopu do 1 m odstranění</t>
  </si>
  <si>
    <t>-567553923</t>
  </si>
  <si>
    <t>https://podminky.urs.cz/item/CS_URS_2025_01/460061132</t>
  </si>
  <si>
    <t>460061171</t>
  </si>
  <si>
    <t>Zabezpečení výkopu a objektů výstražná páska včetně dodávky materiálu zřízení a odstranění</t>
  </si>
  <si>
    <t>-270457224</t>
  </si>
  <si>
    <t>https://podminky.urs.cz/item/CS_URS_2025_01/460061171</t>
  </si>
  <si>
    <t>460161311</t>
  </si>
  <si>
    <t>Hloubení kabelových rýh ručně včetně urovnání dna s přemístěním výkopku do vzdálenosti 3 m od okraje jámy nebo s naložením na dopravní prostředek šířky 50 cm hloubky 120 cm v hornině třídy těžitelnosti I skupiny 1 a 2</t>
  </si>
  <si>
    <t>1286434991</t>
  </si>
  <si>
    <t>https://podminky.urs.cz/item/CS_URS_2025_01/460161311</t>
  </si>
  <si>
    <t>6"rýha od místa napojení (stávající lampa VO) křížení nad kabelem stávajícího VO</t>
  </si>
  <si>
    <t>460171171</t>
  </si>
  <si>
    <t>Hloubení kabelových rýh strojně včetně urovnání dna s přemístěním výkopku do vzdálenosti 3 m od okraje jámy nebo s naložením na dopravní prostředek šířky 35 cm hloubky 80 cm v hornině třídy těžitelnosti I skupiny 1 a 2</t>
  </si>
  <si>
    <t>1243824740</t>
  </si>
  <si>
    <t>https://podminky.urs.cz/item/CS_URS_2025_01/460171171</t>
  </si>
  <si>
    <t>118,3"kabelová trasa nového VO zeleň od V06 k V07</t>
  </si>
  <si>
    <t>460171321</t>
  </si>
  <si>
    <t>Hloubení kabelových rýh strojně včetně urovnání dna s přemístěním výkopku do vzdálenosti 3 m od okraje jámy nebo s naložením na dopravní prostředek šířky 50 cm hloubky 120 cm v hornině třídy těžitelnosti I skupiny 1 a 2</t>
  </si>
  <si>
    <t>-926773961</t>
  </si>
  <si>
    <t>https://podminky.urs.cz/item/CS_URS_2025_01/460171321</t>
  </si>
  <si>
    <t xml:space="preserve">13,8"kabelová trasa nového VO přes točnu </t>
  </si>
  <si>
    <t>460241111</t>
  </si>
  <si>
    <t>Příplatek k cenám vykopávek v blízkosti podzemního vedení pro jakoukoliv třídu horniny</t>
  </si>
  <si>
    <t>-538860495</t>
  </si>
  <si>
    <t>https://podminky.urs.cz/item/CS_URS_2025_01/460241111</t>
  </si>
  <si>
    <t>6*0,5*1,2"křížení se stávajícím VO (točna)</t>
  </si>
  <si>
    <t>460242211</t>
  </si>
  <si>
    <t>Provizorní zajištění inženýrských sítí ve výkopech kabelů při křížení</t>
  </si>
  <si>
    <t>-2060942483</t>
  </si>
  <si>
    <t>460341113</t>
  </si>
  <si>
    <t>Vodorovné přemístění (odvoz) horniny dopravními prostředky včetně složení, bez naložení a rozprostření jakékoliv třídy, na vzdálenost přes 500 do 1000 m</t>
  </si>
  <si>
    <t>-264831934</t>
  </si>
  <si>
    <t>https://podminky.urs.cz/item/CS_URS_2025_01/460341113</t>
  </si>
  <si>
    <t>(6*0,5*1,2)</t>
  </si>
  <si>
    <t>(13,8*0,5*1,2)</t>
  </si>
  <si>
    <t>(118,3*0,35*0,8)</t>
  </si>
  <si>
    <t>460361121</t>
  </si>
  <si>
    <t>Poplatek (skládkovné) za uložení zeminy na recyklační skládce zatříděné do Katalogu odpadů pod kódem 17 05 04</t>
  </si>
  <si>
    <t>408947583</t>
  </si>
  <si>
    <t>https://podminky.urs.cz/item/CS_URS_2025_01/460361121</t>
  </si>
  <si>
    <t>(6*0,5*0,3)</t>
  </si>
  <si>
    <t>(13,8*0,5*0,3)</t>
  </si>
  <si>
    <t>(118,3*0,35*0,3)</t>
  </si>
  <si>
    <t>460371121</t>
  </si>
  <si>
    <t>Naložení výkopku strojně z hornin třídy těžitelnosti I skupiny 1 až 3</t>
  </si>
  <si>
    <t>877982037</t>
  </si>
  <si>
    <t>https://podminky.urs.cz/item/CS_URS_2025_01/460371121</t>
  </si>
  <si>
    <t>460451171</t>
  </si>
  <si>
    <t>Zásyp kabelových rýh strojně s přemístěním sypaniny ze vzdálenosti do 10 m, s uložením výkopku ve vrstvách včetně zhutnění a urovnání povrchu šířky 35 cm hloubky 70 cm z horniny třídy těžitelnosti I skupiny 1 a 2</t>
  </si>
  <si>
    <t>1403047052</t>
  </si>
  <si>
    <t>https://podminky.urs.cz/item/CS_URS_2025_01/460451171</t>
  </si>
  <si>
    <t xml:space="preserve">118,3"zeleň </t>
  </si>
  <si>
    <t>460451331</t>
  </si>
  <si>
    <t>Zásyp kabelových rýh strojně s přemístěním sypaniny ze vzdálenosti do 10 m, s uložením výkopku ve vrstvách včetně zhutnění a urovnání povrchu šířky 50 cm hloubky 120 cm z horniny třídy těžitelnosti I skupiny 1 a 2</t>
  </si>
  <si>
    <t>-19100997</t>
  </si>
  <si>
    <t>https://podminky.urs.cz/item/CS_URS_2025_01/460451331</t>
  </si>
  <si>
    <t>19,8"točna</t>
  </si>
  <si>
    <t>460611113</t>
  </si>
  <si>
    <t>Vrty pro stožáry nadzemního vedení nepažené, hloubky do 2 m průměru do 55 cm, v hornině třídy vrtatelnosti III</t>
  </si>
  <si>
    <t>-963418384</t>
  </si>
  <si>
    <t>7"V01-VO7</t>
  </si>
  <si>
    <t>460641113</t>
  </si>
  <si>
    <t>Základové konstrukce základ bez bednění do rostlé zeminy z monolitického betonu tř. C 16/20</t>
  </si>
  <si>
    <t>840858890</t>
  </si>
  <si>
    <t>(0,6*0,6*0,85)*7</t>
  </si>
  <si>
    <t>354421-r1</t>
  </si>
  <si>
    <t>stožárové pouzdro 300 / 850mm</t>
  </si>
  <si>
    <t>-1507564211</t>
  </si>
  <si>
    <t>460661111</t>
  </si>
  <si>
    <t>Kabelové lože z písku včetně podsypu, zhutnění a urovnání povrchu pro kabely nn bez zakrytí, šířky do 35 cm</t>
  </si>
  <si>
    <t>-1672837588</t>
  </si>
  <si>
    <t>https://podminky.urs.cz/item/CS_URS_2025_01/460661111</t>
  </si>
  <si>
    <t>460662112</t>
  </si>
  <si>
    <t>Kabelové lože z písku včetně podsypu, zhutnění a urovnání povrchu pro kabely vn a vvn bez zakrytí, šířky přes 35 do 50 cm</t>
  </si>
  <si>
    <t>-2083055824</t>
  </si>
  <si>
    <t>https://podminky.urs.cz/item/CS_URS_2025_01/460662112</t>
  </si>
  <si>
    <t>460671113</t>
  </si>
  <si>
    <t>Výstražné prvky pro krytí kabelů včetně vyrovnání povrchu rýhy, rozvinutí a uložení fólie, šířky přes 25 do 35 cm</t>
  </si>
  <si>
    <t>408913382</t>
  </si>
  <si>
    <t>https://podminky.urs.cz/item/CS_URS_2025_01/460671113</t>
  </si>
  <si>
    <t>460671114</t>
  </si>
  <si>
    <t>Výstražné prvky pro krytí kabelů včetně vyrovnání povrchu rýhy, rozvinutí a uložení fólie, šířky přes 35 do 40 cm</t>
  </si>
  <si>
    <t>-1088114166</t>
  </si>
  <si>
    <t>https://podminky.urs.cz/item/CS_URS_2025_01/460671114</t>
  </si>
  <si>
    <t>460791212</t>
  </si>
  <si>
    <t>Montáž trubek ochranných uložených volně do rýhy plastových ohebných, vnitřního průměru přes 32 do 50 mm</t>
  </si>
  <si>
    <t>-597254104</t>
  </si>
  <si>
    <t>19,8"délka výkopu točna</t>
  </si>
  <si>
    <t>17"délka výkopu zeleň</t>
  </si>
  <si>
    <t>34571351</t>
  </si>
  <si>
    <t>trubka elektroinstalační ohebná dvouplášťová korugovaná (chránička) D 41/50mm, HDPE+LDPE</t>
  </si>
  <si>
    <t>220239487</t>
  </si>
  <si>
    <t xml:space="preserve">19,8*1,05"délka výkopu točna*přepočteno koef. mn. </t>
  </si>
  <si>
    <t xml:space="preserve">17*1,05"délka výkopu zeleň*přepočteno koef. mn. </t>
  </si>
  <si>
    <t>469972111</t>
  </si>
  <si>
    <t>Odvoz suti a vybouraných hmot odvoz suti a vybouraných hmot do 1 km</t>
  </si>
  <si>
    <t>-889666176</t>
  </si>
  <si>
    <t>https://podminky.urs.cz/item/CS_URS_2025_01/469972111</t>
  </si>
  <si>
    <t>15,392*1,8"přebytečná zemina * koef.obj.hm.</t>
  </si>
  <si>
    <t>469972121</t>
  </si>
  <si>
    <t>Odvoz suti a vybouraných hmot odvoz suti a vybouraných hmot Příplatek k ceně za každý další i započatý 1 km</t>
  </si>
  <si>
    <t>-394708617</t>
  </si>
  <si>
    <t>https://podminky.urs.cz/item/CS_URS_2025_01/469972121</t>
  </si>
  <si>
    <t>27,706*35,6"skladka Volfartice EKO</t>
  </si>
  <si>
    <t>469981111</t>
  </si>
  <si>
    <t>Přesun hmot pro pomocné stavební práce při elektromontážích dopravní vzdálenost do 1 000 m</t>
  </si>
  <si>
    <t>1765644869</t>
  </si>
  <si>
    <t>https://podminky.urs.cz/item/CS_URS_2025_01/469981111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</si>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</sst>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103000" TargetMode="External" /><Relationship Id="rId2" Type="http://schemas.openxmlformats.org/officeDocument/2006/relationships/hyperlink" Target="https://podminky.urs.cz/item/CS_URS_2025_01/012164000" TargetMode="External" /><Relationship Id="rId3" Type="http://schemas.openxmlformats.org/officeDocument/2006/relationships/hyperlink" Target="https://podminky.urs.cz/item/CS_URS_2025_01/012203000" TargetMode="External" /><Relationship Id="rId4" Type="http://schemas.openxmlformats.org/officeDocument/2006/relationships/hyperlink" Target="https://podminky.urs.cz/item/CS_URS_2025_01/012303000" TargetMode="External" /><Relationship Id="rId5" Type="http://schemas.openxmlformats.org/officeDocument/2006/relationships/hyperlink" Target="https://podminky.urs.cz/item/CS_URS_2025_01/012414000" TargetMode="External" /><Relationship Id="rId6" Type="http://schemas.openxmlformats.org/officeDocument/2006/relationships/hyperlink" Target="https://podminky.urs.cz/item/CS_URS_2025_01/012444000" TargetMode="External" /><Relationship Id="rId7" Type="http://schemas.openxmlformats.org/officeDocument/2006/relationships/hyperlink" Target="https://podminky.urs.cz/item/CS_URS_2025_01/013254000" TargetMode="External" /><Relationship Id="rId8" Type="http://schemas.openxmlformats.org/officeDocument/2006/relationships/hyperlink" Target="https://podminky.urs.cz/item/CS_URS_2025_01/020001000" TargetMode="External" /><Relationship Id="rId9" Type="http://schemas.openxmlformats.org/officeDocument/2006/relationships/hyperlink" Target="https://podminky.urs.cz/item/CS_URS_2025_01/030001000" TargetMode="External" /><Relationship Id="rId10" Type="http://schemas.openxmlformats.org/officeDocument/2006/relationships/hyperlink" Target="https://podminky.urs.cz/item/CS_URS_2025_01/032103000" TargetMode="External" /><Relationship Id="rId11" Type="http://schemas.openxmlformats.org/officeDocument/2006/relationships/hyperlink" Target="https://podminky.urs.cz/item/CS_URS_2025_01/033103000" TargetMode="External" /><Relationship Id="rId12" Type="http://schemas.openxmlformats.org/officeDocument/2006/relationships/hyperlink" Target="https://podminky.urs.cz/item/CS_URS_2025_01/033203000" TargetMode="External" /><Relationship Id="rId13" Type="http://schemas.openxmlformats.org/officeDocument/2006/relationships/hyperlink" Target="https://podminky.urs.cz/item/CS_URS_2025_01/034103000" TargetMode="External" /><Relationship Id="rId14" Type="http://schemas.openxmlformats.org/officeDocument/2006/relationships/hyperlink" Target="https://podminky.urs.cz/item/CS_URS_2025_01/034303000" TargetMode="External" /><Relationship Id="rId15" Type="http://schemas.openxmlformats.org/officeDocument/2006/relationships/hyperlink" Target="https://podminky.urs.cz/item/CS_URS_2025_01/039103000" TargetMode="External" /><Relationship Id="rId16" Type="http://schemas.openxmlformats.org/officeDocument/2006/relationships/hyperlink" Target="https://podminky.urs.cz/item/CS_URS_2025_01/043114000" TargetMode="External" /><Relationship Id="rId17" Type="http://schemas.openxmlformats.org/officeDocument/2006/relationships/hyperlink" Target="https://podminky.urs.cz/item/CS_URS_2025_01/045002000" TargetMode="External" /><Relationship Id="rId18" Type="http://schemas.openxmlformats.org/officeDocument/2006/relationships/hyperlink" Target="https://podminky.urs.cz/item/CS_URS_2025_01/060001000" TargetMode="External" /><Relationship Id="rId19" Type="http://schemas.openxmlformats.org/officeDocument/2006/relationships/hyperlink" Target="https://podminky.urs.cz/item/CS_URS_2025_01/070001000" TargetMode="External" /><Relationship Id="rId2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2101105" TargetMode="External" /><Relationship Id="rId2" Type="http://schemas.openxmlformats.org/officeDocument/2006/relationships/hyperlink" Target="https://podminky.urs.cz/item/CS_URS_2025_01/112251105" TargetMode="External" /><Relationship Id="rId3" Type="http://schemas.openxmlformats.org/officeDocument/2006/relationships/hyperlink" Target="https://podminky.urs.cz/item/CS_URS_2025_01/113107042" TargetMode="External" /><Relationship Id="rId4" Type="http://schemas.openxmlformats.org/officeDocument/2006/relationships/hyperlink" Target="https://podminky.urs.cz/item/CS_URS_2025_01/121151123" TargetMode="External" /><Relationship Id="rId5" Type="http://schemas.openxmlformats.org/officeDocument/2006/relationships/hyperlink" Target="https://podminky.urs.cz/item/CS_URS_2025_01/122252204" TargetMode="External" /><Relationship Id="rId6" Type="http://schemas.openxmlformats.org/officeDocument/2006/relationships/hyperlink" Target="https://podminky.urs.cz/item/CS_URS_2025_01/132151101" TargetMode="External" /><Relationship Id="rId7" Type="http://schemas.openxmlformats.org/officeDocument/2006/relationships/hyperlink" Target="https://podminky.urs.cz/item/CS_URS_2025_01/162351103" TargetMode="External" /><Relationship Id="rId8" Type="http://schemas.openxmlformats.org/officeDocument/2006/relationships/hyperlink" Target="https://podminky.urs.cz/item/CS_URS_2025_01/167151101" TargetMode="External" /><Relationship Id="rId9" Type="http://schemas.openxmlformats.org/officeDocument/2006/relationships/hyperlink" Target="https://podminky.urs.cz/item/CS_URS_2025_01/180405111" TargetMode="External" /><Relationship Id="rId10" Type="http://schemas.openxmlformats.org/officeDocument/2006/relationships/hyperlink" Target="https://podminky.urs.cz/item/CS_URS_2025_01/181351113" TargetMode="External" /><Relationship Id="rId11" Type="http://schemas.openxmlformats.org/officeDocument/2006/relationships/hyperlink" Target="https://podminky.urs.cz/item/CS_URS_2025_01/181411121" TargetMode="External" /><Relationship Id="rId12" Type="http://schemas.openxmlformats.org/officeDocument/2006/relationships/hyperlink" Target="https://podminky.urs.cz/item/CS_URS_2025_01/181951112" TargetMode="External" /><Relationship Id="rId13" Type="http://schemas.openxmlformats.org/officeDocument/2006/relationships/hyperlink" Target="https://podminky.urs.cz/item/CS_URS_2025_01/182303111" TargetMode="External" /><Relationship Id="rId14" Type="http://schemas.openxmlformats.org/officeDocument/2006/relationships/hyperlink" Target="https://podminky.urs.cz/item/CS_URS_2025_01/185804312" TargetMode="External" /><Relationship Id="rId15" Type="http://schemas.openxmlformats.org/officeDocument/2006/relationships/hyperlink" Target="https://podminky.urs.cz/item/CS_URS_2025_01/185851121" TargetMode="External" /><Relationship Id="rId16" Type="http://schemas.openxmlformats.org/officeDocument/2006/relationships/hyperlink" Target="https://podminky.urs.cz/item/CS_URS_2025_01/214500411" TargetMode="External" /><Relationship Id="rId17" Type="http://schemas.openxmlformats.org/officeDocument/2006/relationships/hyperlink" Target="https://podminky.urs.cz/item/CS_URS_2025_01/564851011" TargetMode="External" /><Relationship Id="rId18" Type="http://schemas.openxmlformats.org/officeDocument/2006/relationships/hyperlink" Target="https://podminky.urs.cz/item/CS_URS_2025_01/564861111" TargetMode="External" /><Relationship Id="rId19" Type="http://schemas.openxmlformats.org/officeDocument/2006/relationships/hyperlink" Target="https://podminky.urs.cz/item/CS_URS_2025_01/564871111" TargetMode="External" /><Relationship Id="rId20" Type="http://schemas.openxmlformats.org/officeDocument/2006/relationships/hyperlink" Target="https://podminky.urs.cz/item/CS_URS_2025_01/565145121" TargetMode="External" /><Relationship Id="rId21" Type="http://schemas.openxmlformats.org/officeDocument/2006/relationships/hyperlink" Target="https://podminky.urs.cz/item/CS_URS_2025_01/573111112" TargetMode="External" /><Relationship Id="rId22" Type="http://schemas.openxmlformats.org/officeDocument/2006/relationships/hyperlink" Target="https://podminky.urs.cz/item/CS_URS_2025_01/573231106" TargetMode="External" /><Relationship Id="rId23" Type="http://schemas.openxmlformats.org/officeDocument/2006/relationships/hyperlink" Target="https://podminky.urs.cz/item/CS_URS_2025_01/577134121" TargetMode="External" /><Relationship Id="rId24" Type="http://schemas.openxmlformats.org/officeDocument/2006/relationships/hyperlink" Target="https://podminky.urs.cz/item/CS_URS_2025_01/591111111" TargetMode="External" /><Relationship Id="rId25" Type="http://schemas.openxmlformats.org/officeDocument/2006/relationships/hyperlink" Target="https://podminky.urs.cz/item/CS_URS_2025_01/591411111" TargetMode="External" /><Relationship Id="rId26" Type="http://schemas.openxmlformats.org/officeDocument/2006/relationships/hyperlink" Target="https://podminky.urs.cz/item/CS_URS_2025_01/591412111" TargetMode="External" /><Relationship Id="rId27" Type="http://schemas.openxmlformats.org/officeDocument/2006/relationships/hyperlink" Target="https://podminky.urs.cz/item/CS_URS_2025_01/593532113" TargetMode="External" /><Relationship Id="rId28" Type="http://schemas.openxmlformats.org/officeDocument/2006/relationships/hyperlink" Target="https://podminky.urs.cz/item/CS_URS_2025_01/594111112" TargetMode="External" /><Relationship Id="rId29" Type="http://schemas.openxmlformats.org/officeDocument/2006/relationships/hyperlink" Target="https://podminky.urs.cz/item/CS_URS_2025_01/599141111" TargetMode="External" /><Relationship Id="rId30" Type="http://schemas.openxmlformats.org/officeDocument/2006/relationships/hyperlink" Target="https://podminky.urs.cz/item/CS_URS_2025_01/914111111" TargetMode="External" /><Relationship Id="rId31" Type="http://schemas.openxmlformats.org/officeDocument/2006/relationships/hyperlink" Target="https://podminky.urs.cz/item/CS_URS_2025_01/914511111" TargetMode="External" /><Relationship Id="rId32" Type="http://schemas.openxmlformats.org/officeDocument/2006/relationships/hyperlink" Target="https://podminky.urs.cz/item/CS_URS_2025_01/915211121" TargetMode="External" /><Relationship Id="rId33" Type="http://schemas.openxmlformats.org/officeDocument/2006/relationships/hyperlink" Target="https://podminky.urs.cz/item/CS_URS_2025_01/916241212" TargetMode="External" /><Relationship Id="rId34" Type="http://schemas.openxmlformats.org/officeDocument/2006/relationships/hyperlink" Target="https://podminky.urs.cz/item/CS_URS_2025_01/919726123" TargetMode="External" /><Relationship Id="rId35" Type="http://schemas.openxmlformats.org/officeDocument/2006/relationships/hyperlink" Target="https://podminky.urs.cz/item/CS_URS_2025_01/919732221" TargetMode="External" /><Relationship Id="rId36" Type="http://schemas.openxmlformats.org/officeDocument/2006/relationships/hyperlink" Target="https://podminky.urs.cz/item/CS_URS_2025_01/919735112" TargetMode="External" /><Relationship Id="rId37" Type="http://schemas.openxmlformats.org/officeDocument/2006/relationships/hyperlink" Target="https://podminky.urs.cz/item/CS_URS_2025_01/936104211" TargetMode="External" /><Relationship Id="rId38" Type="http://schemas.openxmlformats.org/officeDocument/2006/relationships/hyperlink" Target="https://podminky.urs.cz/item/CS_URS_2025_01/936124112" TargetMode="External" /><Relationship Id="rId39" Type="http://schemas.openxmlformats.org/officeDocument/2006/relationships/hyperlink" Target="https://podminky.urs.cz/item/CS_URS_2025_01/938902112" TargetMode="External" /><Relationship Id="rId40" Type="http://schemas.openxmlformats.org/officeDocument/2006/relationships/hyperlink" Target="https://podminky.urs.cz/item/CS_URS_2025_01/997221551" TargetMode="External" /><Relationship Id="rId41" Type="http://schemas.openxmlformats.org/officeDocument/2006/relationships/hyperlink" Target="https://podminky.urs.cz/item/CS_URS_2025_01/997221559" TargetMode="External" /><Relationship Id="rId42" Type="http://schemas.openxmlformats.org/officeDocument/2006/relationships/hyperlink" Target="https://podminky.urs.cz/item/CS_URS_2025_01/997221569" TargetMode="External" /><Relationship Id="rId43" Type="http://schemas.openxmlformats.org/officeDocument/2006/relationships/hyperlink" Target="https://podminky.urs.cz/item/CS_URS_2025_01/997221873" TargetMode="External" /><Relationship Id="rId44" Type="http://schemas.openxmlformats.org/officeDocument/2006/relationships/hyperlink" Target="https://podminky.urs.cz/item/CS_URS_2025_01/997221875" TargetMode="External" /><Relationship Id="rId45" Type="http://schemas.openxmlformats.org/officeDocument/2006/relationships/hyperlink" Target="https://podminky.urs.cz/item/CS_URS_2025_01/998223011" TargetMode="External" /><Relationship Id="rId4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252205" TargetMode="External" /><Relationship Id="rId2" Type="http://schemas.openxmlformats.org/officeDocument/2006/relationships/hyperlink" Target="https://podminky.urs.cz/item/CS_URS_2025_01/564970315" TargetMode="External" /><Relationship Id="rId3" Type="http://schemas.openxmlformats.org/officeDocument/2006/relationships/hyperlink" Target="https://podminky.urs.cz/item/CS_URS_2025_01/564971315" TargetMode="External" /><Relationship Id="rId4" Type="http://schemas.openxmlformats.org/officeDocument/2006/relationships/hyperlink" Target="https://podminky.urs.cz/item/CS_URS_2025_01/919726123" TargetMode="External" /><Relationship Id="rId5" Type="http://schemas.openxmlformats.org/officeDocument/2006/relationships/hyperlink" Target="https://podminky.urs.cz/item/CS_URS_2025_01/997221551" TargetMode="External" /><Relationship Id="rId6" Type="http://schemas.openxmlformats.org/officeDocument/2006/relationships/hyperlink" Target="https://podminky.urs.cz/item/CS_URS_2025_01/997221559" TargetMode="External" /><Relationship Id="rId7" Type="http://schemas.openxmlformats.org/officeDocument/2006/relationships/hyperlink" Target="https://podminky.urs.cz/item/CS_URS_2025_01/997221873" TargetMode="External" /><Relationship Id="rId8" Type="http://schemas.openxmlformats.org/officeDocument/2006/relationships/hyperlink" Target="https://podminky.urs.cz/item/CS_URS_2025_01/998225111" TargetMode="External" /><Relationship Id="rId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10101205" TargetMode="External" /><Relationship Id="rId2" Type="http://schemas.openxmlformats.org/officeDocument/2006/relationships/hyperlink" Target="https://podminky.urs.cz/item/CS_URS_2025_01/210203901" TargetMode="External" /><Relationship Id="rId3" Type="http://schemas.openxmlformats.org/officeDocument/2006/relationships/hyperlink" Target="https://podminky.urs.cz/item/CS_URS_2025_01/210204011" TargetMode="External" /><Relationship Id="rId4" Type="http://schemas.openxmlformats.org/officeDocument/2006/relationships/hyperlink" Target="https://podminky.urs.cz/item/CS_URS_2025_01/210204100" TargetMode="External" /><Relationship Id="rId5" Type="http://schemas.openxmlformats.org/officeDocument/2006/relationships/hyperlink" Target="https://podminky.urs.cz/item/CS_URS_2025_01/210204201" TargetMode="External" /><Relationship Id="rId6" Type="http://schemas.openxmlformats.org/officeDocument/2006/relationships/hyperlink" Target="https://podminky.urs.cz/item/CS_URS_2025_01/210220001" TargetMode="External" /><Relationship Id="rId7" Type="http://schemas.openxmlformats.org/officeDocument/2006/relationships/hyperlink" Target="https://podminky.urs.cz/item/CS_URS_2025_01/210280002" TargetMode="External" /><Relationship Id="rId8" Type="http://schemas.openxmlformats.org/officeDocument/2006/relationships/hyperlink" Target="https://podminky.urs.cz/item/CS_URS_2025_01/210280222" TargetMode="External" /><Relationship Id="rId9" Type="http://schemas.openxmlformats.org/officeDocument/2006/relationships/hyperlink" Target="https://podminky.urs.cz/item/CS_URS_2025_01/210812011" TargetMode="External" /><Relationship Id="rId10" Type="http://schemas.openxmlformats.org/officeDocument/2006/relationships/hyperlink" Target="https://podminky.urs.cz/item/CS_URS_2025_01/210812033" TargetMode="External" /><Relationship Id="rId11" Type="http://schemas.openxmlformats.org/officeDocument/2006/relationships/hyperlink" Target="https://podminky.urs.cz/item/CS_URS_2025_01/460010023" TargetMode="External" /><Relationship Id="rId12" Type="http://schemas.openxmlformats.org/officeDocument/2006/relationships/hyperlink" Target="https://podminky.urs.cz/item/CS_URS_2025_01/460061131" TargetMode="External" /><Relationship Id="rId13" Type="http://schemas.openxmlformats.org/officeDocument/2006/relationships/hyperlink" Target="https://podminky.urs.cz/item/CS_URS_2025_01/460061132" TargetMode="External" /><Relationship Id="rId14" Type="http://schemas.openxmlformats.org/officeDocument/2006/relationships/hyperlink" Target="https://podminky.urs.cz/item/CS_URS_2025_01/460061171" TargetMode="External" /><Relationship Id="rId15" Type="http://schemas.openxmlformats.org/officeDocument/2006/relationships/hyperlink" Target="https://podminky.urs.cz/item/CS_URS_2025_01/460161311" TargetMode="External" /><Relationship Id="rId16" Type="http://schemas.openxmlformats.org/officeDocument/2006/relationships/hyperlink" Target="https://podminky.urs.cz/item/CS_URS_2025_01/460171171" TargetMode="External" /><Relationship Id="rId17" Type="http://schemas.openxmlformats.org/officeDocument/2006/relationships/hyperlink" Target="https://podminky.urs.cz/item/CS_URS_2025_01/460171321" TargetMode="External" /><Relationship Id="rId18" Type="http://schemas.openxmlformats.org/officeDocument/2006/relationships/hyperlink" Target="https://podminky.urs.cz/item/CS_URS_2025_01/460241111" TargetMode="External" /><Relationship Id="rId19" Type="http://schemas.openxmlformats.org/officeDocument/2006/relationships/hyperlink" Target="https://podminky.urs.cz/item/CS_URS_2025_01/460341113" TargetMode="External" /><Relationship Id="rId20" Type="http://schemas.openxmlformats.org/officeDocument/2006/relationships/hyperlink" Target="https://podminky.urs.cz/item/CS_URS_2025_01/460361121" TargetMode="External" /><Relationship Id="rId21" Type="http://schemas.openxmlformats.org/officeDocument/2006/relationships/hyperlink" Target="https://podminky.urs.cz/item/CS_URS_2025_01/460371121" TargetMode="External" /><Relationship Id="rId22" Type="http://schemas.openxmlformats.org/officeDocument/2006/relationships/hyperlink" Target="https://podminky.urs.cz/item/CS_URS_2025_01/460451171" TargetMode="External" /><Relationship Id="rId23" Type="http://schemas.openxmlformats.org/officeDocument/2006/relationships/hyperlink" Target="https://podminky.urs.cz/item/CS_URS_2025_01/460451331" TargetMode="External" /><Relationship Id="rId24" Type="http://schemas.openxmlformats.org/officeDocument/2006/relationships/hyperlink" Target="https://podminky.urs.cz/item/CS_URS_2025_01/460661111" TargetMode="External" /><Relationship Id="rId25" Type="http://schemas.openxmlformats.org/officeDocument/2006/relationships/hyperlink" Target="https://podminky.urs.cz/item/CS_URS_2025_01/460662112" TargetMode="External" /><Relationship Id="rId26" Type="http://schemas.openxmlformats.org/officeDocument/2006/relationships/hyperlink" Target="https://podminky.urs.cz/item/CS_URS_2025_01/460671113" TargetMode="External" /><Relationship Id="rId27" Type="http://schemas.openxmlformats.org/officeDocument/2006/relationships/hyperlink" Target="https://podminky.urs.cz/item/CS_URS_2025_01/460671114" TargetMode="External" /><Relationship Id="rId28" Type="http://schemas.openxmlformats.org/officeDocument/2006/relationships/hyperlink" Target="https://podminky.urs.cz/item/CS_URS_2025_01/469972111" TargetMode="External" /><Relationship Id="rId29" Type="http://schemas.openxmlformats.org/officeDocument/2006/relationships/hyperlink" Target="https://podminky.urs.cz/item/CS_URS_2025_01/469972121" TargetMode="External" /><Relationship Id="rId30" Type="http://schemas.openxmlformats.org/officeDocument/2006/relationships/hyperlink" Target="https://podminky.urs.cz/item/CS_URS_2025_01/469981111" TargetMode="External" /><Relationship Id="rId3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32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34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0.21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0.21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2025006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Parkoviště pod Hrádkem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23. 6. 2025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Varnsdorf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ProProjekt s.r.o.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35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0 - Vedlejší a ostatní...'!J30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'SO 0 - Vedlejší a ostatní...'!P86</f>
        <v>0</v>
      </c>
      <c r="AV55" s="122">
        <f>'SO 0 - Vedlejší a ostatní...'!J33</f>
        <v>0</v>
      </c>
      <c r="AW55" s="122">
        <f>'SO 0 - Vedlejší a ostatní...'!J34</f>
        <v>0</v>
      </c>
      <c r="AX55" s="122">
        <f>'SO 0 - Vedlejší a ostatní...'!J35</f>
        <v>0</v>
      </c>
      <c r="AY55" s="122">
        <f>'SO 0 - Vedlejší a ostatní...'!J36</f>
        <v>0</v>
      </c>
      <c r="AZ55" s="122">
        <f>'SO 0 - Vedlejší a ostatní...'!F33</f>
        <v>0</v>
      </c>
      <c r="BA55" s="122">
        <f>'SO 0 - Vedlejší a ostatní...'!F34</f>
        <v>0</v>
      </c>
      <c r="BB55" s="122">
        <f>'SO 0 - Vedlejší a ostatní...'!F35</f>
        <v>0</v>
      </c>
      <c r="BC55" s="122">
        <f>'SO 0 - Vedlejší a ostatní...'!F36</f>
        <v>0</v>
      </c>
      <c r="BD55" s="124">
        <f>'SO 0 - Vedlejší a ostatní...'!F37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101 - Parkoviště 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'SO 101 - Parkoviště '!P86</f>
        <v>0</v>
      </c>
      <c r="AV56" s="122">
        <f>'SO 101 - Parkoviště '!J33</f>
        <v>0</v>
      </c>
      <c r="AW56" s="122">
        <f>'SO 101 - Parkoviště '!J34</f>
        <v>0</v>
      </c>
      <c r="AX56" s="122">
        <f>'SO 101 - Parkoviště '!J35</f>
        <v>0</v>
      </c>
      <c r="AY56" s="122">
        <f>'SO 101 - Parkoviště '!J36</f>
        <v>0</v>
      </c>
      <c r="AZ56" s="122">
        <f>'SO 101 - Parkoviště '!F33</f>
        <v>0</v>
      </c>
      <c r="BA56" s="122">
        <f>'SO 101 - Parkoviště '!F34</f>
        <v>0</v>
      </c>
      <c r="BB56" s="122">
        <f>'SO 101 - Parkoviště '!F35</f>
        <v>0</v>
      </c>
      <c r="BC56" s="122">
        <f>'SO 101 - Parkoviště '!F36</f>
        <v>0</v>
      </c>
      <c r="BD56" s="124">
        <f>'SO 101 - Parkoviště 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7" customFormat="1" ht="24.75" customHeight="1">
      <c r="A57" s="113" t="s">
        <v>76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101a - Aktivní zóna_be...'!J30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79</v>
      </c>
      <c r="AR57" s="120"/>
      <c r="AS57" s="121">
        <v>0</v>
      </c>
      <c r="AT57" s="122">
        <f>ROUND(SUM(AV57:AW57),2)</f>
        <v>0</v>
      </c>
      <c r="AU57" s="123">
        <f>'SO 101a - Aktivní zóna_be...'!P85</f>
        <v>0</v>
      </c>
      <c r="AV57" s="122">
        <f>'SO 101a - Aktivní zóna_be...'!J33</f>
        <v>0</v>
      </c>
      <c r="AW57" s="122">
        <f>'SO 101a - Aktivní zóna_be...'!J34</f>
        <v>0</v>
      </c>
      <c r="AX57" s="122">
        <f>'SO 101a - Aktivní zóna_be...'!J35</f>
        <v>0</v>
      </c>
      <c r="AY57" s="122">
        <f>'SO 101a - Aktivní zóna_be...'!J36</f>
        <v>0</v>
      </c>
      <c r="AZ57" s="122">
        <f>'SO 101a - Aktivní zóna_be...'!F33</f>
        <v>0</v>
      </c>
      <c r="BA57" s="122">
        <f>'SO 101a - Aktivní zóna_be...'!F34</f>
        <v>0</v>
      </c>
      <c r="BB57" s="122">
        <f>'SO 101a - Aktivní zóna_be...'!F35</f>
        <v>0</v>
      </c>
      <c r="BC57" s="122">
        <f>'SO 101a - Aktivní zóna_be...'!F36</f>
        <v>0</v>
      </c>
      <c r="BD57" s="124">
        <f>'SO 101a - Aktivní zóna_be...'!F37</f>
        <v>0</v>
      </c>
      <c r="BE57" s="7"/>
      <c r="BT57" s="125" t="s">
        <v>80</v>
      </c>
      <c r="BV57" s="125" t="s">
        <v>74</v>
      </c>
      <c r="BW57" s="125" t="s">
        <v>88</v>
      </c>
      <c r="BX57" s="125" t="s">
        <v>5</v>
      </c>
      <c r="CL57" s="125" t="s">
        <v>19</v>
      </c>
      <c r="CM57" s="125" t="s">
        <v>82</v>
      </c>
    </row>
    <row r="58" s="7" customFormat="1" ht="16.5" customHeight="1">
      <c r="A58" s="113" t="s">
        <v>76</v>
      </c>
      <c r="B58" s="114"/>
      <c r="C58" s="115"/>
      <c r="D58" s="116" t="s">
        <v>89</v>
      </c>
      <c r="E58" s="116"/>
      <c r="F58" s="116"/>
      <c r="G58" s="116"/>
      <c r="H58" s="116"/>
      <c r="I58" s="117"/>
      <c r="J58" s="116" t="s">
        <v>90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 401 - Veřejné osvětlení 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79</v>
      </c>
      <c r="AR58" s="120"/>
      <c r="AS58" s="126">
        <v>0</v>
      </c>
      <c r="AT58" s="127">
        <f>ROUND(SUM(AV58:AW58),2)</f>
        <v>0</v>
      </c>
      <c r="AU58" s="128">
        <f>'SO 401 - Veřejné osvětlení '!P82</f>
        <v>0</v>
      </c>
      <c r="AV58" s="127">
        <f>'SO 401 - Veřejné osvětlení '!J33</f>
        <v>0</v>
      </c>
      <c r="AW58" s="127">
        <f>'SO 401 - Veřejné osvětlení '!J34</f>
        <v>0</v>
      </c>
      <c r="AX58" s="127">
        <f>'SO 401 - Veřejné osvětlení '!J35</f>
        <v>0</v>
      </c>
      <c r="AY58" s="127">
        <f>'SO 401 - Veřejné osvětlení '!J36</f>
        <v>0</v>
      </c>
      <c r="AZ58" s="127">
        <f>'SO 401 - Veřejné osvětlení '!F33</f>
        <v>0</v>
      </c>
      <c r="BA58" s="127">
        <f>'SO 401 - Veřejné osvětlení '!F34</f>
        <v>0</v>
      </c>
      <c r="BB58" s="127">
        <f>'SO 401 - Veřejné osvětlení '!F35</f>
        <v>0</v>
      </c>
      <c r="BC58" s="127">
        <f>'SO 401 - Veřejné osvětlení '!F36</f>
        <v>0</v>
      </c>
      <c r="BD58" s="129">
        <f>'SO 401 - Veřejné osvětlení '!F37</f>
        <v>0</v>
      </c>
      <c r="BE58" s="7"/>
      <c r="BT58" s="125" t="s">
        <v>80</v>
      </c>
      <c r="BV58" s="125" t="s">
        <v>74</v>
      </c>
      <c r="BW58" s="125" t="s">
        <v>91</v>
      </c>
      <c r="BX58" s="125" t="s">
        <v>5</v>
      </c>
      <c r="CL58" s="125" t="s">
        <v>19</v>
      </c>
      <c r="CM58" s="125" t="s">
        <v>82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CfEjRWL6tjGLMHi911+Ad6BCmESWvoYad8zfOjip3jBgTN/liK9gIJt5/OYfjlimsA0uKgu1izTsKghJuy+Oow==" hashValue="TJF6ZtRmnDAqVMPzxiyDC/hQqZjbUW58R6BZVvyYu3JpnMG0eIFAFdjH6d/drXKJU3OCeB/e/NdQASKfWeONtg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0 - Vedlejší a ostatní...'!C2" display="/"/>
    <hyperlink ref="A56" location="'SO 101 - Parkoviště '!C2" display="/"/>
    <hyperlink ref="A57" location="'SO 101a - Aktivní zóna_be...'!C2" display="/"/>
    <hyperlink ref="A58" location="'SO 401 - Veřejné osvětlení 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Parkoviště pod Hrádkem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35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ROUND((SUM(BE86:BE137)),  2)</f>
        <v>0</v>
      </c>
      <c r="G33" s="40"/>
      <c r="H33" s="40"/>
      <c r="I33" s="150">
        <v>0.21</v>
      </c>
      <c r="J33" s="149">
        <f>ROUND(((SUM(BE86:BE137))*I33),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ROUND((SUM(BF86:BF137)),  2)</f>
        <v>0</v>
      </c>
      <c r="G34" s="40"/>
      <c r="H34" s="40"/>
      <c r="I34" s="150">
        <v>0.12</v>
      </c>
      <c r="J34" s="149">
        <f>ROUND(((SUM(BF86:BF137))*I34),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ROUND((SUM(BG86:BG137)),  2)</f>
        <v>0</v>
      </c>
      <c r="G35" s="40"/>
      <c r="H35" s="40"/>
      <c r="I35" s="150">
        <v>0.21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ROUND((SUM(BH86:BH137)),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ROUND((SUM(BI86:BI137)),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Parkoviště pod Hrádkem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SO 0 - Vedlejší a ostatní rozpočtové náklady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Varnsdorf</v>
      </c>
      <c r="G54" s="42"/>
      <c r="H54" s="42"/>
      <c r="I54" s="34" t="s">
        <v>31</v>
      </c>
      <c r="J54" s="38" t="str">
        <f>E21</f>
        <v>ProProjekt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J103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J106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J121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104</v>
      </c>
      <c r="E65" s="176"/>
      <c r="F65" s="176"/>
      <c r="G65" s="176"/>
      <c r="H65" s="176"/>
      <c r="I65" s="176"/>
      <c r="J65" s="177">
        <f>J132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105</v>
      </c>
      <c r="E66" s="176"/>
      <c r="F66" s="176"/>
      <c r="G66" s="176"/>
      <c r="H66" s="176"/>
      <c r="I66" s="176"/>
      <c r="J66" s="177">
        <f>J135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106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Parkoviště pod Hrádkem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93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 xml:space="preserve">SO 0 - Vedlejší a ostatní rozpočtové náklady 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 xml:space="preserve"> </v>
      </c>
      <c r="G80" s="42"/>
      <c r="H80" s="42"/>
      <c r="I80" s="34" t="s">
        <v>23</v>
      </c>
      <c r="J80" s="74" t="str">
        <f>IF(J12="","",J12)</f>
        <v>23. 6. 2025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Město Varnsdorf</v>
      </c>
      <c r="G82" s="42"/>
      <c r="H82" s="42"/>
      <c r="I82" s="34" t="s">
        <v>31</v>
      </c>
      <c r="J82" s="38" t="str">
        <f>E21</f>
        <v>ProProjekt s.r.o.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35</v>
      </c>
      <c r="J83" s="38" t="str">
        <f>E24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107</v>
      </c>
      <c r="D85" s="182" t="s">
        <v>57</v>
      </c>
      <c r="E85" s="182" t="s">
        <v>53</v>
      </c>
      <c r="F85" s="182" t="s">
        <v>54</v>
      </c>
      <c r="G85" s="182" t="s">
        <v>108</v>
      </c>
      <c r="H85" s="182" t="s">
        <v>109</v>
      </c>
      <c r="I85" s="182" t="s">
        <v>110</v>
      </c>
      <c r="J85" s="182" t="s">
        <v>97</v>
      </c>
      <c r="K85" s="183" t="s">
        <v>111</v>
      </c>
      <c r="L85" s="184"/>
      <c r="M85" s="94" t="s">
        <v>19</v>
      </c>
      <c r="N85" s="95" t="s">
        <v>42</v>
      </c>
      <c r="O85" s="95" t="s">
        <v>112</v>
      </c>
      <c r="P85" s="95" t="s">
        <v>113</v>
      </c>
      <c r="Q85" s="95" t="s">
        <v>114</v>
      </c>
      <c r="R85" s="95" t="s">
        <v>115</v>
      </c>
      <c r="S85" s="95" t="s">
        <v>116</v>
      </c>
      <c r="T85" s="96" t="s">
        <v>117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118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</f>
        <v>0</v>
      </c>
      <c r="Q86" s="98"/>
      <c r="R86" s="187">
        <f>R87</f>
        <v>0</v>
      </c>
      <c r="S86" s="98"/>
      <c r="T86" s="188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98</v>
      </c>
      <c r="BK86" s="189">
        <f>BK87</f>
        <v>0</v>
      </c>
    </row>
    <row r="87" s="12" customFormat="1" ht="25.92" customHeight="1">
      <c r="A87" s="12"/>
      <c r="B87" s="190"/>
      <c r="C87" s="191"/>
      <c r="D87" s="192" t="s">
        <v>71</v>
      </c>
      <c r="E87" s="193" t="s">
        <v>119</v>
      </c>
      <c r="F87" s="193" t="s">
        <v>120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P88+P103+P106+P121+P132+P135</f>
        <v>0</v>
      </c>
      <c r="Q87" s="198"/>
      <c r="R87" s="199">
        <f>R88+R103+R106+R121+R132+R135</f>
        <v>0</v>
      </c>
      <c r="S87" s="198"/>
      <c r="T87" s="200">
        <f>T88+T103+T106+T121+T132+T135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121</v>
      </c>
      <c r="AT87" s="202" t="s">
        <v>71</v>
      </c>
      <c r="AU87" s="202" t="s">
        <v>72</v>
      </c>
      <c r="AY87" s="201" t="s">
        <v>122</v>
      </c>
      <c r="BK87" s="203">
        <f>BK88+BK103+BK106+BK121+BK132+BK135</f>
        <v>0</v>
      </c>
    </row>
    <row r="88" s="12" customFormat="1" ht="22.8" customHeight="1">
      <c r="A88" s="12"/>
      <c r="B88" s="190"/>
      <c r="C88" s="191"/>
      <c r="D88" s="192" t="s">
        <v>71</v>
      </c>
      <c r="E88" s="204" t="s">
        <v>123</v>
      </c>
      <c r="F88" s="204" t="s">
        <v>124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SUM(P89:P102)</f>
        <v>0</v>
      </c>
      <c r="Q88" s="198"/>
      <c r="R88" s="199">
        <f>SUM(R89:R102)</f>
        <v>0</v>
      </c>
      <c r="S88" s="198"/>
      <c r="T88" s="200">
        <f>SUM(T89:T102)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121</v>
      </c>
      <c r="AT88" s="202" t="s">
        <v>71</v>
      </c>
      <c r="AU88" s="202" t="s">
        <v>80</v>
      </c>
      <c r="AY88" s="201" t="s">
        <v>122</v>
      </c>
      <c r="BK88" s="203">
        <f>SUM(BK89:BK102)</f>
        <v>0</v>
      </c>
    </row>
    <row r="89" s="2" customFormat="1" ht="16.5" customHeight="1">
      <c r="A89" s="40"/>
      <c r="B89" s="41"/>
      <c r="C89" s="206" t="s">
        <v>80</v>
      </c>
      <c r="D89" s="206" t="s">
        <v>125</v>
      </c>
      <c r="E89" s="207" t="s">
        <v>126</v>
      </c>
      <c r="F89" s="208" t="s">
        <v>127</v>
      </c>
      <c r="G89" s="209" t="s">
        <v>128</v>
      </c>
      <c r="H89" s="210">
        <v>1</v>
      </c>
      <c r="I89" s="211"/>
      <c r="J89" s="212">
        <f>ROUND(I89*H89,2)</f>
        <v>0</v>
      </c>
      <c r="K89" s="208" t="s">
        <v>129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130</v>
      </c>
      <c r="AT89" s="217" t="s">
        <v>125</v>
      </c>
      <c r="AU89" s="217" t="s">
        <v>82</v>
      </c>
      <c r="AY89" s="19" t="s">
        <v>122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130</v>
      </c>
      <c r="BM89" s="217" t="s">
        <v>131</v>
      </c>
    </row>
    <row r="90" s="2" customFormat="1">
      <c r="A90" s="40"/>
      <c r="B90" s="41"/>
      <c r="C90" s="42"/>
      <c r="D90" s="219" t="s">
        <v>132</v>
      </c>
      <c r="E90" s="42"/>
      <c r="F90" s="220" t="s">
        <v>133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132</v>
      </c>
      <c r="AU90" s="19" t="s">
        <v>82</v>
      </c>
    </row>
    <row r="91" s="2" customFormat="1" ht="16.5" customHeight="1">
      <c r="A91" s="40"/>
      <c r="B91" s="41"/>
      <c r="C91" s="206" t="s">
        <v>82</v>
      </c>
      <c r="D91" s="206" t="s">
        <v>125</v>
      </c>
      <c r="E91" s="207" t="s">
        <v>134</v>
      </c>
      <c r="F91" s="208" t="s">
        <v>135</v>
      </c>
      <c r="G91" s="209" t="s">
        <v>128</v>
      </c>
      <c r="H91" s="210">
        <v>1</v>
      </c>
      <c r="I91" s="211"/>
      <c r="J91" s="212">
        <f>ROUND(I91*H91,2)</f>
        <v>0</v>
      </c>
      <c r="K91" s="208" t="s">
        <v>129</v>
      </c>
      <c r="L91" s="46"/>
      <c r="M91" s="213" t="s">
        <v>19</v>
      </c>
      <c r="N91" s="214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130</v>
      </c>
      <c r="AT91" s="217" t="s">
        <v>125</v>
      </c>
      <c r="AU91" s="217" t="s">
        <v>82</v>
      </c>
      <c r="AY91" s="19" t="s">
        <v>122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130</v>
      </c>
      <c r="BM91" s="217" t="s">
        <v>136</v>
      </c>
    </row>
    <row r="92" s="2" customFormat="1">
      <c r="A92" s="40"/>
      <c r="B92" s="41"/>
      <c r="C92" s="42"/>
      <c r="D92" s="219" t="s">
        <v>132</v>
      </c>
      <c r="E92" s="42"/>
      <c r="F92" s="220" t="s">
        <v>137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132</v>
      </c>
      <c r="AU92" s="19" t="s">
        <v>82</v>
      </c>
    </row>
    <row r="93" s="2" customFormat="1" ht="16.5" customHeight="1">
      <c r="A93" s="40"/>
      <c r="B93" s="41"/>
      <c r="C93" s="206" t="s">
        <v>138</v>
      </c>
      <c r="D93" s="206" t="s">
        <v>125</v>
      </c>
      <c r="E93" s="207" t="s">
        <v>139</v>
      </c>
      <c r="F93" s="208" t="s">
        <v>140</v>
      </c>
      <c r="G93" s="209" t="s">
        <v>128</v>
      </c>
      <c r="H93" s="210">
        <v>1</v>
      </c>
      <c r="I93" s="211"/>
      <c r="J93" s="212">
        <f>ROUND(I93*H93,2)</f>
        <v>0</v>
      </c>
      <c r="K93" s="208" t="s">
        <v>129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130</v>
      </c>
      <c r="AT93" s="217" t="s">
        <v>125</v>
      </c>
      <c r="AU93" s="217" t="s">
        <v>82</v>
      </c>
      <c r="AY93" s="19" t="s">
        <v>122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130</v>
      </c>
      <c r="BM93" s="217" t="s">
        <v>141</v>
      </c>
    </row>
    <row r="94" s="2" customFormat="1">
      <c r="A94" s="40"/>
      <c r="B94" s="41"/>
      <c r="C94" s="42"/>
      <c r="D94" s="219" t="s">
        <v>132</v>
      </c>
      <c r="E94" s="42"/>
      <c r="F94" s="220" t="s">
        <v>142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132</v>
      </c>
      <c r="AU94" s="19" t="s">
        <v>82</v>
      </c>
    </row>
    <row r="95" s="2" customFormat="1" ht="16.5" customHeight="1">
      <c r="A95" s="40"/>
      <c r="B95" s="41"/>
      <c r="C95" s="206" t="s">
        <v>143</v>
      </c>
      <c r="D95" s="206" t="s">
        <v>125</v>
      </c>
      <c r="E95" s="207" t="s">
        <v>144</v>
      </c>
      <c r="F95" s="208" t="s">
        <v>145</v>
      </c>
      <c r="G95" s="209" t="s">
        <v>128</v>
      </c>
      <c r="H95" s="210">
        <v>1</v>
      </c>
      <c r="I95" s="211"/>
      <c r="J95" s="212">
        <f>ROUND(I95*H95,2)</f>
        <v>0</v>
      </c>
      <c r="K95" s="208" t="s">
        <v>129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130</v>
      </c>
      <c r="AT95" s="217" t="s">
        <v>125</v>
      </c>
      <c r="AU95" s="217" t="s">
        <v>82</v>
      </c>
      <c r="AY95" s="19" t="s">
        <v>122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130</v>
      </c>
      <c r="BM95" s="217" t="s">
        <v>146</v>
      </c>
    </row>
    <row r="96" s="2" customFormat="1">
      <c r="A96" s="40"/>
      <c r="B96" s="41"/>
      <c r="C96" s="42"/>
      <c r="D96" s="219" t="s">
        <v>132</v>
      </c>
      <c r="E96" s="42"/>
      <c r="F96" s="220" t="s">
        <v>147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132</v>
      </c>
      <c r="AU96" s="19" t="s">
        <v>82</v>
      </c>
    </row>
    <row r="97" s="2" customFormat="1" ht="16.5" customHeight="1">
      <c r="A97" s="40"/>
      <c r="B97" s="41"/>
      <c r="C97" s="206" t="s">
        <v>121</v>
      </c>
      <c r="D97" s="206" t="s">
        <v>125</v>
      </c>
      <c r="E97" s="207" t="s">
        <v>148</v>
      </c>
      <c r="F97" s="208" t="s">
        <v>149</v>
      </c>
      <c r="G97" s="209" t="s">
        <v>128</v>
      </c>
      <c r="H97" s="210">
        <v>1</v>
      </c>
      <c r="I97" s="211"/>
      <c r="J97" s="212">
        <f>ROUND(I97*H97,2)</f>
        <v>0</v>
      </c>
      <c r="K97" s="208" t="s">
        <v>129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130</v>
      </c>
      <c r="AT97" s="217" t="s">
        <v>125</v>
      </c>
      <c r="AU97" s="217" t="s">
        <v>82</v>
      </c>
      <c r="AY97" s="19" t="s">
        <v>122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130</v>
      </c>
      <c r="BM97" s="217" t="s">
        <v>150</v>
      </c>
    </row>
    <row r="98" s="2" customFormat="1">
      <c r="A98" s="40"/>
      <c r="B98" s="41"/>
      <c r="C98" s="42"/>
      <c r="D98" s="219" t="s">
        <v>132</v>
      </c>
      <c r="E98" s="42"/>
      <c r="F98" s="220" t="s">
        <v>151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132</v>
      </c>
      <c r="AU98" s="19" t="s">
        <v>82</v>
      </c>
    </row>
    <row r="99" s="2" customFormat="1" ht="16.5" customHeight="1">
      <c r="A99" s="40"/>
      <c r="B99" s="41"/>
      <c r="C99" s="206" t="s">
        <v>152</v>
      </c>
      <c r="D99" s="206" t="s">
        <v>125</v>
      </c>
      <c r="E99" s="207" t="s">
        <v>153</v>
      </c>
      <c r="F99" s="208" t="s">
        <v>154</v>
      </c>
      <c r="G99" s="209" t="s">
        <v>128</v>
      </c>
      <c r="H99" s="210">
        <v>1</v>
      </c>
      <c r="I99" s="211"/>
      <c r="J99" s="212">
        <f>ROUND(I99*H99,2)</f>
        <v>0</v>
      </c>
      <c r="K99" s="208" t="s">
        <v>129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130</v>
      </c>
      <c r="AT99" s="217" t="s">
        <v>125</v>
      </c>
      <c r="AU99" s="217" t="s">
        <v>82</v>
      </c>
      <c r="AY99" s="19" t="s">
        <v>122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130</v>
      </c>
      <c r="BM99" s="217" t="s">
        <v>155</v>
      </c>
    </row>
    <row r="100" s="2" customFormat="1">
      <c r="A100" s="40"/>
      <c r="B100" s="41"/>
      <c r="C100" s="42"/>
      <c r="D100" s="219" t="s">
        <v>132</v>
      </c>
      <c r="E100" s="42"/>
      <c r="F100" s="220" t="s">
        <v>156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132</v>
      </c>
      <c r="AU100" s="19" t="s">
        <v>82</v>
      </c>
    </row>
    <row r="101" s="2" customFormat="1" ht="16.5" customHeight="1">
      <c r="A101" s="40"/>
      <c r="B101" s="41"/>
      <c r="C101" s="206" t="s">
        <v>157</v>
      </c>
      <c r="D101" s="206" t="s">
        <v>125</v>
      </c>
      <c r="E101" s="207" t="s">
        <v>158</v>
      </c>
      <c r="F101" s="208" t="s">
        <v>159</v>
      </c>
      <c r="G101" s="209" t="s">
        <v>128</v>
      </c>
      <c r="H101" s="210">
        <v>1</v>
      </c>
      <c r="I101" s="211"/>
      <c r="J101" s="212">
        <f>ROUND(I101*H101,2)</f>
        <v>0</v>
      </c>
      <c r="K101" s="208" t="s">
        <v>129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143</v>
      </c>
      <c r="AT101" s="217" t="s">
        <v>125</v>
      </c>
      <c r="AU101" s="217" t="s">
        <v>82</v>
      </c>
      <c r="AY101" s="19" t="s">
        <v>122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143</v>
      </c>
      <c r="BM101" s="217" t="s">
        <v>160</v>
      </c>
    </row>
    <row r="102" s="2" customFormat="1">
      <c r="A102" s="40"/>
      <c r="B102" s="41"/>
      <c r="C102" s="42"/>
      <c r="D102" s="219" t="s">
        <v>132</v>
      </c>
      <c r="E102" s="42"/>
      <c r="F102" s="220" t="s">
        <v>161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132</v>
      </c>
      <c r="AU102" s="19" t="s">
        <v>82</v>
      </c>
    </row>
    <row r="103" s="12" customFormat="1" ht="22.8" customHeight="1">
      <c r="A103" s="12"/>
      <c r="B103" s="190"/>
      <c r="C103" s="191"/>
      <c r="D103" s="192" t="s">
        <v>71</v>
      </c>
      <c r="E103" s="204" t="s">
        <v>162</v>
      </c>
      <c r="F103" s="204" t="s">
        <v>163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SUM(P104:P105)</f>
        <v>0</v>
      </c>
      <c r="Q103" s="198"/>
      <c r="R103" s="199">
        <f>SUM(R104:R105)</f>
        <v>0</v>
      </c>
      <c r="S103" s="198"/>
      <c r="T103" s="200">
        <f>SUM(T104:T105)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121</v>
      </c>
      <c r="AT103" s="202" t="s">
        <v>71</v>
      </c>
      <c r="AU103" s="202" t="s">
        <v>80</v>
      </c>
      <c r="AY103" s="201" t="s">
        <v>122</v>
      </c>
      <c r="BK103" s="203">
        <f>SUM(BK104:BK105)</f>
        <v>0</v>
      </c>
    </row>
    <row r="104" s="2" customFormat="1" ht="16.5" customHeight="1">
      <c r="A104" s="40"/>
      <c r="B104" s="41"/>
      <c r="C104" s="206" t="s">
        <v>164</v>
      </c>
      <c r="D104" s="206" t="s">
        <v>125</v>
      </c>
      <c r="E104" s="207" t="s">
        <v>165</v>
      </c>
      <c r="F104" s="208" t="s">
        <v>163</v>
      </c>
      <c r="G104" s="209" t="s">
        <v>128</v>
      </c>
      <c r="H104" s="210">
        <v>1</v>
      </c>
      <c r="I104" s="211"/>
      <c r="J104" s="212">
        <f>ROUND(I104*H104,2)</f>
        <v>0</v>
      </c>
      <c r="K104" s="208" t="s">
        <v>129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130</v>
      </c>
      <c r="AT104" s="217" t="s">
        <v>125</v>
      </c>
      <c r="AU104" s="217" t="s">
        <v>82</v>
      </c>
      <c r="AY104" s="19" t="s">
        <v>122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130</v>
      </c>
      <c r="BM104" s="217" t="s">
        <v>166</v>
      </c>
    </row>
    <row r="105" s="2" customFormat="1">
      <c r="A105" s="40"/>
      <c r="B105" s="41"/>
      <c r="C105" s="42"/>
      <c r="D105" s="219" t="s">
        <v>132</v>
      </c>
      <c r="E105" s="42"/>
      <c r="F105" s="220" t="s">
        <v>167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132</v>
      </c>
      <c r="AU105" s="19" t="s">
        <v>82</v>
      </c>
    </row>
    <row r="106" s="12" customFormat="1" ht="22.8" customHeight="1">
      <c r="A106" s="12"/>
      <c r="B106" s="190"/>
      <c r="C106" s="191"/>
      <c r="D106" s="192" t="s">
        <v>71</v>
      </c>
      <c r="E106" s="204" t="s">
        <v>168</v>
      </c>
      <c r="F106" s="204" t="s">
        <v>169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SUM(P107:P120)</f>
        <v>0</v>
      </c>
      <c r="Q106" s="198"/>
      <c r="R106" s="199">
        <f>SUM(R107:R120)</f>
        <v>0</v>
      </c>
      <c r="S106" s="198"/>
      <c r="T106" s="200">
        <f>SUM(T107:T120)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121</v>
      </c>
      <c r="AT106" s="202" t="s">
        <v>71</v>
      </c>
      <c r="AU106" s="202" t="s">
        <v>80</v>
      </c>
      <c r="AY106" s="201" t="s">
        <v>122</v>
      </c>
      <c r="BK106" s="203">
        <f>SUM(BK107:BK120)</f>
        <v>0</v>
      </c>
    </row>
    <row r="107" s="2" customFormat="1" ht="16.5" customHeight="1">
      <c r="A107" s="40"/>
      <c r="B107" s="41"/>
      <c r="C107" s="206" t="s">
        <v>170</v>
      </c>
      <c r="D107" s="206" t="s">
        <v>125</v>
      </c>
      <c r="E107" s="207" t="s">
        <v>171</v>
      </c>
      <c r="F107" s="208" t="s">
        <v>169</v>
      </c>
      <c r="G107" s="209" t="s">
        <v>128</v>
      </c>
      <c r="H107" s="210">
        <v>1</v>
      </c>
      <c r="I107" s="211"/>
      <c r="J107" s="212">
        <f>ROUND(I107*H107,2)</f>
        <v>0</v>
      </c>
      <c r="K107" s="208" t="s">
        <v>129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130</v>
      </c>
      <c r="AT107" s="217" t="s">
        <v>125</v>
      </c>
      <c r="AU107" s="217" t="s">
        <v>82</v>
      </c>
      <c r="AY107" s="19" t="s">
        <v>122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130</v>
      </c>
      <c r="BM107" s="217" t="s">
        <v>172</v>
      </c>
    </row>
    <row r="108" s="2" customFormat="1">
      <c r="A108" s="40"/>
      <c r="B108" s="41"/>
      <c r="C108" s="42"/>
      <c r="D108" s="219" t="s">
        <v>132</v>
      </c>
      <c r="E108" s="42"/>
      <c r="F108" s="220" t="s">
        <v>173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132</v>
      </c>
      <c r="AU108" s="19" t="s">
        <v>82</v>
      </c>
    </row>
    <row r="109" s="2" customFormat="1" ht="16.5" customHeight="1">
      <c r="A109" s="40"/>
      <c r="B109" s="41"/>
      <c r="C109" s="206" t="s">
        <v>174</v>
      </c>
      <c r="D109" s="206" t="s">
        <v>125</v>
      </c>
      <c r="E109" s="207" t="s">
        <v>175</v>
      </c>
      <c r="F109" s="208" t="s">
        <v>176</v>
      </c>
      <c r="G109" s="209" t="s">
        <v>128</v>
      </c>
      <c r="H109" s="210">
        <v>2</v>
      </c>
      <c r="I109" s="211"/>
      <c r="J109" s="212">
        <f>ROUND(I109*H109,2)</f>
        <v>0</v>
      </c>
      <c r="K109" s="208" t="s">
        <v>129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130</v>
      </c>
      <c r="AT109" s="217" t="s">
        <v>125</v>
      </c>
      <c r="AU109" s="217" t="s">
        <v>82</v>
      </c>
      <c r="AY109" s="19" t="s">
        <v>122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130</v>
      </c>
      <c r="BM109" s="217" t="s">
        <v>177</v>
      </c>
    </row>
    <row r="110" s="2" customFormat="1">
      <c r="A110" s="40"/>
      <c r="B110" s="41"/>
      <c r="C110" s="42"/>
      <c r="D110" s="219" t="s">
        <v>132</v>
      </c>
      <c r="E110" s="42"/>
      <c r="F110" s="220" t="s">
        <v>178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132</v>
      </c>
      <c r="AU110" s="19" t="s">
        <v>82</v>
      </c>
    </row>
    <row r="111" s="2" customFormat="1" ht="16.5" customHeight="1">
      <c r="A111" s="40"/>
      <c r="B111" s="41"/>
      <c r="C111" s="206" t="s">
        <v>179</v>
      </c>
      <c r="D111" s="206" t="s">
        <v>125</v>
      </c>
      <c r="E111" s="207" t="s">
        <v>180</v>
      </c>
      <c r="F111" s="208" t="s">
        <v>181</v>
      </c>
      <c r="G111" s="209" t="s">
        <v>128</v>
      </c>
      <c r="H111" s="210">
        <v>1</v>
      </c>
      <c r="I111" s="211"/>
      <c r="J111" s="212">
        <f>ROUND(I111*H111,2)</f>
        <v>0</v>
      </c>
      <c r="K111" s="208" t="s">
        <v>129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130</v>
      </c>
      <c r="AT111" s="217" t="s">
        <v>125</v>
      </c>
      <c r="AU111" s="217" t="s">
        <v>82</v>
      </c>
      <c r="AY111" s="19" t="s">
        <v>122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130</v>
      </c>
      <c r="BM111" s="217" t="s">
        <v>182</v>
      </c>
    </row>
    <row r="112" s="2" customFormat="1">
      <c r="A112" s="40"/>
      <c r="B112" s="41"/>
      <c r="C112" s="42"/>
      <c r="D112" s="219" t="s">
        <v>132</v>
      </c>
      <c r="E112" s="42"/>
      <c r="F112" s="220" t="s">
        <v>183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132</v>
      </c>
      <c r="AU112" s="19" t="s">
        <v>82</v>
      </c>
    </row>
    <row r="113" s="2" customFormat="1" ht="16.5" customHeight="1">
      <c r="A113" s="40"/>
      <c r="B113" s="41"/>
      <c r="C113" s="206" t="s">
        <v>8</v>
      </c>
      <c r="D113" s="206" t="s">
        <v>125</v>
      </c>
      <c r="E113" s="207" t="s">
        <v>184</v>
      </c>
      <c r="F113" s="208" t="s">
        <v>185</v>
      </c>
      <c r="G113" s="209" t="s">
        <v>128</v>
      </c>
      <c r="H113" s="210">
        <v>1</v>
      </c>
      <c r="I113" s="211"/>
      <c r="J113" s="212">
        <f>ROUND(I113*H113,2)</f>
        <v>0</v>
      </c>
      <c r="K113" s="208" t="s">
        <v>129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130</v>
      </c>
      <c r="AT113" s="217" t="s">
        <v>125</v>
      </c>
      <c r="AU113" s="217" t="s">
        <v>82</v>
      </c>
      <c r="AY113" s="19" t="s">
        <v>122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130</v>
      </c>
      <c r="BM113" s="217" t="s">
        <v>186</v>
      </c>
    </row>
    <row r="114" s="2" customFormat="1">
      <c r="A114" s="40"/>
      <c r="B114" s="41"/>
      <c r="C114" s="42"/>
      <c r="D114" s="219" t="s">
        <v>132</v>
      </c>
      <c r="E114" s="42"/>
      <c r="F114" s="220" t="s">
        <v>187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132</v>
      </c>
      <c r="AU114" s="19" t="s">
        <v>82</v>
      </c>
    </row>
    <row r="115" s="2" customFormat="1" ht="16.5" customHeight="1">
      <c r="A115" s="40"/>
      <c r="B115" s="41"/>
      <c r="C115" s="206" t="s">
        <v>188</v>
      </c>
      <c r="D115" s="206" t="s">
        <v>125</v>
      </c>
      <c r="E115" s="207" t="s">
        <v>189</v>
      </c>
      <c r="F115" s="208" t="s">
        <v>190</v>
      </c>
      <c r="G115" s="209" t="s">
        <v>128</v>
      </c>
      <c r="H115" s="210">
        <v>1</v>
      </c>
      <c r="I115" s="211"/>
      <c r="J115" s="212">
        <f>ROUND(I115*H115,2)</f>
        <v>0</v>
      </c>
      <c r="K115" s="208" t="s">
        <v>129</v>
      </c>
      <c r="L115" s="46"/>
      <c r="M115" s="213" t="s">
        <v>19</v>
      </c>
      <c r="N115" s="214" t="s">
        <v>43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130</v>
      </c>
      <c r="AT115" s="217" t="s">
        <v>125</v>
      </c>
      <c r="AU115" s="217" t="s">
        <v>82</v>
      </c>
      <c r="AY115" s="19" t="s">
        <v>122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80</v>
      </c>
      <c r="BK115" s="218">
        <f>ROUND(I115*H115,2)</f>
        <v>0</v>
      </c>
      <c r="BL115" s="19" t="s">
        <v>130</v>
      </c>
      <c r="BM115" s="217" t="s">
        <v>191</v>
      </c>
    </row>
    <row r="116" s="2" customFormat="1">
      <c r="A116" s="40"/>
      <c r="B116" s="41"/>
      <c r="C116" s="42"/>
      <c r="D116" s="219" t="s">
        <v>132</v>
      </c>
      <c r="E116" s="42"/>
      <c r="F116" s="220" t="s">
        <v>192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132</v>
      </c>
      <c r="AU116" s="19" t="s">
        <v>82</v>
      </c>
    </row>
    <row r="117" s="2" customFormat="1" ht="16.5" customHeight="1">
      <c r="A117" s="40"/>
      <c r="B117" s="41"/>
      <c r="C117" s="206" t="s">
        <v>193</v>
      </c>
      <c r="D117" s="206" t="s">
        <v>125</v>
      </c>
      <c r="E117" s="207" t="s">
        <v>194</v>
      </c>
      <c r="F117" s="208" t="s">
        <v>195</v>
      </c>
      <c r="G117" s="209" t="s">
        <v>128</v>
      </c>
      <c r="H117" s="210">
        <v>1</v>
      </c>
      <c r="I117" s="211"/>
      <c r="J117" s="212">
        <f>ROUND(I117*H117,2)</f>
        <v>0</v>
      </c>
      <c r="K117" s="208" t="s">
        <v>129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130</v>
      </c>
      <c r="AT117" s="217" t="s">
        <v>125</v>
      </c>
      <c r="AU117" s="217" t="s">
        <v>82</v>
      </c>
      <c r="AY117" s="19" t="s">
        <v>122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130</v>
      </c>
      <c r="BM117" s="217" t="s">
        <v>196</v>
      </c>
    </row>
    <row r="118" s="2" customFormat="1">
      <c r="A118" s="40"/>
      <c r="B118" s="41"/>
      <c r="C118" s="42"/>
      <c r="D118" s="219" t="s">
        <v>132</v>
      </c>
      <c r="E118" s="42"/>
      <c r="F118" s="220" t="s">
        <v>197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132</v>
      </c>
      <c r="AU118" s="19" t="s">
        <v>82</v>
      </c>
    </row>
    <row r="119" s="2" customFormat="1" ht="16.5" customHeight="1">
      <c r="A119" s="40"/>
      <c r="B119" s="41"/>
      <c r="C119" s="206" t="s">
        <v>198</v>
      </c>
      <c r="D119" s="206" t="s">
        <v>125</v>
      </c>
      <c r="E119" s="207" t="s">
        <v>199</v>
      </c>
      <c r="F119" s="208" t="s">
        <v>200</v>
      </c>
      <c r="G119" s="209" t="s">
        <v>128</v>
      </c>
      <c r="H119" s="210">
        <v>1</v>
      </c>
      <c r="I119" s="211"/>
      <c r="J119" s="212">
        <f>ROUND(I119*H119,2)</f>
        <v>0</v>
      </c>
      <c r="K119" s="208" t="s">
        <v>129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130</v>
      </c>
      <c r="AT119" s="217" t="s">
        <v>125</v>
      </c>
      <c r="AU119" s="217" t="s">
        <v>82</v>
      </c>
      <c r="AY119" s="19" t="s">
        <v>122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130</v>
      </c>
      <c r="BM119" s="217" t="s">
        <v>201</v>
      </c>
    </row>
    <row r="120" s="2" customFormat="1">
      <c r="A120" s="40"/>
      <c r="B120" s="41"/>
      <c r="C120" s="42"/>
      <c r="D120" s="219" t="s">
        <v>132</v>
      </c>
      <c r="E120" s="42"/>
      <c r="F120" s="220" t="s">
        <v>202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132</v>
      </c>
      <c r="AU120" s="19" t="s">
        <v>82</v>
      </c>
    </row>
    <row r="121" s="12" customFormat="1" ht="22.8" customHeight="1">
      <c r="A121" s="12"/>
      <c r="B121" s="190"/>
      <c r="C121" s="191"/>
      <c r="D121" s="192" t="s">
        <v>71</v>
      </c>
      <c r="E121" s="204" t="s">
        <v>203</v>
      </c>
      <c r="F121" s="204" t="s">
        <v>204</v>
      </c>
      <c r="G121" s="191"/>
      <c r="H121" s="191"/>
      <c r="I121" s="194"/>
      <c r="J121" s="205">
        <f>BK121</f>
        <v>0</v>
      </c>
      <c r="K121" s="191"/>
      <c r="L121" s="196"/>
      <c r="M121" s="197"/>
      <c r="N121" s="198"/>
      <c r="O121" s="198"/>
      <c r="P121" s="199">
        <f>SUM(P122:P131)</f>
        <v>0</v>
      </c>
      <c r="Q121" s="198"/>
      <c r="R121" s="199">
        <f>SUM(R122:R131)</f>
        <v>0</v>
      </c>
      <c r="S121" s="198"/>
      <c r="T121" s="200">
        <f>SUM(T122:T131)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1" t="s">
        <v>121</v>
      </c>
      <c r="AT121" s="202" t="s">
        <v>71</v>
      </c>
      <c r="AU121" s="202" t="s">
        <v>80</v>
      </c>
      <c r="AY121" s="201" t="s">
        <v>122</v>
      </c>
      <c r="BK121" s="203">
        <f>SUM(BK122:BK131)</f>
        <v>0</v>
      </c>
    </row>
    <row r="122" s="2" customFormat="1" ht="16.5" customHeight="1">
      <c r="A122" s="40"/>
      <c r="B122" s="41"/>
      <c r="C122" s="206" t="s">
        <v>205</v>
      </c>
      <c r="D122" s="206" t="s">
        <v>125</v>
      </c>
      <c r="E122" s="207" t="s">
        <v>206</v>
      </c>
      <c r="F122" s="208" t="s">
        <v>207</v>
      </c>
      <c r="G122" s="209" t="s">
        <v>128</v>
      </c>
      <c r="H122" s="210">
        <v>4</v>
      </c>
      <c r="I122" s="211"/>
      <c r="J122" s="212">
        <f>ROUND(I122*H122,2)</f>
        <v>0</v>
      </c>
      <c r="K122" s="208" t="s">
        <v>129</v>
      </c>
      <c r="L122" s="46"/>
      <c r="M122" s="213" t="s">
        <v>19</v>
      </c>
      <c r="N122" s="214" t="s">
        <v>43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130</v>
      </c>
      <c r="AT122" s="217" t="s">
        <v>125</v>
      </c>
      <c r="AU122" s="217" t="s">
        <v>82</v>
      </c>
      <c r="AY122" s="19" t="s">
        <v>122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80</v>
      </c>
      <c r="BK122" s="218">
        <f>ROUND(I122*H122,2)</f>
        <v>0</v>
      </c>
      <c r="BL122" s="19" t="s">
        <v>130</v>
      </c>
      <c r="BM122" s="217" t="s">
        <v>208</v>
      </c>
    </row>
    <row r="123" s="2" customFormat="1">
      <c r="A123" s="40"/>
      <c r="B123" s="41"/>
      <c r="C123" s="42"/>
      <c r="D123" s="219" t="s">
        <v>132</v>
      </c>
      <c r="E123" s="42"/>
      <c r="F123" s="220" t="s">
        <v>209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132</v>
      </c>
      <c r="AU123" s="19" t="s">
        <v>82</v>
      </c>
    </row>
    <row r="124" s="13" customFormat="1">
      <c r="A124" s="13"/>
      <c r="B124" s="224"/>
      <c r="C124" s="225"/>
      <c r="D124" s="226" t="s">
        <v>210</v>
      </c>
      <c r="E124" s="227" t="s">
        <v>19</v>
      </c>
      <c r="F124" s="228" t="s">
        <v>211</v>
      </c>
      <c r="G124" s="225"/>
      <c r="H124" s="227" t="s">
        <v>19</v>
      </c>
      <c r="I124" s="229"/>
      <c r="J124" s="225"/>
      <c r="K124" s="225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210</v>
      </c>
      <c r="AU124" s="234" t="s">
        <v>82</v>
      </c>
      <c r="AV124" s="13" t="s">
        <v>80</v>
      </c>
      <c r="AW124" s="13" t="s">
        <v>34</v>
      </c>
      <c r="AX124" s="13" t="s">
        <v>72</v>
      </c>
      <c r="AY124" s="234" t="s">
        <v>122</v>
      </c>
    </row>
    <row r="125" s="13" customFormat="1">
      <c r="A125" s="13"/>
      <c r="B125" s="224"/>
      <c r="C125" s="225"/>
      <c r="D125" s="226" t="s">
        <v>210</v>
      </c>
      <c r="E125" s="227" t="s">
        <v>19</v>
      </c>
      <c r="F125" s="228" t="s">
        <v>212</v>
      </c>
      <c r="G125" s="225"/>
      <c r="H125" s="227" t="s">
        <v>19</v>
      </c>
      <c r="I125" s="229"/>
      <c r="J125" s="225"/>
      <c r="K125" s="225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210</v>
      </c>
      <c r="AU125" s="234" t="s">
        <v>82</v>
      </c>
      <c r="AV125" s="13" t="s">
        <v>80</v>
      </c>
      <c r="AW125" s="13" t="s">
        <v>34</v>
      </c>
      <c r="AX125" s="13" t="s">
        <v>72</v>
      </c>
      <c r="AY125" s="234" t="s">
        <v>122</v>
      </c>
    </row>
    <row r="126" s="13" customFormat="1">
      <c r="A126" s="13"/>
      <c r="B126" s="224"/>
      <c r="C126" s="225"/>
      <c r="D126" s="226" t="s">
        <v>210</v>
      </c>
      <c r="E126" s="227" t="s">
        <v>19</v>
      </c>
      <c r="F126" s="228" t="s">
        <v>213</v>
      </c>
      <c r="G126" s="225"/>
      <c r="H126" s="227" t="s">
        <v>19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210</v>
      </c>
      <c r="AU126" s="234" t="s">
        <v>82</v>
      </c>
      <c r="AV126" s="13" t="s">
        <v>80</v>
      </c>
      <c r="AW126" s="13" t="s">
        <v>34</v>
      </c>
      <c r="AX126" s="13" t="s">
        <v>72</v>
      </c>
      <c r="AY126" s="234" t="s">
        <v>122</v>
      </c>
    </row>
    <row r="127" s="14" customFormat="1">
      <c r="A127" s="14"/>
      <c r="B127" s="235"/>
      <c r="C127" s="236"/>
      <c r="D127" s="226" t="s">
        <v>210</v>
      </c>
      <c r="E127" s="237" t="s">
        <v>19</v>
      </c>
      <c r="F127" s="238" t="s">
        <v>214</v>
      </c>
      <c r="G127" s="236"/>
      <c r="H127" s="239">
        <v>2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210</v>
      </c>
      <c r="AU127" s="245" t="s">
        <v>82</v>
      </c>
      <c r="AV127" s="14" t="s">
        <v>82</v>
      </c>
      <c r="AW127" s="14" t="s">
        <v>34</v>
      </c>
      <c r="AX127" s="14" t="s">
        <v>72</v>
      </c>
      <c r="AY127" s="245" t="s">
        <v>122</v>
      </c>
    </row>
    <row r="128" s="14" customFormat="1">
      <c r="A128" s="14"/>
      <c r="B128" s="235"/>
      <c r="C128" s="236"/>
      <c r="D128" s="226" t="s">
        <v>210</v>
      </c>
      <c r="E128" s="237" t="s">
        <v>19</v>
      </c>
      <c r="F128" s="238" t="s">
        <v>215</v>
      </c>
      <c r="G128" s="236"/>
      <c r="H128" s="239">
        <v>2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210</v>
      </c>
      <c r="AU128" s="245" t="s">
        <v>82</v>
      </c>
      <c r="AV128" s="14" t="s">
        <v>82</v>
      </c>
      <c r="AW128" s="14" t="s">
        <v>34</v>
      </c>
      <c r="AX128" s="14" t="s">
        <v>72</v>
      </c>
      <c r="AY128" s="245" t="s">
        <v>122</v>
      </c>
    </row>
    <row r="129" s="15" customFormat="1">
      <c r="A129" s="15"/>
      <c r="B129" s="246"/>
      <c r="C129" s="247"/>
      <c r="D129" s="226" t="s">
        <v>210</v>
      </c>
      <c r="E129" s="248" t="s">
        <v>19</v>
      </c>
      <c r="F129" s="249" t="s">
        <v>216</v>
      </c>
      <c r="G129" s="247"/>
      <c r="H129" s="250">
        <v>4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6" t="s">
        <v>210</v>
      </c>
      <c r="AU129" s="256" t="s">
        <v>82</v>
      </c>
      <c r="AV129" s="15" t="s">
        <v>143</v>
      </c>
      <c r="AW129" s="15" t="s">
        <v>34</v>
      </c>
      <c r="AX129" s="15" t="s">
        <v>80</v>
      </c>
      <c r="AY129" s="256" t="s">
        <v>122</v>
      </c>
    </row>
    <row r="130" s="2" customFormat="1" ht="16.5" customHeight="1">
      <c r="A130" s="40"/>
      <c r="B130" s="41"/>
      <c r="C130" s="206" t="s">
        <v>217</v>
      </c>
      <c r="D130" s="206" t="s">
        <v>125</v>
      </c>
      <c r="E130" s="207" t="s">
        <v>218</v>
      </c>
      <c r="F130" s="208" t="s">
        <v>219</v>
      </c>
      <c r="G130" s="209" t="s">
        <v>128</v>
      </c>
      <c r="H130" s="210">
        <v>1</v>
      </c>
      <c r="I130" s="211"/>
      <c r="J130" s="212">
        <f>ROUND(I130*H130,2)</f>
        <v>0</v>
      </c>
      <c r="K130" s="208" t="s">
        <v>129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130</v>
      </c>
      <c r="AT130" s="217" t="s">
        <v>125</v>
      </c>
      <c r="AU130" s="217" t="s">
        <v>82</v>
      </c>
      <c r="AY130" s="19" t="s">
        <v>122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ROUND(I130*H130,2)</f>
        <v>0</v>
      </c>
      <c r="BL130" s="19" t="s">
        <v>130</v>
      </c>
      <c r="BM130" s="217" t="s">
        <v>220</v>
      </c>
    </row>
    <row r="131" s="2" customFormat="1">
      <c r="A131" s="40"/>
      <c r="B131" s="41"/>
      <c r="C131" s="42"/>
      <c r="D131" s="219" t="s">
        <v>132</v>
      </c>
      <c r="E131" s="42"/>
      <c r="F131" s="220" t="s">
        <v>221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132</v>
      </c>
      <c r="AU131" s="19" t="s">
        <v>82</v>
      </c>
    </row>
    <row r="132" s="12" customFormat="1" ht="22.8" customHeight="1">
      <c r="A132" s="12"/>
      <c r="B132" s="190"/>
      <c r="C132" s="191"/>
      <c r="D132" s="192" t="s">
        <v>71</v>
      </c>
      <c r="E132" s="204" t="s">
        <v>222</v>
      </c>
      <c r="F132" s="204" t="s">
        <v>223</v>
      </c>
      <c r="G132" s="191"/>
      <c r="H132" s="191"/>
      <c r="I132" s="194"/>
      <c r="J132" s="205">
        <f>BK132</f>
        <v>0</v>
      </c>
      <c r="K132" s="191"/>
      <c r="L132" s="196"/>
      <c r="M132" s="197"/>
      <c r="N132" s="198"/>
      <c r="O132" s="198"/>
      <c r="P132" s="199">
        <f>SUM(P133:P134)</f>
        <v>0</v>
      </c>
      <c r="Q132" s="198"/>
      <c r="R132" s="199">
        <f>SUM(R133:R134)</f>
        <v>0</v>
      </c>
      <c r="S132" s="198"/>
      <c r="T132" s="200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1" t="s">
        <v>121</v>
      </c>
      <c r="AT132" s="202" t="s">
        <v>71</v>
      </c>
      <c r="AU132" s="202" t="s">
        <v>80</v>
      </c>
      <c r="AY132" s="201" t="s">
        <v>122</v>
      </c>
      <c r="BK132" s="203">
        <f>SUM(BK133:BK134)</f>
        <v>0</v>
      </c>
    </row>
    <row r="133" s="2" customFormat="1" ht="16.5" customHeight="1">
      <c r="A133" s="40"/>
      <c r="B133" s="41"/>
      <c r="C133" s="206" t="s">
        <v>224</v>
      </c>
      <c r="D133" s="206" t="s">
        <v>125</v>
      </c>
      <c r="E133" s="207" t="s">
        <v>225</v>
      </c>
      <c r="F133" s="208" t="s">
        <v>223</v>
      </c>
      <c r="G133" s="209" t="s">
        <v>128</v>
      </c>
      <c r="H133" s="210">
        <v>1</v>
      </c>
      <c r="I133" s="211"/>
      <c r="J133" s="212">
        <f>ROUND(I133*H133,2)</f>
        <v>0</v>
      </c>
      <c r="K133" s="208" t="s">
        <v>129</v>
      </c>
      <c r="L133" s="46"/>
      <c r="M133" s="213" t="s">
        <v>19</v>
      </c>
      <c r="N133" s="214" t="s">
        <v>43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130</v>
      </c>
      <c r="AT133" s="217" t="s">
        <v>125</v>
      </c>
      <c r="AU133" s="217" t="s">
        <v>82</v>
      </c>
      <c r="AY133" s="19" t="s">
        <v>122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80</v>
      </c>
      <c r="BK133" s="218">
        <f>ROUND(I133*H133,2)</f>
        <v>0</v>
      </c>
      <c r="BL133" s="19" t="s">
        <v>130</v>
      </c>
      <c r="BM133" s="217" t="s">
        <v>226</v>
      </c>
    </row>
    <row r="134" s="2" customFormat="1">
      <c r="A134" s="40"/>
      <c r="B134" s="41"/>
      <c r="C134" s="42"/>
      <c r="D134" s="219" t="s">
        <v>132</v>
      </c>
      <c r="E134" s="42"/>
      <c r="F134" s="220" t="s">
        <v>227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132</v>
      </c>
      <c r="AU134" s="19" t="s">
        <v>82</v>
      </c>
    </row>
    <row r="135" s="12" customFormat="1" ht="22.8" customHeight="1">
      <c r="A135" s="12"/>
      <c r="B135" s="190"/>
      <c r="C135" s="191"/>
      <c r="D135" s="192" t="s">
        <v>71</v>
      </c>
      <c r="E135" s="204" t="s">
        <v>228</v>
      </c>
      <c r="F135" s="204" t="s">
        <v>229</v>
      </c>
      <c r="G135" s="191"/>
      <c r="H135" s="191"/>
      <c r="I135" s="194"/>
      <c r="J135" s="205">
        <f>BK135</f>
        <v>0</v>
      </c>
      <c r="K135" s="191"/>
      <c r="L135" s="196"/>
      <c r="M135" s="197"/>
      <c r="N135" s="198"/>
      <c r="O135" s="198"/>
      <c r="P135" s="199">
        <f>SUM(P136:P137)</f>
        <v>0</v>
      </c>
      <c r="Q135" s="198"/>
      <c r="R135" s="199">
        <f>SUM(R136:R137)</f>
        <v>0</v>
      </c>
      <c r="S135" s="198"/>
      <c r="T135" s="200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1" t="s">
        <v>121</v>
      </c>
      <c r="AT135" s="202" t="s">
        <v>71</v>
      </c>
      <c r="AU135" s="202" t="s">
        <v>80</v>
      </c>
      <c r="AY135" s="201" t="s">
        <v>122</v>
      </c>
      <c r="BK135" s="203">
        <f>SUM(BK136:BK137)</f>
        <v>0</v>
      </c>
    </row>
    <row r="136" s="2" customFormat="1" ht="16.5" customHeight="1">
      <c r="A136" s="40"/>
      <c r="B136" s="41"/>
      <c r="C136" s="206" t="s">
        <v>230</v>
      </c>
      <c r="D136" s="206" t="s">
        <v>125</v>
      </c>
      <c r="E136" s="207" t="s">
        <v>231</v>
      </c>
      <c r="F136" s="208" t="s">
        <v>229</v>
      </c>
      <c r="G136" s="209" t="s">
        <v>128</v>
      </c>
      <c r="H136" s="210">
        <v>1</v>
      </c>
      <c r="I136" s="211"/>
      <c r="J136" s="212">
        <f>ROUND(I136*H136,2)</f>
        <v>0</v>
      </c>
      <c r="K136" s="208" t="s">
        <v>129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143</v>
      </c>
      <c r="AT136" s="217" t="s">
        <v>125</v>
      </c>
      <c r="AU136" s="217" t="s">
        <v>82</v>
      </c>
      <c r="AY136" s="19" t="s">
        <v>122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143</v>
      </c>
      <c r="BM136" s="217" t="s">
        <v>232</v>
      </c>
    </row>
    <row r="137" s="2" customFormat="1">
      <c r="A137" s="40"/>
      <c r="B137" s="41"/>
      <c r="C137" s="42"/>
      <c r="D137" s="219" t="s">
        <v>132</v>
      </c>
      <c r="E137" s="42"/>
      <c r="F137" s="220" t="s">
        <v>233</v>
      </c>
      <c r="G137" s="42"/>
      <c r="H137" s="42"/>
      <c r="I137" s="221"/>
      <c r="J137" s="42"/>
      <c r="K137" s="42"/>
      <c r="L137" s="46"/>
      <c r="M137" s="257"/>
      <c r="N137" s="258"/>
      <c r="O137" s="259"/>
      <c r="P137" s="259"/>
      <c r="Q137" s="259"/>
      <c r="R137" s="259"/>
      <c r="S137" s="259"/>
      <c r="T137" s="26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132</v>
      </c>
      <c r="AU137" s="19" t="s">
        <v>82</v>
      </c>
    </row>
    <row r="138" s="2" customFormat="1" ht="6.96" customHeight="1">
      <c r="A138" s="40"/>
      <c r="B138" s="61"/>
      <c r="C138" s="62"/>
      <c r="D138" s="62"/>
      <c r="E138" s="62"/>
      <c r="F138" s="62"/>
      <c r="G138" s="62"/>
      <c r="H138" s="62"/>
      <c r="I138" s="62"/>
      <c r="J138" s="62"/>
      <c r="K138" s="62"/>
      <c r="L138" s="46"/>
      <c r="M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</row>
  </sheetData>
  <sheetProtection sheet="1" autoFilter="0" formatColumns="0" formatRows="0" objects="1" scenarios="1" spinCount="100000" saltValue="0rEoH02vmp0eolf6zvnZPPJsMNXcrTRPPxOhbKNX4tMtQtKnJALma6osNBhKGffbUzrrr35naKOFn2Xv/HM2WA==" hashValue="feEQKeya8cpvdwe7IcwLS58k9kExRezs/B/+Ts752unGsP2V31AvN1R11JxHg68J2bXrj82VBWKRXpEM+DjVow==" algorithmName="SHA-512" password="CC35"/>
  <autoFilter ref="C85:K137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012103000"/>
    <hyperlink ref="F92" r:id="rId2" display="https://podminky.urs.cz/item/CS_URS_2025_01/012164000"/>
    <hyperlink ref="F94" r:id="rId3" display="https://podminky.urs.cz/item/CS_URS_2025_01/012203000"/>
    <hyperlink ref="F96" r:id="rId4" display="https://podminky.urs.cz/item/CS_URS_2025_01/012303000"/>
    <hyperlink ref="F98" r:id="rId5" display="https://podminky.urs.cz/item/CS_URS_2025_01/012414000"/>
    <hyperlink ref="F100" r:id="rId6" display="https://podminky.urs.cz/item/CS_URS_2025_01/012444000"/>
    <hyperlink ref="F102" r:id="rId7" display="https://podminky.urs.cz/item/CS_URS_2025_01/013254000"/>
    <hyperlink ref="F105" r:id="rId8" display="https://podminky.urs.cz/item/CS_URS_2025_01/020001000"/>
    <hyperlink ref="F108" r:id="rId9" display="https://podminky.urs.cz/item/CS_URS_2025_01/030001000"/>
    <hyperlink ref="F110" r:id="rId10" display="https://podminky.urs.cz/item/CS_URS_2025_01/032103000"/>
    <hyperlink ref="F112" r:id="rId11" display="https://podminky.urs.cz/item/CS_URS_2025_01/033103000"/>
    <hyperlink ref="F114" r:id="rId12" display="https://podminky.urs.cz/item/CS_URS_2025_01/033203000"/>
    <hyperlink ref="F116" r:id="rId13" display="https://podminky.urs.cz/item/CS_URS_2025_01/034103000"/>
    <hyperlink ref="F118" r:id="rId14" display="https://podminky.urs.cz/item/CS_URS_2025_01/034303000"/>
    <hyperlink ref="F120" r:id="rId15" display="https://podminky.urs.cz/item/CS_URS_2025_01/039103000"/>
    <hyperlink ref="F123" r:id="rId16" display="https://podminky.urs.cz/item/CS_URS_2025_01/043114000"/>
    <hyperlink ref="F131" r:id="rId17" display="https://podminky.urs.cz/item/CS_URS_2025_01/045002000"/>
    <hyperlink ref="F134" r:id="rId18" display="https://podminky.urs.cz/item/CS_URS_2025_01/060001000"/>
    <hyperlink ref="F137" r:id="rId19" display="https://podminky.urs.cz/item/CS_URS_2025_01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Parkoviště pod Hrádkem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234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35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ROUND((SUM(BE86:BE338)),  2)</f>
        <v>0</v>
      </c>
      <c r="G33" s="40"/>
      <c r="H33" s="40"/>
      <c r="I33" s="150">
        <v>0.21</v>
      </c>
      <c r="J33" s="149">
        <f>ROUND(((SUM(BE86:BE338))*I33),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ROUND((SUM(BF86:BF338)),  2)</f>
        <v>0</v>
      </c>
      <c r="G34" s="40"/>
      <c r="H34" s="40"/>
      <c r="I34" s="150">
        <v>0.12</v>
      </c>
      <c r="J34" s="149">
        <f>ROUND(((SUM(BF86:BF338))*I34),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ROUND((SUM(BG86:BG338)),  2)</f>
        <v>0</v>
      </c>
      <c r="G35" s="40"/>
      <c r="H35" s="40"/>
      <c r="I35" s="150">
        <v>0.21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ROUND((SUM(BH86:BH338)),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ROUND((SUM(BI86:BI338)),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Parkoviště pod Hrádkem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SO 101 - Parkoviště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Varnsdorf</v>
      </c>
      <c r="G54" s="42"/>
      <c r="H54" s="42"/>
      <c r="I54" s="34" t="s">
        <v>31</v>
      </c>
      <c r="J54" s="38" t="str">
        <f>E21</f>
        <v>ProProjekt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235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236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237</v>
      </c>
      <c r="E62" s="176"/>
      <c r="F62" s="176"/>
      <c r="G62" s="176"/>
      <c r="H62" s="176"/>
      <c r="I62" s="176"/>
      <c r="J62" s="177">
        <f>J149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238</v>
      </c>
      <c r="E63" s="176"/>
      <c r="F63" s="176"/>
      <c r="G63" s="176"/>
      <c r="H63" s="176"/>
      <c r="I63" s="176"/>
      <c r="J63" s="177">
        <f>J157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239</v>
      </c>
      <c r="E64" s="176"/>
      <c r="F64" s="176"/>
      <c r="G64" s="176"/>
      <c r="H64" s="176"/>
      <c r="I64" s="176"/>
      <c r="J64" s="177">
        <f>J246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240</v>
      </c>
      <c r="E65" s="176"/>
      <c r="F65" s="176"/>
      <c r="G65" s="176"/>
      <c r="H65" s="176"/>
      <c r="I65" s="176"/>
      <c r="J65" s="177">
        <f>J318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241</v>
      </c>
      <c r="E66" s="176"/>
      <c r="F66" s="176"/>
      <c r="G66" s="176"/>
      <c r="H66" s="176"/>
      <c r="I66" s="176"/>
      <c r="J66" s="177">
        <f>J336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106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Parkoviště pod Hrádkem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93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 xml:space="preserve">SO 101 - Parkoviště 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 xml:space="preserve"> </v>
      </c>
      <c r="G80" s="42"/>
      <c r="H80" s="42"/>
      <c r="I80" s="34" t="s">
        <v>23</v>
      </c>
      <c r="J80" s="74" t="str">
        <f>IF(J12="","",J12)</f>
        <v>23. 6. 2025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Město Varnsdorf</v>
      </c>
      <c r="G82" s="42"/>
      <c r="H82" s="42"/>
      <c r="I82" s="34" t="s">
        <v>31</v>
      </c>
      <c r="J82" s="38" t="str">
        <f>E21</f>
        <v>ProProjekt s.r.o.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35</v>
      </c>
      <c r="J83" s="38" t="str">
        <f>E24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107</v>
      </c>
      <c r="D85" s="182" t="s">
        <v>57</v>
      </c>
      <c r="E85" s="182" t="s">
        <v>53</v>
      </c>
      <c r="F85" s="182" t="s">
        <v>54</v>
      </c>
      <c r="G85" s="182" t="s">
        <v>108</v>
      </c>
      <c r="H85" s="182" t="s">
        <v>109</v>
      </c>
      <c r="I85" s="182" t="s">
        <v>110</v>
      </c>
      <c r="J85" s="182" t="s">
        <v>97</v>
      </c>
      <c r="K85" s="183" t="s">
        <v>111</v>
      </c>
      <c r="L85" s="184"/>
      <c r="M85" s="94" t="s">
        <v>19</v>
      </c>
      <c r="N85" s="95" t="s">
        <v>42</v>
      </c>
      <c r="O85" s="95" t="s">
        <v>112</v>
      </c>
      <c r="P85" s="95" t="s">
        <v>113</v>
      </c>
      <c r="Q85" s="95" t="s">
        <v>114</v>
      </c>
      <c r="R85" s="95" t="s">
        <v>115</v>
      </c>
      <c r="S85" s="95" t="s">
        <v>116</v>
      </c>
      <c r="T85" s="96" t="s">
        <v>117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118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</f>
        <v>0</v>
      </c>
      <c r="Q86" s="98"/>
      <c r="R86" s="187">
        <f>R87</f>
        <v>260.88763036</v>
      </c>
      <c r="S86" s="98"/>
      <c r="T86" s="188">
        <f>T87</f>
        <v>2.8738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98</v>
      </c>
      <c r="BK86" s="189">
        <f>BK87</f>
        <v>0</v>
      </c>
    </row>
    <row r="87" s="12" customFormat="1" ht="25.92" customHeight="1">
      <c r="A87" s="12"/>
      <c r="B87" s="190"/>
      <c r="C87" s="191"/>
      <c r="D87" s="192" t="s">
        <v>71</v>
      </c>
      <c r="E87" s="193" t="s">
        <v>242</v>
      </c>
      <c r="F87" s="193" t="s">
        <v>243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P88+P149+P157+P246+P318+P336</f>
        <v>0</v>
      </c>
      <c r="Q87" s="198"/>
      <c r="R87" s="199">
        <f>R88+R149+R157+R246+R318+R336</f>
        <v>260.88763036</v>
      </c>
      <c r="S87" s="198"/>
      <c r="T87" s="200">
        <f>T88+T149+T157+T246+T318+T336</f>
        <v>2.8738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80</v>
      </c>
      <c r="AT87" s="202" t="s">
        <v>71</v>
      </c>
      <c r="AU87" s="202" t="s">
        <v>72</v>
      </c>
      <c r="AY87" s="201" t="s">
        <v>122</v>
      </c>
      <c r="BK87" s="203">
        <f>BK88+BK149+BK157+BK246+BK318+BK336</f>
        <v>0</v>
      </c>
    </row>
    <row r="88" s="12" customFormat="1" ht="22.8" customHeight="1">
      <c r="A88" s="12"/>
      <c r="B88" s="190"/>
      <c r="C88" s="191"/>
      <c r="D88" s="192" t="s">
        <v>71</v>
      </c>
      <c r="E88" s="204" t="s">
        <v>80</v>
      </c>
      <c r="F88" s="204" t="s">
        <v>244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SUM(P89:P148)</f>
        <v>0</v>
      </c>
      <c r="Q88" s="198"/>
      <c r="R88" s="199">
        <f>SUM(R89:R148)</f>
        <v>11.656975000000002</v>
      </c>
      <c r="S88" s="198"/>
      <c r="T88" s="200">
        <f>SUM(T89:T148)</f>
        <v>0.8756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80</v>
      </c>
      <c r="AT88" s="202" t="s">
        <v>71</v>
      </c>
      <c r="AU88" s="202" t="s">
        <v>80</v>
      </c>
      <c r="AY88" s="201" t="s">
        <v>122</v>
      </c>
      <c r="BK88" s="203">
        <f>SUM(BK89:BK148)</f>
        <v>0</v>
      </c>
    </row>
    <row r="89" s="2" customFormat="1" ht="21.75" customHeight="1">
      <c r="A89" s="40"/>
      <c r="B89" s="41"/>
      <c r="C89" s="206" t="s">
        <v>80</v>
      </c>
      <c r="D89" s="206" t="s">
        <v>125</v>
      </c>
      <c r="E89" s="207" t="s">
        <v>245</v>
      </c>
      <c r="F89" s="208" t="s">
        <v>246</v>
      </c>
      <c r="G89" s="209" t="s">
        <v>247</v>
      </c>
      <c r="H89" s="210">
        <v>1</v>
      </c>
      <c r="I89" s="211"/>
      <c r="J89" s="212">
        <f>ROUND(I89*H89,2)</f>
        <v>0</v>
      </c>
      <c r="K89" s="208" t="s">
        <v>129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143</v>
      </c>
      <c r="AT89" s="217" t="s">
        <v>125</v>
      </c>
      <c r="AU89" s="217" t="s">
        <v>82</v>
      </c>
      <c r="AY89" s="19" t="s">
        <v>122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143</v>
      </c>
      <c r="BM89" s="217" t="s">
        <v>248</v>
      </c>
    </row>
    <row r="90" s="2" customFormat="1">
      <c r="A90" s="40"/>
      <c r="B90" s="41"/>
      <c r="C90" s="42"/>
      <c r="D90" s="219" t="s">
        <v>132</v>
      </c>
      <c r="E90" s="42"/>
      <c r="F90" s="220" t="s">
        <v>249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132</v>
      </c>
      <c r="AU90" s="19" t="s">
        <v>82</v>
      </c>
    </row>
    <row r="91" s="14" customFormat="1">
      <c r="A91" s="14"/>
      <c r="B91" s="235"/>
      <c r="C91" s="236"/>
      <c r="D91" s="226" t="s">
        <v>210</v>
      </c>
      <c r="E91" s="237" t="s">
        <v>19</v>
      </c>
      <c r="F91" s="238" t="s">
        <v>250</v>
      </c>
      <c r="G91" s="236"/>
      <c r="H91" s="239">
        <v>1</v>
      </c>
      <c r="I91" s="240"/>
      <c r="J91" s="236"/>
      <c r="K91" s="236"/>
      <c r="L91" s="241"/>
      <c r="M91" s="242"/>
      <c r="N91" s="243"/>
      <c r="O91" s="243"/>
      <c r="P91" s="243"/>
      <c r="Q91" s="243"/>
      <c r="R91" s="243"/>
      <c r="S91" s="243"/>
      <c r="T91" s="24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5" t="s">
        <v>210</v>
      </c>
      <c r="AU91" s="245" t="s">
        <v>82</v>
      </c>
      <c r="AV91" s="14" t="s">
        <v>82</v>
      </c>
      <c r="AW91" s="14" t="s">
        <v>34</v>
      </c>
      <c r="AX91" s="14" t="s">
        <v>80</v>
      </c>
      <c r="AY91" s="245" t="s">
        <v>122</v>
      </c>
    </row>
    <row r="92" s="2" customFormat="1" ht="16.5" customHeight="1">
      <c r="A92" s="40"/>
      <c r="B92" s="41"/>
      <c r="C92" s="206" t="s">
        <v>82</v>
      </c>
      <c r="D92" s="206" t="s">
        <v>125</v>
      </c>
      <c r="E92" s="207" t="s">
        <v>251</v>
      </c>
      <c r="F92" s="208" t="s">
        <v>252</v>
      </c>
      <c r="G92" s="209" t="s">
        <v>247</v>
      </c>
      <c r="H92" s="210">
        <v>1</v>
      </c>
      <c r="I92" s="211"/>
      <c r="J92" s="212">
        <f>ROUND(I92*H92,2)</f>
        <v>0</v>
      </c>
      <c r="K92" s="208" t="s">
        <v>129</v>
      </c>
      <c r="L92" s="46"/>
      <c r="M92" s="213" t="s">
        <v>19</v>
      </c>
      <c r="N92" s="214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143</v>
      </c>
      <c r="AT92" s="217" t="s">
        <v>125</v>
      </c>
      <c r="AU92" s="217" t="s">
        <v>82</v>
      </c>
      <c r="AY92" s="19" t="s">
        <v>122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143</v>
      </c>
      <c r="BM92" s="217" t="s">
        <v>253</v>
      </c>
    </row>
    <row r="93" s="2" customFormat="1">
      <c r="A93" s="40"/>
      <c r="B93" s="41"/>
      <c r="C93" s="42"/>
      <c r="D93" s="219" t="s">
        <v>132</v>
      </c>
      <c r="E93" s="42"/>
      <c r="F93" s="220" t="s">
        <v>254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132</v>
      </c>
      <c r="AU93" s="19" t="s">
        <v>82</v>
      </c>
    </row>
    <row r="94" s="14" customFormat="1">
      <c r="A94" s="14"/>
      <c r="B94" s="235"/>
      <c r="C94" s="236"/>
      <c r="D94" s="226" t="s">
        <v>210</v>
      </c>
      <c r="E94" s="237" t="s">
        <v>19</v>
      </c>
      <c r="F94" s="238" t="s">
        <v>250</v>
      </c>
      <c r="G94" s="236"/>
      <c r="H94" s="239">
        <v>1</v>
      </c>
      <c r="I94" s="240"/>
      <c r="J94" s="236"/>
      <c r="K94" s="236"/>
      <c r="L94" s="241"/>
      <c r="M94" s="242"/>
      <c r="N94" s="243"/>
      <c r="O94" s="243"/>
      <c r="P94" s="243"/>
      <c r="Q94" s="243"/>
      <c r="R94" s="243"/>
      <c r="S94" s="243"/>
      <c r="T94" s="24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5" t="s">
        <v>210</v>
      </c>
      <c r="AU94" s="245" t="s">
        <v>82</v>
      </c>
      <c r="AV94" s="14" t="s">
        <v>82</v>
      </c>
      <c r="AW94" s="14" t="s">
        <v>34</v>
      </c>
      <c r="AX94" s="14" t="s">
        <v>80</v>
      </c>
      <c r="AY94" s="245" t="s">
        <v>122</v>
      </c>
    </row>
    <row r="95" s="2" customFormat="1" ht="33" customHeight="1">
      <c r="A95" s="40"/>
      <c r="B95" s="41"/>
      <c r="C95" s="206" t="s">
        <v>138</v>
      </c>
      <c r="D95" s="206" t="s">
        <v>125</v>
      </c>
      <c r="E95" s="207" t="s">
        <v>255</v>
      </c>
      <c r="F95" s="208" t="s">
        <v>256</v>
      </c>
      <c r="G95" s="209" t="s">
        <v>257</v>
      </c>
      <c r="H95" s="210">
        <v>3.98</v>
      </c>
      <c r="I95" s="211"/>
      <c r="J95" s="212">
        <f>ROUND(I95*H95,2)</f>
        <v>0</v>
      </c>
      <c r="K95" s="208" t="s">
        <v>129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0.22</v>
      </c>
      <c r="T95" s="216">
        <f>S95*H95</f>
        <v>0.8756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143</v>
      </c>
      <c r="AT95" s="217" t="s">
        <v>125</v>
      </c>
      <c r="AU95" s="217" t="s">
        <v>82</v>
      </c>
      <c r="AY95" s="19" t="s">
        <v>122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143</v>
      </c>
      <c r="BM95" s="217" t="s">
        <v>258</v>
      </c>
    </row>
    <row r="96" s="2" customFormat="1">
      <c r="A96" s="40"/>
      <c r="B96" s="41"/>
      <c r="C96" s="42"/>
      <c r="D96" s="219" t="s">
        <v>132</v>
      </c>
      <c r="E96" s="42"/>
      <c r="F96" s="220" t="s">
        <v>259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132</v>
      </c>
      <c r="AU96" s="19" t="s">
        <v>82</v>
      </c>
    </row>
    <row r="97" s="14" customFormat="1">
      <c r="A97" s="14"/>
      <c r="B97" s="235"/>
      <c r="C97" s="236"/>
      <c r="D97" s="226" t="s">
        <v>210</v>
      </c>
      <c r="E97" s="237" t="s">
        <v>19</v>
      </c>
      <c r="F97" s="238" t="s">
        <v>260</v>
      </c>
      <c r="G97" s="236"/>
      <c r="H97" s="239">
        <v>3.98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210</v>
      </c>
      <c r="AU97" s="245" t="s">
        <v>82</v>
      </c>
      <c r="AV97" s="14" t="s">
        <v>82</v>
      </c>
      <c r="AW97" s="14" t="s">
        <v>34</v>
      </c>
      <c r="AX97" s="14" t="s">
        <v>80</v>
      </c>
      <c r="AY97" s="245" t="s">
        <v>122</v>
      </c>
    </row>
    <row r="98" s="2" customFormat="1" ht="16.5" customHeight="1">
      <c r="A98" s="40"/>
      <c r="B98" s="41"/>
      <c r="C98" s="206" t="s">
        <v>143</v>
      </c>
      <c r="D98" s="206" t="s">
        <v>125</v>
      </c>
      <c r="E98" s="207" t="s">
        <v>261</v>
      </c>
      <c r="F98" s="208" t="s">
        <v>262</v>
      </c>
      <c r="G98" s="209" t="s">
        <v>257</v>
      </c>
      <c r="H98" s="210">
        <v>1353</v>
      </c>
      <c r="I98" s="211"/>
      <c r="J98" s="212">
        <f>ROUND(I98*H98,2)</f>
        <v>0</v>
      </c>
      <c r="K98" s="208" t="s">
        <v>129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143</v>
      </c>
      <c r="AT98" s="217" t="s">
        <v>125</v>
      </c>
      <c r="AU98" s="217" t="s">
        <v>82</v>
      </c>
      <c r="AY98" s="19" t="s">
        <v>122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143</v>
      </c>
      <c r="BM98" s="217" t="s">
        <v>263</v>
      </c>
    </row>
    <row r="99" s="2" customFormat="1">
      <c r="A99" s="40"/>
      <c r="B99" s="41"/>
      <c r="C99" s="42"/>
      <c r="D99" s="219" t="s">
        <v>132</v>
      </c>
      <c r="E99" s="42"/>
      <c r="F99" s="220" t="s">
        <v>264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132</v>
      </c>
      <c r="AU99" s="19" t="s">
        <v>82</v>
      </c>
    </row>
    <row r="100" s="14" customFormat="1">
      <c r="A100" s="14"/>
      <c r="B100" s="235"/>
      <c r="C100" s="236"/>
      <c r="D100" s="226" t="s">
        <v>210</v>
      </c>
      <c r="E100" s="237" t="s">
        <v>19</v>
      </c>
      <c r="F100" s="238" t="s">
        <v>265</v>
      </c>
      <c r="G100" s="236"/>
      <c r="H100" s="239">
        <v>1353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210</v>
      </c>
      <c r="AU100" s="245" t="s">
        <v>82</v>
      </c>
      <c r="AV100" s="14" t="s">
        <v>82</v>
      </c>
      <c r="AW100" s="14" t="s">
        <v>34</v>
      </c>
      <c r="AX100" s="14" t="s">
        <v>80</v>
      </c>
      <c r="AY100" s="245" t="s">
        <v>122</v>
      </c>
    </row>
    <row r="101" s="2" customFormat="1" ht="24.15" customHeight="1">
      <c r="A101" s="40"/>
      <c r="B101" s="41"/>
      <c r="C101" s="206" t="s">
        <v>121</v>
      </c>
      <c r="D101" s="206" t="s">
        <v>125</v>
      </c>
      <c r="E101" s="207" t="s">
        <v>266</v>
      </c>
      <c r="F101" s="208" t="s">
        <v>267</v>
      </c>
      <c r="G101" s="209" t="s">
        <v>268</v>
      </c>
      <c r="H101" s="210">
        <v>175.5</v>
      </c>
      <c r="I101" s="211"/>
      <c r="J101" s="212">
        <f>ROUND(I101*H101,2)</f>
        <v>0</v>
      </c>
      <c r="K101" s="208" t="s">
        <v>129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143</v>
      </c>
      <c r="AT101" s="217" t="s">
        <v>125</v>
      </c>
      <c r="AU101" s="217" t="s">
        <v>82</v>
      </c>
      <c r="AY101" s="19" t="s">
        <v>122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143</v>
      </c>
      <c r="BM101" s="217" t="s">
        <v>269</v>
      </c>
    </row>
    <row r="102" s="2" customFormat="1">
      <c r="A102" s="40"/>
      <c r="B102" s="41"/>
      <c r="C102" s="42"/>
      <c r="D102" s="219" t="s">
        <v>132</v>
      </c>
      <c r="E102" s="42"/>
      <c r="F102" s="220" t="s">
        <v>270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132</v>
      </c>
      <c r="AU102" s="19" t="s">
        <v>82</v>
      </c>
    </row>
    <row r="103" s="14" customFormat="1">
      <c r="A103" s="14"/>
      <c r="B103" s="235"/>
      <c r="C103" s="236"/>
      <c r="D103" s="226" t="s">
        <v>210</v>
      </c>
      <c r="E103" s="237" t="s">
        <v>19</v>
      </c>
      <c r="F103" s="238" t="s">
        <v>271</v>
      </c>
      <c r="G103" s="236"/>
      <c r="H103" s="239">
        <v>42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210</v>
      </c>
      <c r="AU103" s="245" t="s">
        <v>82</v>
      </c>
      <c r="AV103" s="14" t="s">
        <v>82</v>
      </c>
      <c r="AW103" s="14" t="s">
        <v>34</v>
      </c>
      <c r="AX103" s="14" t="s">
        <v>72</v>
      </c>
      <c r="AY103" s="245" t="s">
        <v>122</v>
      </c>
    </row>
    <row r="104" s="14" customFormat="1">
      <c r="A104" s="14"/>
      <c r="B104" s="235"/>
      <c r="C104" s="236"/>
      <c r="D104" s="226" t="s">
        <v>210</v>
      </c>
      <c r="E104" s="237" t="s">
        <v>19</v>
      </c>
      <c r="F104" s="238" t="s">
        <v>272</v>
      </c>
      <c r="G104" s="236"/>
      <c r="H104" s="239">
        <v>133.5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210</v>
      </c>
      <c r="AU104" s="245" t="s">
        <v>82</v>
      </c>
      <c r="AV104" s="14" t="s">
        <v>82</v>
      </c>
      <c r="AW104" s="14" t="s">
        <v>34</v>
      </c>
      <c r="AX104" s="14" t="s">
        <v>72</v>
      </c>
      <c r="AY104" s="245" t="s">
        <v>122</v>
      </c>
    </row>
    <row r="105" s="15" customFormat="1">
      <c r="A105" s="15"/>
      <c r="B105" s="246"/>
      <c r="C105" s="247"/>
      <c r="D105" s="226" t="s">
        <v>210</v>
      </c>
      <c r="E105" s="248" t="s">
        <v>19</v>
      </c>
      <c r="F105" s="249" t="s">
        <v>216</v>
      </c>
      <c r="G105" s="247"/>
      <c r="H105" s="250">
        <v>175.5</v>
      </c>
      <c r="I105" s="251"/>
      <c r="J105" s="247"/>
      <c r="K105" s="247"/>
      <c r="L105" s="252"/>
      <c r="M105" s="253"/>
      <c r="N105" s="254"/>
      <c r="O105" s="254"/>
      <c r="P105" s="254"/>
      <c r="Q105" s="254"/>
      <c r="R105" s="254"/>
      <c r="S105" s="254"/>
      <c r="T105" s="25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6" t="s">
        <v>210</v>
      </c>
      <c r="AU105" s="256" t="s">
        <v>82</v>
      </c>
      <c r="AV105" s="15" t="s">
        <v>143</v>
      </c>
      <c r="AW105" s="15" t="s">
        <v>34</v>
      </c>
      <c r="AX105" s="15" t="s">
        <v>80</v>
      </c>
      <c r="AY105" s="256" t="s">
        <v>122</v>
      </c>
    </row>
    <row r="106" s="2" customFormat="1" ht="24.15" customHeight="1">
      <c r="A106" s="40"/>
      <c r="B106" s="41"/>
      <c r="C106" s="206" t="s">
        <v>152</v>
      </c>
      <c r="D106" s="206" t="s">
        <v>125</v>
      </c>
      <c r="E106" s="207" t="s">
        <v>273</v>
      </c>
      <c r="F106" s="208" t="s">
        <v>274</v>
      </c>
      <c r="G106" s="209" t="s">
        <v>268</v>
      </c>
      <c r="H106" s="210">
        <v>18.488</v>
      </c>
      <c r="I106" s="211"/>
      <c r="J106" s="212">
        <f>ROUND(I106*H106,2)</f>
        <v>0</v>
      </c>
      <c r="K106" s="208" t="s">
        <v>129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143</v>
      </c>
      <c r="AT106" s="217" t="s">
        <v>125</v>
      </c>
      <c r="AU106" s="217" t="s">
        <v>82</v>
      </c>
      <c r="AY106" s="19" t="s">
        <v>122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143</v>
      </c>
      <c r="BM106" s="217" t="s">
        <v>275</v>
      </c>
    </row>
    <row r="107" s="2" customFormat="1">
      <c r="A107" s="40"/>
      <c r="B107" s="41"/>
      <c r="C107" s="42"/>
      <c r="D107" s="219" t="s">
        <v>132</v>
      </c>
      <c r="E107" s="42"/>
      <c r="F107" s="220" t="s">
        <v>276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132</v>
      </c>
      <c r="AU107" s="19" t="s">
        <v>82</v>
      </c>
    </row>
    <row r="108" s="14" customFormat="1">
      <c r="A108" s="14"/>
      <c r="B108" s="235"/>
      <c r="C108" s="236"/>
      <c r="D108" s="226" t="s">
        <v>210</v>
      </c>
      <c r="E108" s="237" t="s">
        <v>19</v>
      </c>
      <c r="F108" s="238" t="s">
        <v>277</v>
      </c>
      <c r="G108" s="236"/>
      <c r="H108" s="239">
        <v>18.488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210</v>
      </c>
      <c r="AU108" s="245" t="s">
        <v>82</v>
      </c>
      <c r="AV108" s="14" t="s">
        <v>82</v>
      </c>
      <c r="AW108" s="14" t="s">
        <v>34</v>
      </c>
      <c r="AX108" s="14" t="s">
        <v>80</v>
      </c>
      <c r="AY108" s="245" t="s">
        <v>122</v>
      </c>
    </row>
    <row r="109" s="2" customFormat="1" ht="37.8" customHeight="1">
      <c r="A109" s="40"/>
      <c r="B109" s="41"/>
      <c r="C109" s="206" t="s">
        <v>157</v>
      </c>
      <c r="D109" s="206" t="s">
        <v>125</v>
      </c>
      <c r="E109" s="207" t="s">
        <v>278</v>
      </c>
      <c r="F109" s="208" t="s">
        <v>279</v>
      </c>
      <c r="G109" s="209" t="s">
        <v>268</v>
      </c>
      <c r="H109" s="210">
        <v>572.588</v>
      </c>
      <c r="I109" s="211"/>
      <c r="J109" s="212">
        <f>ROUND(I109*H109,2)</f>
        <v>0</v>
      </c>
      <c r="K109" s="208" t="s">
        <v>129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143</v>
      </c>
      <c r="AT109" s="217" t="s">
        <v>125</v>
      </c>
      <c r="AU109" s="217" t="s">
        <v>82</v>
      </c>
      <c r="AY109" s="19" t="s">
        <v>122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143</v>
      </c>
      <c r="BM109" s="217" t="s">
        <v>280</v>
      </c>
    </row>
    <row r="110" s="2" customFormat="1">
      <c r="A110" s="40"/>
      <c r="B110" s="41"/>
      <c r="C110" s="42"/>
      <c r="D110" s="219" t="s">
        <v>132</v>
      </c>
      <c r="E110" s="42"/>
      <c r="F110" s="220" t="s">
        <v>281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132</v>
      </c>
      <c r="AU110" s="19" t="s">
        <v>82</v>
      </c>
    </row>
    <row r="111" s="14" customFormat="1">
      <c r="A111" s="14"/>
      <c r="B111" s="235"/>
      <c r="C111" s="236"/>
      <c r="D111" s="226" t="s">
        <v>210</v>
      </c>
      <c r="E111" s="237" t="s">
        <v>19</v>
      </c>
      <c r="F111" s="238" t="s">
        <v>282</v>
      </c>
      <c r="G111" s="236"/>
      <c r="H111" s="239">
        <v>270.60000000000004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5" t="s">
        <v>210</v>
      </c>
      <c r="AU111" s="245" t="s">
        <v>82</v>
      </c>
      <c r="AV111" s="14" t="s">
        <v>82</v>
      </c>
      <c r="AW111" s="14" t="s">
        <v>34</v>
      </c>
      <c r="AX111" s="14" t="s">
        <v>72</v>
      </c>
      <c r="AY111" s="245" t="s">
        <v>122</v>
      </c>
    </row>
    <row r="112" s="14" customFormat="1">
      <c r="A112" s="14"/>
      <c r="B112" s="235"/>
      <c r="C112" s="236"/>
      <c r="D112" s="226" t="s">
        <v>210</v>
      </c>
      <c r="E112" s="237" t="s">
        <v>19</v>
      </c>
      <c r="F112" s="238" t="s">
        <v>283</v>
      </c>
      <c r="G112" s="236"/>
      <c r="H112" s="239">
        <v>108.5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5" t="s">
        <v>210</v>
      </c>
      <c r="AU112" s="245" t="s">
        <v>82</v>
      </c>
      <c r="AV112" s="14" t="s">
        <v>82</v>
      </c>
      <c r="AW112" s="14" t="s">
        <v>34</v>
      </c>
      <c r="AX112" s="14" t="s">
        <v>72</v>
      </c>
      <c r="AY112" s="245" t="s">
        <v>122</v>
      </c>
    </row>
    <row r="113" s="14" customFormat="1">
      <c r="A113" s="14"/>
      <c r="B113" s="235"/>
      <c r="C113" s="236"/>
      <c r="D113" s="226" t="s">
        <v>210</v>
      </c>
      <c r="E113" s="237" t="s">
        <v>19</v>
      </c>
      <c r="F113" s="238" t="s">
        <v>284</v>
      </c>
      <c r="G113" s="236"/>
      <c r="H113" s="239">
        <v>175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210</v>
      </c>
      <c r="AU113" s="245" t="s">
        <v>82</v>
      </c>
      <c r="AV113" s="14" t="s">
        <v>82</v>
      </c>
      <c r="AW113" s="14" t="s">
        <v>34</v>
      </c>
      <c r="AX113" s="14" t="s">
        <v>72</v>
      </c>
      <c r="AY113" s="245" t="s">
        <v>122</v>
      </c>
    </row>
    <row r="114" s="14" customFormat="1">
      <c r="A114" s="14"/>
      <c r="B114" s="235"/>
      <c r="C114" s="236"/>
      <c r="D114" s="226" t="s">
        <v>210</v>
      </c>
      <c r="E114" s="237" t="s">
        <v>19</v>
      </c>
      <c r="F114" s="238" t="s">
        <v>277</v>
      </c>
      <c r="G114" s="236"/>
      <c r="H114" s="239">
        <v>18.488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210</v>
      </c>
      <c r="AU114" s="245" t="s">
        <v>82</v>
      </c>
      <c r="AV114" s="14" t="s">
        <v>82</v>
      </c>
      <c r="AW114" s="14" t="s">
        <v>34</v>
      </c>
      <c r="AX114" s="14" t="s">
        <v>72</v>
      </c>
      <c r="AY114" s="245" t="s">
        <v>122</v>
      </c>
    </row>
    <row r="115" s="15" customFormat="1">
      <c r="A115" s="15"/>
      <c r="B115" s="246"/>
      <c r="C115" s="247"/>
      <c r="D115" s="226" t="s">
        <v>210</v>
      </c>
      <c r="E115" s="248" t="s">
        <v>19</v>
      </c>
      <c r="F115" s="249" t="s">
        <v>216</v>
      </c>
      <c r="G115" s="247"/>
      <c r="H115" s="250">
        <v>572.588</v>
      </c>
      <c r="I115" s="251"/>
      <c r="J115" s="247"/>
      <c r="K115" s="247"/>
      <c r="L115" s="252"/>
      <c r="M115" s="253"/>
      <c r="N115" s="254"/>
      <c r="O115" s="254"/>
      <c r="P115" s="254"/>
      <c r="Q115" s="254"/>
      <c r="R115" s="254"/>
      <c r="S115" s="254"/>
      <c r="T115" s="25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6" t="s">
        <v>210</v>
      </c>
      <c r="AU115" s="256" t="s">
        <v>82</v>
      </c>
      <c r="AV115" s="15" t="s">
        <v>143</v>
      </c>
      <c r="AW115" s="15" t="s">
        <v>34</v>
      </c>
      <c r="AX115" s="15" t="s">
        <v>80</v>
      </c>
      <c r="AY115" s="256" t="s">
        <v>122</v>
      </c>
    </row>
    <row r="116" s="2" customFormat="1" ht="24.15" customHeight="1">
      <c r="A116" s="40"/>
      <c r="B116" s="41"/>
      <c r="C116" s="206" t="s">
        <v>164</v>
      </c>
      <c r="D116" s="206" t="s">
        <v>125</v>
      </c>
      <c r="E116" s="207" t="s">
        <v>285</v>
      </c>
      <c r="F116" s="208" t="s">
        <v>286</v>
      </c>
      <c r="G116" s="209" t="s">
        <v>268</v>
      </c>
      <c r="H116" s="210">
        <v>108.5</v>
      </c>
      <c r="I116" s="211"/>
      <c r="J116" s="212">
        <f>ROUND(I116*H116,2)</f>
        <v>0</v>
      </c>
      <c r="K116" s="208" t="s">
        <v>129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143</v>
      </c>
      <c r="AT116" s="217" t="s">
        <v>125</v>
      </c>
      <c r="AU116" s="217" t="s">
        <v>82</v>
      </c>
      <c r="AY116" s="19" t="s">
        <v>122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143</v>
      </c>
      <c r="BM116" s="217" t="s">
        <v>287</v>
      </c>
    </row>
    <row r="117" s="2" customFormat="1">
      <c r="A117" s="40"/>
      <c r="B117" s="41"/>
      <c r="C117" s="42"/>
      <c r="D117" s="219" t="s">
        <v>132</v>
      </c>
      <c r="E117" s="42"/>
      <c r="F117" s="220" t="s">
        <v>288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132</v>
      </c>
      <c r="AU117" s="19" t="s">
        <v>82</v>
      </c>
    </row>
    <row r="118" s="14" customFormat="1">
      <c r="A118" s="14"/>
      <c r="B118" s="235"/>
      <c r="C118" s="236"/>
      <c r="D118" s="226" t="s">
        <v>210</v>
      </c>
      <c r="E118" s="237" t="s">
        <v>19</v>
      </c>
      <c r="F118" s="238" t="s">
        <v>289</v>
      </c>
      <c r="G118" s="236"/>
      <c r="H118" s="239">
        <v>108.5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5" t="s">
        <v>210</v>
      </c>
      <c r="AU118" s="245" t="s">
        <v>82</v>
      </c>
      <c r="AV118" s="14" t="s">
        <v>82</v>
      </c>
      <c r="AW118" s="14" t="s">
        <v>34</v>
      </c>
      <c r="AX118" s="14" t="s">
        <v>80</v>
      </c>
      <c r="AY118" s="245" t="s">
        <v>122</v>
      </c>
    </row>
    <row r="119" s="2" customFormat="1" ht="24.15" customHeight="1">
      <c r="A119" s="40"/>
      <c r="B119" s="41"/>
      <c r="C119" s="206" t="s">
        <v>170</v>
      </c>
      <c r="D119" s="206" t="s">
        <v>125</v>
      </c>
      <c r="E119" s="207" t="s">
        <v>290</v>
      </c>
      <c r="F119" s="208" t="s">
        <v>291</v>
      </c>
      <c r="G119" s="209" t="s">
        <v>257</v>
      </c>
      <c r="H119" s="210">
        <v>219.53</v>
      </c>
      <c r="I119" s="211"/>
      <c r="J119" s="212">
        <f>ROUND(I119*H119,2)</f>
        <v>0</v>
      </c>
      <c r="K119" s="208" t="s">
        <v>129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143</v>
      </c>
      <c r="AT119" s="217" t="s">
        <v>125</v>
      </c>
      <c r="AU119" s="217" t="s">
        <v>82</v>
      </c>
      <c r="AY119" s="19" t="s">
        <v>122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143</v>
      </c>
      <c r="BM119" s="217" t="s">
        <v>292</v>
      </c>
    </row>
    <row r="120" s="2" customFormat="1">
      <c r="A120" s="40"/>
      <c r="B120" s="41"/>
      <c r="C120" s="42"/>
      <c r="D120" s="219" t="s">
        <v>132</v>
      </c>
      <c r="E120" s="42"/>
      <c r="F120" s="220" t="s">
        <v>293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132</v>
      </c>
      <c r="AU120" s="19" t="s">
        <v>82</v>
      </c>
    </row>
    <row r="121" s="14" customFormat="1">
      <c r="A121" s="14"/>
      <c r="B121" s="235"/>
      <c r="C121" s="236"/>
      <c r="D121" s="226" t="s">
        <v>210</v>
      </c>
      <c r="E121" s="237" t="s">
        <v>19</v>
      </c>
      <c r="F121" s="238" t="s">
        <v>294</v>
      </c>
      <c r="G121" s="236"/>
      <c r="H121" s="239">
        <v>219.53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210</v>
      </c>
      <c r="AU121" s="245" t="s">
        <v>82</v>
      </c>
      <c r="AV121" s="14" t="s">
        <v>82</v>
      </c>
      <c r="AW121" s="14" t="s">
        <v>34</v>
      </c>
      <c r="AX121" s="14" t="s">
        <v>80</v>
      </c>
      <c r="AY121" s="245" t="s">
        <v>122</v>
      </c>
    </row>
    <row r="122" s="2" customFormat="1" ht="16.5" customHeight="1">
      <c r="A122" s="40"/>
      <c r="B122" s="41"/>
      <c r="C122" s="261" t="s">
        <v>174</v>
      </c>
      <c r="D122" s="261" t="s">
        <v>295</v>
      </c>
      <c r="E122" s="262" t="s">
        <v>296</v>
      </c>
      <c r="F122" s="263" t="s">
        <v>297</v>
      </c>
      <c r="G122" s="264" t="s">
        <v>298</v>
      </c>
      <c r="H122" s="265">
        <v>8.957</v>
      </c>
      <c r="I122" s="266"/>
      <c r="J122" s="267">
        <f>ROUND(I122*H122,2)</f>
        <v>0</v>
      </c>
      <c r="K122" s="263" t="s">
        <v>129</v>
      </c>
      <c r="L122" s="268"/>
      <c r="M122" s="269" t="s">
        <v>19</v>
      </c>
      <c r="N122" s="270" t="s">
        <v>43</v>
      </c>
      <c r="O122" s="86"/>
      <c r="P122" s="215">
        <f>O122*H122</f>
        <v>0</v>
      </c>
      <c r="Q122" s="215">
        <v>0.001</v>
      </c>
      <c r="R122" s="215">
        <f>Q122*H122</f>
        <v>0.008957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164</v>
      </c>
      <c r="AT122" s="217" t="s">
        <v>295</v>
      </c>
      <c r="AU122" s="217" t="s">
        <v>82</v>
      </c>
      <c r="AY122" s="19" t="s">
        <v>122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80</v>
      </c>
      <c r="BK122" s="218">
        <f>ROUND(I122*H122,2)</f>
        <v>0</v>
      </c>
      <c r="BL122" s="19" t="s">
        <v>143</v>
      </c>
      <c r="BM122" s="217" t="s">
        <v>299</v>
      </c>
    </row>
    <row r="123" s="14" customFormat="1">
      <c r="A123" s="14"/>
      <c r="B123" s="235"/>
      <c r="C123" s="236"/>
      <c r="D123" s="226" t="s">
        <v>210</v>
      </c>
      <c r="E123" s="237" t="s">
        <v>19</v>
      </c>
      <c r="F123" s="238" t="s">
        <v>300</v>
      </c>
      <c r="G123" s="236"/>
      <c r="H123" s="239">
        <v>8.781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210</v>
      </c>
      <c r="AU123" s="245" t="s">
        <v>82</v>
      </c>
      <c r="AV123" s="14" t="s">
        <v>82</v>
      </c>
      <c r="AW123" s="14" t="s">
        <v>34</v>
      </c>
      <c r="AX123" s="14" t="s">
        <v>80</v>
      </c>
      <c r="AY123" s="245" t="s">
        <v>122</v>
      </c>
    </row>
    <row r="124" s="14" customFormat="1">
      <c r="A124" s="14"/>
      <c r="B124" s="235"/>
      <c r="C124" s="236"/>
      <c r="D124" s="226" t="s">
        <v>210</v>
      </c>
      <c r="E124" s="236"/>
      <c r="F124" s="238" t="s">
        <v>301</v>
      </c>
      <c r="G124" s="236"/>
      <c r="H124" s="239">
        <v>8.957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5" t="s">
        <v>210</v>
      </c>
      <c r="AU124" s="245" t="s">
        <v>82</v>
      </c>
      <c r="AV124" s="14" t="s">
        <v>82</v>
      </c>
      <c r="AW124" s="14" t="s">
        <v>4</v>
      </c>
      <c r="AX124" s="14" t="s">
        <v>80</v>
      </c>
      <c r="AY124" s="245" t="s">
        <v>122</v>
      </c>
    </row>
    <row r="125" s="2" customFormat="1" ht="24.15" customHeight="1">
      <c r="A125" s="40"/>
      <c r="B125" s="41"/>
      <c r="C125" s="206" t="s">
        <v>179</v>
      </c>
      <c r="D125" s="206" t="s">
        <v>125</v>
      </c>
      <c r="E125" s="207" t="s">
        <v>302</v>
      </c>
      <c r="F125" s="208" t="s">
        <v>303</v>
      </c>
      <c r="G125" s="209" t="s">
        <v>257</v>
      </c>
      <c r="H125" s="210">
        <v>542.5</v>
      </c>
      <c r="I125" s="211"/>
      <c r="J125" s="212">
        <f>ROUND(I125*H125,2)</f>
        <v>0</v>
      </c>
      <c r="K125" s="208" t="s">
        <v>129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143</v>
      </c>
      <c r="AT125" s="217" t="s">
        <v>125</v>
      </c>
      <c r="AU125" s="217" t="s">
        <v>82</v>
      </c>
      <c r="AY125" s="19" t="s">
        <v>122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143</v>
      </c>
      <c r="BM125" s="217" t="s">
        <v>304</v>
      </c>
    </row>
    <row r="126" s="2" customFormat="1">
      <c r="A126" s="40"/>
      <c r="B126" s="41"/>
      <c r="C126" s="42"/>
      <c r="D126" s="219" t="s">
        <v>132</v>
      </c>
      <c r="E126" s="42"/>
      <c r="F126" s="220" t="s">
        <v>305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132</v>
      </c>
      <c r="AU126" s="19" t="s">
        <v>82</v>
      </c>
    </row>
    <row r="127" s="14" customFormat="1">
      <c r="A127" s="14"/>
      <c r="B127" s="235"/>
      <c r="C127" s="236"/>
      <c r="D127" s="226" t="s">
        <v>210</v>
      </c>
      <c r="E127" s="237" t="s">
        <v>19</v>
      </c>
      <c r="F127" s="238" t="s">
        <v>306</v>
      </c>
      <c r="G127" s="236"/>
      <c r="H127" s="239">
        <v>542.5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210</v>
      </c>
      <c r="AU127" s="245" t="s">
        <v>82</v>
      </c>
      <c r="AV127" s="14" t="s">
        <v>82</v>
      </c>
      <c r="AW127" s="14" t="s">
        <v>34</v>
      </c>
      <c r="AX127" s="14" t="s">
        <v>80</v>
      </c>
      <c r="AY127" s="245" t="s">
        <v>122</v>
      </c>
    </row>
    <row r="128" s="2" customFormat="1" ht="24.15" customHeight="1">
      <c r="A128" s="40"/>
      <c r="B128" s="41"/>
      <c r="C128" s="206" t="s">
        <v>8</v>
      </c>
      <c r="D128" s="206" t="s">
        <v>125</v>
      </c>
      <c r="E128" s="207" t="s">
        <v>307</v>
      </c>
      <c r="F128" s="208" t="s">
        <v>308</v>
      </c>
      <c r="G128" s="209" t="s">
        <v>257</v>
      </c>
      <c r="H128" s="210">
        <v>542.5</v>
      </c>
      <c r="I128" s="211"/>
      <c r="J128" s="212">
        <f>ROUND(I128*H128,2)</f>
        <v>0</v>
      </c>
      <c r="K128" s="208" t="s">
        <v>129</v>
      </c>
      <c r="L128" s="46"/>
      <c r="M128" s="213" t="s">
        <v>19</v>
      </c>
      <c r="N128" s="214" t="s">
        <v>43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143</v>
      </c>
      <c r="AT128" s="217" t="s">
        <v>125</v>
      </c>
      <c r="AU128" s="217" t="s">
        <v>82</v>
      </c>
      <c r="AY128" s="19" t="s">
        <v>122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143</v>
      </c>
      <c r="BM128" s="217" t="s">
        <v>309</v>
      </c>
    </row>
    <row r="129" s="2" customFormat="1">
      <c r="A129" s="40"/>
      <c r="B129" s="41"/>
      <c r="C129" s="42"/>
      <c r="D129" s="219" t="s">
        <v>132</v>
      </c>
      <c r="E129" s="42"/>
      <c r="F129" s="220" t="s">
        <v>310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132</v>
      </c>
      <c r="AU129" s="19" t="s">
        <v>82</v>
      </c>
    </row>
    <row r="130" s="14" customFormat="1">
      <c r="A130" s="14"/>
      <c r="B130" s="235"/>
      <c r="C130" s="236"/>
      <c r="D130" s="226" t="s">
        <v>210</v>
      </c>
      <c r="E130" s="237" t="s">
        <v>19</v>
      </c>
      <c r="F130" s="238" t="s">
        <v>311</v>
      </c>
      <c r="G130" s="236"/>
      <c r="H130" s="239">
        <v>542.5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210</v>
      </c>
      <c r="AU130" s="245" t="s">
        <v>82</v>
      </c>
      <c r="AV130" s="14" t="s">
        <v>82</v>
      </c>
      <c r="AW130" s="14" t="s">
        <v>34</v>
      </c>
      <c r="AX130" s="14" t="s">
        <v>80</v>
      </c>
      <c r="AY130" s="245" t="s">
        <v>122</v>
      </c>
    </row>
    <row r="131" s="2" customFormat="1" ht="16.5" customHeight="1">
      <c r="A131" s="40"/>
      <c r="B131" s="41"/>
      <c r="C131" s="261" t="s">
        <v>188</v>
      </c>
      <c r="D131" s="261" t="s">
        <v>295</v>
      </c>
      <c r="E131" s="262" t="s">
        <v>312</v>
      </c>
      <c r="F131" s="263" t="s">
        <v>313</v>
      </c>
      <c r="G131" s="264" t="s">
        <v>298</v>
      </c>
      <c r="H131" s="265">
        <v>27.668</v>
      </c>
      <c r="I131" s="266"/>
      <c r="J131" s="267">
        <f>ROUND(I131*H131,2)</f>
        <v>0</v>
      </c>
      <c r="K131" s="263" t="s">
        <v>129</v>
      </c>
      <c r="L131" s="268"/>
      <c r="M131" s="269" t="s">
        <v>19</v>
      </c>
      <c r="N131" s="270" t="s">
        <v>43</v>
      </c>
      <c r="O131" s="86"/>
      <c r="P131" s="215">
        <f>O131*H131</f>
        <v>0</v>
      </c>
      <c r="Q131" s="215">
        <v>0.001</v>
      </c>
      <c r="R131" s="215">
        <f>Q131*H131</f>
        <v>0.027668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164</v>
      </c>
      <c r="AT131" s="217" t="s">
        <v>295</v>
      </c>
      <c r="AU131" s="217" t="s">
        <v>82</v>
      </c>
      <c r="AY131" s="19" t="s">
        <v>122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143</v>
      </c>
      <c r="BM131" s="217" t="s">
        <v>314</v>
      </c>
    </row>
    <row r="132" s="14" customFormat="1">
      <c r="A132" s="14"/>
      <c r="B132" s="235"/>
      <c r="C132" s="236"/>
      <c r="D132" s="226" t="s">
        <v>210</v>
      </c>
      <c r="E132" s="237" t="s">
        <v>19</v>
      </c>
      <c r="F132" s="238" t="s">
        <v>315</v>
      </c>
      <c r="G132" s="236"/>
      <c r="H132" s="239">
        <v>27.125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210</v>
      </c>
      <c r="AU132" s="245" t="s">
        <v>82</v>
      </c>
      <c r="AV132" s="14" t="s">
        <v>82</v>
      </c>
      <c r="AW132" s="14" t="s">
        <v>34</v>
      </c>
      <c r="AX132" s="14" t="s">
        <v>80</v>
      </c>
      <c r="AY132" s="245" t="s">
        <v>122</v>
      </c>
    </row>
    <row r="133" s="14" customFormat="1">
      <c r="A133" s="14"/>
      <c r="B133" s="235"/>
      <c r="C133" s="236"/>
      <c r="D133" s="226" t="s">
        <v>210</v>
      </c>
      <c r="E133" s="236"/>
      <c r="F133" s="238" t="s">
        <v>316</v>
      </c>
      <c r="G133" s="236"/>
      <c r="H133" s="239">
        <v>27.668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210</v>
      </c>
      <c r="AU133" s="245" t="s">
        <v>82</v>
      </c>
      <c r="AV133" s="14" t="s">
        <v>82</v>
      </c>
      <c r="AW133" s="14" t="s">
        <v>4</v>
      </c>
      <c r="AX133" s="14" t="s">
        <v>80</v>
      </c>
      <c r="AY133" s="245" t="s">
        <v>122</v>
      </c>
    </row>
    <row r="134" s="2" customFormat="1" ht="21.75" customHeight="1">
      <c r="A134" s="40"/>
      <c r="B134" s="41"/>
      <c r="C134" s="206" t="s">
        <v>193</v>
      </c>
      <c r="D134" s="206" t="s">
        <v>125</v>
      </c>
      <c r="E134" s="207" t="s">
        <v>317</v>
      </c>
      <c r="F134" s="208" t="s">
        <v>318</v>
      </c>
      <c r="G134" s="209" t="s">
        <v>257</v>
      </c>
      <c r="H134" s="210">
        <v>1353</v>
      </c>
      <c r="I134" s="211"/>
      <c r="J134" s="212">
        <f>ROUND(I134*H134,2)</f>
        <v>0</v>
      </c>
      <c r="K134" s="208" t="s">
        <v>129</v>
      </c>
      <c r="L134" s="46"/>
      <c r="M134" s="213" t="s">
        <v>19</v>
      </c>
      <c r="N134" s="214" t="s">
        <v>43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143</v>
      </c>
      <c r="AT134" s="217" t="s">
        <v>125</v>
      </c>
      <c r="AU134" s="217" t="s">
        <v>82</v>
      </c>
      <c r="AY134" s="19" t="s">
        <v>122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80</v>
      </c>
      <c r="BK134" s="218">
        <f>ROUND(I134*H134,2)</f>
        <v>0</v>
      </c>
      <c r="BL134" s="19" t="s">
        <v>143</v>
      </c>
      <c r="BM134" s="217" t="s">
        <v>319</v>
      </c>
    </row>
    <row r="135" s="2" customFormat="1">
      <c r="A135" s="40"/>
      <c r="B135" s="41"/>
      <c r="C135" s="42"/>
      <c r="D135" s="219" t="s">
        <v>132</v>
      </c>
      <c r="E135" s="42"/>
      <c r="F135" s="220" t="s">
        <v>320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132</v>
      </c>
      <c r="AU135" s="19" t="s">
        <v>82</v>
      </c>
    </row>
    <row r="136" s="14" customFormat="1">
      <c r="A136" s="14"/>
      <c r="B136" s="235"/>
      <c r="C136" s="236"/>
      <c r="D136" s="226" t="s">
        <v>210</v>
      </c>
      <c r="E136" s="237" t="s">
        <v>19</v>
      </c>
      <c r="F136" s="238" t="s">
        <v>321</v>
      </c>
      <c r="G136" s="236"/>
      <c r="H136" s="239">
        <v>1353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5" t="s">
        <v>210</v>
      </c>
      <c r="AU136" s="245" t="s">
        <v>82</v>
      </c>
      <c r="AV136" s="14" t="s">
        <v>82</v>
      </c>
      <c r="AW136" s="14" t="s">
        <v>34</v>
      </c>
      <c r="AX136" s="14" t="s">
        <v>80</v>
      </c>
      <c r="AY136" s="245" t="s">
        <v>122</v>
      </c>
    </row>
    <row r="137" s="2" customFormat="1" ht="21.75" customHeight="1">
      <c r="A137" s="40"/>
      <c r="B137" s="41"/>
      <c r="C137" s="206" t="s">
        <v>198</v>
      </c>
      <c r="D137" s="206" t="s">
        <v>125</v>
      </c>
      <c r="E137" s="207" t="s">
        <v>322</v>
      </c>
      <c r="F137" s="208" t="s">
        <v>323</v>
      </c>
      <c r="G137" s="209" t="s">
        <v>257</v>
      </c>
      <c r="H137" s="210">
        <v>542.5</v>
      </c>
      <c r="I137" s="211"/>
      <c r="J137" s="212">
        <f>ROUND(I137*H137,2)</f>
        <v>0</v>
      </c>
      <c r="K137" s="208" t="s">
        <v>129</v>
      </c>
      <c r="L137" s="46"/>
      <c r="M137" s="213" t="s">
        <v>19</v>
      </c>
      <c r="N137" s="214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143</v>
      </c>
      <c r="AT137" s="217" t="s">
        <v>125</v>
      </c>
      <c r="AU137" s="217" t="s">
        <v>82</v>
      </c>
      <c r="AY137" s="19" t="s">
        <v>122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80</v>
      </c>
      <c r="BK137" s="218">
        <f>ROUND(I137*H137,2)</f>
        <v>0</v>
      </c>
      <c r="BL137" s="19" t="s">
        <v>143</v>
      </c>
      <c r="BM137" s="217" t="s">
        <v>324</v>
      </c>
    </row>
    <row r="138" s="2" customFormat="1">
      <c r="A138" s="40"/>
      <c r="B138" s="41"/>
      <c r="C138" s="42"/>
      <c r="D138" s="219" t="s">
        <v>132</v>
      </c>
      <c r="E138" s="42"/>
      <c r="F138" s="220" t="s">
        <v>325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132</v>
      </c>
      <c r="AU138" s="19" t="s">
        <v>82</v>
      </c>
    </row>
    <row r="139" s="14" customFormat="1">
      <c r="A139" s="14"/>
      <c r="B139" s="235"/>
      <c r="C139" s="236"/>
      <c r="D139" s="226" t="s">
        <v>210</v>
      </c>
      <c r="E139" s="237" t="s">
        <v>19</v>
      </c>
      <c r="F139" s="238" t="s">
        <v>326</v>
      </c>
      <c r="G139" s="236"/>
      <c r="H139" s="239">
        <v>542.5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5" t="s">
        <v>210</v>
      </c>
      <c r="AU139" s="245" t="s">
        <v>82</v>
      </c>
      <c r="AV139" s="14" t="s">
        <v>82</v>
      </c>
      <c r="AW139" s="14" t="s">
        <v>34</v>
      </c>
      <c r="AX139" s="14" t="s">
        <v>80</v>
      </c>
      <c r="AY139" s="245" t="s">
        <v>122</v>
      </c>
    </row>
    <row r="140" s="2" customFormat="1" ht="16.5" customHeight="1">
      <c r="A140" s="40"/>
      <c r="B140" s="41"/>
      <c r="C140" s="261" t="s">
        <v>205</v>
      </c>
      <c r="D140" s="261" t="s">
        <v>295</v>
      </c>
      <c r="E140" s="262" t="s">
        <v>327</v>
      </c>
      <c r="F140" s="263" t="s">
        <v>328</v>
      </c>
      <c r="G140" s="264" t="s">
        <v>268</v>
      </c>
      <c r="H140" s="265">
        <v>55.335</v>
      </c>
      <c r="I140" s="266"/>
      <c r="J140" s="267">
        <f>ROUND(I140*H140,2)</f>
        <v>0</v>
      </c>
      <c r="K140" s="263" t="s">
        <v>129</v>
      </c>
      <c r="L140" s="268"/>
      <c r="M140" s="269" t="s">
        <v>19</v>
      </c>
      <c r="N140" s="270" t="s">
        <v>43</v>
      </c>
      <c r="O140" s="86"/>
      <c r="P140" s="215">
        <f>O140*H140</f>
        <v>0</v>
      </c>
      <c r="Q140" s="215">
        <v>0.21</v>
      </c>
      <c r="R140" s="215">
        <f>Q140*H140</f>
        <v>11.62035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164</v>
      </c>
      <c r="AT140" s="217" t="s">
        <v>295</v>
      </c>
      <c r="AU140" s="217" t="s">
        <v>82</v>
      </c>
      <c r="AY140" s="19" t="s">
        <v>122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80</v>
      </c>
      <c r="BK140" s="218">
        <f>ROUND(I140*H140,2)</f>
        <v>0</v>
      </c>
      <c r="BL140" s="19" t="s">
        <v>143</v>
      </c>
      <c r="BM140" s="217" t="s">
        <v>329</v>
      </c>
    </row>
    <row r="141" s="14" customFormat="1">
      <c r="A141" s="14"/>
      <c r="B141" s="235"/>
      <c r="C141" s="236"/>
      <c r="D141" s="226" t="s">
        <v>210</v>
      </c>
      <c r="E141" s="237" t="s">
        <v>19</v>
      </c>
      <c r="F141" s="238" t="s">
        <v>330</v>
      </c>
      <c r="G141" s="236"/>
      <c r="H141" s="239">
        <v>54.25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210</v>
      </c>
      <c r="AU141" s="245" t="s">
        <v>82</v>
      </c>
      <c r="AV141" s="14" t="s">
        <v>82</v>
      </c>
      <c r="AW141" s="14" t="s">
        <v>34</v>
      </c>
      <c r="AX141" s="14" t="s">
        <v>80</v>
      </c>
      <c r="AY141" s="245" t="s">
        <v>122</v>
      </c>
    </row>
    <row r="142" s="14" customFormat="1">
      <c r="A142" s="14"/>
      <c r="B142" s="235"/>
      <c r="C142" s="236"/>
      <c r="D142" s="226" t="s">
        <v>210</v>
      </c>
      <c r="E142" s="236"/>
      <c r="F142" s="238" t="s">
        <v>331</v>
      </c>
      <c r="G142" s="236"/>
      <c r="H142" s="239">
        <v>55.335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5" t="s">
        <v>210</v>
      </c>
      <c r="AU142" s="245" t="s">
        <v>82</v>
      </c>
      <c r="AV142" s="14" t="s">
        <v>82</v>
      </c>
      <c r="AW142" s="14" t="s">
        <v>4</v>
      </c>
      <c r="AX142" s="14" t="s">
        <v>80</v>
      </c>
      <c r="AY142" s="245" t="s">
        <v>122</v>
      </c>
    </row>
    <row r="143" s="2" customFormat="1" ht="16.5" customHeight="1">
      <c r="A143" s="40"/>
      <c r="B143" s="41"/>
      <c r="C143" s="206" t="s">
        <v>217</v>
      </c>
      <c r="D143" s="206" t="s">
        <v>125</v>
      </c>
      <c r="E143" s="207" t="s">
        <v>332</v>
      </c>
      <c r="F143" s="208" t="s">
        <v>333</v>
      </c>
      <c r="G143" s="209" t="s">
        <v>268</v>
      </c>
      <c r="H143" s="210">
        <v>8.138</v>
      </c>
      <c r="I143" s="211"/>
      <c r="J143" s="212">
        <f>ROUND(I143*H143,2)</f>
        <v>0</v>
      </c>
      <c r="K143" s="208" t="s">
        <v>129</v>
      </c>
      <c r="L143" s="46"/>
      <c r="M143" s="213" t="s">
        <v>19</v>
      </c>
      <c r="N143" s="214" t="s">
        <v>43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143</v>
      </c>
      <c r="AT143" s="217" t="s">
        <v>125</v>
      </c>
      <c r="AU143" s="217" t="s">
        <v>82</v>
      </c>
      <c r="AY143" s="19" t="s">
        <v>122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143</v>
      </c>
      <c r="BM143" s="217" t="s">
        <v>334</v>
      </c>
    </row>
    <row r="144" s="2" customFormat="1">
      <c r="A144" s="40"/>
      <c r="B144" s="41"/>
      <c r="C144" s="42"/>
      <c r="D144" s="219" t="s">
        <v>132</v>
      </c>
      <c r="E144" s="42"/>
      <c r="F144" s="220" t="s">
        <v>335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132</v>
      </c>
      <c r="AU144" s="19" t="s">
        <v>82</v>
      </c>
    </row>
    <row r="145" s="14" customFormat="1">
      <c r="A145" s="14"/>
      <c r="B145" s="235"/>
      <c r="C145" s="236"/>
      <c r="D145" s="226" t="s">
        <v>210</v>
      </c>
      <c r="E145" s="237" t="s">
        <v>19</v>
      </c>
      <c r="F145" s="238" t="s">
        <v>336</v>
      </c>
      <c r="G145" s="236"/>
      <c r="H145" s="239">
        <v>8.138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210</v>
      </c>
      <c r="AU145" s="245" t="s">
        <v>82</v>
      </c>
      <c r="AV145" s="14" t="s">
        <v>82</v>
      </c>
      <c r="AW145" s="14" t="s">
        <v>34</v>
      </c>
      <c r="AX145" s="14" t="s">
        <v>80</v>
      </c>
      <c r="AY145" s="245" t="s">
        <v>122</v>
      </c>
    </row>
    <row r="146" s="2" customFormat="1" ht="16.5" customHeight="1">
      <c r="A146" s="40"/>
      <c r="B146" s="41"/>
      <c r="C146" s="206" t="s">
        <v>224</v>
      </c>
      <c r="D146" s="206" t="s">
        <v>125</v>
      </c>
      <c r="E146" s="207" t="s">
        <v>337</v>
      </c>
      <c r="F146" s="208" t="s">
        <v>338</v>
      </c>
      <c r="G146" s="209" t="s">
        <v>268</v>
      </c>
      <c r="H146" s="210">
        <v>8.138</v>
      </c>
      <c r="I146" s="211"/>
      <c r="J146" s="212">
        <f>ROUND(I146*H146,2)</f>
        <v>0</v>
      </c>
      <c r="K146" s="208" t="s">
        <v>129</v>
      </c>
      <c r="L146" s="46"/>
      <c r="M146" s="213" t="s">
        <v>19</v>
      </c>
      <c r="N146" s="214" t="s">
        <v>43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143</v>
      </c>
      <c r="AT146" s="217" t="s">
        <v>125</v>
      </c>
      <c r="AU146" s="217" t="s">
        <v>82</v>
      </c>
      <c r="AY146" s="19" t="s">
        <v>122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80</v>
      </c>
      <c r="BK146" s="218">
        <f>ROUND(I146*H146,2)</f>
        <v>0</v>
      </c>
      <c r="BL146" s="19" t="s">
        <v>143</v>
      </c>
      <c r="BM146" s="217" t="s">
        <v>339</v>
      </c>
    </row>
    <row r="147" s="2" customFormat="1">
      <c r="A147" s="40"/>
      <c r="B147" s="41"/>
      <c r="C147" s="42"/>
      <c r="D147" s="219" t="s">
        <v>132</v>
      </c>
      <c r="E147" s="42"/>
      <c r="F147" s="220" t="s">
        <v>340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132</v>
      </c>
      <c r="AU147" s="19" t="s">
        <v>82</v>
      </c>
    </row>
    <row r="148" s="14" customFormat="1">
      <c r="A148" s="14"/>
      <c r="B148" s="235"/>
      <c r="C148" s="236"/>
      <c r="D148" s="226" t="s">
        <v>210</v>
      </c>
      <c r="E148" s="237" t="s">
        <v>19</v>
      </c>
      <c r="F148" s="238" t="s">
        <v>336</v>
      </c>
      <c r="G148" s="236"/>
      <c r="H148" s="239">
        <v>8.138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5" t="s">
        <v>210</v>
      </c>
      <c r="AU148" s="245" t="s">
        <v>82</v>
      </c>
      <c r="AV148" s="14" t="s">
        <v>82</v>
      </c>
      <c r="AW148" s="14" t="s">
        <v>34</v>
      </c>
      <c r="AX148" s="14" t="s">
        <v>80</v>
      </c>
      <c r="AY148" s="245" t="s">
        <v>122</v>
      </c>
    </row>
    <row r="149" s="12" customFormat="1" ht="22.8" customHeight="1">
      <c r="A149" s="12"/>
      <c r="B149" s="190"/>
      <c r="C149" s="191"/>
      <c r="D149" s="192" t="s">
        <v>71</v>
      </c>
      <c r="E149" s="204" t="s">
        <v>82</v>
      </c>
      <c r="F149" s="204" t="s">
        <v>341</v>
      </c>
      <c r="G149" s="191"/>
      <c r="H149" s="191"/>
      <c r="I149" s="194"/>
      <c r="J149" s="205">
        <f>BK149</f>
        <v>0</v>
      </c>
      <c r="K149" s="191"/>
      <c r="L149" s="196"/>
      <c r="M149" s="197"/>
      <c r="N149" s="198"/>
      <c r="O149" s="198"/>
      <c r="P149" s="199">
        <f>SUM(P150:P156)</f>
        <v>0</v>
      </c>
      <c r="Q149" s="198"/>
      <c r="R149" s="199">
        <f>SUM(R150:R156)</f>
        <v>37.02339</v>
      </c>
      <c r="S149" s="198"/>
      <c r="T149" s="200">
        <f>SUM(T150:T156)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80</v>
      </c>
      <c r="AT149" s="202" t="s">
        <v>71</v>
      </c>
      <c r="AU149" s="202" t="s">
        <v>80</v>
      </c>
      <c r="AY149" s="201" t="s">
        <v>122</v>
      </c>
      <c r="BK149" s="203">
        <f>SUM(BK150:BK156)</f>
        <v>0</v>
      </c>
    </row>
    <row r="150" s="2" customFormat="1" ht="21.75" customHeight="1">
      <c r="A150" s="40"/>
      <c r="B150" s="41"/>
      <c r="C150" s="206" t="s">
        <v>230</v>
      </c>
      <c r="D150" s="206" t="s">
        <v>125</v>
      </c>
      <c r="E150" s="207" t="s">
        <v>342</v>
      </c>
      <c r="F150" s="208" t="s">
        <v>343</v>
      </c>
      <c r="G150" s="209" t="s">
        <v>344</v>
      </c>
      <c r="H150" s="210">
        <v>25.5</v>
      </c>
      <c r="I150" s="211"/>
      <c r="J150" s="212">
        <f>ROUND(I150*H150,2)</f>
        <v>0</v>
      </c>
      <c r="K150" s="208" t="s">
        <v>19</v>
      </c>
      <c r="L150" s="46"/>
      <c r="M150" s="213" t="s">
        <v>19</v>
      </c>
      <c r="N150" s="214" t="s">
        <v>43</v>
      </c>
      <c r="O150" s="86"/>
      <c r="P150" s="215">
        <f>O150*H150</f>
        <v>0</v>
      </c>
      <c r="Q150" s="215">
        <v>0.27378</v>
      </c>
      <c r="R150" s="215">
        <f>Q150*H150</f>
        <v>6.98139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143</v>
      </c>
      <c r="AT150" s="217" t="s">
        <v>125</v>
      </c>
      <c r="AU150" s="217" t="s">
        <v>82</v>
      </c>
      <c r="AY150" s="19" t="s">
        <v>122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143</v>
      </c>
      <c r="BM150" s="217" t="s">
        <v>345</v>
      </c>
    </row>
    <row r="151" s="14" customFormat="1">
      <c r="A151" s="14"/>
      <c r="B151" s="235"/>
      <c r="C151" s="236"/>
      <c r="D151" s="226" t="s">
        <v>210</v>
      </c>
      <c r="E151" s="237" t="s">
        <v>19</v>
      </c>
      <c r="F151" s="238" t="s">
        <v>346</v>
      </c>
      <c r="G151" s="236"/>
      <c r="H151" s="239">
        <v>25.5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5" t="s">
        <v>210</v>
      </c>
      <c r="AU151" s="245" t="s">
        <v>82</v>
      </c>
      <c r="AV151" s="14" t="s">
        <v>82</v>
      </c>
      <c r="AW151" s="14" t="s">
        <v>34</v>
      </c>
      <c r="AX151" s="14" t="s">
        <v>80</v>
      </c>
      <c r="AY151" s="245" t="s">
        <v>122</v>
      </c>
    </row>
    <row r="152" s="2" customFormat="1" ht="24.15" customHeight="1">
      <c r="A152" s="40"/>
      <c r="B152" s="41"/>
      <c r="C152" s="206" t="s">
        <v>347</v>
      </c>
      <c r="D152" s="206" t="s">
        <v>125</v>
      </c>
      <c r="E152" s="207" t="s">
        <v>348</v>
      </c>
      <c r="F152" s="208" t="s">
        <v>349</v>
      </c>
      <c r="G152" s="209" t="s">
        <v>344</v>
      </c>
      <c r="H152" s="210">
        <v>25.5</v>
      </c>
      <c r="I152" s="211"/>
      <c r="J152" s="212">
        <f>ROUND(I152*H152,2)</f>
        <v>0</v>
      </c>
      <c r="K152" s="208" t="s">
        <v>129</v>
      </c>
      <c r="L152" s="46"/>
      <c r="M152" s="213" t="s">
        <v>19</v>
      </c>
      <c r="N152" s="214" t="s">
        <v>43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143</v>
      </c>
      <c r="AT152" s="217" t="s">
        <v>125</v>
      </c>
      <c r="AU152" s="217" t="s">
        <v>82</v>
      </c>
      <c r="AY152" s="19" t="s">
        <v>122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80</v>
      </c>
      <c r="BK152" s="218">
        <f>ROUND(I152*H152,2)</f>
        <v>0</v>
      </c>
      <c r="BL152" s="19" t="s">
        <v>143</v>
      </c>
      <c r="BM152" s="217" t="s">
        <v>350</v>
      </c>
    </row>
    <row r="153" s="2" customFormat="1">
      <c r="A153" s="40"/>
      <c r="B153" s="41"/>
      <c r="C153" s="42"/>
      <c r="D153" s="219" t="s">
        <v>132</v>
      </c>
      <c r="E153" s="42"/>
      <c r="F153" s="220" t="s">
        <v>351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132</v>
      </c>
      <c r="AU153" s="19" t="s">
        <v>82</v>
      </c>
    </row>
    <row r="154" s="14" customFormat="1">
      <c r="A154" s="14"/>
      <c r="B154" s="235"/>
      <c r="C154" s="236"/>
      <c r="D154" s="226" t="s">
        <v>210</v>
      </c>
      <c r="E154" s="237" t="s">
        <v>19</v>
      </c>
      <c r="F154" s="238" t="s">
        <v>352</v>
      </c>
      <c r="G154" s="236"/>
      <c r="H154" s="239">
        <v>25.5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5" t="s">
        <v>210</v>
      </c>
      <c r="AU154" s="245" t="s">
        <v>82</v>
      </c>
      <c r="AV154" s="14" t="s">
        <v>82</v>
      </c>
      <c r="AW154" s="14" t="s">
        <v>34</v>
      </c>
      <c r="AX154" s="14" t="s">
        <v>80</v>
      </c>
      <c r="AY154" s="245" t="s">
        <v>122</v>
      </c>
    </row>
    <row r="155" s="2" customFormat="1" ht="16.5" customHeight="1">
      <c r="A155" s="40"/>
      <c r="B155" s="41"/>
      <c r="C155" s="261" t="s">
        <v>7</v>
      </c>
      <c r="D155" s="261" t="s">
        <v>295</v>
      </c>
      <c r="E155" s="262" t="s">
        <v>353</v>
      </c>
      <c r="F155" s="263" t="s">
        <v>354</v>
      </c>
      <c r="G155" s="264" t="s">
        <v>355</v>
      </c>
      <c r="H155" s="265">
        <v>30.042</v>
      </c>
      <c r="I155" s="266"/>
      <c r="J155" s="267">
        <f>ROUND(I155*H155,2)</f>
        <v>0</v>
      </c>
      <c r="K155" s="263" t="s">
        <v>129</v>
      </c>
      <c r="L155" s="268"/>
      <c r="M155" s="269" t="s">
        <v>19</v>
      </c>
      <c r="N155" s="270" t="s">
        <v>43</v>
      </c>
      <c r="O155" s="86"/>
      <c r="P155" s="215">
        <f>O155*H155</f>
        <v>0</v>
      </c>
      <c r="Q155" s="215">
        <v>1</v>
      </c>
      <c r="R155" s="215">
        <f>Q155*H155</f>
        <v>30.042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164</v>
      </c>
      <c r="AT155" s="217" t="s">
        <v>295</v>
      </c>
      <c r="AU155" s="217" t="s">
        <v>82</v>
      </c>
      <c r="AY155" s="19" t="s">
        <v>122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80</v>
      </c>
      <c r="BK155" s="218">
        <f>ROUND(I155*H155,2)</f>
        <v>0</v>
      </c>
      <c r="BL155" s="19" t="s">
        <v>143</v>
      </c>
      <c r="BM155" s="217" t="s">
        <v>356</v>
      </c>
    </row>
    <row r="156" s="14" customFormat="1">
      <c r="A156" s="14"/>
      <c r="B156" s="235"/>
      <c r="C156" s="236"/>
      <c r="D156" s="226" t="s">
        <v>210</v>
      </c>
      <c r="E156" s="237" t="s">
        <v>19</v>
      </c>
      <c r="F156" s="238" t="s">
        <v>357</v>
      </c>
      <c r="G156" s="236"/>
      <c r="H156" s="239">
        <v>30.042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210</v>
      </c>
      <c r="AU156" s="245" t="s">
        <v>82</v>
      </c>
      <c r="AV156" s="14" t="s">
        <v>82</v>
      </c>
      <c r="AW156" s="14" t="s">
        <v>34</v>
      </c>
      <c r="AX156" s="14" t="s">
        <v>80</v>
      </c>
      <c r="AY156" s="245" t="s">
        <v>122</v>
      </c>
    </row>
    <row r="157" s="12" customFormat="1" ht="22.8" customHeight="1">
      <c r="A157" s="12"/>
      <c r="B157" s="190"/>
      <c r="C157" s="191"/>
      <c r="D157" s="192" t="s">
        <v>71</v>
      </c>
      <c r="E157" s="204" t="s">
        <v>121</v>
      </c>
      <c r="F157" s="204" t="s">
        <v>358</v>
      </c>
      <c r="G157" s="191"/>
      <c r="H157" s="191"/>
      <c r="I157" s="194"/>
      <c r="J157" s="205">
        <f>BK157</f>
        <v>0</v>
      </c>
      <c r="K157" s="191"/>
      <c r="L157" s="196"/>
      <c r="M157" s="197"/>
      <c r="N157" s="198"/>
      <c r="O157" s="198"/>
      <c r="P157" s="199">
        <f>SUM(P158:P245)</f>
        <v>0</v>
      </c>
      <c r="Q157" s="198"/>
      <c r="R157" s="199">
        <f>SUM(R158:R245)</f>
        <v>151.7123684</v>
      </c>
      <c r="S157" s="198"/>
      <c r="T157" s="200">
        <f>SUM(T158:T245)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1" t="s">
        <v>80</v>
      </c>
      <c r="AT157" s="202" t="s">
        <v>71</v>
      </c>
      <c r="AU157" s="202" t="s">
        <v>80</v>
      </c>
      <c r="AY157" s="201" t="s">
        <v>122</v>
      </c>
      <c r="BK157" s="203">
        <f>SUM(BK158:BK245)</f>
        <v>0</v>
      </c>
    </row>
    <row r="158" s="2" customFormat="1" ht="21.75" customHeight="1">
      <c r="A158" s="40"/>
      <c r="B158" s="41"/>
      <c r="C158" s="206" t="s">
        <v>359</v>
      </c>
      <c r="D158" s="206" t="s">
        <v>125</v>
      </c>
      <c r="E158" s="207" t="s">
        <v>360</v>
      </c>
      <c r="F158" s="208" t="s">
        <v>361</v>
      </c>
      <c r="G158" s="209" t="s">
        <v>257</v>
      </c>
      <c r="H158" s="210">
        <v>84.8</v>
      </c>
      <c r="I158" s="211"/>
      <c r="J158" s="212">
        <f>ROUND(I158*H158,2)</f>
        <v>0</v>
      </c>
      <c r="K158" s="208" t="s">
        <v>129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143</v>
      </c>
      <c r="AT158" s="217" t="s">
        <v>125</v>
      </c>
      <c r="AU158" s="217" t="s">
        <v>82</v>
      </c>
      <c r="AY158" s="19" t="s">
        <v>122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143</v>
      </c>
      <c r="BM158" s="217" t="s">
        <v>362</v>
      </c>
    </row>
    <row r="159" s="2" customFormat="1">
      <c r="A159" s="40"/>
      <c r="B159" s="41"/>
      <c r="C159" s="42"/>
      <c r="D159" s="219" t="s">
        <v>132</v>
      </c>
      <c r="E159" s="42"/>
      <c r="F159" s="220" t="s">
        <v>363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132</v>
      </c>
      <c r="AU159" s="19" t="s">
        <v>82</v>
      </c>
    </row>
    <row r="160" s="14" customFormat="1">
      <c r="A160" s="14"/>
      <c r="B160" s="235"/>
      <c r="C160" s="236"/>
      <c r="D160" s="226" t="s">
        <v>210</v>
      </c>
      <c r="E160" s="237" t="s">
        <v>19</v>
      </c>
      <c r="F160" s="238" t="s">
        <v>364</v>
      </c>
      <c r="G160" s="236"/>
      <c r="H160" s="239">
        <v>84.8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210</v>
      </c>
      <c r="AU160" s="245" t="s">
        <v>82</v>
      </c>
      <c r="AV160" s="14" t="s">
        <v>82</v>
      </c>
      <c r="AW160" s="14" t="s">
        <v>34</v>
      </c>
      <c r="AX160" s="14" t="s">
        <v>80</v>
      </c>
      <c r="AY160" s="245" t="s">
        <v>122</v>
      </c>
    </row>
    <row r="161" s="2" customFormat="1" ht="21.75" customHeight="1">
      <c r="A161" s="40"/>
      <c r="B161" s="41"/>
      <c r="C161" s="206" t="s">
        <v>365</v>
      </c>
      <c r="D161" s="206" t="s">
        <v>125</v>
      </c>
      <c r="E161" s="207" t="s">
        <v>366</v>
      </c>
      <c r="F161" s="208" t="s">
        <v>367</v>
      </c>
      <c r="G161" s="209" t="s">
        <v>257</v>
      </c>
      <c r="H161" s="210">
        <v>210.8</v>
      </c>
      <c r="I161" s="211"/>
      <c r="J161" s="212">
        <f>ROUND(I161*H161,2)</f>
        <v>0</v>
      </c>
      <c r="K161" s="208" t="s">
        <v>129</v>
      </c>
      <c r="L161" s="46"/>
      <c r="M161" s="213" t="s">
        <v>19</v>
      </c>
      <c r="N161" s="214" t="s">
        <v>43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143</v>
      </c>
      <c r="AT161" s="217" t="s">
        <v>125</v>
      </c>
      <c r="AU161" s="217" t="s">
        <v>82</v>
      </c>
      <c r="AY161" s="19" t="s">
        <v>122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80</v>
      </c>
      <c r="BK161" s="218">
        <f>ROUND(I161*H161,2)</f>
        <v>0</v>
      </c>
      <c r="BL161" s="19" t="s">
        <v>143</v>
      </c>
      <c r="BM161" s="217" t="s">
        <v>368</v>
      </c>
    </row>
    <row r="162" s="2" customFormat="1">
      <c r="A162" s="40"/>
      <c r="B162" s="41"/>
      <c r="C162" s="42"/>
      <c r="D162" s="219" t="s">
        <v>132</v>
      </c>
      <c r="E162" s="42"/>
      <c r="F162" s="220" t="s">
        <v>369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132</v>
      </c>
      <c r="AU162" s="19" t="s">
        <v>82</v>
      </c>
    </row>
    <row r="163" s="14" customFormat="1">
      <c r="A163" s="14"/>
      <c r="B163" s="235"/>
      <c r="C163" s="236"/>
      <c r="D163" s="226" t="s">
        <v>210</v>
      </c>
      <c r="E163" s="237" t="s">
        <v>19</v>
      </c>
      <c r="F163" s="238" t="s">
        <v>370</v>
      </c>
      <c r="G163" s="236"/>
      <c r="H163" s="239">
        <v>169.8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210</v>
      </c>
      <c r="AU163" s="245" t="s">
        <v>82</v>
      </c>
      <c r="AV163" s="14" t="s">
        <v>82</v>
      </c>
      <c r="AW163" s="14" t="s">
        <v>34</v>
      </c>
      <c r="AX163" s="14" t="s">
        <v>72</v>
      </c>
      <c r="AY163" s="245" t="s">
        <v>122</v>
      </c>
    </row>
    <row r="164" s="14" customFormat="1">
      <c r="A164" s="14"/>
      <c r="B164" s="235"/>
      <c r="C164" s="236"/>
      <c r="D164" s="226" t="s">
        <v>210</v>
      </c>
      <c r="E164" s="237" t="s">
        <v>19</v>
      </c>
      <c r="F164" s="238" t="s">
        <v>371</v>
      </c>
      <c r="G164" s="236"/>
      <c r="H164" s="239">
        <v>41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5" t="s">
        <v>210</v>
      </c>
      <c r="AU164" s="245" t="s">
        <v>82</v>
      </c>
      <c r="AV164" s="14" t="s">
        <v>82</v>
      </c>
      <c r="AW164" s="14" t="s">
        <v>34</v>
      </c>
      <c r="AX164" s="14" t="s">
        <v>72</v>
      </c>
      <c r="AY164" s="245" t="s">
        <v>122</v>
      </c>
    </row>
    <row r="165" s="15" customFormat="1">
      <c r="A165" s="15"/>
      <c r="B165" s="246"/>
      <c r="C165" s="247"/>
      <c r="D165" s="226" t="s">
        <v>210</v>
      </c>
      <c r="E165" s="248" t="s">
        <v>19</v>
      </c>
      <c r="F165" s="249" t="s">
        <v>216</v>
      </c>
      <c r="G165" s="247"/>
      <c r="H165" s="250">
        <v>210.8</v>
      </c>
      <c r="I165" s="251"/>
      <c r="J165" s="247"/>
      <c r="K165" s="247"/>
      <c r="L165" s="252"/>
      <c r="M165" s="253"/>
      <c r="N165" s="254"/>
      <c r="O165" s="254"/>
      <c r="P165" s="254"/>
      <c r="Q165" s="254"/>
      <c r="R165" s="254"/>
      <c r="S165" s="254"/>
      <c r="T165" s="25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6" t="s">
        <v>210</v>
      </c>
      <c r="AU165" s="256" t="s">
        <v>82</v>
      </c>
      <c r="AV165" s="15" t="s">
        <v>143</v>
      </c>
      <c r="AW165" s="15" t="s">
        <v>34</v>
      </c>
      <c r="AX165" s="15" t="s">
        <v>80</v>
      </c>
      <c r="AY165" s="256" t="s">
        <v>122</v>
      </c>
    </row>
    <row r="166" s="2" customFormat="1" ht="21.75" customHeight="1">
      <c r="A166" s="40"/>
      <c r="B166" s="41"/>
      <c r="C166" s="206" t="s">
        <v>372</v>
      </c>
      <c r="D166" s="206" t="s">
        <v>125</v>
      </c>
      <c r="E166" s="207" t="s">
        <v>373</v>
      </c>
      <c r="F166" s="208" t="s">
        <v>374</v>
      </c>
      <c r="G166" s="209" t="s">
        <v>257</v>
      </c>
      <c r="H166" s="210">
        <v>505.61</v>
      </c>
      <c r="I166" s="211"/>
      <c r="J166" s="212">
        <f>ROUND(I166*H166,2)</f>
        <v>0</v>
      </c>
      <c r="K166" s="208" t="s">
        <v>129</v>
      </c>
      <c r="L166" s="46"/>
      <c r="M166" s="213" t="s">
        <v>19</v>
      </c>
      <c r="N166" s="214" t="s">
        <v>43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143</v>
      </c>
      <c r="AT166" s="217" t="s">
        <v>125</v>
      </c>
      <c r="AU166" s="217" t="s">
        <v>82</v>
      </c>
      <c r="AY166" s="19" t="s">
        <v>122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80</v>
      </c>
      <c r="BK166" s="218">
        <f>ROUND(I166*H166,2)</f>
        <v>0</v>
      </c>
      <c r="BL166" s="19" t="s">
        <v>143</v>
      </c>
      <c r="BM166" s="217" t="s">
        <v>375</v>
      </c>
    </row>
    <row r="167" s="2" customFormat="1">
      <c r="A167" s="40"/>
      <c r="B167" s="41"/>
      <c r="C167" s="42"/>
      <c r="D167" s="219" t="s">
        <v>132</v>
      </c>
      <c r="E167" s="42"/>
      <c r="F167" s="220" t="s">
        <v>376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132</v>
      </c>
      <c r="AU167" s="19" t="s">
        <v>82</v>
      </c>
    </row>
    <row r="168" s="14" customFormat="1">
      <c r="A168" s="14"/>
      <c r="B168" s="235"/>
      <c r="C168" s="236"/>
      <c r="D168" s="226" t="s">
        <v>210</v>
      </c>
      <c r="E168" s="237" t="s">
        <v>19</v>
      </c>
      <c r="F168" s="238" t="s">
        <v>377</v>
      </c>
      <c r="G168" s="236"/>
      <c r="H168" s="239">
        <v>282.10000000000004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5" t="s">
        <v>210</v>
      </c>
      <c r="AU168" s="245" t="s">
        <v>82</v>
      </c>
      <c r="AV168" s="14" t="s">
        <v>82</v>
      </c>
      <c r="AW168" s="14" t="s">
        <v>34</v>
      </c>
      <c r="AX168" s="14" t="s">
        <v>72</v>
      </c>
      <c r="AY168" s="245" t="s">
        <v>122</v>
      </c>
    </row>
    <row r="169" s="14" customFormat="1">
      <c r="A169" s="14"/>
      <c r="B169" s="235"/>
      <c r="C169" s="236"/>
      <c r="D169" s="226" t="s">
        <v>210</v>
      </c>
      <c r="E169" s="237" t="s">
        <v>19</v>
      </c>
      <c r="F169" s="238" t="s">
        <v>378</v>
      </c>
      <c r="G169" s="236"/>
      <c r="H169" s="239">
        <v>3.98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210</v>
      </c>
      <c r="AU169" s="245" t="s">
        <v>82</v>
      </c>
      <c r="AV169" s="14" t="s">
        <v>82</v>
      </c>
      <c r="AW169" s="14" t="s">
        <v>34</v>
      </c>
      <c r="AX169" s="14" t="s">
        <v>72</v>
      </c>
      <c r="AY169" s="245" t="s">
        <v>122</v>
      </c>
    </row>
    <row r="170" s="14" customFormat="1">
      <c r="A170" s="14"/>
      <c r="B170" s="235"/>
      <c r="C170" s="236"/>
      <c r="D170" s="226" t="s">
        <v>210</v>
      </c>
      <c r="E170" s="237" t="s">
        <v>19</v>
      </c>
      <c r="F170" s="238" t="s">
        <v>379</v>
      </c>
      <c r="G170" s="236"/>
      <c r="H170" s="239">
        <v>219.53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210</v>
      </c>
      <c r="AU170" s="245" t="s">
        <v>82</v>
      </c>
      <c r="AV170" s="14" t="s">
        <v>82</v>
      </c>
      <c r="AW170" s="14" t="s">
        <v>34</v>
      </c>
      <c r="AX170" s="14" t="s">
        <v>72</v>
      </c>
      <c r="AY170" s="245" t="s">
        <v>122</v>
      </c>
    </row>
    <row r="171" s="15" customFormat="1">
      <c r="A171" s="15"/>
      <c r="B171" s="246"/>
      <c r="C171" s="247"/>
      <c r="D171" s="226" t="s">
        <v>210</v>
      </c>
      <c r="E171" s="248" t="s">
        <v>19</v>
      </c>
      <c r="F171" s="249" t="s">
        <v>216</v>
      </c>
      <c r="G171" s="247"/>
      <c r="H171" s="250">
        <v>505.61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56" t="s">
        <v>210</v>
      </c>
      <c r="AU171" s="256" t="s">
        <v>82</v>
      </c>
      <c r="AV171" s="15" t="s">
        <v>143</v>
      </c>
      <c r="AW171" s="15" t="s">
        <v>34</v>
      </c>
      <c r="AX171" s="15" t="s">
        <v>80</v>
      </c>
      <c r="AY171" s="256" t="s">
        <v>122</v>
      </c>
    </row>
    <row r="172" s="2" customFormat="1" ht="24.15" customHeight="1">
      <c r="A172" s="40"/>
      <c r="B172" s="41"/>
      <c r="C172" s="206" t="s">
        <v>380</v>
      </c>
      <c r="D172" s="206" t="s">
        <v>125</v>
      </c>
      <c r="E172" s="207" t="s">
        <v>381</v>
      </c>
      <c r="F172" s="208" t="s">
        <v>382</v>
      </c>
      <c r="G172" s="209" t="s">
        <v>257</v>
      </c>
      <c r="H172" s="210">
        <v>286.08</v>
      </c>
      <c r="I172" s="211"/>
      <c r="J172" s="212">
        <f>ROUND(I172*H172,2)</f>
        <v>0</v>
      </c>
      <c r="K172" s="208" t="s">
        <v>129</v>
      </c>
      <c r="L172" s="46"/>
      <c r="M172" s="213" t="s">
        <v>19</v>
      </c>
      <c r="N172" s="214" t="s">
        <v>43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143</v>
      </c>
      <c r="AT172" s="217" t="s">
        <v>125</v>
      </c>
      <c r="AU172" s="217" t="s">
        <v>82</v>
      </c>
      <c r="AY172" s="19" t="s">
        <v>122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80</v>
      </c>
      <c r="BK172" s="218">
        <f>ROUND(I172*H172,2)</f>
        <v>0</v>
      </c>
      <c r="BL172" s="19" t="s">
        <v>143</v>
      </c>
      <c r="BM172" s="217" t="s">
        <v>383</v>
      </c>
    </row>
    <row r="173" s="2" customFormat="1">
      <c r="A173" s="40"/>
      <c r="B173" s="41"/>
      <c r="C173" s="42"/>
      <c r="D173" s="219" t="s">
        <v>132</v>
      </c>
      <c r="E173" s="42"/>
      <c r="F173" s="220" t="s">
        <v>384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132</v>
      </c>
      <c r="AU173" s="19" t="s">
        <v>82</v>
      </c>
    </row>
    <row r="174" s="14" customFormat="1">
      <c r="A174" s="14"/>
      <c r="B174" s="235"/>
      <c r="C174" s="236"/>
      <c r="D174" s="226" t="s">
        <v>210</v>
      </c>
      <c r="E174" s="237" t="s">
        <v>19</v>
      </c>
      <c r="F174" s="238" t="s">
        <v>385</v>
      </c>
      <c r="G174" s="236"/>
      <c r="H174" s="239">
        <v>282.10000000000004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210</v>
      </c>
      <c r="AU174" s="245" t="s">
        <v>82</v>
      </c>
      <c r="AV174" s="14" t="s">
        <v>82</v>
      </c>
      <c r="AW174" s="14" t="s">
        <v>34</v>
      </c>
      <c r="AX174" s="14" t="s">
        <v>72</v>
      </c>
      <c r="AY174" s="245" t="s">
        <v>122</v>
      </c>
    </row>
    <row r="175" s="14" customFormat="1">
      <c r="A175" s="14"/>
      <c r="B175" s="235"/>
      <c r="C175" s="236"/>
      <c r="D175" s="226" t="s">
        <v>210</v>
      </c>
      <c r="E175" s="237" t="s">
        <v>19</v>
      </c>
      <c r="F175" s="238" t="s">
        <v>260</v>
      </c>
      <c r="G175" s="236"/>
      <c r="H175" s="239">
        <v>3.98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5" t="s">
        <v>210</v>
      </c>
      <c r="AU175" s="245" t="s">
        <v>82</v>
      </c>
      <c r="AV175" s="14" t="s">
        <v>82</v>
      </c>
      <c r="AW175" s="14" t="s">
        <v>34</v>
      </c>
      <c r="AX175" s="14" t="s">
        <v>72</v>
      </c>
      <c r="AY175" s="245" t="s">
        <v>122</v>
      </c>
    </row>
    <row r="176" s="15" customFormat="1">
      <c r="A176" s="15"/>
      <c r="B176" s="246"/>
      <c r="C176" s="247"/>
      <c r="D176" s="226" t="s">
        <v>210</v>
      </c>
      <c r="E176" s="248" t="s">
        <v>19</v>
      </c>
      <c r="F176" s="249" t="s">
        <v>216</v>
      </c>
      <c r="G176" s="247"/>
      <c r="H176" s="250">
        <v>286.08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6" t="s">
        <v>210</v>
      </c>
      <c r="AU176" s="256" t="s">
        <v>82</v>
      </c>
      <c r="AV176" s="15" t="s">
        <v>143</v>
      </c>
      <c r="AW176" s="15" t="s">
        <v>34</v>
      </c>
      <c r="AX176" s="15" t="s">
        <v>80</v>
      </c>
      <c r="AY176" s="256" t="s">
        <v>122</v>
      </c>
    </row>
    <row r="177" s="2" customFormat="1" ht="16.5" customHeight="1">
      <c r="A177" s="40"/>
      <c r="B177" s="41"/>
      <c r="C177" s="206" t="s">
        <v>386</v>
      </c>
      <c r="D177" s="206" t="s">
        <v>125</v>
      </c>
      <c r="E177" s="207" t="s">
        <v>387</v>
      </c>
      <c r="F177" s="208" t="s">
        <v>388</v>
      </c>
      <c r="G177" s="209" t="s">
        <v>257</v>
      </c>
      <c r="H177" s="210">
        <v>286.08</v>
      </c>
      <c r="I177" s="211"/>
      <c r="J177" s="212">
        <f>ROUND(I177*H177,2)</f>
        <v>0</v>
      </c>
      <c r="K177" s="208" t="s">
        <v>129</v>
      </c>
      <c r="L177" s="46"/>
      <c r="M177" s="213" t="s">
        <v>19</v>
      </c>
      <c r="N177" s="214" t="s">
        <v>43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143</v>
      </c>
      <c r="AT177" s="217" t="s">
        <v>125</v>
      </c>
      <c r="AU177" s="217" t="s">
        <v>82</v>
      </c>
      <c r="AY177" s="19" t="s">
        <v>122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80</v>
      </c>
      <c r="BK177" s="218">
        <f>ROUND(I177*H177,2)</f>
        <v>0</v>
      </c>
      <c r="BL177" s="19" t="s">
        <v>143</v>
      </c>
      <c r="BM177" s="217" t="s">
        <v>389</v>
      </c>
    </row>
    <row r="178" s="2" customFormat="1">
      <c r="A178" s="40"/>
      <c r="B178" s="41"/>
      <c r="C178" s="42"/>
      <c r="D178" s="219" t="s">
        <v>132</v>
      </c>
      <c r="E178" s="42"/>
      <c r="F178" s="220" t="s">
        <v>390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132</v>
      </c>
      <c r="AU178" s="19" t="s">
        <v>82</v>
      </c>
    </row>
    <row r="179" s="14" customFormat="1">
      <c r="A179" s="14"/>
      <c r="B179" s="235"/>
      <c r="C179" s="236"/>
      <c r="D179" s="226" t="s">
        <v>210</v>
      </c>
      <c r="E179" s="237" t="s">
        <v>19</v>
      </c>
      <c r="F179" s="238" t="s">
        <v>385</v>
      </c>
      <c r="G179" s="236"/>
      <c r="H179" s="239">
        <v>282.10000000000004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5" t="s">
        <v>210</v>
      </c>
      <c r="AU179" s="245" t="s">
        <v>82</v>
      </c>
      <c r="AV179" s="14" t="s">
        <v>82</v>
      </c>
      <c r="AW179" s="14" t="s">
        <v>34</v>
      </c>
      <c r="AX179" s="14" t="s">
        <v>72</v>
      </c>
      <c r="AY179" s="245" t="s">
        <v>122</v>
      </c>
    </row>
    <row r="180" s="14" customFormat="1">
      <c r="A180" s="14"/>
      <c r="B180" s="235"/>
      <c r="C180" s="236"/>
      <c r="D180" s="226" t="s">
        <v>210</v>
      </c>
      <c r="E180" s="237" t="s">
        <v>19</v>
      </c>
      <c r="F180" s="238" t="s">
        <v>260</v>
      </c>
      <c r="G180" s="236"/>
      <c r="H180" s="239">
        <v>3.98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210</v>
      </c>
      <c r="AU180" s="245" t="s">
        <v>82</v>
      </c>
      <c r="AV180" s="14" t="s">
        <v>82</v>
      </c>
      <c r="AW180" s="14" t="s">
        <v>34</v>
      </c>
      <c r="AX180" s="14" t="s">
        <v>72</v>
      </c>
      <c r="AY180" s="245" t="s">
        <v>122</v>
      </c>
    </row>
    <row r="181" s="15" customFormat="1">
      <c r="A181" s="15"/>
      <c r="B181" s="246"/>
      <c r="C181" s="247"/>
      <c r="D181" s="226" t="s">
        <v>210</v>
      </c>
      <c r="E181" s="248" t="s">
        <v>19</v>
      </c>
      <c r="F181" s="249" t="s">
        <v>216</v>
      </c>
      <c r="G181" s="247"/>
      <c r="H181" s="250">
        <v>286.08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6" t="s">
        <v>210</v>
      </c>
      <c r="AU181" s="256" t="s">
        <v>82</v>
      </c>
      <c r="AV181" s="15" t="s">
        <v>143</v>
      </c>
      <c r="AW181" s="15" t="s">
        <v>34</v>
      </c>
      <c r="AX181" s="15" t="s">
        <v>80</v>
      </c>
      <c r="AY181" s="256" t="s">
        <v>122</v>
      </c>
    </row>
    <row r="182" s="2" customFormat="1" ht="16.5" customHeight="1">
      <c r="A182" s="40"/>
      <c r="B182" s="41"/>
      <c r="C182" s="206" t="s">
        <v>391</v>
      </c>
      <c r="D182" s="206" t="s">
        <v>125</v>
      </c>
      <c r="E182" s="207" t="s">
        <v>392</v>
      </c>
      <c r="F182" s="208" t="s">
        <v>393</v>
      </c>
      <c r="G182" s="209" t="s">
        <v>257</v>
      </c>
      <c r="H182" s="210">
        <v>286.08</v>
      </c>
      <c r="I182" s="211"/>
      <c r="J182" s="212">
        <f>ROUND(I182*H182,2)</f>
        <v>0</v>
      </c>
      <c r="K182" s="208" t="s">
        <v>129</v>
      </c>
      <c r="L182" s="46"/>
      <c r="M182" s="213" t="s">
        <v>19</v>
      </c>
      <c r="N182" s="214" t="s">
        <v>43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143</v>
      </c>
      <c r="AT182" s="217" t="s">
        <v>125</v>
      </c>
      <c r="AU182" s="217" t="s">
        <v>82</v>
      </c>
      <c r="AY182" s="19" t="s">
        <v>122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143</v>
      </c>
      <c r="BM182" s="217" t="s">
        <v>394</v>
      </c>
    </row>
    <row r="183" s="2" customFormat="1">
      <c r="A183" s="40"/>
      <c r="B183" s="41"/>
      <c r="C183" s="42"/>
      <c r="D183" s="219" t="s">
        <v>132</v>
      </c>
      <c r="E183" s="42"/>
      <c r="F183" s="220" t="s">
        <v>395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132</v>
      </c>
      <c r="AU183" s="19" t="s">
        <v>82</v>
      </c>
    </row>
    <row r="184" s="14" customFormat="1">
      <c r="A184" s="14"/>
      <c r="B184" s="235"/>
      <c r="C184" s="236"/>
      <c r="D184" s="226" t="s">
        <v>210</v>
      </c>
      <c r="E184" s="237" t="s">
        <v>19</v>
      </c>
      <c r="F184" s="238" t="s">
        <v>385</v>
      </c>
      <c r="G184" s="236"/>
      <c r="H184" s="239">
        <v>282.10000000000004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210</v>
      </c>
      <c r="AU184" s="245" t="s">
        <v>82</v>
      </c>
      <c r="AV184" s="14" t="s">
        <v>82</v>
      </c>
      <c r="AW184" s="14" t="s">
        <v>34</v>
      </c>
      <c r="AX184" s="14" t="s">
        <v>72</v>
      </c>
      <c r="AY184" s="245" t="s">
        <v>122</v>
      </c>
    </row>
    <row r="185" s="14" customFormat="1">
      <c r="A185" s="14"/>
      <c r="B185" s="235"/>
      <c r="C185" s="236"/>
      <c r="D185" s="226" t="s">
        <v>210</v>
      </c>
      <c r="E185" s="237" t="s">
        <v>19</v>
      </c>
      <c r="F185" s="238" t="s">
        <v>260</v>
      </c>
      <c r="G185" s="236"/>
      <c r="H185" s="239">
        <v>3.98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5" t="s">
        <v>210</v>
      </c>
      <c r="AU185" s="245" t="s">
        <v>82</v>
      </c>
      <c r="AV185" s="14" t="s">
        <v>82</v>
      </c>
      <c r="AW185" s="14" t="s">
        <v>34</v>
      </c>
      <c r="AX185" s="14" t="s">
        <v>72</v>
      </c>
      <c r="AY185" s="245" t="s">
        <v>122</v>
      </c>
    </row>
    <row r="186" s="15" customFormat="1">
      <c r="A186" s="15"/>
      <c r="B186" s="246"/>
      <c r="C186" s="247"/>
      <c r="D186" s="226" t="s">
        <v>210</v>
      </c>
      <c r="E186" s="248" t="s">
        <v>19</v>
      </c>
      <c r="F186" s="249" t="s">
        <v>216</v>
      </c>
      <c r="G186" s="247"/>
      <c r="H186" s="250">
        <v>286.08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6" t="s">
        <v>210</v>
      </c>
      <c r="AU186" s="256" t="s">
        <v>82</v>
      </c>
      <c r="AV186" s="15" t="s">
        <v>143</v>
      </c>
      <c r="AW186" s="15" t="s">
        <v>34</v>
      </c>
      <c r="AX186" s="15" t="s">
        <v>80</v>
      </c>
      <c r="AY186" s="256" t="s">
        <v>122</v>
      </c>
    </row>
    <row r="187" s="2" customFormat="1" ht="24.15" customHeight="1">
      <c r="A187" s="40"/>
      <c r="B187" s="41"/>
      <c r="C187" s="206" t="s">
        <v>396</v>
      </c>
      <c r="D187" s="206" t="s">
        <v>125</v>
      </c>
      <c r="E187" s="207" t="s">
        <v>397</v>
      </c>
      <c r="F187" s="208" t="s">
        <v>398</v>
      </c>
      <c r="G187" s="209" t="s">
        <v>257</v>
      </c>
      <c r="H187" s="210">
        <v>286.08</v>
      </c>
      <c r="I187" s="211"/>
      <c r="J187" s="212">
        <f>ROUND(I187*H187,2)</f>
        <v>0</v>
      </c>
      <c r="K187" s="208" t="s">
        <v>129</v>
      </c>
      <c r="L187" s="46"/>
      <c r="M187" s="213" t="s">
        <v>19</v>
      </c>
      <c r="N187" s="214" t="s">
        <v>43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143</v>
      </c>
      <c r="AT187" s="217" t="s">
        <v>125</v>
      </c>
      <c r="AU187" s="217" t="s">
        <v>82</v>
      </c>
      <c r="AY187" s="19" t="s">
        <v>122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80</v>
      </c>
      <c r="BK187" s="218">
        <f>ROUND(I187*H187,2)</f>
        <v>0</v>
      </c>
      <c r="BL187" s="19" t="s">
        <v>143</v>
      </c>
      <c r="BM187" s="217" t="s">
        <v>399</v>
      </c>
    </row>
    <row r="188" s="2" customFormat="1">
      <c r="A188" s="40"/>
      <c r="B188" s="41"/>
      <c r="C188" s="42"/>
      <c r="D188" s="219" t="s">
        <v>132</v>
      </c>
      <c r="E188" s="42"/>
      <c r="F188" s="220" t="s">
        <v>400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132</v>
      </c>
      <c r="AU188" s="19" t="s">
        <v>82</v>
      </c>
    </row>
    <row r="189" s="14" customFormat="1">
      <c r="A189" s="14"/>
      <c r="B189" s="235"/>
      <c r="C189" s="236"/>
      <c r="D189" s="226" t="s">
        <v>210</v>
      </c>
      <c r="E189" s="237" t="s">
        <v>19</v>
      </c>
      <c r="F189" s="238" t="s">
        <v>385</v>
      </c>
      <c r="G189" s="236"/>
      <c r="H189" s="239">
        <v>282.10000000000004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210</v>
      </c>
      <c r="AU189" s="245" t="s">
        <v>82</v>
      </c>
      <c r="AV189" s="14" t="s">
        <v>82</v>
      </c>
      <c r="AW189" s="14" t="s">
        <v>34</v>
      </c>
      <c r="AX189" s="14" t="s">
        <v>72</v>
      </c>
      <c r="AY189" s="245" t="s">
        <v>122</v>
      </c>
    </row>
    <row r="190" s="14" customFormat="1">
      <c r="A190" s="14"/>
      <c r="B190" s="235"/>
      <c r="C190" s="236"/>
      <c r="D190" s="226" t="s">
        <v>210</v>
      </c>
      <c r="E190" s="237" t="s">
        <v>19</v>
      </c>
      <c r="F190" s="238" t="s">
        <v>260</v>
      </c>
      <c r="G190" s="236"/>
      <c r="H190" s="239">
        <v>3.98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210</v>
      </c>
      <c r="AU190" s="245" t="s">
        <v>82</v>
      </c>
      <c r="AV190" s="14" t="s">
        <v>82</v>
      </c>
      <c r="AW190" s="14" t="s">
        <v>34</v>
      </c>
      <c r="AX190" s="14" t="s">
        <v>72</v>
      </c>
      <c r="AY190" s="245" t="s">
        <v>122</v>
      </c>
    </row>
    <row r="191" s="15" customFormat="1">
      <c r="A191" s="15"/>
      <c r="B191" s="246"/>
      <c r="C191" s="247"/>
      <c r="D191" s="226" t="s">
        <v>210</v>
      </c>
      <c r="E191" s="248" t="s">
        <v>19</v>
      </c>
      <c r="F191" s="249" t="s">
        <v>216</v>
      </c>
      <c r="G191" s="247"/>
      <c r="H191" s="250">
        <v>286.08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6" t="s">
        <v>210</v>
      </c>
      <c r="AU191" s="256" t="s">
        <v>82</v>
      </c>
      <c r="AV191" s="15" t="s">
        <v>143</v>
      </c>
      <c r="AW191" s="15" t="s">
        <v>34</v>
      </c>
      <c r="AX191" s="15" t="s">
        <v>80</v>
      </c>
      <c r="AY191" s="256" t="s">
        <v>122</v>
      </c>
    </row>
    <row r="192" s="2" customFormat="1" ht="33" customHeight="1">
      <c r="A192" s="40"/>
      <c r="B192" s="41"/>
      <c r="C192" s="206" t="s">
        <v>401</v>
      </c>
      <c r="D192" s="206" t="s">
        <v>125</v>
      </c>
      <c r="E192" s="207" t="s">
        <v>402</v>
      </c>
      <c r="F192" s="208" t="s">
        <v>403</v>
      </c>
      <c r="G192" s="209" t="s">
        <v>257</v>
      </c>
      <c r="H192" s="210">
        <v>210.8</v>
      </c>
      <c r="I192" s="211"/>
      <c r="J192" s="212">
        <f>ROUND(I192*H192,2)</f>
        <v>0</v>
      </c>
      <c r="K192" s="208" t="s">
        <v>129</v>
      </c>
      <c r="L192" s="46"/>
      <c r="M192" s="213" t="s">
        <v>19</v>
      </c>
      <c r="N192" s="214" t="s">
        <v>43</v>
      </c>
      <c r="O192" s="86"/>
      <c r="P192" s="215">
        <f>O192*H192</f>
        <v>0</v>
      </c>
      <c r="Q192" s="215">
        <v>0.1837</v>
      </c>
      <c r="R192" s="215">
        <f>Q192*H192</f>
        <v>38.723960000000008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143</v>
      </c>
      <c r="AT192" s="217" t="s">
        <v>125</v>
      </c>
      <c r="AU192" s="217" t="s">
        <v>82</v>
      </c>
      <c r="AY192" s="19" t="s">
        <v>122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80</v>
      </c>
      <c r="BK192" s="218">
        <f>ROUND(I192*H192,2)</f>
        <v>0</v>
      </c>
      <c r="BL192" s="19" t="s">
        <v>143</v>
      </c>
      <c r="BM192" s="217" t="s">
        <v>404</v>
      </c>
    </row>
    <row r="193" s="2" customFormat="1">
      <c r="A193" s="40"/>
      <c r="B193" s="41"/>
      <c r="C193" s="42"/>
      <c r="D193" s="219" t="s">
        <v>132</v>
      </c>
      <c r="E193" s="42"/>
      <c r="F193" s="220" t="s">
        <v>405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132</v>
      </c>
      <c r="AU193" s="19" t="s">
        <v>82</v>
      </c>
    </row>
    <row r="194" s="13" customFormat="1">
      <c r="A194" s="13"/>
      <c r="B194" s="224"/>
      <c r="C194" s="225"/>
      <c r="D194" s="226" t="s">
        <v>210</v>
      </c>
      <c r="E194" s="227" t="s">
        <v>19</v>
      </c>
      <c r="F194" s="228" t="s">
        <v>406</v>
      </c>
      <c r="G194" s="225"/>
      <c r="H194" s="227" t="s">
        <v>19</v>
      </c>
      <c r="I194" s="229"/>
      <c r="J194" s="225"/>
      <c r="K194" s="225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210</v>
      </c>
      <c r="AU194" s="234" t="s">
        <v>82</v>
      </c>
      <c r="AV194" s="13" t="s">
        <v>80</v>
      </c>
      <c r="AW194" s="13" t="s">
        <v>34</v>
      </c>
      <c r="AX194" s="13" t="s">
        <v>72</v>
      </c>
      <c r="AY194" s="234" t="s">
        <v>122</v>
      </c>
    </row>
    <row r="195" s="14" customFormat="1">
      <c r="A195" s="14"/>
      <c r="B195" s="235"/>
      <c r="C195" s="236"/>
      <c r="D195" s="226" t="s">
        <v>210</v>
      </c>
      <c r="E195" s="237" t="s">
        <v>19</v>
      </c>
      <c r="F195" s="238" t="s">
        <v>407</v>
      </c>
      <c r="G195" s="236"/>
      <c r="H195" s="239">
        <v>169.8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5" t="s">
        <v>210</v>
      </c>
      <c r="AU195" s="245" t="s">
        <v>82</v>
      </c>
      <c r="AV195" s="14" t="s">
        <v>82</v>
      </c>
      <c r="AW195" s="14" t="s">
        <v>34</v>
      </c>
      <c r="AX195" s="14" t="s">
        <v>72</v>
      </c>
      <c r="AY195" s="245" t="s">
        <v>122</v>
      </c>
    </row>
    <row r="196" s="14" customFormat="1">
      <c r="A196" s="14"/>
      <c r="B196" s="235"/>
      <c r="C196" s="236"/>
      <c r="D196" s="226" t="s">
        <v>210</v>
      </c>
      <c r="E196" s="237" t="s">
        <v>19</v>
      </c>
      <c r="F196" s="238" t="s">
        <v>408</v>
      </c>
      <c r="G196" s="236"/>
      <c r="H196" s="239">
        <v>41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5" t="s">
        <v>210</v>
      </c>
      <c r="AU196" s="245" t="s">
        <v>82</v>
      </c>
      <c r="AV196" s="14" t="s">
        <v>82</v>
      </c>
      <c r="AW196" s="14" t="s">
        <v>34</v>
      </c>
      <c r="AX196" s="14" t="s">
        <v>72</v>
      </c>
      <c r="AY196" s="245" t="s">
        <v>122</v>
      </c>
    </row>
    <row r="197" s="15" customFormat="1">
      <c r="A197" s="15"/>
      <c r="B197" s="246"/>
      <c r="C197" s="247"/>
      <c r="D197" s="226" t="s">
        <v>210</v>
      </c>
      <c r="E197" s="248" t="s">
        <v>19</v>
      </c>
      <c r="F197" s="249" t="s">
        <v>216</v>
      </c>
      <c r="G197" s="247"/>
      <c r="H197" s="250">
        <v>210.8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6" t="s">
        <v>210</v>
      </c>
      <c r="AU197" s="256" t="s">
        <v>82</v>
      </c>
      <c r="AV197" s="15" t="s">
        <v>143</v>
      </c>
      <c r="AW197" s="15" t="s">
        <v>34</v>
      </c>
      <c r="AX197" s="15" t="s">
        <v>80</v>
      </c>
      <c r="AY197" s="256" t="s">
        <v>122</v>
      </c>
    </row>
    <row r="198" s="2" customFormat="1" ht="16.5" customHeight="1">
      <c r="A198" s="40"/>
      <c r="B198" s="41"/>
      <c r="C198" s="261" t="s">
        <v>409</v>
      </c>
      <c r="D198" s="261" t="s">
        <v>295</v>
      </c>
      <c r="E198" s="262" t="s">
        <v>410</v>
      </c>
      <c r="F198" s="263" t="s">
        <v>411</v>
      </c>
      <c r="G198" s="264" t="s">
        <v>257</v>
      </c>
      <c r="H198" s="265">
        <v>210.8</v>
      </c>
      <c r="I198" s="266"/>
      <c r="J198" s="267">
        <f>ROUND(I198*H198,2)</f>
        <v>0</v>
      </c>
      <c r="K198" s="263" t="s">
        <v>129</v>
      </c>
      <c r="L198" s="268"/>
      <c r="M198" s="269" t="s">
        <v>19</v>
      </c>
      <c r="N198" s="270" t="s">
        <v>43</v>
      </c>
      <c r="O198" s="86"/>
      <c r="P198" s="215">
        <f>O198*H198</f>
        <v>0</v>
      </c>
      <c r="Q198" s="215">
        <v>0.222</v>
      </c>
      <c r="R198" s="215">
        <f>Q198*H198</f>
        <v>46.7976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164</v>
      </c>
      <c r="AT198" s="217" t="s">
        <v>295</v>
      </c>
      <c r="AU198" s="217" t="s">
        <v>82</v>
      </c>
      <c r="AY198" s="19" t="s">
        <v>122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80</v>
      </c>
      <c r="BK198" s="218">
        <f>ROUND(I198*H198,2)</f>
        <v>0</v>
      </c>
      <c r="BL198" s="19" t="s">
        <v>143</v>
      </c>
      <c r="BM198" s="217" t="s">
        <v>412</v>
      </c>
    </row>
    <row r="199" s="14" customFormat="1">
      <c r="A199" s="14"/>
      <c r="B199" s="235"/>
      <c r="C199" s="236"/>
      <c r="D199" s="226" t="s">
        <v>210</v>
      </c>
      <c r="E199" s="237" t="s">
        <v>19</v>
      </c>
      <c r="F199" s="238" t="s">
        <v>413</v>
      </c>
      <c r="G199" s="236"/>
      <c r="H199" s="239">
        <v>169.8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5" t="s">
        <v>210</v>
      </c>
      <c r="AU199" s="245" t="s">
        <v>82</v>
      </c>
      <c r="AV199" s="14" t="s">
        <v>82</v>
      </c>
      <c r="AW199" s="14" t="s">
        <v>34</v>
      </c>
      <c r="AX199" s="14" t="s">
        <v>72</v>
      </c>
      <c r="AY199" s="245" t="s">
        <v>122</v>
      </c>
    </row>
    <row r="200" s="14" customFormat="1">
      <c r="A200" s="14"/>
      <c r="B200" s="235"/>
      <c r="C200" s="236"/>
      <c r="D200" s="226" t="s">
        <v>210</v>
      </c>
      <c r="E200" s="237" t="s">
        <v>19</v>
      </c>
      <c r="F200" s="238" t="s">
        <v>408</v>
      </c>
      <c r="G200" s="236"/>
      <c r="H200" s="239">
        <v>41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210</v>
      </c>
      <c r="AU200" s="245" t="s">
        <v>82</v>
      </c>
      <c r="AV200" s="14" t="s">
        <v>82</v>
      </c>
      <c r="AW200" s="14" t="s">
        <v>34</v>
      </c>
      <c r="AX200" s="14" t="s">
        <v>72</v>
      </c>
      <c r="AY200" s="245" t="s">
        <v>122</v>
      </c>
    </row>
    <row r="201" s="15" customFormat="1">
      <c r="A201" s="15"/>
      <c r="B201" s="246"/>
      <c r="C201" s="247"/>
      <c r="D201" s="226" t="s">
        <v>210</v>
      </c>
      <c r="E201" s="248" t="s">
        <v>19</v>
      </c>
      <c r="F201" s="249" t="s">
        <v>216</v>
      </c>
      <c r="G201" s="247"/>
      <c r="H201" s="250">
        <v>210.8</v>
      </c>
      <c r="I201" s="251"/>
      <c r="J201" s="247"/>
      <c r="K201" s="247"/>
      <c r="L201" s="252"/>
      <c r="M201" s="253"/>
      <c r="N201" s="254"/>
      <c r="O201" s="254"/>
      <c r="P201" s="254"/>
      <c r="Q201" s="254"/>
      <c r="R201" s="254"/>
      <c r="S201" s="254"/>
      <c r="T201" s="25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56" t="s">
        <v>210</v>
      </c>
      <c r="AU201" s="256" t="s">
        <v>82</v>
      </c>
      <c r="AV201" s="15" t="s">
        <v>143</v>
      </c>
      <c r="AW201" s="15" t="s">
        <v>34</v>
      </c>
      <c r="AX201" s="15" t="s">
        <v>80</v>
      </c>
      <c r="AY201" s="256" t="s">
        <v>122</v>
      </c>
    </row>
    <row r="202" s="2" customFormat="1" ht="33" customHeight="1">
      <c r="A202" s="40"/>
      <c r="B202" s="41"/>
      <c r="C202" s="206" t="s">
        <v>414</v>
      </c>
      <c r="D202" s="206" t="s">
        <v>125</v>
      </c>
      <c r="E202" s="207" t="s">
        <v>415</v>
      </c>
      <c r="F202" s="208" t="s">
        <v>416</v>
      </c>
      <c r="G202" s="209" t="s">
        <v>257</v>
      </c>
      <c r="H202" s="210">
        <v>87</v>
      </c>
      <c r="I202" s="211"/>
      <c r="J202" s="212">
        <f>ROUND(I202*H202,2)</f>
        <v>0</v>
      </c>
      <c r="K202" s="208" t="s">
        <v>129</v>
      </c>
      <c r="L202" s="46"/>
      <c r="M202" s="213" t="s">
        <v>19</v>
      </c>
      <c r="N202" s="214" t="s">
        <v>43</v>
      </c>
      <c r="O202" s="86"/>
      <c r="P202" s="215">
        <f>O202*H202</f>
        <v>0</v>
      </c>
      <c r="Q202" s="215">
        <v>0.167</v>
      </c>
      <c r="R202" s="215">
        <f>Q202*H202</f>
        <v>14.529000000000003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143</v>
      </c>
      <c r="AT202" s="217" t="s">
        <v>125</v>
      </c>
      <c r="AU202" s="217" t="s">
        <v>82</v>
      </c>
      <c r="AY202" s="19" t="s">
        <v>122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80</v>
      </c>
      <c r="BK202" s="218">
        <f>ROUND(I202*H202,2)</f>
        <v>0</v>
      </c>
      <c r="BL202" s="19" t="s">
        <v>143</v>
      </c>
      <c r="BM202" s="217" t="s">
        <v>417</v>
      </c>
    </row>
    <row r="203" s="2" customFormat="1">
      <c r="A203" s="40"/>
      <c r="B203" s="41"/>
      <c r="C203" s="42"/>
      <c r="D203" s="219" t="s">
        <v>132</v>
      </c>
      <c r="E203" s="42"/>
      <c r="F203" s="220" t="s">
        <v>418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132</v>
      </c>
      <c r="AU203" s="19" t="s">
        <v>82</v>
      </c>
    </row>
    <row r="204" s="14" customFormat="1">
      <c r="A204" s="14"/>
      <c r="B204" s="235"/>
      <c r="C204" s="236"/>
      <c r="D204" s="226" t="s">
        <v>210</v>
      </c>
      <c r="E204" s="237" t="s">
        <v>19</v>
      </c>
      <c r="F204" s="238" t="s">
        <v>419</v>
      </c>
      <c r="G204" s="236"/>
      <c r="H204" s="239">
        <v>84.8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5" t="s">
        <v>210</v>
      </c>
      <c r="AU204" s="245" t="s">
        <v>82</v>
      </c>
      <c r="AV204" s="14" t="s">
        <v>82</v>
      </c>
      <c r="AW204" s="14" t="s">
        <v>34</v>
      </c>
      <c r="AX204" s="14" t="s">
        <v>72</v>
      </c>
      <c r="AY204" s="245" t="s">
        <v>122</v>
      </c>
    </row>
    <row r="205" s="14" customFormat="1">
      <c r="A205" s="14"/>
      <c r="B205" s="235"/>
      <c r="C205" s="236"/>
      <c r="D205" s="226" t="s">
        <v>210</v>
      </c>
      <c r="E205" s="237" t="s">
        <v>19</v>
      </c>
      <c r="F205" s="238" t="s">
        <v>420</v>
      </c>
      <c r="G205" s="236"/>
      <c r="H205" s="239">
        <v>2.2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210</v>
      </c>
      <c r="AU205" s="245" t="s">
        <v>82</v>
      </c>
      <c r="AV205" s="14" t="s">
        <v>82</v>
      </c>
      <c r="AW205" s="14" t="s">
        <v>34</v>
      </c>
      <c r="AX205" s="14" t="s">
        <v>72</v>
      </c>
      <c r="AY205" s="245" t="s">
        <v>122</v>
      </c>
    </row>
    <row r="206" s="15" customFormat="1">
      <c r="A206" s="15"/>
      <c r="B206" s="246"/>
      <c r="C206" s="247"/>
      <c r="D206" s="226" t="s">
        <v>210</v>
      </c>
      <c r="E206" s="248" t="s">
        <v>19</v>
      </c>
      <c r="F206" s="249" t="s">
        <v>216</v>
      </c>
      <c r="G206" s="247"/>
      <c r="H206" s="250">
        <v>87</v>
      </c>
      <c r="I206" s="251"/>
      <c r="J206" s="247"/>
      <c r="K206" s="247"/>
      <c r="L206" s="252"/>
      <c r="M206" s="253"/>
      <c r="N206" s="254"/>
      <c r="O206" s="254"/>
      <c r="P206" s="254"/>
      <c r="Q206" s="254"/>
      <c r="R206" s="254"/>
      <c r="S206" s="254"/>
      <c r="T206" s="25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6" t="s">
        <v>210</v>
      </c>
      <c r="AU206" s="256" t="s">
        <v>82</v>
      </c>
      <c r="AV206" s="15" t="s">
        <v>143</v>
      </c>
      <c r="AW206" s="15" t="s">
        <v>34</v>
      </c>
      <c r="AX206" s="15" t="s">
        <v>80</v>
      </c>
      <c r="AY206" s="256" t="s">
        <v>122</v>
      </c>
    </row>
    <row r="207" s="2" customFormat="1" ht="16.5" customHeight="1">
      <c r="A207" s="40"/>
      <c r="B207" s="41"/>
      <c r="C207" s="261" t="s">
        <v>421</v>
      </c>
      <c r="D207" s="261" t="s">
        <v>295</v>
      </c>
      <c r="E207" s="262" t="s">
        <v>422</v>
      </c>
      <c r="F207" s="263" t="s">
        <v>423</v>
      </c>
      <c r="G207" s="264" t="s">
        <v>257</v>
      </c>
      <c r="H207" s="265">
        <v>86.496</v>
      </c>
      <c r="I207" s="266"/>
      <c r="J207" s="267">
        <f>ROUND(I207*H207,2)</f>
        <v>0</v>
      </c>
      <c r="K207" s="263" t="s">
        <v>129</v>
      </c>
      <c r="L207" s="268"/>
      <c r="M207" s="269" t="s">
        <v>19</v>
      </c>
      <c r="N207" s="270" t="s">
        <v>43</v>
      </c>
      <c r="O207" s="86"/>
      <c r="P207" s="215">
        <f>O207*H207</f>
        <v>0</v>
      </c>
      <c r="Q207" s="215">
        <v>0.11799999999999998</v>
      </c>
      <c r="R207" s="215">
        <f>Q207*H207</f>
        <v>10.206527999999998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164</v>
      </c>
      <c r="AT207" s="217" t="s">
        <v>295</v>
      </c>
      <c r="AU207" s="217" t="s">
        <v>82</v>
      </c>
      <c r="AY207" s="19" t="s">
        <v>122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ROUND(I207*H207,2)</f>
        <v>0</v>
      </c>
      <c r="BL207" s="19" t="s">
        <v>143</v>
      </c>
      <c r="BM207" s="217" t="s">
        <v>424</v>
      </c>
    </row>
    <row r="208" s="14" customFormat="1">
      <c r="A208" s="14"/>
      <c r="B208" s="235"/>
      <c r="C208" s="236"/>
      <c r="D208" s="226" t="s">
        <v>210</v>
      </c>
      <c r="E208" s="237" t="s">
        <v>19</v>
      </c>
      <c r="F208" s="238" t="s">
        <v>425</v>
      </c>
      <c r="G208" s="236"/>
      <c r="H208" s="239">
        <v>84.8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5" t="s">
        <v>210</v>
      </c>
      <c r="AU208" s="245" t="s">
        <v>82</v>
      </c>
      <c r="AV208" s="14" t="s">
        <v>82</v>
      </c>
      <c r="AW208" s="14" t="s">
        <v>34</v>
      </c>
      <c r="AX208" s="14" t="s">
        <v>80</v>
      </c>
      <c r="AY208" s="245" t="s">
        <v>122</v>
      </c>
    </row>
    <row r="209" s="14" customFormat="1">
      <c r="A209" s="14"/>
      <c r="B209" s="235"/>
      <c r="C209" s="236"/>
      <c r="D209" s="226" t="s">
        <v>210</v>
      </c>
      <c r="E209" s="236"/>
      <c r="F209" s="238" t="s">
        <v>426</v>
      </c>
      <c r="G209" s="236"/>
      <c r="H209" s="239">
        <v>86.496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210</v>
      </c>
      <c r="AU209" s="245" t="s">
        <v>82</v>
      </c>
      <c r="AV209" s="14" t="s">
        <v>82</v>
      </c>
      <c r="AW209" s="14" t="s">
        <v>4</v>
      </c>
      <c r="AX209" s="14" t="s">
        <v>80</v>
      </c>
      <c r="AY209" s="245" t="s">
        <v>122</v>
      </c>
    </row>
    <row r="210" s="2" customFormat="1" ht="16.5" customHeight="1">
      <c r="A210" s="40"/>
      <c r="B210" s="41"/>
      <c r="C210" s="261" t="s">
        <v>427</v>
      </c>
      <c r="D210" s="261" t="s">
        <v>295</v>
      </c>
      <c r="E210" s="262" t="s">
        <v>428</v>
      </c>
      <c r="F210" s="263" t="s">
        <v>429</v>
      </c>
      <c r="G210" s="264" t="s">
        <v>257</v>
      </c>
      <c r="H210" s="265">
        <v>2.2440000000000004</v>
      </c>
      <c r="I210" s="266"/>
      <c r="J210" s="267">
        <f>ROUND(I210*H210,2)</f>
        <v>0</v>
      </c>
      <c r="K210" s="263" t="s">
        <v>19</v>
      </c>
      <c r="L210" s="268"/>
      <c r="M210" s="269" t="s">
        <v>19</v>
      </c>
      <c r="N210" s="270" t="s">
        <v>43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164</v>
      </c>
      <c r="AT210" s="217" t="s">
        <v>295</v>
      </c>
      <c r="AU210" s="217" t="s">
        <v>82</v>
      </c>
      <c r="AY210" s="19" t="s">
        <v>122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80</v>
      </c>
      <c r="BK210" s="218">
        <f>ROUND(I210*H210,2)</f>
        <v>0</v>
      </c>
      <c r="BL210" s="19" t="s">
        <v>143</v>
      </c>
      <c r="BM210" s="217" t="s">
        <v>430</v>
      </c>
    </row>
    <row r="211" s="14" customFormat="1">
      <c r="A211" s="14"/>
      <c r="B211" s="235"/>
      <c r="C211" s="236"/>
      <c r="D211" s="226" t="s">
        <v>210</v>
      </c>
      <c r="E211" s="237" t="s">
        <v>19</v>
      </c>
      <c r="F211" s="238" t="s">
        <v>431</v>
      </c>
      <c r="G211" s="236"/>
      <c r="H211" s="239">
        <v>2.2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210</v>
      </c>
      <c r="AU211" s="245" t="s">
        <v>82</v>
      </c>
      <c r="AV211" s="14" t="s">
        <v>82</v>
      </c>
      <c r="AW211" s="14" t="s">
        <v>34</v>
      </c>
      <c r="AX211" s="14" t="s">
        <v>80</v>
      </c>
      <c r="AY211" s="245" t="s">
        <v>122</v>
      </c>
    </row>
    <row r="212" s="14" customFormat="1">
      <c r="A212" s="14"/>
      <c r="B212" s="235"/>
      <c r="C212" s="236"/>
      <c r="D212" s="226" t="s">
        <v>210</v>
      </c>
      <c r="E212" s="236"/>
      <c r="F212" s="238" t="s">
        <v>432</v>
      </c>
      <c r="G212" s="236"/>
      <c r="H212" s="239">
        <v>2.2440000000000004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5" t="s">
        <v>210</v>
      </c>
      <c r="AU212" s="245" t="s">
        <v>82</v>
      </c>
      <c r="AV212" s="14" t="s">
        <v>82</v>
      </c>
      <c r="AW212" s="14" t="s">
        <v>4</v>
      </c>
      <c r="AX212" s="14" t="s">
        <v>80</v>
      </c>
      <c r="AY212" s="245" t="s">
        <v>122</v>
      </c>
    </row>
    <row r="213" s="2" customFormat="1" ht="33" customHeight="1">
      <c r="A213" s="40"/>
      <c r="B213" s="41"/>
      <c r="C213" s="206" t="s">
        <v>433</v>
      </c>
      <c r="D213" s="206" t="s">
        <v>125</v>
      </c>
      <c r="E213" s="207" t="s">
        <v>434</v>
      </c>
      <c r="F213" s="208" t="s">
        <v>435</v>
      </c>
      <c r="G213" s="209" t="s">
        <v>257</v>
      </c>
      <c r="H213" s="210">
        <v>41</v>
      </c>
      <c r="I213" s="211"/>
      <c r="J213" s="212">
        <f>ROUND(I213*H213,2)</f>
        <v>0</v>
      </c>
      <c r="K213" s="208" t="s">
        <v>129</v>
      </c>
      <c r="L213" s="46"/>
      <c r="M213" s="213" t="s">
        <v>19</v>
      </c>
      <c r="N213" s="214" t="s">
        <v>43</v>
      </c>
      <c r="O213" s="86"/>
      <c r="P213" s="215">
        <f>O213*H213</f>
        <v>0</v>
      </c>
      <c r="Q213" s="215">
        <v>0.16703000000000003</v>
      </c>
      <c r="R213" s="215">
        <f>Q213*H213</f>
        <v>6.8482300000000008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143</v>
      </c>
      <c r="AT213" s="217" t="s">
        <v>125</v>
      </c>
      <c r="AU213" s="217" t="s">
        <v>82</v>
      </c>
      <c r="AY213" s="19" t="s">
        <v>122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80</v>
      </c>
      <c r="BK213" s="218">
        <f>ROUND(I213*H213,2)</f>
        <v>0</v>
      </c>
      <c r="BL213" s="19" t="s">
        <v>143</v>
      </c>
      <c r="BM213" s="217" t="s">
        <v>436</v>
      </c>
    </row>
    <row r="214" s="2" customFormat="1">
      <c r="A214" s="40"/>
      <c r="B214" s="41"/>
      <c r="C214" s="42"/>
      <c r="D214" s="219" t="s">
        <v>132</v>
      </c>
      <c r="E214" s="42"/>
      <c r="F214" s="220" t="s">
        <v>437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132</v>
      </c>
      <c r="AU214" s="19" t="s">
        <v>82</v>
      </c>
    </row>
    <row r="215" s="13" customFormat="1">
      <c r="A215" s="13"/>
      <c r="B215" s="224"/>
      <c r="C215" s="225"/>
      <c r="D215" s="226" t="s">
        <v>210</v>
      </c>
      <c r="E215" s="227" t="s">
        <v>19</v>
      </c>
      <c r="F215" s="228" t="s">
        <v>438</v>
      </c>
      <c r="G215" s="225"/>
      <c r="H215" s="227" t="s">
        <v>19</v>
      </c>
      <c r="I215" s="229"/>
      <c r="J215" s="225"/>
      <c r="K215" s="225"/>
      <c r="L215" s="230"/>
      <c r="M215" s="231"/>
      <c r="N215" s="232"/>
      <c r="O215" s="232"/>
      <c r="P215" s="232"/>
      <c r="Q215" s="232"/>
      <c r="R215" s="232"/>
      <c r="S215" s="232"/>
      <c r="T215" s="23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4" t="s">
        <v>210</v>
      </c>
      <c r="AU215" s="234" t="s">
        <v>82</v>
      </c>
      <c r="AV215" s="13" t="s">
        <v>80</v>
      </c>
      <c r="AW215" s="13" t="s">
        <v>34</v>
      </c>
      <c r="AX215" s="13" t="s">
        <v>72</v>
      </c>
      <c r="AY215" s="234" t="s">
        <v>122</v>
      </c>
    </row>
    <row r="216" s="14" customFormat="1">
      <c r="A216" s="14"/>
      <c r="B216" s="235"/>
      <c r="C216" s="236"/>
      <c r="D216" s="226" t="s">
        <v>210</v>
      </c>
      <c r="E216" s="237" t="s">
        <v>19</v>
      </c>
      <c r="F216" s="238" t="s">
        <v>408</v>
      </c>
      <c r="G216" s="236"/>
      <c r="H216" s="239">
        <v>41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5" t="s">
        <v>210</v>
      </c>
      <c r="AU216" s="245" t="s">
        <v>82</v>
      </c>
      <c r="AV216" s="14" t="s">
        <v>82</v>
      </c>
      <c r="AW216" s="14" t="s">
        <v>34</v>
      </c>
      <c r="AX216" s="14" t="s">
        <v>80</v>
      </c>
      <c r="AY216" s="245" t="s">
        <v>122</v>
      </c>
    </row>
    <row r="217" s="2" customFormat="1" ht="16.5" customHeight="1">
      <c r="A217" s="40"/>
      <c r="B217" s="41"/>
      <c r="C217" s="261" t="s">
        <v>439</v>
      </c>
      <c r="D217" s="261" t="s">
        <v>295</v>
      </c>
      <c r="E217" s="262" t="s">
        <v>440</v>
      </c>
      <c r="F217" s="263" t="s">
        <v>441</v>
      </c>
      <c r="G217" s="264" t="s">
        <v>257</v>
      </c>
      <c r="H217" s="265">
        <v>41.82</v>
      </c>
      <c r="I217" s="266"/>
      <c r="J217" s="267">
        <f>ROUND(I217*H217,2)</f>
        <v>0</v>
      </c>
      <c r="K217" s="263" t="s">
        <v>19</v>
      </c>
      <c r="L217" s="268"/>
      <c r="M217" s="269" t="s">
        <v>19</v>
      </c>
      <c r="N217" s="270" t="s">
        <v>43</v>
      </c>
      <c r="O217" s="86"/>
      <c r="P217" s="215">
        <f>O217*H217</f>
        <v>0</v>
      </c>
      <c r="Q217" s="215">
        <v>0.222</v>
      </c>
      <c r="R217" s="215">
        <f>Q217*H217</f>
        <v>9.2840400000000016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164</v>
      </c>
      <c r="AT217" s="217" t="s">
        <v>295</v>
      </c>
      <c r="AU217" s="217" t="s">
        <v>82</v>
      </c>
      <c r="AY217" s="19" t="s">
        <v>122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80</v>
      </c>
      <c r="BK217" s="218">
        <f>ROUND(I217*H217,2)</f>
        <v>0</v>
      </c>
      <c r="BL217" s="19" t="s">
        <v>143</v>
      </c>
      <c r="BM217" s="217" t="s">
        <v>442</v>
      </c>
    </row>
    <row r="218" s="14" customFormat="1">
      <c r="A218" s="14"/>
      <c r="B218" s="235"/>
      <c r="C218" s="236"/>
      <c r="D218" s="226" t="s">
        <v>210</v>
      </c>
      <c r="E218" s="237" t="s">
        <v>19</v>
      </c>
      <c r="F218" s="238" t="s">
        <v>443</v>
      </c>
      <c r="G218" s="236"/>
      <c r="H218" s="239">
        <v>41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210</v>
      </c>
      <c r="AU218" s="245" t="s">
        <v>82</v>
      </c>
      <c r="AV218" s="14" t="s">
        <v>82</v>
      </c>
      <c r="AW218" s="14" t="s">
        <v>34</v>
      </c>
      <c r="AX218" s="14" t="s">
        <v>80</v>
      </c>
      <c r="AY218" s="245" t="s">
        <v>122</v>
      </c>
    </row>
    <row r="219" s="14" customFormat="1">
      <c r="A219" s="14"/>
      <c r="B219" s="235"/>
      <c r="C219" s="236"/>
      <c r="D219" s="226" t="s">
        <v>210</v>
      </c>
      <c r="E219" s="236"/>
      <c r="F219" s="238" t="s">
        <v>444</v>
      </c>
      <c r="G219" s="236"/>
      <c r="H219" s="239">
        <v>41.82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210</v>
      </c>
      <c r="AU219" s="245" t="s">
        <v>82</v>
      </c>
      <c r="AV219" s="14" t="s">
        <v>82</v>
      </c>
      <c r="AW219" s="14" t="s">
        <v>4</v>
      </c>
      <c r="AX219" s="14" t="s">
        <v>80</v>
      </c>
      <c r="AY219" s="245" t="s">
        <v>122</v>
      </c>
    </row>
    <row r="220" s="2" customFormat="1" ht="33" customHeight="1">
      <c r="A220" s="40"/>
      <c r="B220" s="41"/>
      <c r="C220" s="206" t="s">
        <v>445</v>
      </c>
      <c r="D220" s="206" t="s">
        <v>125</v>
      </c>
      <c r="E220" s="207" t="s">
        <v>446</v>
      </c>
      <c r="F220" s="208" t="s">
        <v>447</v>
      </c>
      <c r="G220" s="209" t="s">
        <v>257</v>
      </c>
      <c r="H220" s="210">
        <v>146.348</v>
      </c>
      <c r="I220" s="211"/>
      <c r="J220" s="212">
        <f>ROUND(I220*H220,2)</f>
        <v>0</v>
      </c>
      <c r="K220" s="208" t="s">
        <v>129</v>
      </c>
      <c r="L220" s="46"/>
      <c r="M220" s="213" t="s">
        <v>19</v>
      </c>
      <c r="N220" s="214" t="s">
        <v>43</v>
      </c>
      <c r="O220" s="86"/>
      <c r="P220" s="215">
        <f>O220*H220</f>
        <v>0</v>
      </c>
      <c r="Q220" s="215">
        <v>0.04</v>
      </c>
      <c r="R220" s="215">
        <f>Q220*H220</f>
        <v>5.8539200000000008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143</v>
      </c>
      <c r="AT220" s="217" t="s">
        <v>125</v>
      </c>
      <c r="AU220" s="217" t="s">
        <v>82</v>
      </c>
      <c r="AY220" s="19" t="s">
        <v>122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80</v>
      </c>
      <c r="BK220" s="218">
        <f>ROUND(I220*H220,2)</f>
        <v>0</v>
      </c>
      <c r="BL220" s="19" t="s">
        <v>143</v>
      </c>
      <c r="BM220" s="217" t="s">
        <v>448</v>
      </c>
    </row>
    <row r="221" s="2" customFormat="1">
      <c r="A221" s="40"/>
      <c r="B221" s="41"/>
      <c r="C221" s="42"/>
      <c r="D221" s="219" t="s">
        <v>132</v>
      </c>
      <c r="E221" s="42"/>
      <c r="F221" s="220" t="s">
        <v>449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132</v>
      </c>
      <c r="AU221" s="19" t="s">
        <v>82</v>
      </c>
    </row>
    <row r="222" s="2" customFormat="1" ht="16.5" customHeight="1">
      <c r="A222" s="40"/>
      <c r="B222" s="41"/>
      <c r="C222" s="261" t="s">
        <v>450</v>
      </c>
      <c r="D222" s="261" t="s">
        <v>295</v>
      </c>
      <c r="E222" s="262" t="s">
        <v>451</v>
      </c>
      <c r="F222" s="263" t="s">
        <v>452</v>
      </c>
      <c r="G222" s="264" t="s">
        <v>355</v>
      </c>
      <c r="H222" s="265">
        <v>9.015</v>
      </c>
      <c r="I222" s="266"/>
      <c r="J222" s="267">
        <f>ROUND(I222*H222,2)</f>
        <v>0</v>
      </c>
      <c r="K222" s="263" t="s">
        <v>129</v>
      </c>
      <c r="L222" s="268"/>
      <c r="M222" s="269" t="s">
        <v>19</v>
      </c>
      <c r="N222" s="270" t="s">
        <v>43</v>
      </c>
      <c r="O222" s="86"/>
      <c r="P222" s="215">
        <f>O222*H222</f>
        <v>0</v>
      </c>
      <c r="Q222" s="215">
        <v>1</v>
      </c>
      <c r="R222" s="215">
        <f>Q222*H222</f>
        <v>9.015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164</v>
      </c>
      <c r="AT222" s="217" t="s">
        <v>295</v>
      </c>
      <c r="AU222" s="217" t="s">
        <v>82</v>
      </c>
      <c r="AY222" s="19" t="s">
        <v>122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80</v>
      </c>
      <c r="BK222" s="218">
        <f>ROUND(I222*H222,2)</f>
        <v>0</v>
      </c>
      <c r="BL222" s="19" t="s">
        <v>143</v>
      </c>
      <c r="BM222" s="217" t="s">
        <v>453</v>
      </c>
    </row>
    <row r="223" s="2" customFormat="1" ht="16.5" customHeight="1">
      <c r="A223" s="40"/>
      <c r="B223" s="41"/>
      <c r="C223" s="261" t="s">
        <v>454</v>
      </c>
      <c r="D223" s="261" t="s">
        <v>295</v>
      </c>
      <c r="E223" s="262" t="s">
        <v>455</v>
      </c>
      <c r="F223" s="263" t="s">
        <v>456</v>
      </c>
      <c r="G223" s="264" t="s">
        <v>268</v>
      </c>
      <c r="H223" s="265">
        <v>1.317</v>
      </c>
      <c r="I223" s="266"/>
      <c r="J223" s="267">
        <f>ROUND(I223*H223,2)</f>
        <v>0</v>
      </c>
      <c r="K223" s="263" t="s">
        <v>129</v>
      </c>
      <c r="L223" s="268"/>
      <c r="M223" s="269" t="s">
        <v>19</v>
      </c>
      <c r="N223" s="270" t="s">
        <v>43</v>
      </c>
      <c r="O223" s="86"/>
      <c r="P223" s="215">
        <f>O223*H223</f>
        <v>0</v>
      </c>
      <c r="Q223" s="215">
        <v>0.22</v>
      </c>
      <c r="R223" s="215">
        <f>Q223*H223</f>
        <v>0.28974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164</v>
      </c>
      <c r="AT223" s="217" t="s">
        <v>295</v>
      </c>
      <c r="AU223" s="217" t="s">
        <v>82</v>
      </c>
      <c r="AY223" s="19" t="s">
        <v>122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80</v>
      </c>
      <c r="BK223" s="218">
        <f>ROUND(I223*H223,2)</f>
        <v>0</v>
      </c>
      <c r="BL223" s="19" t="s">
        <v>143</v>
      </c>
      <c r="BM223" s="217" t="s">
        <v>457</v>
      </c>
    </row>
    <row r="224" s="14" customFormat="1">
      <c r="A224" s="14"/>
      <c r="B224" s="235"/>
      <c r="C224" s="236"/>
      <c r="D224" s="226" t="s">
        <v>210</v>
      </c>
      <c r="E224" s="237" t="s">
        <v>19</v>
      </c>
      <c r="F224" s="238" t="s">
        <v>458</v>
      </c>
      <c r="G224" s="236"/>
      <c r="H224" s="239">
        <v>8.781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5" t="s">
        <v>210</v>
      </c>
      <c r="AU224" s="245" t="s">
        <v>82</v>
      </c>
      <c r="AV224" s="14" t="s">
        <v>82</v>
      </c>
      <c r="AW224" s="14" t="s">
        <v>34</v>
      </c>
      <c r="AX224" s="14" t="s">
        <v>80</v>
      </c>
      <c r="AY224" s="245" t="s">
        <v>122</v>
      </c>
    </row>
    <row r="225" s="14" customFormat="1">
      <c r="A225" s="14"/>
      <c r="B225" s="235"/>
      <c r="C225" s="236"/>
      <c r="D225" s="226" t="s">
        <v>210</v>
      </c>
      <c r="E225" s="236"/>
      <c r="F225" s="238" t="s">
        <v>459</v>
      </c>
      <c r="G225" s="236"/>
      <c r="H225" s="239">
        <v>1.317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5" t="s">
        <v>210</v>
      </c>
      <c r="AU225" s="245" t="s">
        <v>82</v>
      </c>
      <c r="AV225" s="14" t="s">
        <v>82</v>
      </c>
      <c r="AW225" s="14" t="s">
        <v>4</v>
      </c>
      <c r="AX225" s="14" t="s">
        <v>80</v>
      </c>
      <c r="AY225" s="245" t="s">
        <v>122</v>
      </c>
    </row>
    <row r="226" s="2" customFormat="1" ht="16.5" customHeight="1">
      <c r="A226" s="40"/>
      <c r="B226" s="41"/>
      <c r="C226" s="261" t="s">
        <v>460</v>
      </c>
      <c r="D226" s="261" t="s">
        <v>295</v>
      </c>
      <c r="E226" s="262" t="s">
        <v>461</v>
      </c>
      <c r="F226" s="263" t="s">
        <v>462</v>
      </c>
      <c r="G226" s="264" t="s">
        <v>257</v>
      </c>
      <c r="H226" s="265">
        <v>146.348</v>
      </c>
      <c r="I226" s="266"/>
      <c r="J226" s="267">
        <f>ROUND(I226*H226,2)</f>
        <v>0</v>
      </c>
      <c r="K226" s="263" t="s">
        <v>129</v>
      </c>
      <c r="L226" s="268"/>
      <c r="M226" s="269" t="s">
        <v>19</v>
      </c>
      <c r="N226" s="270" t="s">
        <v>43</v>
      </c>
      <c r="O226" s="86"/>
      <c r="P226" s="215">
        <f>O226*H226</f>
        <v>0</v>
      </c>
      <c r="Q226" s="215">
        <v>0.0056</v>
      </c>
      <c r="R226" s="215">
        <f>Q226*H226</f>
        <v>0.81954880000000016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164</v>
      </c>
      <c r="AT226" s="217" t="s">
        <v>295</v>
      </c>
      <c r="AU226" s="217" t="s">
        <v>82</v>
      </c>
      <c r="AY226" s="19" t="s">
        <v>122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80</v>
      </c>
      <c r="BK226" s="218">
        <f>ROUND(I226*H226,2)</f>
        <v>0</v>
      </c>
      <c r="BL226" s="19" t="s">
        <v>143</v>
      </c>
      <c r="BM226" s="217" t="s">
        <v>463</v>
      </c>
    </row>
    <row r="227" s="2" customFormat="1" ht="16.5" customHeight="1">
      <c r="A227" s="40"/>
      <c r="B227" s="41"/>
      <c r="C227" s="206" t="s">
        <v>464</v>
      </c>
      <c r="D227" s="206" t="s">
        <v>125</v>
      </c>
      <c r="E227" s="207" t="s">
        <v>465</v>
      </c>
      <c r="F227" s="208" t="s">
        <v>466</v>
      </c>
      <c r="G227" s="209" t="s">
        <v>257</v>
      </c>
      <c r="H227" s="210">
        <v>219.53</v>
      </c>
      <c r="I227" s="211"/>
      <c r="J227" s="212">
        <f>ROUND(I227*H227,2)</f>
        <v>0</v>
      </c>
      <c r="K227" s="208" t="s">
        <v>19</v>
      </c>
      <c r="L227" s="46"/>
      <c r="M227" s="213" t="s">
        <v>19</v>
      </c>
      <c r="N227" s="214" t="s">
        <v>43</v>
      </c>
      <c r="O227" s="86"/>
      <c r="P227" s="215">
        <f>O227*H227</f>
        <v>0</v>
      </c>
      <c r="Q227" s="215">
        <v>0.04</v>
      </c>
      <c r="R227" s="215">
        <f>Q227*H227</f>
        <v>8.7812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143</v>
      </c>
      <c r="AT227" s="217" t="s">
        <v>125</v>
      </c>
      <c r="AU227" s="217" t="s">
        <v>82</v>
      </c>
      <c r="AY227" s="19" t="s">
        <v>122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80</v>
      </c>
      <c r="BK227" s="218">
        <f>ROUND(I227*H227,2)</f>
        <v>0</v>
      </c>
      <c r="BL227" s="19" t="s">
        <v>143</v>
      </c>
      <c r="BM227" s="217" t="s">
        <v>467</v>
      </c>
    </row>
    <row r="228" s="13" customFormat="1">
      <c r="A228" s="13"/>
      <c r="B228" s="224"/>
      <c r="C228" s="225"/>
      <c r="D228" s="226" t="s">
        <v>210</v>
      </c>
      <c r="E228" s="227" t="s">
        <v>19</v>
      </c>
      <c r="F228" s="228" t="s">
        <v>468</v>
      </c>
      <c r="G228" s="225"/>
      <c r="H228" s="227" t="s">
        <v>19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210</v>
      </c>
      <c r="AU228" s="234" t="s">
        <v>82</v>
      </c>
      <c r="AV228" s="13" t="s">
        <v>80</v>
      </c>
      <c r="AW228" s="13" t="s">
        <v>34</v>
      </c>
      <c r="AX228" s="13" t="s">
        <v>72</v>
      </c>
      <c r="AY228" s="234" t="s">
        <v>122</v>
      </c>
    </row>
    <row r="229" s="14" customFormat="1">
      <c r="A229" s="14"/>
      <c r="B229" s="235"/>
      <c r="C229" s="236"/>
      <c r="D229" s="226" t="s">
        <v>210</v>
      </c>
      <c r="E229" s="237" t="s">
        <v>19</v>
      </c>
      <c r="F229" s="238" t="s">
        <v>294</v>
      </c>
      <c r="G229" s="236"/>
      <c r="H229" s="239">
        <v>219.53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210</v>
      </c>
      <c r="AU229" s="245" t="s">
        <v>82</v>
      </c>
      <c r="AV229" s="14" t="s">
        <v>82</v>
      </c>
      <c r="AW229" s="14" t="s">
        <v>34</v>
      </c>
      <c r="AX229" s="14" t="s">
        <v>80</v>
      </c>
      <c r="AY229" s="245" t="s">
        <v>122</v>
      </c>
    </row>
    <row r="230" s="2" customFormat="1" ht="24.15" customHeight="1">
      <c r="A230" s="40"/>
      <c r="B230" s="41"/>
      <c r="C230" s="206" t="s">
        <v>469</v>
      </c>
      <c r="D230" s="206" t="s">
        <v>125</v>
      </c>
      <c r="E230" s="207" t="s">
        <v>470</v>
      </c>
      <c r="F230" s="208" t="s">
        <v>471</v>
      </c>
      <c r="G230" s="209" t="s">
        <v>257</v>
      </c>
      <c r="H230" s="210">
        <v>1.638</v>
      </c>
      <c r="I230" s="211"/>
      <c r="J230" s="212">
        <f>ROUND(I230*H230,2)</f>
        <v>0</v>
      </c>
      <c r="K230" s="208" t="s">
        <v>129</v>
      </c>
      <c r="L230" s="46"/>
      <c r="M230" s="213" t="s">
        <v>19</v>
      </c>
      <c r="N230" s="214" t="s">
        <v>43</v>
      </c>
      <c r="O230" s="86"/>
      <c r="P230" s="215">
        <f>O230*H230</f>
        <v>0</v>
      </c>
      <c r="Q230" s="215">
        <v>0.1002</v>
      </c>
      <c r="R230" s="215">
        <f>Q230*H230</f>
        <v>0.1641276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143</v>
      </c>
      <c r="AT230" s="217" t="s">
        <v>125</v>
      </c>
      <c r="AU230" s="217" t="s">
        <v>82</v>
      </c>
      <c r="AY230" s="19" t="s">
        <v>122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80</v>
      </c>
      <c r="BK230" s="218">
        <f>ROUND(I230*H230,2)</f>
        <v>0</v>
      </c>
      <c r="BL230" s="19" t="s">
        <v>143</v>
      </c>
      <c r="BM230" s="217" t="s">
        <v>472</v>
      </c>
    </row>
    <row r="231" s="2" customFormat="1">
      <c r="A231" s="40"/>
      <c r="B231" s="41"/>
      <c r="C231" s="42"/>
      <c r="D231" s="219" t="s">
        <v>132</v>
      </c>
      <c r="E231" s="42"/>
      <c r="F231" s="220" t="s">
        <v>473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132</v>
      </c>
      <c r="AU231" s="19" t="s">
        <v>82</v>
      </c>
    </row>
    <row r="232" s="13" customFormat="1">
      <c r="A232" s="13"/>
      <c r="B232" s="224"/>
      <c r="C232" s="225"/>
      <c r="D232" s="226" t="s">
        <v>210</v>
      </c>
      <c r="E232" s="227" t="s">
        <v>19</v>
      </c>
      <c r="F232" s="228" t="s">
        <v>474</v>
      </c>
      <c r="G232" s="225"/>
      <c r="H232" s="227" t="s">
        <v>19</v>
      </c>
      <c r="I232" s="229"/>
      <c r="J232" s="225"/>
      <c r="K232" s="225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210</v>
      </c>
      <c r="AU232" s="234" t="s">
        <v>82</v>
      </c>
      <c r="AV232" s="13" t="s">
        <v>80</v>
      </c>
      <c r="AW232" s="13" t="s">
        <v>34</v>
      </c>
      <c r="AX232" s="13" t="s">
        <v>72</v>
      </c>
      <c r="AY232" s="234" t="s">
        <v>122</v>
      </c>
    </row>
    <row r="233" s="14" customFormat="1">
      <c r="A233" s="14"/>
      <c r="B233" s="235"/>
      <c r="C233" s="236"/>
      <c r="D233" s="226" t="s">
        <v>210</v>
      </c>
      <c r="E233" s="237" t="s">
        <v>19</v>
      </c>
      <c r="F233" s="238" t="s">
        <v>475</v>
      </c>
      <c r="G233" s="236"/>
      <c r="H233" s="239">
        <v>0.788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5" t="s">
        <v>210</v>
      </c>
      <c r="AU233" s="245" t="s">
        <v>82</v>
      </c>
      <c r="AV233" s="14" t="s">
        <v>82</v>
      </c>
      <c r="AW233" s="14" t="s">
        <v>34</v>
      </c>
      <c r="AX233" s="14" t="s">
        <v>72</v>
      </c>
      <c r="AY233" s="245" t="s">
        <v>122</v>
      </c>
    </row>
    <row r="234" s="14" customFormat="1">
      <c r="A234" s="14"/>
      <c r="B234" s="235"/>
      <c r="C234" s="236"/>
      <c r="D234" s="226" t="s">
        <v>210</v>
      </c>
      <c r="E234" s="237" t="s">
        <v>19</v>
      </c>
      <c r="F234" s="238" t="s">
        <v>476</v>
      </c>
      <c r="G234" s="236"/>
      <c r="H234" s="239">
        <v>0.85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5" t="s">
        <v>210</v>
      </c>
      <c r="AU234" s="245" t="s">
        <v>82</v>
      </c>
      <c r="AV234" s="14" t="s">
        <v>82</v>
      </c>
      <c r="AW234" s="14" t="s">
        <v>34</v>
      </c>
      <c r="AX234" s="14" t="s">
        <v>72</v>
      </c>
      <c r="AY234" s="245" t="s">
        <v>122</v>
      </c>
    </row>
    <row r="235" s="15" customFormat="1">
      <c r="A235" s="15"/>
      <c r="B235" s="246"/>
      <c r="C235" s="247"/>
      <c r="D235" s="226" t="s">
        <v>210</v>
      </c>
      <c r="E235" s="248" t="s">
        <v>19</v>
      </c>
      <c r="F235" s="249" t="s">
        <v>216</v>
      </c>
      <c r="G235" s="247"/>
      <c r="H235" s="250">
        <v>1.638</v>
      </c>
      <c r="I235" s="251"/>
      <c r="J235" s="247"/>
      <c r="K235" s="247"/>
      <c r="L235" s="252"/>
      <c r="M235" s="253"/>
      <c r="N235" s="254"/>
      <c r="O235" s="254"/>
      <c r="P235" s="254"/>
      <c r="Q235" s="254"/>
      <c r="R235" s="254"/>
      <c r="S235" s="254"/>
      <c r="T235" s="25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56" t="s">
        <v>210</v>
      </c>
      <c r="AU235" s="256" t="s">
        <v>82</v>
      </c>
      <c r="AV235" s="15" t="s">
        <v>143</v>
      </c>
      <c r="AW235" s="15" t="s">
        <v>34</v>
      </c>
      <c r="AX235" s="15" t="s">
        <v>80</v>
      </c>
      <c r="AY235" s="256" t="s">
        <v>122</v>
      </c>
    </row>
    <row r="236" s="2" customFormat="1" ht="16.5" customHeight="1">
      <c r="A236" s="40"/>
      <c r="B236" s="41"/>
      <c r="C236" s="261" t="s">
        <v>477</v>
      </c>
      <c r="D236" s="261" t="s">
        <v>295</v>
      </c>
      <c r="E236" s="262" t="s">
        <v>478</v>
      </c>
      <c r="F236" s="263" t="s">
        <v>479</v>
      </c>
      <c r="G236" s="264" t="s">
        <v>257</v>
      </c>
      <c r="H236" s="265">
        <v>1.671</v>
      </c>
      <c r="I236" s="266"/>
      <c r="J236" s="267">
        <f>ROUND(I236*H236,2)</f>
        <v>0</v>
      </c>
      <c r="K236" s="263" t="s">
        <v>19</v>
      </c>
      <c r="L236" s="268"/>
      <c r="M236" s="269" t="s">
        <v>19</v>
      </c>
      <c r="N236" s="270" t="s">
        <v>43</v>
      </c>
      <c r="O236" s="86"/>
      <c r="P236" s="215">
        <f>O236*H236</f>
        <v>0</v>
      </c>
      <c r="Q236" s="215">
        <v>0.054</v>
      </c>
      <c r="R236" s="215">
        <f>Q236*H236</f>
        <v>0.090233999999999984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164</v>
      </c>
      <c r="AT236" s="217" t="s">
        <v>295</v>
      </c>
      <c r="AU236" s="217" t="s">
        <v>82</v>
      </c>
      <c r="AY236" s="19" t="s">
        <v>122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80</v>
      </c>
      <c r="BK236" s="218">
        <f>ROUND(I236*H236,2)</f>
        <v>0</v>
      </c>
      <c r="BL236" s="19" t="s">
        <v>143</v>
      </c>
      <c r="BM236" s="217" t="s">
        <v>480</v>
      </c>
    </row>
    <row r="237" s="14" customFormat="1">
      <c r="A237" s="14"/>
      <c r="B237" s="235"/>
      <c r="C237" s="236"/>
      <c r="D237" s="226" t="s">
        <v>210</v>
      </c>
      <c r="E237" s="237" t="s">
        <v>19</v>
      </c>
      <c r="F237" s="238" t="s">
        <v>475</v>
      </c>
      <c r="G237" s="236"/>
      <c r="H237" s="239">
        <v>0.788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210</v>
      </c>
      <c r="AU237" s="245" t="s">
        <v>82</v>
      </c>
      <c r="AV237" s="14" t="s">
        <v>82</v>
      </c>
      <c r="AW237" s="14" t="s">
        <v>34</v>
      </c>
      <c r="AX237" s="14" t="s">
        <v>72</v>
      </c>
      <c r="AY237" s="245" t="s">
        <v>122</v>
      </c>
    </row>
    <row r="238" s="14" customFormat="1">
      <c r="A238" s="14"/>
      <c r="B238" s="235"/>
      <c r="C238" s="236"/>
      <c r="D238" s="226" t="s">
        <v>210</v>
      </c>
      <c r="E238" s="237" t="s">
        <v>19</v>
      </c>
      <c r="F238" s="238" t="s">
        <v>476</v>
      </c>
      <c r="G238" s="236"/>
      <c r="H238" s="239">
        <v>0.85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5" t="s">
        <v>210</v>
      </c>
      <c r="AU238" s="245" t="s">
        <v>82</v>
      </c>
      <c r="AV238" s="14" t="s">
        <v>82</v>
      </c>
      <c r="AW238" s="14" t="s">
        <v>34</v>
      </c>
      <c r="AX238" s="14" t="s">
        <v>72</v>
      </c>
      <c r="AY238" s="245" t="s">
        <v>122</v>
      </c>
    </row>
    <row r="239" s="15" customFormat="1">
      <c r="A239" s="15"/>
      <c r="B239" s="246"/>
      <c r="C239" s="247"/>
      <c r="D239" s="226" t="s">
        <v>210</v>
      </c>
      <c r="E239" s="248" t="s">
        <v>19</v>
      </c>
      <c r="F239" s="249" t="s">
        <v>216</v>
      </c>
      <c r="G239" s="247"/>
      <c r="H239" s="250">
        <v>1.638</v>
      </c>
      <c r="I239" s="251"/>
      <c r="J239" s="247"/>
      <c r="K239" s="247"/>
      <c r="L239" s="252"/>
      <c r="M239" s="253"/>
      <c r="N239" s="254"/>
      <c r="O239" s="254"/>
      <c r="P239" s="254"/>
      <c r="Q239" s="254"/>
      <c r="R239" s="254"/>
      <c r="S239" s="254"/>
      <c r="T239" s="25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6" t="s">
        <v>210</v>
      </c>
      <c r="AU239" s="256" t="s">
        <v>82</v>
      </c>
      <c r="AV239" s="15" t="s">
        <v>143</v>
      </c>
      <c r="AW239" s="15" t="s">
        <v>34</v>
      </c>
      <c r="AX239" s="15" t="s">
        <v>80</v>
      </c>
      <c r="AY239" s="256" t="s">
        <v>122</v>
      </c>
    </row>
    <row r="240" s="14" customFormat="1">
      <c r="A240" s="14"/>
      <c r="B240" s="235"/>
      <c r="C240" s="236"/>
      <c r="D240" s="226" t="s">
        <v>210</v>
      </c>
      <c r="E240" s="236"/>
      <c r="F240" s="238" t="s">
        <v>481</v>
      </c>
      <c r="G240" s="236"/>
      <c r="H240" s="239">
        <v>1.671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5" t="s">
        <v>210</v>
      </c>
      <c r="AU240" s="245" t="s">
        <v>82</v>
      </c>
      <c r="AV240" s="14" t="s">
        <v>82</v>
      </c>
      <c r="AW240" s="14" t="s">
        <v>4</v>
      </c>
      <c r="AX240" s="14" t="s">
        <v>80</v>
      </c>
      <c r="AY240" s="245" t="s">
        <v>122</v>
      </c>
    </row>
    <row r="241" s="2" customFormat="1" ht="16.5" customHeight="1">
      <c r="A241" s="40"/>
      <c r="B241" s="41"/>
      <c r="C241" s="206" t="s">
        <v>482</v>
      </c>
      <c r="D241" s="206" t="s">
        <v>125</v>
      </c>
      <c r="E241" s="207" t="s">
        <v>483</v>
      </c>
      <c r="F241" s="208" t="s">
        <v>484</v>
      </c>
      <c r="G241" s="209" t="s">
        <v>344</v>
      </c>
      <c r="H241" s="210">
        <v>85.9</v>
      </c>
      <c r="I241" s="211"/>
      <c r="J241" s="212">
        <f>ROUND(I241*H241,2)</f>
        <v>0</v>
      </c>
      <c r="K241" s="208" t="s">
        <v>129</v>
      </c>
      <c r="L241" s="46"/>
      <c r="M241" s="213" t="s">
        <v>19</v>
      </c>
      <c r="N241" s="214" t="s">
        <v>43</v>
      </c>
      <c r="O241" s="86"/>
      <c r="P241" s="215">
        <f>O241*H241</f>
        <v>0</v>
      </c>
      <c r="Q241" s="215">
        <v>0.0036</v>
      </c>
      <c r="R241" s="215">
        <f>Q241*H241</f>
        <v>0.30924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143</v>
      </c>
      <c r="AT241" s="217" t="s">
        <v>125</v>
      </c>
      <c r="AU241" s="217" t="s">
        <v>82</v>
      </c>
      <c r="AY241" s="19" t="s">
        <v>122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80</v>
      </c>
      <c r="BK241" s="218">
        <f>ROUND(I241*H241,2)</f>
        <v>0</v>
      </c>
      <c r="BL241" s="19" t="s">
        <v>143</v>
      </c>
      <c r="BM241" s="217" t="s">
        <v>485</v>
      </c>
    </row>
    <row r="242" s="2" customFormat="1">
      <c r="A242" s="40"/>
      <c r="B242" s="41"/>
      <c r="C242" s="42"/>
      <c r="D242" s="219" t="s">
        <v>132</v>
      </c>
      <c r="E242" s="42"/>
      <c r="F242" s="220" t="s">
        <v>486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132</v>
      </c>
      <c r="AU242" s="19" t="s">
        <v>82</v>
      </c>
    </row>
    <row r="243" s="14" customFormat="1">
      <c r="A243" s="14"/>
      <c r="B243" s="235"/>
      <c r="C243" s="236"/>
      <c r="D243" s="226" t="s">
        <v>210</v>
      </c>
      <c r="E243" s="237" t="s">
        <v>19</v>
      </c>
      <c r="F243" s="238" t="s">
        <v>487</v>
      </c>
      <c r="G243" s="236"/>
      <c r="H243" s="239">
        <v>70.8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210</v>
      </c>
      <c r="AU243" s="245" t="s">
        <v>82</v>
      </c>
      <c r="AV243" s="14" t="s">
        <v>82</v>
      </c>
      <c r="AW243" s="14" t="s">
        <v>34</v>
      </c>
      <c r="AX243" s="14" t="s">
        <v>72</v>
      </c>
      <c r="AY243" s="245" t="s">
        <v>122</v>
      </c>
    </row>
    <row r="244" s="14" customFormat="1">
      <c r="A244" s="14"/>
      <c r="B244" s="235"/>
      <c r="C244" s="236"/>
      <c r="D244" s="226" t="s">
        <v>210</v>
      </c>
      <c r="E244" s="237" t="s">
        <v>19</v>
      </c>
      <c r="F244" s="238" t="s">
        <v>488</v>
      </c>
      <c r="G244" s="236"/>
      <c r="H244" s="239">
        <v>15.1</v>
      </c>
      <c r="I244" s="240"/>
      <c r="J244" s="236"/>
      <c r="K244" s="236"/>
      <c r="L244" s="241"/>
      <c r="M244" s="242"/>
      <c r="N244" s="243"/>
      <c r="O244" s="243"/>
      <c r="P244" s="243"/>
      <c r="Q244" s="243"/>
      <c r="R244" s="243"/>
      <c r="S244" s="243"/>
      <c r="T244" s="24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5" t="s">
        <v>210</v>
      </c>
      <c r="AU244" s="245" t="s">
        <v>82</v>
      </c>
      <c r="AV244" s="14" t="s">
        <v>82</v>
      </c>
      <c r="AW244" s="14" t="s">
        <v>34</v>
      </c>
      <c r="AX244" s="14" t="s">
        <v>72</v>
      </c>
      <c r="AY244" s="245" t="s">
        <v>122</v>
      </c>
    </row>
    <row r="245" s="15" customFormat="1">
      <c r="A245" s="15"/>
      <c r="B245" s="246"/>
      <c r="C245" s="247"/>
      <c r="D245" s="226" t="s">
        <v>210</v>
      </c>
      <c r="E245" s="248" t="s">
        <v>19</v>
      </c>
      <c r="F245" s="249" t="s">
        <v>216</v>
      </c>
      <c r="G245" s="247"/>
      <c r="H245" s="250">
        <v>85.9</v>
      </c>
      <c r="I245" s="251"/>
      <c r="J245" s="247"/>
      <c r="K245" s="247"/>
      <c r="L245" s="252"/>
      <c r="M245" s="253"/>
      <c r="N245" s="254"/>
      <c r="O245" s="254"/>
      <c r="P245" s="254"/>
      <c r="Q245" s="254"/>
      <c r="R245" s="254"/>
      <c r="S245" s="254"/>
      <c r="T245" s="25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6" t="s">
        <v>210</v>
      </c>
      <c r="AU245" s="256" t="s">
        <v>82</v>
      </c>
      <c r="AV245" s="15" t="s">
        <v>143</v>
      </c>
      <c r="AW245" s="15" t="s">
        <v>34</v>
      </c>
      <c r="AX245" s="15" t="s">
        <v>80</v>
      </c>
      <c r="AY245" s="256" t="s">
        <v>122</v>
      </c>
    </row>
    <row r="246" s="12" customFormat="1" ht="22.8" customHeight="1">
      <c r="A246" s="12"/>
      <c r="B246" s="190"/>
      <c r="C246" s="191"/>
      <c r="D246" s="192" t="s">
        <v>71</v>
      </c>
      <c r="E246" s="204" t="s">
        <v>170</v>
      </c>
      <c r="F246" s="204" t="s">
        <v>489</v>
      </c>
      <c r="G246" s="191"/>
      <c r="H246" s="191"/>
      <c r="I246" s="194"/>
      <c r="J246" s="205">
        <f>BK246</f>
        <v>0</v>
      </c>
      <c r="K246" s="191"/>
      <c r="L246" s="196"/>
      <c r="M246" s="197"/>
      <c r="N246" s="198"/>
      <c r="O246" s="198"/>
      <c r="P246" s="199">
        <f>SUM(P247:P317)</f>
        <v>0</v>
      </c>
      <c r="Q246" s="198"/>
      <c r="R246" s="199">
        <f>SUM(R247:R317)</f>
        <v>60.494896960000016</v>
      </c>
      <c r="S246" s="198"/>
      <c r="T246" s="200">
        <f>SUM(T247:T317)</f>
        <v>1.9982000000000003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1" t="s">
        <v>80</v>
      </c>
      <c r="AT246" s="202" t="s">
        <v>71</v>
      </c>
      <c r="AU246" s="202" t="s">
        <v>80</v>
      </c>
      <c r="AY246" s="201" t="s">
        <v>122</v>
      </c>
      <c r="BK246" s="203">
        <f>SUM(BK247:BK317)</f>
        <v>0</v>
      </c>
    </row>
    <row r="247" s="2" customFormat="1" ht="16.5" customHeight="1">
      <c r="A247" s="40"/>
      <c r="B247" s="41"/>
      <c r="C247" s="206" t="s">
        <v>490</v>
      </c>
      <c r="D247" s="206" t="s">
        <v>125</v>
      </c>
      <c r="E247" s="207" t="s">
        <v>491</v>
      </c>
      <c r="F247" s="208" t="s">
        <v>492</v>
      </c>
      <c r="G247" s="209" t="s">
        <v>247</v>
      </c>
      <c r="H247" s="210">
        <v>9</v>
      </c>
      <c r="I247" s="211"/>
      <c r="J247" s="212">
        <f>ROUND(I247*H247,2)</f>
        <v>0</v>
      </c>
      <c r="K247" s="208" t="s">
        <v>129</v>
      </c>
      <c r="L247" s="46"/>
      <c r="M247" s="213" t="s">
        <v>19</v>
      </c>
      <c r="N247" s="214" t="s">
        <v>43</v>
      </c>
      <c r="O247" s="86"/>
      <c r="P247" s="215">
        <f>O247*H247</f>
        <v>0</v>
      </c>
      <c r="Q247" s="215">
        <v>0.0007</v>
      </c>
      <c r="R247" s="215">
        <f>Q247*H247</f>
        <v>0.0063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143</v>
      </c>
      <c r="AT247" s="217" t="s">
        <v>125</v>
      </c>
      <c r="AU247" s="217" t="s">
        <v>82</v>
      </c>
      <c r="AY247" s="19" t="s">
        <v>122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80</v>
      </c>
      <c r="BK247" s="218">
        <f>ROUND(I247*H247,2)</f>
        <v>0</v>
      </c>
      <c r="BL247" s="19" t="s">
        <v>143</v>
      </c>
      <c r="BM247" s="217" t="s">
        <v>493</v>
      </c>
    </row>
    <row r="248" s="2" customFormat="1">
      <c r="A248" s="40"/>
      <c r="B248" s="41"/>
      <c r="C248" s="42"/>
      <c r="D248" s="219" t="s">
        <v>132</v>
      </c>
      <c r="E248" s="42"/>
      <c r="F248" s="220" t="s">
        <v>494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132</v>
      </c>
      <c r="AU248" s="19" t="s">
        <v>82</v>
      </c>
    </row>
    <row r="249" s="14" customFormat="1">
      <c r="A249" s="14"/>
      <c r="B249" s="235"/>
      <c r="C249" s="236"/>
      <c r="D249" s="226" t="s">
        <v>210</v>
      </c>
      <c r="E249" s="237" t="s">
        <v>19</v>
      </c>
      <c r="F249" s="238" t="s">
        <v>495</v>
      </c>
      <c r="G249" s="236"/>
      <c r="H249" s="239">
        <v>9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5" t="s">
        <v>210</v>
      </c>
      <c r="AU249" s="245" t="s">
        <v>82</v>
      </c>
      <c r="AV249" s="14" t="s">
        <v>82</v>
      </c>
      <c r="AW249" s="14" t="s">
        <v>34</v>
      </c>
      <c r="AX249" s="14" t="s">
        <v>80</v>
      </c>
      <c r="AY249" s="245" t="s">
        <v>122</v>
      </c>
    </row>
    <row r="250" s="2" customFormat="1" ht="16.5" customHeight="1">
      <c r="A250" s="40"/>
      <c r="B250" s="41"/>
      <c r="C250" s="261" t="s">
        <v>496</v>
      </c>
      <c r="D250" s="261" t="s">
        <v>295</v>
      </c>
      <c r="E250" s="262" t="s">
        <v>497</v>
      </c>
      <c r="F250" s="263" t="s">
        <v>498</v>
      </c>
      <c r="G250" s="264" t="s">
        <v>247</v>
      </c>
      <c r="H250" s="265">
        <v>3</v>
      </c>
      <c r="I250" s="266"/>
      <c r="J250" s="267">
        <f>ROUND(I250*H250,2)</f>
        <v>0</v>
      </c>
      <c r="K250" s="263" t="s">
        <v>129</v>
      </c>
      <c r="L250" s="268"/>
      <c r="M250" s="269" t="s">
        <v>19</v>
      </c>
      <c r="N250" s="270" t="s">
        <v>43</v>
      </c>
      <c r="O250" s="86"/>
      <c r="P250" s="215">
        <f>O250*H250</f>
        <v>0</v>
      </c>
      <c r="Q250" s="215">
        <v>0.0035</v>
      </c>
      <c r="R250" s="215">
        <f>Q250*H250</f>
        <v>0.0105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164</v>
      </c>
      <c r="AT250" s="217" t="s">
        <v>295</v>
      </c>
      <c r="AU250" s="217" t="s">
        <v>82</v>
      </c>
      <c r="AY250" s="19" t="s">
        <v>122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80</v>
      </c>
      <c r="BK250" s="218">
        <f>ROUND(I250*H250,2)</f>
        <v>0</v>
      </c>
      <c r="BL250" s="19" t="s">
        <v>143</v>
      </c>
      <c r="BM250" s="217" t="s">
        <v>499</v>
      </c>
    </row>
    <row r="251" s="14" customFormat="1">
      <c r="A251" s="14"/>
      <c r="B251" s="235"/>
      <c r="C251" s="236"/>
      <c r="D251" s="226" t="s">
        <v>210</v>
      </c>
      <c r="E251" s="237" t="s">
        <v>19</v>
      </c>
      <c r="F251" s="238" t="s">
        <v>500</v>
      </c>
      <c r="G251" s="236"/>
      <c r="H251" s="239">
        <v>1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210</v>
      </c>
      <c r="AU251" s="245" t="s">
        <v>82</v>
      </c>
      <c r="AV251" s="14" t="s">
        <v>82</v>
      </c>
      <c r="AW251" s="14" t="s">
        <v>34</v>
      </c>
      <c r="AX251" s="14" t="s">
        <v>72</v>
      </c>
      <c r="AY251" s="245" t="s">
        <v>122</v>
      </c>
    </row>
    <row r="252" s="14" customFormat="1">
      <c r="A252" s="14"/>
      <c r="B252" s="235"/>
      <c r="C252" s="236"/>
      <c r="D252" s="226" t="s">
        <v>210</v>
      </c>
      <c r="E252" s="237" t="s">
        <v>19</v>
      </c>
      <c r="F252" s="238" t="s">
        <v>501</v>
      </c>
      <c r="G252" s="236"/>
      <c r="H252" s="239">
        <v>2</v>
      </c>
      <c r="I252" s="240"/>
      <c r="J252" s="236"/>
      <c r="K252" s="236"/>
      <c r="L252" s="241"/>
      <c r="M252" s="242"/>
      <c r="N252" s="243"/>
      <c r="O252" s="243"/>
      <c r="P252" s="243"/>
      <c r="Q252" s="243"/>
      <c r="R252" s="243"/>
      <c r="S252" s="243"/>
      <c r="T252" s="24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5" t="s">
        <v>210</v>
      </c>
      <c r="AU252" s="245" t="s">
        <v>82</v>
      </c>
      <c r="AV252" s="14" t="s">
        <v>82</v>
      </c>
      <c r="AW252" s="14" t="s">
        <v>34</v>
      </c>
      <c r="AX252" s="14" t="s">
        <v>72</v>
      </c>
      <c r="AY252" s="245" t="s">
        <v>122</v>
      </c>
    </row>
    <row r="253" s="15" customFormat="1">
      <c r="A253" s="15"/>
      <c r="B253" s="246"/>
      <c r="C253" s="247"/>
      <c r="D253" s="226" t="s">
        <v>210</v>
      </c>
      <c r="E253" s="248" t="s">
        <v>19</v>
      </c>
      <c r="F253" s="249" t="s">
        <v>216</v>
      </c>
      <c r="G253" s="247"/>
      <c r="H253" s="250">
        <v>3</v>
      </c>
      <c r="I253" s="251"/>
      <c r="J253" s="247"/>
      <c r="K253" s="247"/>
      <c r="L253" s="252"/>
      <c r="M253" s="253"/>
      <c r="N253" s="254"/>
      <c r="O253" s="254"/>
      <c r="P253" s="254"/>
      <c r="Q253" s="254"/>
      <c r="R253" s="254"/>
      <c r="S253" s="254"/>
      <c r="T253" s="25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56" t="s">
        <v>210</v>
      </c>
      <c r="AU253" s="256" t="s">
        <v>82</v>
      </c>
      <c r="AV253" s="15" t="s">
        <v>143</v>
      </c>
      <c r="AW253" s="15" t="s">
        <v>34</v>
      </c>
      <c r="AX253" s="15" t="s">
        <v>80</v>
      </c>
      <c r="AY253" s="256" t="s">
        <v>122</v>
      </c>
    </row>
    <row r="254" s="2" customFormat="1" ht="16.5" customHeight="1">
      <c r="A254" s="40"/>
      <c r="B254" s="41"/>
      <c r="C254" s="261" t="s">
        <v>502</v>
      </c>
      <c r="D254" s="261" t="s">
        <v>295</v>
      </c>
      <c r="E254" s="262" t="s">
        <v>503</v>
      </c>
      <c r="F254" s="263" t="s">
        <v>504</v>
      </c>
      <c r="G254" s="264" t="s">
        <v>247</v>
      </c>
      <c r="H254" s="265">
        <v>1</v>
      </c>
      <c r="I254" s="266"/>
      <c r="J254" s="267">
        <f>ROUND(I254*H254,2)</f>
        <v>0</v>
      </c>
      <c r="K254" s="263" t="s">
        <v>129</v>
      </c>
      <c r="L254" s="268"/>
      <c r="M254" s="269" t="s">
        <v>19</v>
      </c>
      <c r="N254" s="270" t="s">
        <v>43</v>
      </c>
      <c r="O254" s="86"/>
      <c r="P254" s="215">
        <f>O254*H254</f>
        <v>0</v>
      </c>
      <c r="Q254" s="215">
        <v>0.0025</v>
      </c>
      <c r="R254" s="215">
        <f>Q254*H254</f>
        <v>0.0025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164</v>
      </c>
      <c r="AT254" s="217" t="s">
        <v>295</v>
      </c>
      <c r="AU254" s="217" t="s">
        <v>82</v>
      </c>
      <c r="AY254" s="19" t="s">
        <v>122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80</v>
      </c>
      <c r="BK254" s="218">
        <f>ROUND(I254*H254,2)</f>
        <v>0</v>
      </c>
      <c r="BL254" s="19" t="s">
        <v>143</v>
      </c>
      <c r="BM254" s="217" t="s">
        <v>505</v>
      </c>
    </row>
    <row r="255" s="14" customFormat="1">
      <c r="A255" s="14"/>
      <c r="B255" s="235"/>
      <c r="C255" s="236"/>
      <c r="D255" s="226" t="s">
        <v>210</v>
      </c>
      <c r="E255" s="237" t="s">
        <v>19</v>
      </c>
      <c r="F255" s="238" t="s">
        <v>506</v>
      </c>
      <c r="G255" s="236"/>
      <c r="H255" s="239">
        <v>1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5" t="s">
        <v>210</v>
      </c>
      <c r="AU255" s="245" t="s">
        <v>82</v>
      </c>
      <c r="AV255" s="14" t="s">
        <v>82</v>
      </c>
      <c r="AW255" s="14" t="s">
        <v>34</v>
      </c>
      <c r="AX255" s="14" t="s">
        <v>80</v>
      </c>
      <c r="AY255" s="245" t="s">
        <v>122</v>
      </c>
    </row>
    <row r="256" s="2" customFormat="1" ht="16.5" customHeight="1">
      <c r="A256" s="40"/>
      <c r="B256" s="41"/>
      <c r="C256" s="261" t="s">
        <v>507</v>
      </c>
      <c r="D256" s="261" t="s">
        <v>295</v>
      </c>
      <c r="E256" s="262" t="s">
        <v>508</v>
      </c>
      <c r="F256" s="263" t="s">
        <v>509</v>
      </c>
      <c r="G256" s="264" t="s">
        <v>247</v>
      </c>
      <c r="H256" s="265">
        <v>3</v>
      </c>
      <c r="I256" s="266"/>
      <c r="J256" s="267">
        <f>ROUND(I256*H256,2)</f>
        <v>0</v>
      </c>
      <c r="K256" s="263" t="s">
        <v>129</v>
      </c>
      <c r="L256" s="268"/>
      <c r="M256" s="269" t="s">
        <v>19</v>
      </c>
      <c r="N256" s="270" t="s">
        <v>43</v>
      </c>
      <c r="O256" s="86"/>
      <c r="P256" s="215">
        <f>O256*H256</f>
        <v>0</v>
      </c>
      <c r="Q256" s="215">
        <v>0.0017</v>
      </c>
      <c r="R256" s="215">
        <f>Q256*H256</f>
        <v>0.0051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164</v>
      </c>
      <c r="AT256" s="217" t="s">
        <v>295</v>
      </c>
      <c r="AU256" s="217" t="s">
        <v>82</v>
      </c>
      <c r="AY256" s="19" t="s">
        <v>122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80</v>
      </c>
      <c r="BK256" s="218">
        <f>ROUND(I256*H256,2)</f>
        <v>0</v>
      </c>
      <c r="BL256" s="19" t="s">
        <v>143</v>
      </c>
      <c r="BM256" s="217" t="s">
        <v>510</v>
      </c>
    </row>
    <row r="257" s="14" customFormat="1">
      <c r="A257" s="14"/>
      <c r="B257" s="235"/>
      <c r="C257" s="236"/>
      <c r="D257" s="226" t="s">
        <v>210</v>
      </c>
      <c r="E257" s="237" t="s">
        <v>19</v>
      </c>
      <c r="F257" s="238" t="s">
        <v>511</v>
      </c>
      <c r="G257" s="236"/>
      <c r="H257" s="239">
        <v>1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5" t="s">
        <v>210</v>
      </c>
      <c r="AU257" s="245" t="s">
        <v>82</v>
      </c>
      <c r="AV257" s="14" t="s">
        <v>82</v>
      </c>
      <c r="AW257" s="14" t="s">
        <v>34</v>
      </c>
      <c r="AX257" s="14" t="s">
        <v>72</v>
      </c>
      <c r="AY257" s="245" t="s">
        <v>122</v>
      </c>
    </row>
    <row r="258" s="14" customFormat="1">
      <c r="A258" s="14"/>
      <c r="B258" s="235"/>
      <c r="C258" s="236"/>
      <c r="D258" s="226" t="s">
        <v>210</v>
      </c>
      <c r="E258" s="237" t="s">
        <v>19</v>
      </c>
      <c r="F258" s="238" t="s">
        <v>512</v>
      </c>
      <c r="G258" s="236"/>
      <c r="H258" s="239">
        <v>1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5" t="s">
        <v>210</v>
      </c>
      <c r="AU258" s="245" t="s">
        <v>82</v>
      </c>
      <c r="AV258" s="14" t="s">
        <v>82</v>
      </c>
      <c r="AW258" s="14" t="s">
        <v>34</v>
      </c>
      <c r="AX258" s="14" t="s">
        <v>72</v>
      </c>
      <c r="AY258" s="245" t="s">
        <v>122</v>
      </c>
    </row>
    <row r="259" s="14" customFormat="1">
      <c r="A259" s="14"/>
      <c r="B259" s="235"/>
      <c r="C259" s="236"/>
      <c r="D259" s="226" t="s">
        <v>210</v>
      </c>
      <c r="E259" s="237" t="s">
        <v>19</v>
      </c>
      <c r="F259" s="238" t="s">
        <v>513</v>
      </c>
      <c r="G259" s="236"/>
      <c r="H259" s="239">
        <v>1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5" t="s">
        <v>210</v>
      </c>
      <c r="AU259" s="245" t="s">
        <v>82</v>
      </c>
      <c r="AV259" s="14" t="s">
        <v>82</v>
      </c>
      <c r="AW259" s="14" t="s">
        <v>34</v>
      </c>
      <c r="AX259" s="14" t="s">
        <v>72</v>
      </c>
      <c r="AY259" s="245" t="s">
        <v>122</v>
      </c>
    </row>
    <row r="260" s="15" customFormat="1">
      <c r="A260" s="15"/>
      <c r="B260" s="246"/>
      <c r="C260" s="247"/>
      <c r="D260" s="226" t="s">
        <v>210</v>
      </c>
      <c r="E260" s="248" t="s">
        <v>19</v>
      </c>
      <c r="F260" s="249" t="s">
        <v>216</v>
      </c>
      <c r="G260" s="247"/>
      <c r="H260" s="250">
        <v>3</v>
      </c>
      <c r="I260" s="251"/>
      <c r="J260" s="247"/>
      <c r="K260" s="247"/>
      <c r="L260" s="252"/>
      <c r="M260" s="253"/>
      <c r="N260" s="254"/>
      <c r="O260" s="254"/>
      <c r="P260" s="254"/>
      <c r="Q260" s="254"/>
      <c r="R260" s="254"/>
      <c r="S260" s="254"/>
      <c r="T260" s="25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56" t="s">
        <v>210</v>
      </c>
      <c r="AU260" s="256" t="s">
        <v>82</v>
      </c>
      <c r="AV260" s="15" t="s">
        <v>143</v>
      </c>
      <c r="AW260" s="15" t="s">
        <v>34</v>
      </c>
      <c r="AX260" s="15" t="s">
        <v>80</v>
      </c>
      <c r="AY260" s="256" t="s">
        <v>122</v>
      </c>
    </row>
    <row r="261" s="2" customFormat="1" ht="16.5" customHeight="1">
      <c r="A261" s="40"/>
      <c r="B261" s="41"/>
      <c r="C261" s="261" t="s">
        <v>514</v>
      </c>
      <c r="D261" s="261" t="s">
        <v>295</v>
      </c>
      <c r="E261" s="262" t="s">
        <v>515</v>
      </c>
      <c r="F261" s="263" t="s">
        <v>516</v>
      </c>
      <c r="G261" s="264" t="s">
        <v>247</v>
      </c>
      <c r="H261" s="265">
        <v>2</v>
      </c>
      <c r="I261" s="266"/>
      <c r="J261" s="267">
        <f>ROUND(I261*H261,2)</f>
        <v>0</v>
      </c>
      <c r="K261" s="263" t="s">
        <v>129</v>
      </c>
      <c r="L261" s="268"/>
      <c r="M261" s="269" t="s">
        <v>19</v>
      </c>
      <c r="N261" s="270" t="s">
        <v>43</v>
      </c>
      <c r="O261" s="86"/>
      <c r="P261" s="215">
        <f>O261*H261</f>
        <v>0</v>
      </c>
      <c r="Q261" s="215">
        <v>0.0025</v>
      </c>
      <c r="R261" s="215">
        <f>Q261*H261</f>
        <v>0.005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164</v>
      </c>
      <c r="AT261" s="217" t="s">
        <v>295</v>
      </c>
      <c r="AU261" s="217" t="s">
        <v>82</v>
      </c>
      <c r="AY261" s="19" t="s">
        <v>122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80</v>
      </c>
      <c r="BK261" s="218">
        <f>ROUND(I261*H261,2)</f>
        <v>0</v>
      </c>
      <c r="BL261" s="19" t="s">
        <v>143</v>
      </c>
      <c r="BM261" s="217" t="s">
        <v>517</v>
      </c>
    </row>
    <row r="262" s="14" customFormat="1">
      <c r="A262" s="14"/>
      <c r="B262" s="235"/>
      <c r="C262" s="236"/>
      <c r="D262" s="226" t="s">
        <v>210</v>
      </c>
      <c r="E262" s="237" t="s">
        <v>19</v>
      </c>
      <c r="F262" s="238" t="s">
        <v>518</v>
      </c>
      <c r="G262" s="236"/>
      <c r="H262" s="239">
        <v>1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5" t="s">
        <v>210</v>
      </c>
      <c r="AU262" s="245" t="s">
        <v>82</v>
      </c>
      <c r="AV262" s="14" t="s">
        <v>82</v>
      </c>
      <c r="AW262" s="14" t="s">
        <v>34</v>
      </c>
      <c r="AX262" s="14" t="s">
        <v>72</v>
      </c>
      <c r="AY262" s="245" t="s">
        <v>122</v>
      </c>
    </row>
    <row r="263" s="14" customFormat="1">
      <c r="A263" s="14"/>
      <c r="B263" s="235"/>
      <c r="C263" s="236"/>
      <c r="D263" s="226" t="s">
        <v>210</v>
      </c>
      <c r="E263" s="237" t="s">
        <v>19</v>
      </c>
      <c r="F263" s="238" t="s">
        <v>519</v>
      </c>
      <c r="G263" s="236"/>
      <c r="H263" s="239">
        <v>1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5" t="s">
        <v>210</v>
      </c>
      <c r="AU263" s="245" t="s">
        <v>82</v>
      </c>
      <c r="AV263" s="14" t="s">
        <v>82</v>
      </c>
      <c r="AW263" s="14" t="s">
        <v>34</v>
      </c>
      <c r="AX263" s="14" t="s">
        <v>72</v>
      </c>
      <c r="AY263" s="245" t="s">
        <v>122</v>
      </c>
    </row>
    <row r="264" s="15" customFormat="1">
      <c r="A264" s="15"/>
      <c r="B264" s="246"/>
      <c r="C264" s="247"/>
      <c r="D264" s="226" t="s">
        <v>210</v>
      </c>
      <c r="E264" s="248" t="s">
        <v>19</v>
      </c>
      <c r="F264" s="249" t="s">
        <v>216</v>
      </c>
      <c r="G264" s="247"/>
      <c r="H264" s="250">
        <v>2</v>
      </c>
      <c r="I264" s="251"/>
      <c r="J264" s="247"/>
      <c r="K264" s="247"/>
      <c r="L264" s="252"/>
      <c r="M264" s="253"/>
      <c r="N264" s="254"/>
      <c r="O264" s="254"/>
      <c r="P264" s="254"/>
      <c r="Q264" s="254"/>
      <c r="R264" s="254"/>
      <c r="S264" s="254"/>
      <c r="T264" s="25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56" t="s">
        <v>210</v>
      </c>
      <c r="AU264" s="256" t="s">
        <v>82</v>
      </c>
      <c r="AV264" s="15" t="s">
        <v>143</v>
      </c>
      <c r="AW264" s="15" t="s">
        <v>34</v>
      </c>
      <c r="AX264" s="15" t="s">
        <v>80</v>
      </c>
      <c r="AY264" s="256" t="s">
        <v>122</v>
      </c>
    </row>
    <row r="265" s="2" customFormat="1" ht="16.5" customHeight="1">
      <c r="A265" s="40"/>
      <c r="B265" s="41"/>
      <c r="C265" s="206" t="s">
        <v>520</v>
      </c>
      <c r="D265" s="206" t="s">
        <v>125</v>
      </c>
      <c r="E265" s="207" t="s">
        <v>521</v>
      </c>
      <c r="F265" s="208" t="s">
        <v>522</v>
      </c>
      <c r="G265" s="209" t="s">
        <v>247</v>
      </c>
      <c r="H265" s="210">
        <v>2</v>
      </c>
      <c r="I265" s="211"/>
      <c r="J265" s="212">
        <f>ROUND(I265*H265,2)</f>
        <v>0</v>
      </c>
      <c r="K265" s="208" t="s">
        <v>19</v>
      </c>
      <c r="L265" s="46"/>
      <c r="M265" s="213" t="s">
        <v>19</v>
      </c>
      <c r="N265" s="214" t="s">
        <v>43</v>
      </c>
      <c r="O265" s="86"/>
      <c r="P265" s="215">
        <f>O265*H265</f>
        <v>0</v>
      </c>
      <c r="Q265" s="215">
        <v>2.50188</v>
      </c>
      <c r="R265" s="215">
        <f>Q265*H265</f>
        <v>5.00376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143</v>
      </c>
      <c r="AT265" s="217" t="s">
        <v>125</v>
      </c>
      <c r="AU265" s="217" t="s">
        <v>82</v>
      </c>
      <c r="AY265" s="19" t="s">
        <v>122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80</v>
      </c>
      <c r="BK265" s="218">
        <f>ROUND(I265*H265,2)</f>
        <v>0</v>
      </c>
      <c r="BL265" s="19" t="s">
        <v>143</v>
      </c>
      <c r="BM265" s="217" t="s">
        <v>523</v>
      </c>
    </row>
    <row r="266" s="14" customFormat="1">
      <c r="A266" s="14"/>
      <c r="B266" s="235"/>
      <c r="C266" s="236"/>
      <c r="D266" s="226" t="s">
        <v>210</v>
      </c>
      <c r="E266" s="237" t="s">
        <v>19</v>
      </c>
      <c r="F266" s="238" t="s">
        <v>524</v>
      </c>
      <c r="G266" s="236"/>
      <c r="H266" s="239">
        <v>2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5" t="s">
        <v>210</v>
      </c>
      <c r="AU266" s="245" t="s">
        <v>82</v>
      </c>
      <c r="AV266" s="14" t="s">
        <v>82</v>
      </c>
      <c r="AW266" s="14" t="s">
        <v>34</v>
      </c>
      <c r="AX266" s="14" t="s">
        <v>80</v>
      </c>
      <c r="AY266" s="245" t="s">
        <v>122</v>
      </c>
    </row>
    <row r="267" s="2" customFormat="1" ht="16.5" customHeight="1">
      <c r="A267" s="40"/>
      <c r="B267" s="41"/>
      <c r="C267" s="261" t="s">
        <v>525</v>
      </c>
      <c r="D267" s="261" t="s">
        <v>295</v>
      </c>
      <c r="E267" s="262" t="s">
        <v>526</v>
      </c>
      <c r="F267" s="263" t="s">
        <v>527</v>
      </c>
      <c r="G267" s="264" t="s">
        <v>247</v>
      </c>
      <c r="H267" s="265">
        <v>2</v>
      </c>
      <c r="I267" s="266"/>
      <c r="J267" s="267">
        <f>ROUND(I267*H267,2)</f>
        <v>0</v>
      </c>
      <c r="K267" s="263" t="s">
        <v>19</v>
      </c>
      <c r="L267" s="268"/>
      <c r="M267" s="269" t="s">
        <v>19</v>
      </c>
      <c r="N267" s="270" t="s">
        <v>43</v>
      </c>
      <c r="O267" s="86"/>
      <c r="P267" s="215">
        <f>O267*H267</f>
        <v>0</v>
      </c>
      <c r="Q267" s="215">
        <v>0.0245</v>
      </c>
      <c r="R267" s="215">
        <f>Q267*H267</f>
        <v>0.049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164</v>
      </c>
      <c r="AT267" s="217" t="s">
        <v>295</v>
      </c>
      <c r="AU267" s="217" t="s">
        <v>82</v>
      </c>
      <c r="AY267" s="19" t="s">
        <v>122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80</v>
      </c>
      <c r="BK267" s="218">
        <f>ROUND(I267*H267,2)</f>
        <v>0</v>
      </c>
      <c r="BL267" s="19" t="s">
        <v>143</v>
      </c>
      <c r="BM267" s="217" t="s">
        <v>528</v>
      </c>
    </row>
    <row r="268" s="14" customFormat="1">
      <c r="A268" s="14"/>
      <c r="B268" s="235"/>
      <c r="C268" s="236"/>
      <c r="D268" s="226" t="s">
        <v>210</v>
      </c>
      <c r="E268" s="237" t="s">
        <v>19</v>
      </c>
      <c r="F268" s="238" t="s">
        <v>524</v>
      </c>
      <c r="G268" s="236"/>
      <c r="H268" s="239">
        <v>2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5" t="s">
        <v>210</v>
      </c>
      <c r="AU268" s="245" t="s">
        <v>82</v>
      </c>
      <c r="AV268" s="14" t="s">
        <v>82</v>
      </c>
      <c r="AW268" s="14" t="s">
        <v>34</v>
      </c>
      <c r="AX268" s="14" t="s">
        <v>80</v>
      </c>
      <c r="AY268" s="245" t="s">
        <v>122</v>
      </c>
    </row>
    <row r="269" s="2" customFormat="1" ht="16.5" customHeight="1">
      <c r="A269" s="40"/>
      <c r="B269" s="41"/>
      <c r="C269" s="206" t="s">
        <v>529</v>
      </c>
      <c r="D269" s="206" t="s">
        <v>125</v>
      </c>
      <c r="E269" s="207" t="s">
        <v>530</v>
      </c>
      <c r="F269" s="208" t="s">
        <v>531</v>
      </c>
      <c r="G269" s="209" t="s">
        <v>247</v>
      </c>
      <c r="H269" s="210">
        <v>5</v>
      </c>
      <c r="I269" s="211"/>
      <c r="J269" s="212">
        <f>ROUND(I269*H269,2)</f>
        <v>0</v>
      </c>
      <c r="K269" s="208" t="s">
        <v>129</v>
      </c>
      <c r="L269" s="46"/>
      <c r="M269" s="213" t="s">
        <v>19</v>
      </c>
      <c r="N269" s="214" t="s">
        <v>43</v>
      </c>
      <c r="O269" s="86"/>
      <c r="P269" s="215">
        <f>O269*H269</f>
        <v>0</v>
      </c>
      <c r="Q269" s="215">
        <v>0.10940999999999998</v>
      </c>
      <c r="R269" s="215">
        <f>Q269*H269</f>
        <v>0.54704999999999992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143</v>
      </c>
      <c r="AT269" s="217" t="s">
        <v>125</v>
      </c>
      <c r="AU269" s="217" t="s">
        <v>82</v>
      </c>
      <c r="AY269" s="19" t="s">
        <v>122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80</v>
      </c>
      <c r="BK269" s="218">
        <f>ROUND(I269*H269,2)</f>
        <v>0</v>
      </c>
      <c r="BL269" s="19" t="s">
        <v>143</v>
      </c>
      <c r="BM269" s="217" t="s">
        <v>532</v>
      </c>
    </row>
    <row r="270" s="2" customFormat="1">
      <c r="A270" s="40"/>
      <c r="B270" s="41"/>
      <c r="C270" s="42"/>
      <c r="D270" s="219" t="s">
        <v>132</v>
      </c>
      <c r="E270" s="42"/>
      <c r="F270" s="220" t="s">
        <v>533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132</v>
      </c>
      <c r="AU270" s="19" t="s">
        <v>82</v>
      </c>
    </row>
    <row r="271" s="14" customFormat="1">
      <c r="A271" s="14"/>
      <c r="B271" s="235"/>
      <c r="C271" s="236"/>
      <c r="D271" s="226" t="s">
        <v>210</v>
      </c>
      <c r="E271" s="237" t="s">
        <v>19</v>
      </c>
      <c r="F271" s="238" t="s">
        <v>534</v>
      </c>
      <c r="G271" s="236"/>
      <c r="H271" s="239">
        <v>5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5" t="s">
        <v>210</v>
      </c>
      <c r="AU271" s="245" t="s">
        <v>82</v>
      </c>
      <c r="AV271" s="14" t="s">
        <v>82</v>
      </c>
      <c r="AW271" s="14" t="s">
        <v>34</v>
      </c>
      <c r="AX271" s="14" t="s">
        <v>80</v>
      </c>
      <c r="AY271" s="245" t="s">
        <v>122</v>
      </c>
    </row>
    <row r="272" s="2" customFormat="1" ht="16.5" customHeight="1">
      <c r="A272" s="40"/>
      <c r="B272" s="41"/>
      <c r="C272" s="261" t="s">
        <v>535</v>
      </c>
      <c r="D272" s="261" t="s">
        <v>295</v>
      </c>
      <c r="E272" s="262" t="s">
        <v>536</v>
      </c>
      <c r="F272" s="263" t="s">
        <v>537</v>
      </c>
      <c r="G272" s="264" t="s">
        <v>247</v>
      </c>
      <c r="H272" s="265">
        <v>5</v>
      </c>
      <c r="I272" s="266"/>
      <c r="J272" s="267">
        <f>ROUND(I272*H272,2)</f>
        <v>0</v>
      </c>
      <c r="K272" s="263" t="s">
        <v>129</v>
      </c>
      <c r="L272" s="268"/>
      <c r="M272" s="269" t="s">
        <v>19</v>
      </c>
      <c r="N272" s="270" t="s">
        <v>43</v>
      </c>
      <c r="O272" s="86"/>
      <c r="P272" s="215">
        <f>O272*H272</f>
        <v>0</v>
      </c>
      <c r="Q272" s="215">
        <v>0.0061000000000000008</v>
      </c>
      <c r="R272" s="215">
        <f>Q272*H272</f>
        <v>0.030500000000000004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164</v>
      </c>
      <c r="AT272" s="217" t="s">
        <v>295</v>
      </c>
      <c r="AU272" s="217" t="s">
        <v>82</v>
      </c>
      <c r="AY272" s="19" t="s">
        <v>122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80</v>
      </c>
      <c r="BK272" s="218">
        <f>ROUND(I272*H272,2)</f>
        <v>0</v>
      </c>
      <c r="BL272" s="19" t="s">
        <v>143</v>
      </c>
      <c r="BM272" s="217" t="s">
        <v>538</v>
      </c>
    </row>
    <row r="273" s="14" customFormat="1">
      <c r="A273" s="14"/>
      <c r="B273" s="235"/>
      <c r="C273" s="236"/>
      <c r="D273" s="226" t="s">
        <v>210</v>
      </c>
      <c r="E273" s="237" t="s">
        <v>19</v>
      </c>
      <c r="F273" s="238" t="s">
        <v>121</v>
      </c>
      <c r="G273" s="236"/>
      <c r="H273" s="239">
        <v>5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5" t="s">
        <v>210</v>
      </c>
      <c r="AU273" s="245" t="s">
        <v>82</v>
      </c>
      <c r="AV273" s="14" t="s">
        <v>82</v>
      </c>
      <c r="AW273" s="14" t="s">
        <v>34</v>
      </c>
      <c r="AX273" s="14" t="s">
        <v>80</v>
      </c>
      <c r="AY273" s="245" t="s">
        <v>122</v>
      </c>
    </row>
    <row r="274" s="2" customFormat="1" ht="21.75" customHeight="1">
      <c r="A274" s="40"/>
      <c r="B274" s="41"/>
      <c r="C274" s="206" t="s">
        <v>539</v>
      </c>
      <c r="D274" s="206" t="s">
        <v>125</v>
      </c>
      <c r="E274" s="207" t="s">
        <v>540</v>
      </c>
      <c r="F274" s="208" t="s">
        <v>541</v>
      </c>
      <c r="G274" s="209" t="s">
        <v>344</v>
      </c>
      <c r="H274" s="210">
        <v>24.8</v>
      </c>
      <c r="I274" s="211"/>
      <c r="J274" s="212">
        <f>ROUND(I274*H274,2)</f>
        <v>0</v>
      </c>
      <c r="K274" s="208" t="s">
        <v>129</v>
      </c>
      <c r="L274" s="46"/>
      <c r="M274" s="213" t="s">
        <v>19</v>
      </c>
      <c r="N274" s="214" t="s">
        <v>43</v>
      </c>
      <c r="O274" s="86"/>
      <c r="P274" s="215">
        <f>O274*H274</f>
        <v>0</v>
      </c>
      <c r="Q274" s="215">
        <v>6.72E-05</v>
      </c>
      <c r="R274" s="215">
        <f>Q274*H274</f>
        <v>0.0016665599999999997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143</v>
      </c>
      <c r="AT274" s="217" t="s">
        <v>125</v>
      </c>
      <c r="AU274" s="217" t="s">
        <v>82</v>
      </c>
      <c r="AY274" s="19" t="s">
        <v>122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80</v>
      </c>
      <c r="BK274" s="218">
        <f>ROUND(I274*H274,2)</f>
        <v>0</v>
      </c>
      <c r="BL274" s="19" t="s">
        <v>143</v>
      </c>
      <c r="BM274" s="217" t="s">
        <v>542</v>
      </c>
    </row>
    <row r="275" s="2" customFormat="1">
      <c r="A275" s="40"/>
      <c r="B275" s="41"/>
      <c r="C275" s="42"/>
      <c r="D275" s="219" t="s">
        <v>132</v>
      </c>
      <c r="E275" s="42"/>
      <c r="F275" s="220" t="s">
        <v>543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132</v>
      </c>
      <c r="AU275" s="19" t="s">
        <v>82</v>
      </c>
    </row>
    <row r="276" s="14" customFormat="1">
      <c r="A276" s="14"/>
      <c r="B276" s="235"/>
      <c r="C276" s="236"/>
      <c r="D276" s="226" t="s">
        <v>210</v>
      </c>
      <c r="E276" s="237" t="s">
        <v>19</v>
      </c>
      <c r="F276" s="238" t="s">
        <v>544</v>
      </c>
      <c r="G276" s="236"/>
      <c r="H276" s="239">
        <v>24.8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5" t="s">
        <v>210</v>
      </c>
      <c r="AU276" s="245" t="s">
        <v>82</v>
      </c>
      <c r="AV276" s="14" t="s">
        <v>82</v>
      </c>
      <c r="AW276" s="14" t="s">
        <v>34</v>
      </c>
      <c r="AX276" s="14" t="s">
        <v>80</v>
      </c>
      <c r="AY276" s="245" t="s">
        <v>122</v>
      </c>
    </row>
    <row r="277" s="2" customFormat="1" ht="24.15" customHeight="1">
      <c r="A277" s="40"/>
      <c r="B277" s="41"/>
      <c r="C277" s="206" t="s">
        <v>545</v>
      </c>
      <c r="D277" s="206" t="s">
        <v>125</v>
      </c>
      <c r="E277" s="207" t="s">
        <v>546</v>
      </c>
      <c r="F277" s="208" t="s">
        <v>547</v>
      </c>
      <c r="G277" s="209" t="s">
        <v>344</v>
      </c>
      <c r="H277" s="210">
        <v>275.10000000000004</v>
      </c>
      <c r="I277" s="211"/>
      <c r="J277" s="212">
        <f>ROUND(I277*H277,2)</f>
        <v>0</v>
      </c>
      <c r="K277" s="208" t="s">
        <v>129</v>
      </c>
      <c r="L277" s="46"/>
      <c r="M277" s="213" t="s">
        <v>19</v>
      </c>
      <c r="N277" s="214" t="s">
        <v>43</v>
      </c>
      <c r="O277" s="86"/>
      <c r="P277" s="215">
        <f>O277*H277</f>
        <v>0</v>
      </c>
      <c r="Q277" s="215">
        <v>0.12099</v>
      </c>
      <c r="R277" s="215">
        <f>Q277*H277</f>
        <v>33.284349000000004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143</v>
      </c>
      <c r="AT277" s="217" t="s">
        <v>125</v>
      </c>
      <c r="AU277" s="217" t="s">
        <v>82</v>
      </c>
      <c r="AY277" s="19" t="s">
        <v>122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80</v>
      </c>
      <c r="BK277" s="218">
        <f>ROUND(I277*H277,2)</f>
        <v>0</v>
      </c>
      <c r="BL277" s="19" t="s">
        <v>143</v>
      </c>
      <c r="BM277" s="217" t="s">
        <v>548</v>
      </c>
    </row>
    <row r="278" s="2" customFormat="1">
      <c r="A278" s="40"/>
      <c r="B278" s="41"/>
      <c r="C278" s="42"/>
      <c r="D278" s="219" t="s">
        <v>132</v>
      </c>
      <c r="E278" s="42"/>
      <c r="F278" s="220" t="s">
        <v>549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132</v>
      </c>
      <c r="AU278" s="19" t="s">
        <v>82</v>
      </c>
    </row>
    <row r="279" s="14" customFormat="1">
      <c r="A279" s="14"/>
      <c r="B279" s="235"/>
      <c r="C279" s="236"/>
      <c r="D279" s="226" t="s">
        <v>210</v>
      </c>
      <c r="E279" s="237" t="s">
        <v>19</v>
      </c>
      <c r="F279" s="238" t="s">
        <v>550</v>
      </c>
      <c r="G279" s="236"/>
      <c r="H279" s="239">
        <v>33.1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5" t="s">
        <v>210</v>
      </c>
      <c r="AU279" s="245" t="s">
        <v>82</v>
      </c>
      <c r="AV279" s="14" t="s">
        <v>82</v>
      </c>
      <c r="AW279" s="14" t="s">
        <v>34</v>
      </c>
      <c r="AX279" s="14" t="s">
        <v>72</v>
      </c>
      <c r="AY279" s="245" t="s">
        <v>122</v>
      </c>
    </row>
    <row r="280" s="14" customFormat="1">
      <c r="A280" s="14"/>
      <c r="B280" s="235"/>
      <c r="C280" s="236"/>
      <c r="D280" s="226" t="s">
        <v>210</v>
      </c>
      <c r="E280" s="237" t="s">
        <v>19</v>
      </c>
      <c r="F280" s="238" t="s">
        <v>551</v>
      </c>
      <c r="G280" s="236"/>
      <c r="H280" s="239">
        <v>55.6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5" t="s">
        <v>210</v>
      </c>
      <c r="AU280" s="245" t="s">
        <v>82</v>
      </c>
      <c r="AV280" s="14" t="s">
        <v>82</v>
      </c>
      <c r="AW280" s="14" t="s">
        <v>34</v>
      </c>
      <c r="AX280" s="14" t="s">
        <v>72</v>
      </c>
      <c r="AY280" s="245" t="s">
        <v>122</v>
      </c>
    </row>
    <row r="281" s="14" customFormat="1">
      <c r="A281" s="14"/>
      <c r="B281" s="235"/>
      <c r="C281" s="236"/>
      <c r="D281" s="226" t="s">
        <v>210</v>
      </c>
      <c r="E281" s="237" t="s">
        <v>19</v>
      </c>
      <c r="F281" s="238" t="s">
        <v>552</v>
      </c>
      <c r="G281" s="236"/>
      <c r="H281" s="239">
        <v>15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5" t="s">
        <v>210</v>
      </c>
      <c r="AU281" s="245" t="s">
        <v>82</v>
      </c>
      <c r="AV281" s="14" t="s">
        <v>82</v>
      </c>
      <c r="AW281" s="14" t="s">
        <v>34</v>
      </c>
      <c r="AX281" s="14" t="s">
        <v>72</v>
      </c>
      <c r="AY281" s="245" t="s">
        <v>122</v>
      </c>
    </row>
    <row r="282" s="14" customFormat="1">
      <c r="A282" s="14"/>
      <c r="B282" s="235"/>
      <c r="C282" s="236"/>
      <c r="D282" s="226" t="s">
        <v>210</v>
      </c>
      <c r="E282" s="237" t="s">
        <v>19</v>
      </c>
      <c r="F282" s="238" t="s">
        <v>553</v>
      </c>
      <c r="G282" s="236"/>
      <c r="H282" s="239">
        <v>74.5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5" t="s">
        <v>210</v>
      </c>
      <c r="AU282" s="245" t="s">
        <v>82</v>
      </c>
      <c r="AV282" s="14" t="s">
        <v>82</v>
      </c>
      <c r="AW282" s="14" t="s">
        <v>34</v>
      </c>
      <c r="AX282" s="14" t="s">
        <v>72</v>
      </c>
      <c r="AY282" s="245" t="s">
        <v>122</v>
      </c>
    </row>
    <row r="283" s="14" customFormat="1">
      <c r="A283" s="14"/>
      <c r="B283" s="235"/>
      <c r="C283" s="236"/>
      <c r="D283" s="226" t="s">
        <v>210</v>
      </c>
      <c r="E283" s="237" t="s">
        <v>19</v>
      </c>
      <c r="F283" s="238" t="s">
        <v>554</v>
      </c>
      <c r="G283" s="236"/>
      <c r="H283" s="239">
        <v>15.1</v>
      </c>
      <c r="I283" s="240"/>
      <c r="J283" s="236"/>
      <c r="K283" s="236"/>
      <c r="L283" s="241"/>
      <c r="M283" s="242"/>
      <c r="N283" s="243"/>
      <c r="O283" s="243"/>
      <c r="P283" s="243"/>
      <c r="Q283" s="243"/>
      <c r="R283" s="243"/>
      <c r="S283" s="243"/>
      <c r="T283" s="24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5" t="s">
        <v>210</v>
      </c>
      <c r="AU283" s="245" t="s">
        <v>82</v>
      </c>
      <c r="AV283" s="14" t="s">
        <v>82</v>
      </c>
      <c r="AW283" s="14" t="s">
        <v>34</v>
      </c>
      <c r="AX283" s="14" t="s">
        <v>72</v>
      </c>
      <c r="AY283" s="245" t="s">
        <v>122</v>
      </c>
    </row>
    <row r="284" s="14" customFormat="1">
      <c r="A284" s="14"/>
      <c r="B284" s="235"/>
      <c r="C284" s="236"/>
      <c r="D284" s="226" t="s">
        <v>210</v>
      </c>
      <c r="E284" s="237" t="s">
        <v>19</v>
      </c>
      <c r="F284" s="238" t="s">
        <v>555</v>
      </c>
      <c r="G284" s="236"/>
      <c r="H284" s="239">
        <v>81.8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5" t="s">
        <v>210</v>
      </c>
      <c r="AU284" s="245" t="s">
        <v>82</v>
      </c>
      <c r="AV284" s="14" t="s">
        <v>82</v>
      </c>
      <c r="AW284" s="14" t="s">
        <v>34</v>
      </c>
      <c r="AX284" s="14" t="s">
        <v>72</v>
      </c>
      <c r="AY284" s="245" t="s">
        <v>122</v>
      </c>
    </row>
    <row r="285" s="15" customFormat="1">
      <c r="A285" s="15"/>
      <c r="B285" s="246"/>
      <c r="C285" s="247"/>
      <c r="D285" s="226" t="s">
        <v>210</v>
      </c>
      <c r="E285" s="248" t="s">
        <v>19</v>
      </c>
      <c r="F285" s="249" t="s">
        <v>216</v>
      </c>
      <c r="G285" s="247"/>
      <c r="H285" s="250">
        <v>275.10000000000004</v>
      </c>
      <c r="I285" s="251"/>
      <c r="J285" s="247"/>
      <c r="K285" s="247"/>
      <c r="L285" s="252"/>
      <c r="M285" s="253"/>
      <c r="N285" s="254"/>
      <c r="O285" s="254"/>
      <c r="P285" s="254"/>
      <c r="Q285" s="254"/>
      <c r="R285" s="254"/>
      <c r="S285" s="254"/>
      <c r="T285" s="25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56" t="s">
        <v>210</v>
      </c>
      <c r="AU285" s="256" t="s">
        <v>82</v>
      </c>
      <c r="AV285" s="15" t="s">
        <v>143</v>
      </c>
      <c r="AW285" s="15" t="s">
        <v>34</v>
      </c>
      <c r="AX285" s="15" t="s">
        <v>80</v>
      </c>
      <c r="AY285" s="256" t="s">
        <v>122</v>
      </c>
    </row>
    <row r="286" s="2" customFormat="1" ht="16.5" customHeight="1">
      <c r="A286" s="40"/>
      <c r="B286" s="41"/>
      <c r="C286" s="261" t="s">
        <v>556</v>
      </c>
      <c r="D286" s="261" t="s">
        <v>295</v>
      </c>
      <c r="E286" s="262" t="s">
        <v>557</v>
      </c>
      <c r="F286" s="263" t="s">
        <v>558</v>
      </c>
      <c r="G286" s="264" t="s">
        <v>344</v>
      </c>
      <c r="H286" s="265">
        <v>171.4</v>
      </c>
      <c r="I286" s="266"/>
      <c r="J286" s="267">
        <f>ROUND(I286*H286,2)</f>
        <v>0</v>
      </c>
      <c r="K286" s="263" t="s">
        <v>19</v>
      </c>
      <c r="L286" s="268"/>
      <c r="M286" s="269" t="s">
        <v>19</v>
      </c>
      <c r="N286" s="270" t="s">
        <v>43</v>
      </c>
      <c r="O286" s="86"/>
      <c r="P286" s="215">
        <f>O286*H286</f>
        <v>0</v>
      </c>
      <c r="Q286" s="215">
        <v>0.08</v>
      </c>
      <c r="R286" s="215">
        <f>Q286*H286</f>
        <v>13.712000000000002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164</v>
      </c>
      <c r="AT286" s="217" t="s">
        <v>295</v>
      </c>
      <c r="AU286" s="217" t="s">
        <v>82</v>
      </c>
      <c r="AY286" s="19" t="s">
        <v>122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80</v>
      </c>
      <c r="BK286" s="218">
        <f>ROUND(I286*H286,2)</f>
        <v>0</v>
      </c>
      <c r="BL286" s="19" t="s">
        <v>143</v>
      </c>
      <c r="BM286" s="217" t="s">
        <v>559</v>
      </c>
    </row>
    <row r="287" s="14" customFormat="1">
      <c r="A287" s="14"/>
      <c r="B287" s="235"/>
      <c r="C287" s="236"/>
      <c r="D287" s="226" t="s">
        <v>210</v>
      </c>
      <c r="E287" s="237" t="s">
        <v>19</v>
      </c>
      <c r="F287" s="238" t="s">
        <v>553</v>
      </c>
      <c r="G287" s="236"/>
      <c r="H287" s="239">
        <v>74.5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5" t="s">
        <v>210</v>
      </c>
      <c r="AU287" s="245" t="s">
        <v>82</v>
      </c>
      <c r="AV287" s="14" t="s">
        <v>82</v>
      </c>
      <c r="AW287" s="14" t="s">
        <v>34</v>
      </c>
      <c r="AX287" s="14" t="s">
        <v>72</v>
      </c>
      <c r="AY287" s="245" t="s">
        <v>122</v>
      </c>
    </row>
    <row r="288" s="14" customFormat="1">
      <c r="A288" s="14"/>
      <c r="B288" s="235"/>
      <c r="C288" s="236"/>
      <c r="D288" s="226" t="s">
        <v>210</v>
      </c>
      <c r="E288" s="237" t="s">
        <v>19</v>
      </c>
      <c r="F288" s="238" t="s">
        <v>554</v>
      </c>
      <c r="G288" s="236"/>
      <c r="H288" s="239">
        <v>15.1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5" t="s">
        <v>210</v>
      </c>
      <c r="AU288" s="245" t="s">
        <v>82</v>
      </c>
      <c r="AV288" s="14" t="s">
        <v>82</v>
      </c>
      <c r="AW288" s="14" t="s">
        <v>34</v>
      </c>
      <c r="AX288" s="14" t="s">
        <v>72</v>
      </c>
      <c r="AY288" s="245" t="s">
        <v>122</v>
      </c>
    </row>
    <row r="289" s="14" customFormat="1">
      <c r="A289" s="14"/>
      <c r="B289" s="235"/>
      <c r="C289" s="236"/>
      <c r="D289" s="226" t="s">
        <v>210</v>
      </c>
      <c r="E289" s="237" t="s">
        <v>19</v>
      </c>
      <c r="F289" s="238" t="s">
        <v>555</v>
      </c>
      <c r="G289" s="236"/>
      <c r="H289" s="239">
        <v>81.8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5" t="s">
        <v>210</v>
      </c>
      <c r="AU289" s="245" t="s">
        <v>82</v>
      </c>
      <c r="AV289" s="14" t="s">
        <v>82</v>
      </c>
      <c r="AW289" s="14" t="s">
        <v>34</v>
      </c>
      <c r="AX289" s="14" t="s">
        <v>72</v>
      </c>
      <c r="AY289" s="245" t="s">
        <v>122</v>
      </c>
    </row>
    <row r="290" s="15" customFormat="1">
      <c r="A290" s="15"/>
      <c r="B290" s="246"/>
      <c r="C290" s="247"/>
      <c r="D290" s="226" t="s">
        <v>210</v>
      </c>
      <c r="E290" s="248" t="s">
        <v>19</v>
      </c>
      <c r="F290" s="249" t="s">
        <v>216</v>
      </c>
      <c r="G290" s="247"/>
      <c r="H290" s="250">
        <v>171.4</v>
      </c>
      <c r="I290" s="251"/>
      <c r="J290" s="247"/>
      <c r="K290" s="247"/>
      <c r="L290" s="252"/>
      <c r="M290" s="253"/>
      <c r="N290" s="254"/>
      <c r="O290" s="254"/>
      <c r="P290" s="254"/>
      <c r="Q290" s="254"/>
      <c r="R290" s="254"/>
      <c r="S290" s="254"/>
      <c r="T290" s="25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56" t="s">
        <v>210</v>
      </c>
      <c r="AU290" s="256" t="s">
        <v>82</v>
      </c>
      <c r="AV290" s="15" t="s">
        <v>143</v>
      </c>
      <c r="AW290" s="15" t="s">
        <v>34</v>
      </c>
      <c r="AX290" s="15" t="s">
        <v>80</v>
      </c>
      <c r="AY290" s="256" t="s">
        <v>122</v>
      </c>
    </row>
    <row r="291" s="2" customFormat="1" ht="16.5" customHeight="1">
      <c r="A291" s="40"/>
      <c r="B291" s="41"/>
      <c r="C291" s="261" t="s">
        <v>560</v>
      </c>
      <c r="D291" s="261" t="s">
        <v>295</v>
      </c>
      <c r="E291" s="262" t="s">
        <v>561</v>
      </c>
      <c r="F291" s="263" t="s">
        <v>562</v>
      </c>
      <c r="G291" s="264" t="s">
        <v>344</v>
      </c>
      <c r="H291" s="265">
        <v>103.7</v>
      </c>
      <c r="I291" s="266"/>
      <c r="J291" s="267">
        <f>ROUND(I291*H291,2)</f>
        <v>0</v>
      </c>
      <c r="K291" s="263" t="s">
        <v>19</v>
      </c>
      <c r="L291" s="268"/>
      <c r="M291" s="269" t="s">
        <v>19</v>
      </c>
      <c r="N291" s="270" t="s">
        <v>43</v>
      </c>
      <c r="O291" s="86"/>
      <c r="P291" s="215">
        <f>O291*H291</f>
        <v>0</v>
      </c>
      <c r="Q291" s="215">
        <v>0.065</v>
      </c>
      <c r="R291" s="215">
        <f>Q291*H291</f>
        <v>6.7405000000000008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164</v>
      </c>
      <c r="AT291" s="217" t="s">
        <v>295</v>
      </c>
      <c r="AU291" s="217" t="s">
        <v>82</v>
      </c>
      <c r="AY291" s="19" t="s">
        <v>122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80</v>
      </c>
      <c r="BK291" s="218">
        <f>ROUND(I291*H291,2)</f>
        <v>0</v>
      </c>
      <c r="BL291" s="19" t="s">
        <v>143</v>
      </c>
      <c r="BM291" s="217" t="s">
        <v>563</v>
      </c>
    </row>
    <row r="292" s="14" customFormat="1">
      <c r="A292" s="14"/>
      <c r="B292" s="235"/>
      <c r="C292" s="236"/>
      <c r="D292" s="226" t="s">
        <v>210</v>
      </c>
      <c r="E292" s="237" t="s">
        <v>19</v>
      </c>
      <c r="F292" s="238" t="s">
        <v>550</v>
      </c>
      <c r="G292" s="236"/>
      <c r="H292" s="239">
        <v>33.1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5" t="s">
        <v>210</v>
      </c>
      <c r="AU292" s="245" t="s">
        <v>82</v>
      </c>
      <c r="AV292" s="14" t="s">
        <v>82</v>
      </c>
      <c r="AW292" s="14" t="s">
        <v>34</v>
      </c>
      <c r="AX292" s="14" t="s">
        <v>72</v>
      </c>
      <c r="AY292" s="245" t="s">
        <v>122</v>
      </c>
    </row>
    <row r="293" s="14" customFormat="1">
      <c r="A293" s="14"/>
      <c r="B293" s="235"/>
      <c r="C293" s="236"/>
      <c r="D293" s="226" t="s">
        <v>210</v>
      </c>
      <c r="E293" s="237" t="s">
        <v>19</v>
      </c>
      <c r="F293" s="238" t="s">
        <v>551</v>
      </c>
      <c r="G293" s="236"/>
      <c r="H293" s="239">
        <v>55.6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5" t="s">
        <v>210</v>
      </c>
      <c r="AU293" s="245" t="s">
        <v>82</v>
      </c>
      <c r="AV293" s="14" t="s">
        <v>82</v>
      </c>
      <c r="AW293" s="14" t="s">
        <v>34</v>
      </c>
      <c r="AX293" s="14" t="s">
        <v>72</v>
      </c>
      <c r="AY293" s="245" t="s">
        <v>122</v>
      </c>
    </row>
    <row r="294" s="14" customFormat="1">
      <c r="A294" s="14"/>
      <c r="B294" s="235"/>
      <c r="C294" s="236"/>
      <c r="D294" s="226" t="s">
        <v>210</v>
      </c>
      <c r="E294" s="237" t="s">
        <v>19</v>
      </c>
      <c r="F294" s="238" t="s">
        <v>552</v>
      </c>
      <c r="G294" s="236"/>
      <c r="H294" s="239">
        <v>15</v>
      </c>
      <c r="I294" s="240"/>
      <c r="J294" s="236"/>
      <c r="K294" s="236"/>
      <c r="L294" s="241"/>
      <c r="M294" s="242"/>
      <c r="N294" s="243"/>
      <c r="O294" s="243"/>
      <c r="P294" s="243"/>
      <c r="Q294" s="243"/>
      <c r="R294" s="243"/>
      <c r="S294" s="243"/>
      <c r="T294" s="24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5" t="s">
        <v>210</v>
      </c>
      <c r="AU294" s="245" t="s">
        <v>82</v>
      </c>
      <c r="AV294" s="14" t="s">
        <v>82</v>
      </c>
      <c r="AW294" s="14" t="s">
        <v>34</v>
      </c>
      <c r="AX294" s="14" t="s">
        <v>72</v>
      </c>
      <c r="AY294" s="245" t="s">
        <v>122</v>
      </c>
    </row>
    <row r="295" s="15" customFormat="1">
      <c r="A295" s="15"/>
      <c r="B295" s="246"/>
      <c r="C295" s="247"/>
      <c r="D295" s="226" t="s">
        <v>210</v>
      </c>
      <c r="E295" s="248" t="s">
        <v>19</v>
      </c>
      <c r="F295" s="249" t="s">
        <v>216</v>
      </c>
      <c r="G295" s="247"/>
      <c r="H295" s="250">
        <v>103.7</v>
      </c>
      <c r="I295" s="251"/>
      <c r="J295" s="247"/>
      <c r="K295" s="247"/>
      <c r="L295" s="252"/>
      <c r="M295" s="253"/>
      <c r="N295" s="254"/>
      <c r="O295" s="254"/>
      <c r="P295" s="254"/>
      <c r="Q295" s="254"/>
      <c r="R295" s="254"/>
      <c r="S295" s="254"/>
      <c r="T295" s="25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56" t="s">
        <v>210</v>
      </c>
      <c r="AU295" s="256" t="s">
        <v>82</v>
      </c>
      <c r="AV295" s="15" t="s">
        <v>143</v>
      </c>
      <c r="AW295" s="15" t="s">
        <v>34</v>
      </c>
      <c r="AX295" s="15" t="s">
        <v>80</v>
      </c>
      <c r="AY295" s="256" t="s">
        <v>122</v>
      </c>
    </row>
    <row r="296" s="2" customFormat="1" ht="16.5" customHeight="1">
      <c r="A296" s="40"/>
      <c r="B296" s="41"/>
      <c r="C296" s="206" t="s">
        <v>564</v>
      </c>
      <c r="D296" s="206" t="s">
        <v>125</v>
      </c>
      <c r="E296" s="207" t="s">
        <v>565</v>
      </c>
      <c r="F296" s="208" t="s">
        <v>566</v>
      </c>
      <c r="G296" s="209" t="s">
        <v>257</v>
      </c>
      <c r="H296" s="210">
        <v>219.53</v>
      </c>
      <c r="I296" s="211"/>
      <c r="J296" s="212">
        <f>ROUND(I296*H296,2)</f>
        <v>0</v>
      </c>
      <c r="K296" s="208" t="s">
        <v>129</v>
      </c>
      <c r="L296" s="46"/>
      <c r="M296" s="213" t="s">
        <v>19</v>
      </c>
      <c r="N296" s="214" t="s">
        <v>43</v>
      </c>
      <c r="O296" s="86"/>
      <c r="P296" s="215">
        <f>O296*H296</f>
        <v>0</v>
      </c>
      <c r="Q296" s="215">
        <v>0.00068999999999999992</v>
      </c>
      <c r="R296" s="215">
        <f>Q296*H296</f>
        <v>0.15147569999999997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143</v>
      </c>
      <c r="AT296" s="217" t="s">
        <v>125</v>
      </c>
      <c r="AU296" s="217" t="s">
        <v>82</v>
      </c>
      <c r="AY296" s="19" t="s">
        <v>122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80</v>
      </c>
      <c r="BK296" s="218">
        <f>ROUND(I296*H296,2)</f>
        <v>0</v>
      </c>
      <c r="BL296" s="19" t="s">
        <v>143</v>
      </c>
      <c r="BM296" s="217" t="s">
        <v>567</v>
      </c>
    </row>
    <row r="297" s="2" customFormat="1">
      <c r="A297" s="40"/>
      <c r="B297" s="41"/>
      <c r="C297" s="42"/>
      <c r="D297" s="219" t="s">
        <v>132</v>
      </c>
      <c r="E297" s="42"/>
      <c r="F297" s="220" t="s">
        <v>568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132</v>
      </c>
      <c r="AU297" s="19" t="s">
        <v>82</v>
      </c>
    </row>
    <row r="298" s="14" customFormat="1">
      <c r="A298" s="14"/>
      <c r="B298" s="235"/>
      <c r="C298" s="236"/>
      <c r="D298" s="226" t="s">
        <v>210</v>
      </c>
      <c r="E298" s="237" t="s">
        <v>19</v>
      </c>
      <c r="F298" s="238" t="s">
        <v>294</v>
      </c>
      <c r="G298" s="236"/>
      <c r="H298" s="239">
        <v>219.53</v>
      </c>
      <c r="I298" s="240"/>
      <c r="J298" s="236"/>
      <c r="K298" s="236"/>
      <c r="L298" s="241"/>
      <c r="M298" s="242"/>
      <c r="N298" s="243"/>
      <c r="O298" s="243"/>
      <c r="P298" s="243"/>
      <c r="Q298" s="243"/>
      <c r="R298" s="243"/>
      <c r="S298" s="243"/>
      <c r="T298" s="24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5" t="s">
        <v>210</v>
      </c>
      <c r="AU298" s="245" t="s">
        <v>82</v>
      </c>
      <c r="AV298" s="14" t="s">
        <v>82</v>
      </c>
      <c r="AW298" s="14" t="s">
        <v>34</v>
      </c>
      <c r="AX298" s="14" t="s">
        <v>80</v>
      </c>
      <c r="AY298" s="245" t="s">
        <v>122</v>
      </c>
    </row>
    <row r="299" s="2" customFormat="1" ht="16.5" customHeight="1">
      <c r="A299" s="40"/>
      <c r="B299" s="41"/>
      <c r="C299" s="206" t="s">
        <v>569</v>
      </c>
      <c r="D299" s="206" t="s">
        <v>125</v>
      </c>
      <c r="E299" s="207" t="s">
        <v>570</v>
      </c>
      <c r="F299" s="208" t="s">
        <v>571</v>
      </c>
      <c r="G299" s="209" t="s">
        <v>257</v>
      </c>
      <c r="H299" s="210">
        <v>219.53</v>
      </c>
      <c r="I299" s="211"/>
      <c r="J299" s="212">
        <f>ROUND(I299*H299,2)</f>
        <v>0</v>
      </c>
      <c r="K299" s="208" t="s">
        <v>19</v>
      </c>
      <c r="L299" s="46"/>
      <c r="M299" s="213" t="s">
        <v>19</v>
      </c>
      <c r="N299" s="214" t="s">
        <v>43</v>
      </c>
      <c r="O299" s="86"/>
      <c r="P299" s="215">
        <f>O299*H299</f>
        <v>0</v>
      </c>
      <c r="Q299" s="215">
        <v>0.00068999999999999992</v>
      </c>
      <c r="R299" s="215">
        <f>Q299*H299</f>
        <v>0.15147569999999997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143</v>
      </c>
      <c r="AT299" s="217" t="s">
        <v>125</v>
      </c>
      <c r="AU299" s="217" t="s">
        <v>82</v>
      </c>
      <c r="AY299" s="19" t="s">
        <v>122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80</v>
      </c>
      <c r="BK299" s="218">
        <f>ROUND(I299*H299,2)</f>
        <v>0</v>
      </c>
      <c r="BL299" s="19" t="s">
        <v>143</v>
      </c>
      <c r="BM299" s="217" t="s">
        <v>572</v>
      </c>
    </row>
    <row r="300" s="14" customFormat="1">
      <c r="A300" s="14"/>
      <c r="B300" s="235"/>
      <c r="C300" s="236"/>
      <c r="D300" s="226" t="s">
        <v>210</v>
      </c>
      <c r="E300" s="237" t="s">
        <v>19</v>
      </c>
      <c r="F300" s="238" t="s">
        <v>294</v>
      </c>
      <c r="G300" s="236"/>
      <c r="H300" s="239">
        <v>219.53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5" t="s">
        <v>210</v>
      </c>
      <c r="AU300" s="245" t="s">
        <v>82</v>
      </c>
      <c r="AV300" s="14" t="s">
        <v>82</v>
      </c>
      <c r="AW300" s="14" t="s">
        <v>34</v>
      </c>
      <c r="AX300" s="14" t="s">
        <v>80</v>
      </c>
      <c r="AY300" s="245" t="s">
        <v>122</v>
      </c>
    </row>
    <row r="301" s="2" customFormat="1" ht="33" customHeight="1">
      <c r="A301" s="40"/>
      <c r="B301" s="41"/>
      <c r="C301" s="206" t="s">
        <v>573</v>
      </c>
      <c r="D301" s="206" t="s">
        <v>125</v>
      </c>
      <c r="E301" s="207" t="s">
        <v>574</v>
      </c>
      <c r="F301" s="208" t="s">
        <v>575</v>
      </c>
      <c r="G301" s="209" t="s">
        <v>344</v>
      </c>
      <c r="H301" s="210">
        <v>9.95</v>
      </c>
      <c r="I301" s="211"/>
      <c r="J301" s="212">
        <f>ROUND(I301*H301,2)</f>
        <v>0</v>
      </c>
      <c r="K301" s="208" t="s">
        <v>129</v>
      </c>
      <c r="L301" s="46"/>
      <c r="M301" s="213" t="s">
        <v>19</v>
      </c>
      <c r="N301" s="214" t="s">
        <v>43</v>
      </c>
      <c r="O301" s="86"/>
      <c r="P301" s="215">
        <f>O301*H301</f>
        <v>0</v>
      </c>
      <c r="Q301" s="215">
        <v>0.00059999999999999992</v>
      </c>
      <c r="R301" s="215">
        <f>Q301*H301</f>
        <v>0.0059699999999999992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143</v>
      </c>
      <c r="AT301" s="217" t="s">
        <v>125</v>
      </c>
      <c r="AU301" s="217" t="s">
        <v>82</v>
      </c>
      <c r="AY301" s="19" t="s">
        <v>122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80</v>
      </c>
      <c r="BK301" s="218">
        <f>ROUND(I301*H301,2)</f>
        <v>0</v>
      </c>
      <c r="BL301" s="19" t="s">
        <v>143</v>
      </c>
      <c r="BM301" s="217" t="s">
        <v>576</v>
      </c>
    </row>
    <row r="302" s="2" customFormat="1">
      <c r="A302" s="40"/>
      <c r="B302" s="41"/>
      <c r="C302" s="42"/>
      <c r="D302" s="219" t="s">
        <v>132</v>
      </c>
      <c r="E302" s="42"/>
      <c r="F302" s="220" t="s">
        <v>577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132</v>
      </c>
      <c r="AU302" s="19" t="s">
        <v>82</v>
      </c>
    </row>
    <row r="303" s="14" customFormat="1">
      <c r="A303" s="14"/>
      <c r="B303" s="235"/>
      <c r="C303" s="236"/>
      <c r="D303" s="226" t="s">
        <v>210</v>
      </c>
      <c r="E303" s="237" t="s">
        <v>19</v>
      </c>
      <c r="F303" s="238" t="s">
        <v>578</v>
      </c>
      <c r="G303" s="236"/>
      <c r="H303" s="239">
        <v>9.95</v>
      </c>
      <c r="I303" s="240"/>
      <c r="J303" s="236"/>
      <c r="K303" s="236"/>
      <c r="L303" s="241"/>
      <c r="M303" s="242"/>
      <c r="N303" s="243"/>
      <c r="O303" s="243"/>
      <c r="P303" s="243"/>
      <c r="Q303" s="243"/>
      <c r="R303" s="243"/>
      <c r="S303" s="243"/>
      <c r="T303" s="24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5" t="s">
        <v>210</v>
      </c>
      <c r="AU303" s="245" t="s">
        <v>82</v>
      </c>
      <c r="AV303" s="14" t="s">
        <v>82</v>
      </c>
      <c r="AW303" s="14" t="s">
        <v>34</v>
      </c>
      <c r="AX303" s="14" t="s">
        <v>80</v>
      </c>
      <c r="AY303" s="245" t="s">
        <v>122</v>
      </c>
    </row>
    <row r="304" s="2" customFormat="1" ht="16.5" customHeight="1">
      <c r="A304" s="40"/>
      <c r="B304" s="41"/>
      <c r="C304" s="206" t="s">
        <v>579</v>
      </c>
      <c r="D304" s="206" t="s">
        <v>125</v>
      </c>
      <c r="E304" s="207" t="s">
        <v>580</v>
      </c>
      <c r="F304" s="208" t="s">
        <v>581</v>
      </c>
      <c r="G304" s="209" t="s">
        <v>344</v>
      </c>
      <c r="H304" s="210">
        <v>9.95</v>
      </c>
      <c r="I304" s="211"/>
      <c r="J304" s="212">
        <f>ROUND(I304*H304,2)</f>
        <v>0</v>
      </c>
      <c r="K304" s="208" t="s">
        <v>129</v>
      </c>
      <c r="L304" s="46"/>
      <c r="M304" s="213" t="s">
        <v>19</v>
      </c>
      <c r="N304" s="214" t="s">
        <v>43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143</v>
      </c>
      <c r="AT304" s="217" t="s">
        <v>125</v>
      </c>
      <c r="AU304" s="217" t="s">
        <v>82</v>
      </c>
      <c r="AY304" s="19" t="s">
        <v>122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80</v>
      </c>
      <c r="BK304" s="218">
        <f>ROUND(I304*H304,2)</f>
        <v>0</v>
      </c>
      <c r="BL304" s="19" t="s">
        <v>143</v>
      </c>
      <c r="BM304" s="217" t="s">
        <v>582</v>
      </c>
    </row>
    <row r="305" s="2" customFormat="1">
      <c r="A305" s="40"/>
      <c r="B305" s="41"/>
      <c r="C305" s="42"/>
      <c r="D305" s="219" t="s">
        <v>132</v>
      </c>
      <c r="E305" s="42"/>
      <c r="F305" s="220" t="s">
        <v>583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132</v>
      </c>
      <c r="AU305" s="19" t="s">
        <v>82</v>
      </c>
    </row>
    <row r="306" s="14" customFormat="1">
      <c r="A306" s="14"/>
      <c r="B306" s="235"/>
      <c r="C306" s="236"/>
      <c r="D306" s="226" t="s">
        <v>210</v>
      </c>
      <c r="E306" s="237" t="s">
        <v>19</v>
      </c>
      <c r="F306" s="238" t="s">
        <v>584</v>
      </c>
      <c r="G306" s="236"/>
      <c r="H306" s="239">
        <v>9.95</v>
      </c>
      <c r="I306" s="240"/>
      <c r="J306" s="236"/>
      <c r="K306" s="236"/>
      <c r="L306" s="241"/>
      <c r="M306" s="242"/>
      <c r="N306" s="243"/>
      <c r="O306" s="243"/>
      <c r="P306" s="243"/>
      <c r="Q306" s="243"/>
      <c r="R306" s="243"/>
      <c r="S306" s="243"/>
      <c r="T306" s="24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5" t="s">
        <v>210</v>
      </c>
      <c r="AU306" s="245" t="s">
        <v>82</v>
      </c>
      <c r="AV306" s="14" t="s">
        <v>82</v>
      </c>
      <c r="AW306" s="14" t="s">
        <v>34</v>
      </c>
      <c r="AX306" s="14" t="s">
        <v>80</v>
      </c>
      <c r="AY306" s="245" t="s">
        <v>122</v>
      </c>
    </row>
    <row r="307" s="2" customFormat="1" ht="16.5" customHeight="1">
      <c r="A307" s="40"/>
      <c r="B307" s="41"/>
      <c r="C307" s="206" t="s">
        <v>585</v>
      </c>
      <c r="D307" s="206" t="s">
        <v>125</v>
      </c>
      <c r="E307" s="207" t="s">
        <v>586</v>
      </c>
      <c r="F307" s="208" t="s">
        <v>587</v>
      </c>
      <c r="G307" s="209" t="s">
        <v>247</v>
      </c>
      <c r="H307" s="210">
        <v>1</v>
      </c>
      <c r="I307" s="211"/>
      <c r="J307" s="212">
        <f>ROUND(I307*H307,2)</f>
        <v>0</v>
      </c>
      <c r="K307" s="208" t="s">
        <v>129</v>
      </c>
      <c r="L307" s="46"/>
      <c r="M307" s="213" t="s">
        <v>19</v>
      </c>
      <c r="N307" s="214" t="s">
        <v>43</v>
      </c>
      <c r="O307" s="86"/>
      <c r="P307" s="215">
        <f>O307*H307</f>
        <v>0</v>
      </c>
      <c r="Q307" s="215">
        <v>0.072870000000000016</v>
      </c>
      <c r="R307" s="215">
        <f>Q307*H307</f>
        <v>0.072870000000000016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143</v>
      </c>
      <c r="AT307" s="217" t="s">
        <v>125</v>
      </c>
      <c r="AU307" s="217" t="s">
        <v>82</v>
      </c>
      <c r="AY307" s="19" t="s">
        <v>122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80</v>
      </c>
      <c r="BK307" s="218">
        <f>ROUND(I307*H307,2)</f>
        <v>0</v>
      </c>
      <c r="BL307" s="19" t="s">
        <v>143</v>
      </c>
      <c r="BM307" s="217" t="s">
        <v>588</v>
      </c>
    </row>
    <row r="308" s="2" customFormat="1">
      <c r="A308" s="40"/>
      <c r="B308" s="41"/>
      <c r="C308" s="42"/>
      <c r="D308" s="219" t="s">
        <v>132</v>
      </c>
      <c r="E308" s="42"/>
      <c r="F308" s="220" t="s">
        <v>589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132</v>
      </c>
      <c r="AU308" s="19" t="s">
        <v>82</v>
      </c>
    </row>
    <row r="309" s="14" customFormat="1">
      <c r="A309" s="14"/>
      <c r="B309" s="235"/>
      <c r="C309" s="236"/>
      <c r="D309" s="226" t="s">
        <v>210</v>
      </c>
      <c r="E309" s="237" t="s">
        <v>19</v>
      </c>
      <c r="F309" s="238" t="s">
        <v>590</v>
      </c>
      <c r="G309" s="236"/>
      <c r="H309" s="239">
        <v>1</v>
      </c>
      <c r="I309" s="240"/>
      <c r="J309" s="236"/>
      <c r="K309" s="236"/>
      <c r="L309" s="241"/>
      <c r="M309" s="242"/>
      <c r="N309" s="243"/>
      <c r="O309" s="243"/>
      <c r="P309" s="243"/>
      <c r="Q309" s="243"/>
      <c r="R309" s="243"/>
      <c r="S309" s="243"/>
      <c r="T309" s="24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5" t="s">
        <v>210</v>
      </c>
      <c r="AU309" s="245" t="s">
        <v>82</v>
      </c>
      <c r="AV309" s="14" t="s">
        <v>82</v>
      </c>
      <c r="AW309" s="14" t="s">
        <v>34</v>
      </c>
      <c r="AX309" s="14" t="s">
        <v>80</v>
      </c>
      <c r="AY309" s="245" t="s">
        <v>122</v>
      </c>
    </row>
    <row r="310" s="2" customFormat="1" ht="16.5" customHeight="1">
      <c r="A310" s="40"/>
      <c r="B310" s="41"/>
      <c r="C310" s="206" t="s">
        <v>591</v>
      </c>
      <c r="D310" s="206" t="s">
        <v>125</v>
      </c>
      <c r="E310" s="207" t="s">
        <v>592</v>
      </c>
      <c r="F310" s="208" t="s">
        <v>593</v>
      </c>
      <c r="G310" s="209" t="s">
        <v>247</v>
      </c>
      <c r="H310" s="210">
        <v>2</v>
      </c>
      <c r="I310" s="211"/>
      <c r="J310" s="212">
        <f>ROUND(I310*H310,2)</f>
        <v>0</v>
      </c>
      <c r="K310" s="208" t="s">
        <v>129</v>
      </c>
      <c r="L310" s="46"/>
      <c r="M310" s="213" t="s">
        <v>19</v>
      </c>
      <c r="N310" s="214" t="s">
        <v>43</v>
      </c>
      <c r="O310" s="86"/>
      <c r="P310" s="215">
        <f>O310*H310</f>
        <v>0</v>
      </c>
      <c r="Q310" s="215">
        <v>0.35743999999999996</v>
      </c>
      <c r="R310" s="215">
        <f>Q310*H310</f>
        <v>0.71487999999999992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143</v>
      </c>
      <c r="AT310" s="217" t="s">
        <v>125</v>
      </c>
      <c r="AU310" s="217" t="s">
        <v>82</v>
      </c>
      <c r="AY310" s="19" t="s">
        <v>122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80</v>
      </c>
      <c r="BK310" s="218">
        <f>ROUND(I310*H310,2)</f>
        <v>0</v>
      </c>
      <c r="BL310" s="19" t="s">
        <v>143</v>
      </c>
      <c r="BM310" s="217" t="s">
        <v>594</v>
      </c>
    </row>
    <row r="311" s="2" customFormat="1">
      <c r="A311" s="40"/>
      <c r="B311" s="41"/>
      <c r="C311" s="42"/>
      <c r="D311" s="219" t="s">
        <v>132</v>
      </c>
      <c r="E311" s="42"/>
      <c r="F311" s="220" t="s">
        <v>595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132</v>
      </c>
      <c r="AU311" s="19" t="s">
        <v>82</v>
      </c>
    </row>
    <row r="312" s="14" customFormat="1">
      <c r="A312" s="14"/>
      <c r="B312" s="235"/>
      <c r="C312" s="236"/>
      <c r="D312" s="226" t="s">
        <v>210</v>
      </c>
      <c r="E312" s="237" t="s">
        <v>19</v>
      </c>
      <c r="F312" s="238" t="s">
        <v>596</v>
      </c>
      <c r="G312" s="236"/>
      <c r="H312" s="239">
        <v>2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5" t="s">
        <v>210</v>
      </c>
      <c r="AU312" s="245" t="s">
        <v>82</v>
      </c>
      <c r="AV312" s="14" t="s">
        <v>82</v>
      </c>
      <c r="AW312" s="14" t="s">
        <v>34</v>
      </c>
      <c r="AX312" s="14" t="s">
        <v>80</v>
      </c>
      <c r="AY312" s="245" t="s">
        <v>122</v>
      </c>
    </row>
    <row r="313" s="2" customFormat="1" ht="24.9" customHeight="1">
      <c r="A313" s="40"/>
      <c r="B313" s="41"/>
      <c r="C313" s="261" t="s">
        <v>597</v>
      </c>
      <c r="D313" s="261" t="s">
        <v>295</v>
      </c>
      <c r="E313" s="262" t="s">
        <v>598</v>
      </c>
      <c r="F313" s="263" t="s">
        <v>599</v>
      </c>
      <c r="G313" s="264" t="s">
        <v>247</v>
      </c>
      <c r="H313" s="265">
        <v>2</v>
      </c>
      <c r="I313" s="266"/>
      <c r="J313" s="267">
        <f>ROUND(I313*H313,2)</f>
        <v>0</v>
      </c>
      <c r="K313" s="263" t="s">
        <v>19</v>
      </c>
      <c r="L313" s="268"/>
      <c r="M313" s="269" t="s">
        <v>19</v>
      </c>
      <c r="N313" s="270" t="s">
        <v>43</v>
      </c>
      <c r="O313" s="86"/>
      <c r="P313" s="215">
        <f>O313*H313</f>
        <v>0</v>
      </c>
      <c r="Q313" s="215">
        <v>0</v>
      </c>
      <c r="R313" s="215">
        <f>Q313*H313</f>
        <v>0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164</v>
      </c>
      <c r="AT313" s="217" t="s">
        <v>295</v>
      </c>
      <c r="AU313" s="217" t="s">
        <v>82</v>
      </c>
      <c r="AY313" s="19" t="s">
        <v>122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80</v>
      </c>
      <c r="BK313" s="218">
        <f>ROUND(I313*H313,2)</f>
        <v>0</v>
      </c>
      <c r="BL313" s="19" t="s">
        <v>143</v>
      </c>
      <c r="BM313" s="217" t="s">
        <v>600</v>
      </c>
    </row>
    <row r="314" s="14" customFormat="1">
      <c r="A314" s="14"/>
      <c r="B314" s="235"/>
      <c r="C314" s="236"/>
      <c r="D314" s="226" t="s">
        <v>210</v>
      </c>
      <c r="E314" s="237" t="s">
        <v>19</v>
      </c>
      <c r="F314" s="238" t="s">
        <v>601</v>
      </c>
      <c r="G314" s="236"/>
      <c r="H314" s="239">
        <v>2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5" t="s">
        <v>210</v>
      </c>
      <c r="AU314" s="245" t="s">
        <v>82</v>
      </c>
      <c r="AV314" s="14" t="s">
        <v>82</v>
      </c>
      <c r="AW314" s="14" t="s">
        <v>34</v>
      </c>
      <c r="AX314" s="14" t="s">
        <v>80</v>
      </c>
      <c r="AY314" s="245" t="s">
        <v>122</v>
      </c>
    </row>
    <row r="315" s="2" customFormat="1" ht="44.25" customHeight="1">
      <c r="A315" s="40"/>
      <c r="B315" s="41"/>
      <c r="C315" s="206" t="s">
        <v>602</v>
      </c>
      <c r="D315" s="206" t="s">
        <v>125</v>
      </c>
      <c r="E315" s="207" t="s">
        <v>603</v>
      </c>
      <c r="F315" s="208" t="s">
        <v>604</v>
      </c>
      <c r="G315" s="209" t="s">
        <v>344</v>
      </c>
      <c r="H315" s="210">
        <v>10.3</v>
      </c>
      <c r="I315" s="211"/>
      <c r="J315" s="212">
        <f>ROUND(I315*H315,2)</f>
        <v>0</v>
      </c>
      <c r="K315" s="208" t="s">
        <v>129</v>
      </c>
      <c r="L315" s="46"/>
      <c r="M315" s="213" t="s">
        <v>19</v>
      </c>
      <c r="N315" s="214" t="s">
        <v>43</v>
      </c>
      <c r="O315" s="86"/>
      <c r="P315" s="215">
        <f>O315*H315</f>
        <v>0</v>
      </c>
      <c r="Q315" s="215">
        <v>0</v>
      </c>
      <c r="R315" s="215">
        <f>Q315*H315</f>
        <v>0</v>
      </c>
      <c r="S315" s="215">
        <v>0.19400000000000003</v>
      </c>
      <c r="T315" s="216">
        <f>S315*H315</f>
        <v>1.9982000000000003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143</v>
      </c>
      <c r="AT315" s="217" t="s">
        <v>125</v>
      </c>
      <c r="AU315" s="217" t="s">
        <v>82</v>
      </c>
      <c r="AY315" s="19" t="s">
        <v>122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80</v>
      </c>
      <c r="BK315" s="218">
        <f>ROUND(I315*H315,2)</f>
        <v>0</v>
      </c>
      <c r="BL315" s="19" t="s">
        <v>143</v>
      </c>
      <c r="BM315" s="217" t="s">
        <v>605</v>
      </c>
    </row>
    <row r="316" s="2" customFormat="1">
      <c r="A316" s="40"/>
      <c r="B316" s="41"/>
      <c r="C316" s="42"/>
      <c r="D316" s="219" t="s">
        <v>132</v>
      </c>
      <c r="E316" s="42"/>
      <c r="F316" s="220" t="s">
        <v>606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132</v>
      </c>
      <c r="AU316" s="19" t="s">
        <v>82</v>
      </c>
    </row>
    <row r="317" s="14" customFormat="1">
      <c r="A317" s="14"/>
      <c r="B317" s="235"/>
      <c r="C317" s="236"/>
      <c r="D317" s="226" t="s">
        <v>210</v>
      </c>
      <c r="E317" s="237" t="s">
        <v>19</v>
      </c>
      <c r="F317" s="238" t="s">
        <v>607</v>
      </c>
      <c r="G317" s="236"/>
      <c r="H317" s="239">
        <v>10.3</v>
      </c>
      <c r="I317" s="240"/>
      <c r="J317" s="236"/>
      <c r="K317" s="236"/>
      <c r="L317" s="241"/>
      <c r="M317" s="242"/>
      <c r="N317" s="243"/>
      <c r="O317" s="243"/>
      <c r="P317" s="243"/>
      <c r="Q317" s="243"/>
      <c r="R317" s="243"/>
      <c r="S317" s="243"/>
      <c r="T317" s="24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5" t="s">
        <v>210</v>
      </c>
      <c r="AU317" s="245" t="s">
        <v>82</v>
      </c>
      <c r="AV317" s="14" t="s">
        <v>82</v>
      </c>
      <c r="AW317" s="14" t="s">
        <v>34</v>
      </c>
      <c r="AX317" s="14" t="s">
        <v>80</v>
      </c>
      <c r="AY317" s="245" t="s">
        <v>122</v>
      </c>
    </row>
    <row r="318" s="12" customFormat="1" ht="22.8" customHeight="1">
      <c r="A318" s="12"/>
      <c r="B318" s="190"/>
      <c r="C318" s="191"/>
      <c r="D318" s="192" t="s">
        <v>71</v>
      </c>
      <c r="E318" s="204" t="s">
        <v>608</v>
      </c>
      <c r="F318" s="204" t="s">
        <v>609</v>
      </c>
      <c r="G318" s="191"/>
      <c r="H318" s="191"/>
      <c r="I318" s="194"/>
      <c r="J318" s="205">
        <f>BK318</f>
        <v>0</v>
      </c>
      <c r="K318" s="191"/>
      <c r="L318" s="196"/>
      <c r="M318" s="197"/>
      <c r="N318" s="198"/>
      <c r="O318" s="198"/>
      <c r="P318" s="199">
        <f>SUM(P319:P335)</f>
        <v>0</v>
      </c>
      <c r="Q318" s="198"/>
      <c r="R318" s="199">
        <f>SUM(R319:R335)</f>
        <v>0</v>
      </c>
      <c r="S318" s="198"/>
      <c r="T318" s="200">
        <f>SUM(T319:T335)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1" t="s">
        <v>80</v>
      </c>
      <c r="AT318" s="202" t="s">
        <v>71</v>
      </c>
      <c r="AU318" s="202" t="s">
        <v>80</v>
      </c>
      <c r="AY318" s="201" t="s">
        <v>122</v>
      </c>
      <c r="BK318" s="203">
        <f>SUM(BK319:BK335)</f>
        <v>0</v>
      </c>
    </row>
    <row r="319" s="2" customFormat="1" ht="24.15" customHeight="1">
      <c r="A319" s="40"/>
      <c r="B319" s="41"/>
      <c r="C319" s="206" t="s">
        <v>610</v>
      </c>
      <c r="D319" s="206" t="s">
        <v>125</v>
      </c>
      <c r="E319" s="207" t="s">
        <v>611</v>
      </c>
      <c r="F319" s="208" t="s">
        <v>612</v>
      </c>
      <c r="G319" s="209" t="s">
        <v>355</v>
      </c>
      <c r="H319" s="210">
        <v>640.044</v>
      </c>
      <c r="I319" s="211"/>
      <c r="J319" s="212">
        <f>ROUND(I319*H319,2)</f>
        <v>0</v>
      </c>
      <c r="K319" s="208" t="s">
        <v>129</v>
      </c>
      <c r="L319" s="46"/>
      <c r="M319" s="213" t="s">
        <v>19</v>
      </c>
      <c r="N319" s="214" t="s">
        <v>43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143</v>
      </c>
      <c r="AT319" s="217" t="s">
        <v>125</v>
      </c>
      <c r="AU319" s="217" t="s">
        <v>82</v>
      </c>
      <c r="AY319" s="19" t="s">
        <v>122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80</v>
      </c>
      <c r="BK319" s="218">
        <f>ROUND(I319*H319,2)</f>
        <v>0</v>
      </c>
      <c r="BL319" s="19" t="s">
        <v>143</v>
      </c>
      <c r="BM319" s="217" t="s">
        <v>613</v>
      </c>
    </row>
    <row r="320" s="2" customFormat="1">
      <c r="A320" s="40"/>
      <c r="B320" s="41"/>
      <c r="C320" s="42"/>
      <c r="D320" s="219" t="s">
        <v>132</v>
      </c>
      <c r="E320" s="42"/>
      <c r="F320" s="220" t="s">
        <v>614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132</v>
      </c>
      <c r="AU320" s="19" t="s">
        <v>82</v>
      </c>
    </row>
    <row r="321" s="14" customFormat="1">
      <c r="A321" s="14"/>
      <c r="B321" s="235"/>
      <c r="C321" s="236"/>
      <c r="D321" s="226" t="s">
        <v>210</v>
      </c>
      <c r="E321" s="237" t="s">
        <v>19</v>
      </c>
      <c r="F321" s="238" t="s">
        <v>615</v>
      </c>
      <c r="G321" s="236"/>
      <c r="H321" s="239">
        <v>640.044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5" t="s">
        <v>210</v>
      </c>
      <c r="AU321" s="245" t="s">
        <v>82</v>
      </c>
      <c r="AV321" s="14" t="s">
        <v>82</v>
      </c>
      <c r="AW321" s="14" t="s">
        <v>34</v>
      </c>
      <c r="AX321" s="14" t="s">
        <v>80</v>
      </c>
      <c r="AY321" s="245" t="s">
        <v>122</v>
      </c>
    </row>
    <row r="322" s="2" customFormat="1" ht="24.15" customHeight="1">
      <c r="A322" s="40"/>
      <c r="B322" s="41"/>
      <c r="C322" s="206" t="s">
        <v>616</v>
      </c>
      <c r="D322" s="206" t="s">
        <v>125</v>
      </c>
      <c r="E322" s="207" t="s">
        <v>617</v>
      </c>
      <c r="F322" s="208" t="s">
        <v>618</v>
      </c>
      <c r="G322" s="209" t="s">
        <v>355</v>
      </c>
      <c r="H322" s="210">
        <v>22785.566</v>
      </c>
      <c r="I322" s="211"/>
      <c r="J322" s="212">
        <f>ROUND(I322*H322,2)</f>
        <v>0</v>
      </c>
      <c r="K322" s="208" t="s">
        <v>129</v>
      </c>
      <c r="L322" s="46"/>
      <c r="M322" s="213" t="s">
        <v>19</v>
      </c>
      <c r="N322" s="214" t="s">
        <v>43</v>
      </c>
      <c r="O322" s="86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143</v>
      </c>
      <c r="AT322" s="217" t="s">
        <v>125</v>
      </c>
      <c r="AU322" s="217" t="s">
        <v>82</v>
      </c>
      <c r="AY322" s="19" t="s">
        <v>122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80</v>
      </c>
      <c r="BK322" s="218">
        <f>ROUND(I322*H322,2)</f>
        <v>0</v>
      </c>
      <c r="BL322" s="19" t="s">
        <v>143</v>
      </c>
      <c r="BM322" s="217" t="s">
        <v>619</v>
      </c>
    </row>
    <row r="323" s="2" customFormat="1">
      <c r="A323" s="40"/>
      <c r="B323" s="41"/>
      <c r="C323" s="42"/>
      <c r="D323" s="219" t="s">
        <v>132</v>
      </c>
      <c r="E323" s="42"/>
      <c r="F323" s="220" t="s">
        <v>620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132</v>
      </c>
      <c r="AU323" s="19" t="s">
        <v>82</v>
      </c>
    </row>
    <row r="324" s="14" customFormat="1">
      <c r="A324" s="14"/>
      <c r="B324" s="235"/>
      <c r="C324" s="236"/>
      <c r="D324" s="226" t="s">
        <v>210</v>
      </c>
      <c r="E324" s="237" t="s">
        <v>19</v>
      </c>
      <c r="F324" s="238" t="s">
        <v>621</v>
      </c>
      <c r="G324" s="236"/>
      <c r="H324" s="239">
        <v>22785.566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5" t="s">
        <v>210</v>
      </c>
      <c r="AU324" s="245" t="s">
        <v>82</v>
      </c>
      <c r="AV324" s="14" t="s">
        <v>82</v>
      </c>
      <c r="AW324" s="14" t="s">
        <v>34</v>
      </c>
      <c r="AX324" s="14" t="s">
        <v>80</v>
      </c>
      <c r="AY324" s="245" t="s">
        <v>122</v>
      </c>
    </row>
    <row r="325" s="2" customFormat="1" ht="24.15" customHeight="1">
      <c r="A325" s="40"/>
      <c r="B325" s="41"/>
      <c r="C325" s="206" t="s">
        <v>622</v>
      </c>
      <c r="D325" s="206" t="s">
        <v>125</v>
      </c>
      <c r="E325" s="207" t="s">
        <v>623</v>
      </c>
      <c r="F325" s="208" t="s">
        <v>624</v>
      </c>
      <c r="G325" s="209" t="s">
        <v>355</v>
      </c>
      <c r="H325" s="210">
        <v>0.915</v>
      </c>
      <c r="I325" s="211"/>
      <c r="J325" s="212">
        <f>ROUND(I325*H325,2)</f>
        <v>0</v>
      </c>
      <c r="K325" s="208" t="s">
        <v>19</v>
      </c>
      <c r="L325" s="46"/>
      <c r="M325" s="213" t="s">
        <v>19</v>
      </c>
      <c r="N325" s="214" t="s">
        <v>43</v>
      </c>
      <c r="O325" s="86"/>
      <c r="P325" s="215">
        <f>O325*H325</f>
        <v>0</v>
      </c>
      <c r="Q325" s="215">
        <v>0</v>
      </c>
      <c r="R325" s="215">
        <f>Q325*H325</f>
        <v>0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143</v>
      </c>
      <c r="AT325" s="217" t="s">
        <v>125</v>
      </c>
      <c r="AU325" s="217" t="s">
        <v>82</v>
      </c>
      <c r="AY325" s="19" t="s">
        <v>122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80</v>
      </c>
      <c r="BK325" s="218">
        <f>ROUND(I325*H325,2)</f>
        <v>0</v>
      </c>
      <c r="BL325" s="19" t="s">
        <v>143</v>
      </c>
      <c r="BM325" s="217" t="s">
        <v>625</v>
      </c>
    </row>
    <row r="326" s="14" customFormat="1">
      <c r="A326" s="14"/>
      <c r="B326" s="235"/>
      <c r="C326" s="236"/>
      <c r="D326" s="226" t="s">
        <v>210</v>
      </c>
      <c r="E326" s="237" t="s">
        <v>19</v>
      </c>
      <c r="F326" s="238" t="s">
        <v>626</v>
      </c>
      <c r="G326" s="236"/>
      <c r="H326" s="239">
        <v>0.915</v>
      </c>
      <c r="I326" s="240"/>
      <c r="J326" s="236"/>
      <c r="K326" s="236"/>
      <c r="L326" s="241"/>
      <c r="M326" s="242"/>
      <c r="N326" s="243"/>
      <c r="O326" s="243"/>
      <c r="P326" s="243"/>
      <c r="Q326" s="243"/>
      <c r="R326" s="243"/>
      <c r="S326" s="243"/>
      <c r="T326" s="24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5" t="s">
        <v>210</v>
      </c>
      <c r="AU326" s="245" t="s">
        <v>82</v>
      </c>
      <c r="AV326" s="14" t="s">
        <v>82</v>
      </c>
      <c r="AW326" s="14" t="s">
        <v>34</v>
      </c>
      <c r="AX326" s="14" t="s">
        <v>80</v>
      </c>
      <c r="AY326" s="245" t="s">
        <v>122</v>
      </c>
    </row>
    <row r="327" s="2" customFormat="1" ht="24.15" customHeight="1">
      <c r="A327" s="40"/>
      <c r="B327" s="41"/>
      <c r="C327" s="206" t="s">
        <v>627</v>
      </c>
      <c r="D327" s="206" t="s">
        <v>125</v>
      </c>
      <c r="E327" s="207" t="s">
        <v>628</v>
      </c>
      <c r="F327" s="208" t="s">
        <v>618</v>
      </c>
      <c r="G327" s="209" t="s">
        <v>355</v>
      </c>
      <c r="H327" s="210">
        <v>32.574</v>
      </c>
      <c r="I327" s="211"/>
      <c r="J327" s="212">
        <f>ROUND(I327*H327,2)</f>
        <v>0</v>
      </c>
      <c r="K327" s="208" t="s">
        <v>129</v>
      </c>
      <c r="L327" s="46"/>
      <c r="M327" s="213" t="s">
        <v>19</v>
      </c>
      <c r="N327" s="214" t="s">
        <v>43</v>
      </c>
      <c r="O327" s="86"/>
      <c r="P327" s="215">
        <f>O327*H327</f>
        <v>0</v>
      </c>
      <c r="Q327" s="215">
        <v>0</v>
      </c>
      <c r="R327" s="215">
        <f>Q327*H327</f>
        <v>0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143</v>
      </c>
      <c r="AT327" s="217" t="s">
        <v>125</v>
      </c>
      <c r="AU327" s="217" t="s">
        <v>82</v>
      </c>
      <c r="AY327" s="19" t="s">
        <v>122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80</v>
      </c>
      <c r="BK327" s="218">
        <f>ROUND(I327*H327,2)</f>
        <v>0</v>
      </c>
      <c r="BL327" s="19" t="s">
        <v>143</v>
      </c>
      <c r="BM327" s="217" t="s">
        <v>629</v>
      </c>
    </row>
    <row r="328" s="2" customFormat="1">
      <c r="A328" s="40"/>
      <c r="B328" s="41"/>
      <c r="C328" s="42"/>
      <c r="D328" s="219" t="s">
        <v>132</v>
      </c>
      <c r="E328" s="42"/>
      <c r="F328" s="220" t="s">
        <v>630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132</v>
      </c>
      <c r="AU328" s="19" t="s">
        <v>82</v>
      </c>
    </row>
    <row r="329" s="14" customFormat="1">
      <c r="A329" s="14"/>
      <c r="B329" s="235"/>
      <c r="C329" s="236"/>
      <c r="D329" s="226" t="s">
        <v>210</v>
      </c>
      <c r="E329" s="237" t="s">
        <v>19</v>
      </c>
      <c r="F329" s="238" t="s">
        <v>631</v>
      </c>
      <c r="G329" s="236"/>
      <c r="H329" s="239">
        <v>32.574</v>
      </c>
      <c r="I329" s="240"/>
      <c r="J329" s="236"/>
      <c r="K329" s="236"/>
      <c r="L329" s="241"/>
      <c r="M329" s="242"/>
      <c r="N329" s="243"/>
      <c r="O329" s="243"/>
      <c r="P329" s="243"/>
      <c r="Q329" s="243"/>
      <c r="R329" s="243"/>
      <c r="S329" s="243"/>
      <c r="T329" s="24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5" t="s">
        <v>210</v>
      </c>
      <c r="AU329" s="245" t="s">
        <v>82</v>
      </c>
      <c r="AV329" s="14" t="s">
        <v>82</v>
      </c>
      <c r="AW329" s="14" t="s">
        <v>34</v>
      </c>
      <c r="AX329" s="14" t="s">
        <v>80</v>
      </c>
      <c r="AY329" s="245" t="s">
        <v>122</v>
      </c>
    </row>
    <row r="330" s="2" customFormat="1" ht="24.15" customHeight="1">
      <c r="A330" s="40"/>
      <c r="B330" s="41"/>
      <c r="C330" s="206" t="s">
        <v>632</v>
      </c>
      <c r="D330" s="206" t="s">
        <v>125</v>
      </c>
      <c r="E330" s="207" t="s">
        <v>633</v>
      </c>
      <c r="F330" s="208" t="s">
        <v>634</v>
      </c>
      <c r="G330" s="209" t="s">
        <v>355</v>
      </c>
      <c r="H330" s="210">
        <v>640.044</v>
      </c>
      <c r="I330" s="211"/>
      <c r="J330" s="212">
        <f>ROUND(I330*H330,2)</f>
        <v>0</v>
      </c>
      <c r="K330" s="208" t="s">
        <v>129</v>
      </c>
      <c r="L330" s="46"/>
      <c r="M330" s="213" t="s">
        <v>19</v>
      </c>
      <c r="N330" s="214" t="s">
        <v>43</v>
      </c>
      <c r="O330" s="86"/>
      <c r="P330" s="215">
        <f>O330*H330</f>
        <v>0</v>
      </c>
      <c r="Q330" s="215">
        <v>0</v>
      </c>
      <c r="R330" s="215">
        <f>Q330*H330</f>
        <v>0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143</v>
      </c>
      <c r="AT330" s="217" t="s">
        <v>125</v>
      </c>
      <c r="AU330" s="217" t="s">
        <v>82</v>
      </c>
      <c r="AY330" s="19" t="s">
        <v>122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80</v>
      </c>
      <c r="BK330" s="218">
        <f>ROUND(I330*H330,2)</f>
        <v>0</v>
      </c>
      <c r="BL330" s="19" t="s">
        <v>143</v>
      </c>
      <c r="BM330" s="217" t="s">
        <v>635</v>
      </c>
    </row>
    <row r="331" s="2" customFormat="1">
      <c r="A331" s="40"/>
      <c r="B331" s="41"/>
      <c r="C331" s="42"/>
      <c r="D331" s="219" t="s">
        <v>132</v>
      </c>
      <c r="E331" s="42"/>
      <c r="F331" s="220" t="s">
        <v>636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132</v>
      </c>
      <c r="AU331" s="19" t="s">
        <v>82</v>
      </c>
    </row>
    <row r="332" s="14" customFormat="1">
      <c r="A332" s="14"/>
      <c r="B332" s="235"/>
      <c r="C332" s="236"/>
      <c r="D332" s="226" t="s">
        <v>210</v>
      </c>
      <c r="E332" s="237" t="s">
        <v>19</v>
      </c>
      <c r="F332" s="238" t="s">
        <v>637</v>
      </c>
      <c r="G332" s="236"/>
      <c r="H332" s="239">
        <v>640.044</v>
      </c>
      <c r="I332" s="240"/>
      <c r="J332" s="236"/>
      <c r="K332" s="236"/>
      <c r="L332" s="241"/>
      <c r="M332" s="242"/>
      <c r="N332" s="243"/>
      <c r="O332" s="243"/>
      <c r="P332" s="243"/>
      <c r="Q332" s="243"/>
      <c r="R332" s="243"/>
      <c r="S332" s="243"/>
      <c r="T332" s="24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5" t="s">
        <v>210</v>
      </c>
      <c r="AU332" s="245" t="s">
        <v>82</v>
      </c>
      <c r="AV332" s="14" t="s">
        <v>82</v>
      </c>
      <c r="AW332" s="14" t="s">
        <v>34</v>
      </c>
      <c r="AX332" s="14" t="s">
        <v>80</v>
      </c>
      <c r="AY332" s="245" t="s">
        <v>122</v>
      </c>
    </row>
    <row r="333" s="2" customFormat="1" ht="24.15" customHeight="1">
      <c r="A333" s="40"/>
      <c r="B333" s="41"/>
      <c r="C333" s="206" t="s">
        <v>638</v>
      </c>
      <c r="D333" s="206" t="s">
        <v>125</v>
      </c>
      <c r="E333" s="207" t="s">
        <v>639</v>
      </c>
      <c r="F333" s="208" t="s">
        <v>640</v>
      </c>
      <c r="G333" s="209" t="s">
        <v>355</v>
      </c>
      <c r="H333" s="210">
        <v>0.915</v>
      </c>
      <c r="I333" s="211"/>
      <c r="J333" s="212">
        <f>ROUND(I333*H333,2)</f>
        <v>0</v>
      </c>
      <c r="K333" s="208" t="s">
        <v>129</v>
      </c>
      <c r="L333" s="46"/>
      <c r="M333" s="213" t="s">
        <v>19</v>
      </c>
      <c r="N333" s="214" t="s">
        <v>43</v>
      </c>
      <c r="O333" s="86"/>
      <c r="P333" s="215">
        <f>O333*H333</f>
        <v>0</v>
      </c>
      <c r="Q333" s="215">
        <v>0</v>
      </c>
      <c r="R333" s="215">
        <f>Q333*H333</f>
        <v>0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143</v>
      </c>
      <c r="AT333" s="217" t="s">
        <v>125</v>
      </c>
      <c r="AU333" s="217" t="s">
        <v>82</v>
      </c>
      <c r="AY333" s="19" t="s">
        <v>122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80</v>
      </c>
      <c r="BK333" s="218">
        <f>ROUND(I333*H333,2)</f>
        <v>0</v>
      </c>
      <c r="BL333" s="19" t="s">
        <v>143</v>
      </c>
      <c r="BM333" s="217" t="s">
        <v>641</v>
      </c>
    </row>
    <row r="334" s="2" customFormat="1">
      <c r="A334" s="40"/>
      <c r="B334" s="41"/>
      <c r="C334" s="42"/>
      <c r="D334" s="219" t="s">
        <v>132</v>
      </c>
      <c r="E334" s="42"/>
      <c r="F334" s="220" t="s">
        <v>642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132</v>
      </c>
      <c r="AU334" s="19" t="s">
        <v>82</v>
      </c>
    </row>
    <row r="335" s="14" customFormat="1">
      <c r="A335" s="14"/>
      <c r="B335" s="235"/>
      <c r="C335" s="236"/>
      <c r="D335" s="226" t="s">
        <v>210</v>
      </c>
      <c r="E335" s="237" t="s">
        <v>19</v>
      </c>
      <c r="F335" s="238" t="s">
        <v>643</v>
      </c>
      <c r="G335" s="236"/>
      <c r="H335" s="239">
        <v>0.915</v>
      </c>
      <c r="I335" s="240"/>
      <c r="J335" s="236"/>
      <c r="K335" s="236"/>
      <c r="L335" s="241"/>
      <c r="M335" s="242"/>
      <c r="N335" s="243"/>
      <c r="O335" s="243"/>
      <c r="P335" s="243"/>
      <c r="Q335" s="243"/>
      <c r="R335" s="243"/>
      <c r="S335" s="243"/>
      <c r="T335" s="24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5" t="s">
        <v>210</v>
      </c>
      <c r="AU335" s="245" t="s">
        <v>82</v>
      </c>
      <c r="AV335" s="14" t="s">
        <v>82</v>
      </c>
      <c r="AW335" s="14" t="s">
        <v>34</v>
      </c>
      <c r="AX335" s="14" t="s">
        <v>80</v>
      </c>
      <c r="AY335" s="245" t="s">
        <v>122</v>
      </c>
    </row>
    <row r="336" s="12" customFormat="1" ht="22.8" customHeight="1">
      <c r="A336" s="12"/>
      <c r="B336" s="190"/>
      <c r="C336" s="191"/>
      <c r="D336" s="192" t="s">
        <v>71</v>
      </c>
      <c r="E336" s="204" t="s">
        <v>644</v>
      </c>
      <c r="F336" s="204" t="s">
        <v>645</v>
      </c>
      <c r="G336" s="191"/>
      <c r="H336" s="191"/>
      <c r="I336" s="194"/>
      <c r="J336" s="205">
        <f>BK336</f>
        <v>0</v>
      </c>
      <c r="K336" s="191"/>
      <c r="L336" s="196"/>
      <c r="M336" s="197"/>
      <c r="N336" s="198"/>
      <c r="O336" s="198"/>
      <c r="P336" s="199">
        <f>SUM(P337:P338)</f>
        <v>0</v>
      </c>
      <c r="Q336" s="198"/>
      <c r="R336" s="199">
        <f>SUM(R337:R338)</f>
        <v>0</v>
      </c>
      <c r="S336" s="198"/>
      <c r="T336" s="200">
        <f>SUM(T337:T338)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1" t="s">
        <v>80</v>
      </c>
      <c r="AT336" s="202" t="s">
        <v>71</v>
      </c>
      <c r="AU336" s="202" t="s">
        <v>80</v>
      </c>
      <c r="AY336" s="201" t="s">
        <v>122</v>
      </c>
      <c r="BK336" s="203">
        <f>SUM(BK337:BK338)</f>
        <v>0</v>
      </c>
    </row>
    <row r="337" s="2" customFormat="1" ht="24.15" customHeight="1">
      <c r="A337" s="40"/>
      <c r="B337" s="41"/>
      <c r="C337" s="206" t="s">
        <v>646</v>
      </c>
      <c r="D337" s="206" t="s">
        <v>125</v>
      </c>
      <c r="E337" s="207" t="s">
        <v>647</v>
      </c>
      <c r="F337" s="208" t="s">
        <v>648</v>
      </c>
      <c r="G337" s="209" t="s">
        <v>355</v>
      </c>
      <c r="H337" s="210">
        <v>260.88799999999996</v>
      </c>
      <c r="I337" s="211"/>
      <c r="J337" s="212">
        <f>ROUND(I337*H337,2)</f>
        <v>0</v>
      </c>
      <c r="K337" s="208" t="s">
        <v>129</v>
      </c>
      <c r="L337" s="46"/>
      <c r="M337" s="213" t="s">
        <v>19</v>
      </c>
      <c r="N337" s="214" t="s">
        <v>43</v>
      </c>
      <c r="O337" s="86"/>
      <c r="P337" s="215">
        <f>O337*H337</f>
        <v>0</v>
      </c>
      <c r="Q337" s="215">
        <v>0</v>
      </c>
      <c r="R337" s="215">
        <f>Q337*H337</f>
        <v>0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143</v>
      </c>
      <c r="AT337" s="217" t="s">
        <v>125</v>
      </c>
      <c r="AU337" s="217" t="s">
        <v>82</v>
      </c>
      <c r="AY337" s="19" t="s">
        <v>122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80</v>
      </c>
      <c r="BK337" s="218">
        <f>ROUND(I337*H337,2)</f>
        <v>0</v>
      </c>
      <c r="BL337" s="19" t="s">
        <v>143</v>
      </c>
      <c r="BM337" s="217" t="s">
        <v>649</v>
      </c>
    </row>
    <row r="338" s="2" customFormat="1">
      <c r="A338" s="40"/>
      <c r="B338" s="41"/>
      <c r="C338" s="42"/>
      <c r="D338" s="219" t="s">
        <v>132</v>
      </c>
      <c r="E338" s="42"/>
      <c r="F338" s="220" t="s">
        <v>650</v>
      </c>
      <c r="G338" s="42"/>
      <c r="H338" s="42"/>
      <c r="I338" s="221"/>
      <c r="J338" s="42"/>
      <c r="K338" s="42"/>
      <c r="L338" s="46"/>
      <c r="M338" s="257"/>
      <c r="N338" s="258"/>
      <c r="O338" s="259"/>
      <c r="P338" s="259"/>
      <c r="Q338" s="259"/>
      <c r="R338" s="259"/>
      <c r="S338" s="259"/>
      <c r="T338" s="26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132</v>
      </c>
      <c r="AU338" s="19" t="s">
        <v>82</v>
      </c>
    </row>
    <row r="339" s="2" customFormat="1" ht="6.96" customHeight="1">
      <c r="A339" s="40"/>
      <c r="B339" s="61"/>
      <c r="C339" s="62"/>
      <c r="D339" s="62"/>
      <c r="E339" s="62"/>
      <c r="F339" s="62"/>
      <c r="G339" s="62"/>
      <c r="H339" s="62"/>
      <c r="I339" s="62"/>
      <c r="J339" s="62"/>
      <c r="K339" s="62"/>
      <c r="L339" s="46"/>
      <c r="M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</row>
  </sheetData>
  <sheetProtection sheet="1" autoFilter="0" formatColumns="0" formatRows="0" objects="1" scenarios="1" spinCount="100000" saltValue="4DEspG2ag2gyklLZOzLlMlElAqXD1eaXxdfb3chyisn/SWX5F2W8y5x+S6vqaxSUC/COy1Yahw5bI0uAp5exfA==" hashValue="btjj+FwLaLCUYfQCidZp2XPqVEqyhN69Rp4cwhqk5BFD8R1Wev/jIFGsHc3K02Gnh4/Wbr97uSmIsDrEcbz1Gg==" algorithmName="SHA-512" password="CC35"/>
  <autoFilter ref="C85:K338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112101105"/>
    <hyperlink ref="F93" r:id="rId2" display="https://podminky.urs.cz/item/CS_URS_2025_01/112251105"/>
    <hyperlink ref="F96" r:id="rId3" display="https://podminky.urs.cz/item/CS_URS_2025_01/113107042"/>
    <hyperlink ref="F99" r:id="rId4" display="https://podminky.urs.cz/item/CS_URS_2025_01/121151123"/>
    <hyperlink ref="F102" r:id="rId5" display="https://podminky.urs.cz/item/CS_URS_2025_01/122252204"/>
    <hyperlink ref="F107" r:id="rId6" display="https://podminky.urs.cz/item/CS_URS_2025_01/132151101"/>
    <hyperlink ref="F110" r:id="rId7" display="https://podminky.urs.cz/item/CS_URS_2025_01/162351103"/>
    <hyperlink ref="F117" r:id="rId8" display="https://podminky.urs.cz/item/CS_URS_2025_01/167151101"/>
    <hyperlink ref="F120" r:id="rId9" display="https://podminky.urs.cz/item/CS_URS_2025_01/180405111"/>
    <hyperlink ref="F126" r:id="rId10" display="https://podminky.urs.cz/item/CS_URS_2025_01/181351113"/>
    <hyperlink ref="F129" r:id="rId11" display="https://podminky.urs.cz/item/CS_URS_2025_01/181411121"/>
    <hyperlink ref="F135" r:id="rId12" display="https://podminky.urs.cz/item/CS_URS_2025_01/181951112"/>
    <hyperlink ref="F138" r:id="rId13" display="https://podminky.urs.cz/item/CS_URS_2025_01/182303111"/>
    <hyperlink ref="F144" r:id="rId14" display="https://podminky.urs.cz/item/CS_URS_2025_01/185804312"/>
    <hyperlink ref="F147" r:id="rId15" display="https://podminky.urs.cz/item/CS_URS_2025_01/185851121"/>
    <hyperlink ref="F153" r:id="rId16" display="https://podminky.urs.cz/item/CS_URS_2025_01/214500411"/>
    <hyperlink ref="F159" r:id="rId17" display="https://podminky.urs.cz/item/CS_URS_2025_01/564851011"/>
    <hyperlink ref="F162" r:id="rId18" display="https://podminky.urs.cz/item/CS_URS_2025_01/564861111"/>
    <hyperlink ref="F167" r:id="rId19" display="https://podminky.urs.cz/item/CS_URS_2025_01/564871111"/>
    <hyperlink ref="F173" r:id="rId20" display="https://podminky.urs.cz/item/CS_URS_2025_01/565145121"/>
    <hyperlink ref="F178" r:id="rId21" display="https://podminky.urs.cz/item/CS_URS_2025_01/573111112"/>
    <hyperlink ref="F183" r:id="rId22" display="https://podminky.urs.cz/item/CS_URS_2025_01/573231106"/>
    <hyperlink ref="F188" r:id="rId23" display="https://podminky.urs.cz/item/CS_URS_2025_01/577134121"/>
    <hyperlink ref="F193" r:id="rId24" display="https://podminky.urs.cz/item/CS_URS_2025_01/591111111"/>
    <hyperlink ref="F203" r:id="rId25" display="https://podminky.urs.cz/item/CS_URS_2025_01/591411111"/>
    <hyperlink ref="F214" r:id="rId26" display="https://podminky.urs.cz/item/CS_URS_2025_01/591412111"/>
    <hyperlink ref="F221" r:id="rId27" display="https://podminky.urs.cz/item/CS_URS_2025_01/593532113"/>
    <hyperlink ref="F231" r:id="rId28" display="https://podminky.urs.cz/item/CS_URS_2025_01/594111112"/>
    <hyperlink ref="F242" r:id="rId29" display="https://podminky.urs.cz/item/CS_URS_2025_01/599141111"/>
    <hyperlink ref="F248" r:id="rId30" display="https://podminky.urs.cz/item/CS_URS_2025_01/914111111"/>
    <hyperlink ref="F270" r:id="rId31" display="https://podminky.urs.cz/item/CS_URS_2025_01/914511111"/>
    <hyperlink ref="F275" r:id="rId32" display="https://podminky.urs.cz/item/CS_URS_2025_01/915211121"/>
    <hyperlink ref="F278" r:id="rId33" display="https://podminky.urs.cz/item/CS_URS_2025_01/916241212"/>
    <hyperlink ref="F297" r:id="rId34" display="https://podminky.urs.cz/item/CS_URS_2025_01/919726123"/>
    <hyperlink ref="F302" r:id="rId35" display="https://podminky.urs.cz/item/CS_URS_2025_01/919732221"/>
    <hyperlink ref="F305" r:id="rId36" display="https://podminky.urs.cz/item/CS_URS_2025_01/919735112"/>
    <hyperlink ref="F308" r:id="rId37" display="https://podminky.urs.cz/item/CS_URS_2025_01/936104211"/>
    <hyperlink ref="F311" r:id="rId38" display="https://podminky.urs.cz/item/CS_URS_2025_01/936124112"/>
    <hyperlink ref="F316" r:id="rId39" display="https://podminky.urs.cz/item/CS_URS_2025_01/938902112"/>
    <hyperlink ref="F320" r:id="rId40" display="https://podminky.urs.cz/item/CS_URS_2025_01/997221551"/>
    <hyperlink ref="F323" r:id="rId41" display="https://podminky.urs.cz/item/CS_URS_2025_01/997221559"/>
    <hyperlink ref="F328" r:id="rId42" display="https://podminky.urs.cz/item/CS_URS_2025_01/997221569"/>
    <hyperlink ref="F331" r:id="rId43" display="https://podminky.urs.cz/item/CS_URS_2025_01/997221873"/>
    <hyperlink ref="F334" r:id="rId44" display="https://podminky.urs.cz/item/CS_URS_2025_01/997221875"/>
    <hyperlink ref="F338" r:id="rId45" display="https://podminky.urs.cz/item/CS_URS_2025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Parkoviště pod Hrádkem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651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35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ROUND((SUM(BE85:BE122)),  2)</f>
        <v>0</v>
      </c>
      <c r="G33" s="40"/>
      <c r="H33" s="40"/>
      <c r="I33" s="150">
        <v>0.21</v>
      </c>
      <c r="J33" s="149">
        <f>ROUND(((SUM(BE85:BE122))*I33),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ROUND((SUM(BF85:BF122)),  2)</f>
        <v>0</v>
      </c>
      <c r="G34" s="40"/>
      <c r="H34" s="40"/>
      <c r="I34" s="150">
        <v>0.12</v>
      </c>
      <c r="J34" s="149">
        <f>ROUND(((SUM(BF85:BF122))*I34),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ROUND((SUM(BG85:BG122)),  2)</f>
        <v>0</v>
      </c>
      <c r="G35" s="40"/>
      <c r="H35" s="40"/>
      <c r="I35" s="150">
        <v>0.21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ROUND((SUM(BH85:BH122)),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ROUND((SUM(BI85:BI122)),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Parkoviště pod Hrádkem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SO 101a - Aktivní zóna_betonový recyklát 0,5 m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Varnsdorf</v>
      </c>
      <c r="G54" s="42"/>
      <c r="H54" s="42"/>
      <c r="I54" s="34" t="s">
        <v>31</v>
      </c>
      <c r="J54" s="38" t="str">
        <f>E21</f>
        <v>ProProjekt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235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236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238</v>
      </c>
      <c r="E62" s="176"/>
      <c r="F62" s="176"/>
      <c r="G62" s="176"/>
      <c r="H62" s="176"/>
      <c r="I62" s="176"/>
      <c r="J62" s="177">
        <f>J94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239</v>
      </c>
      <c r="E63" s="176"/>
      <c r="F63" s="176"/>
      <c r="G63" s="176"/>
      <c r="H63" s="176"/>
      <c r="I63" s="176"/>
      <c r="J63" s="177">
        <f>J103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240</v>
      </c>
      <c r="E64" s="176"/>
      <c r="F64" s="176"/>
      <c r="G64" s="176"/>
      <c r="H64" s="176"/>
      <c r="I64" s="176"/>
      <c r="J64" s="177">
        <f>J110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241</v>
      </c>
      <c r="E65" s="176"/>
      <c r="F65" s="176"/>
      <c r="G65" s="176"/>
      <c r="H65" s="176"/>
      <c r="I65" s="176"/>
      <c r="J65" s="177">
        <f>J120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106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Parkoviště pod Hrádkem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93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 xml:space="preserve">SO 101a - Aktivní zóna_betonový recyklát 0,5 m 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 </v>
      </c>
      <c r="G79" s="42"/>
      <c r="H79" s="42"/>
      <c r="I79" s="34" t="s">
        <v>23</v>
      </c>
      <c r="J79" s="74" t="str">
        <f>IF(J12="","",J12)</f>
        <v>23. 6. 2025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Město Varnsdorf</v>
      </c>
      <c r="G81" s="42"/>
      <c r="H81" s="42"/>
      <c r="I81" s="34" t="s">
        <v>31</v>
      </c>
      <c r="J81" s="38" t="str">
        <f>E21</f>
        <v>ProProjekt s.r.o.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35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107</v>
      </c>
      <c r="D84" s="182" t="s">
        <v>57</v>
      </c>
      <c r="E84" s="182" t="s">
        <v>53</v>
      </c>
      <c r="F84" s="182" t="s">
        <v>54</v>
      </c>
      <c r="G84" s="182" t="s">
        <v>108</v>
      </c>
      <c r="H84" s="182" t="s">
        <v>109</v>
      </c>
      <c r="I84" s="182" t="s">
        <v>110</v>
      </c>
      <c r="J84" s="182" t="s">
        <v>97</v>
      </c>
      <c r="K84" s="183" t="s">
        <v>111</v>
      </c>
      <c r="L84" s="184"/>
      <c r="M84" s="94" t="s">
        <v>19</v>
      </c>
      <c r="N84" s="95" t="s">
        <v>42</v>
      </c>
      <c r="O84" s="95" t="s">
        <v>112</v>
      </c>
      <c r="P84" s="95" t="s">
        <v>113</v>
      </c>
      <c r="Q84" s="95" t="s">
        <v>114</v>
      </c>
      <c r="R84" s="95" t="s">
        <v>115</v>
      </c>
      <c r="S84" s="95" t="s">
        <v>116</v>
      </c>
      <c r="T84" s="96" t="s">
        <v>117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118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0.57444062499999992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71</v>
      </c>
      <c r="AU85" s="19" t="s">
        <v>98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71</v>
      </c>
      <c r="E86" s="193" t="s">
        <v>242</v>
      </c>
      <c r="F86" s="193" t="s">
        <v>243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P87+P94+P103+P110+P120</f>
        <v>0</v>
      </c>
      <c r="Q86" s="198"/>
      <c r="R86" s="199">
        <f>R87+R94+R103+R110+R120</f>
        <v>0.57444062499999992</v>
      </c>
      <c r="S86" s="198"/>
      <c r="T86" s="200">
        <f>T87+T94+T103+T110+T120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80</v>
      </c>
      <c r="AT86" s="202" t="s">
        <v>71</v>
      </c>
      <c r="AU86" s="202" t="s">
        <v>72</v>
      </c>
      <c r="AY86" s="201" t="s">
        <v>122</v>
      </c>
      <c r="BK86" s="203">
        <f>BK87+BK94+BK103+BK110+BK120</f>
        <v>0</v>
      </c>
    </row>
    <row r="87" s="12" customFormat="1" ht="22.8" customHeight="1">
      <c r="A87" s="12"/>
      <c r="B87" s="190"/>
      <c r="C87" s="191"/>
      <c r="D87" s="192" t="s">
        <v>71</v>
      </c>
      <c r="E87" s="204" t="s">
        <v>80</v>
      </c>
      <c r="F87" s="204" t="s">
        <v>244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SUM(P88:P93)</f>
        <v>0</v>
      </c>
      <c r="Q87" s="198"/>
      <c r="R87" s="199">
        <f>SUM(R88:R93)</f>
        <v>0</v>
      </c>
      <c r="S87" s="198"/>
      <c r="T87" s="200">
        <f>SUM(T88:T93)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80</v>
      </c>
      <c r="AT87" s="202" t="s">
        <v>71</v>
      </c>
      <c r="AU87" s="202" t="s">
        <v>80</v>
      </c>
      <c r="AY87" s="201" t="s">
        <v>122</v>
      </c>
      <c r="BK87" s="203">
        <f>SUM(BK88:BK93)</f>
        <v>0</v>
      </c>
    </row>
    <row r="88" s="2" customFormat="1" ht="24.15" customHeight="1">
      <c r="A88" s="40"/>
      <c r="B88" s="41"/>
      <c r="C88" s="206" t="s">
        <v>80</v>
      </c>
      <c r="D88" s="206" t="s">
        <v>125</v>
      </c>
      <c r="E88" s="207" t="s">
        <v>652</v>
      </c>
      <c r="F88" s="208" t="s">
        <v>653</v>
      </c>
      <c r="G88" s="209" t="s">
        <v>268</v>
      </c>
      <c r="H88" s="210">
        <v>394.125</v>
      </c>
      <c r="I88" s="211"/>
      <c r="J88" s="212">
        <f>ROUND(I88*H88,2)</f>
        <v>0</v>
      </c>
      <c r="K88" s="208" t="s">
        <v>129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143</v>
      </c>
      <c r="AT88" s="217" t="s">
        <v>125</v>
      </c>
      <c r="AU88" s="217" t="s">
        <v>82</v>
      </c>
      <c r="AY88" s="19" t="s">
        <v>122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143</v>
      </c>
      <c r="BM88" s="217" t="s">
        <v>654</v>
      </c>
    </row>
    <row r="89" s="2" customFormat="1">
      <c r="A89" s="40"/>
      <c r="B89" s="41"/>
      <c r="C89" s="42"/>
      <c r="D89" s="219" t="s">
        <v>132</v>
      </c>
      <c r="E89" s="42"/>
      <c r="F89" s="220" t="s">
        <v>655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132</v>
      </c>
      <c r="AU89" s="19" t="s">
        <v>82</v>
      </c>
    </row>
    <row r="90" s="14" customFormat="1">
      <c r="A90" s="14"/>
      <c r="B90" s="235"/>
      <c r="C90" s="236"/>
      <c r="D90" s="226" t="s">
        <v>210</v>
      </c>
      <c r="E90" s="237" t="s">
        <v>19</v>
      </c>
      <c r="F90" s="238" t="s">
        <v>656</v>
      </c>
      <c r="G90" s="236"/>
      <c r="H90" s="239">
        <v>23.625</v>
      </c>
      <c r="I90" s="240"/>
      <c r="J90" s="236"/>
      <c r="K90" s="236"/>
      <c r="L90" s="241"/>
      <c r="M90" s="242"/>
      <c r="N90" s="243"/>
      <c r="O90" s="243"/>
      <c r="P90" s="243"/>
      <c r="Q90" s="243"/>
      <c r="R90" s="243"/>
      <c r="S90" s="243"/>
      <c r="T90" s="24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5" t="s">
        <v>210</v>
      </c>
      <c r="AU90" s="245" t="s">
        <v>82</v>
      </c>
      <c r="AV90" s="14" t="s">
        <v>82</v>
      </c>
      <c r="AW90" s="14" t="s">
        <v>34</v>
      </c>
      <c r="AX90" s="14" t="s">
        <v>72</v>
      </c>
      <c r="AY90" s="245" t="s">
        <v>122</v>
      </c>
    </row>
    <row r="91" s="14" customFormat="1">
      <c r="A91" s="14"/>
      <c r="B91" s="235"/>
      <c r="C91" s="236"/>
      <c r="D91" s="226" t="s">
        <v>210</v>
      </c>
      <c r="E91" s="237" t="s">
        <v>19</v>
      </c>
      <c r="F91" s="238" t="s">
        <v>657</v>
      </c>
      <c r="G91" s="236"/>
      <c r="H91" s="239">
        <v>149</v>
      </c>
      <c r="I91" s="240"/>
      <c r="J91" s="236"/>
      <c r="K91" s="236"/>
      <c r="L91" s="241"/>
      <c r="M91" s="242"/>
      <c r="N91" s="243"/>
      <c r="O91" s="243"/>
      <c r="P91" s="243"/>
      <c r="Q91" s="243"/>
      <c r="R91" s="243"/>
      <c r="S91" s="243"/>
      <c r="T91" s="24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5" t="s">
        <v>210</v>
      </c>
      <c r="AU91" s="245" t="s">
        <v>82</v>
      </c>
      <c r="AV91" s="14" t="s">
        <v>82</v>
      </c>
      <c r="AW91" s="14" t="s">
        <v>34</v>
      </c>
      <c r="AX91" s="14" t="s">
        <v>72</v>
      </c>
      <c r="AY91" s="245" t="s">
        <v>122</v>
      </c>
    </row>
    <row r="92" s="14" customFormat="1">
      <c r="A92" s="14"/>
      <c r="B92" s="235"/>
      <c r="C92" s="236"/>
      <c r="D92" s="226" t="s">
        <v>210</v>
      </c>
      <c r="E92" s="237" t="s">
        <v>19</v>
      </c>
      <c r="F92" s="238" t="s">
        <v>658</v>
      </c>
      <c r="G92" s="236"/>
      <c r="H92" s="239">
        <v>221.5</v>
      </c>
      <c r="I92" s="240"/>
      <c r="J92" s="236"/>
      <c r="K92" s="236"/>
      <c r="L92" s="241"/>
      <c r="M92" s="242"/>
      <c r="N92" s="243"/>
      <c r="O92" s="243"/>
      <c r="P92" s="243"/>
      <c r="Q92" s="243"/>
      <c r="R92" s="243"/>
      <c r="S92" s="243"/>
      <c r="T92" s="24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5" t="s">
        <v>210</v>
      </c>
      <c r="AU92" s="245" t="s">
        <v>82</v>
      </c>
      <c r="AV92" s="14" t="s">
        <v>82</v>
      </c>
      <c r="AW92" s="14" t="s">
        <v>34</v>
      </c>
      <c r="AX92" s="14" t="s">
        <v>72</v>
      </c>
      <c r="AY92" s="245" t="s">
        <v>122</v>
      </c>
    </row>
    <row r="93" s="15" customFormat="1">
      <c r="A93" s="15"/>
      <c r="B93" s="246"/>
      <c r="C93" s="247"/>
      <c r="D93" s="226" t="s">
        <v>210</v>
      </c>
      <c r="E93" s="248" t="s">
        <v>19</v>
      </c>
      <c r="F93" s="249" t="s">
        <v>216</v>
      </c>
      <c r="G93" s="247"/>
      <c r="H93" s="250">
        <v>394.125</v>
      </c>
      <c r="I93" s="251"/>
      <c r="J93" s="247"/>
      <c r="K93" s="247"/>
      <c r="L93" s="252"/>
      <c r="M93" s="253"/>
      <c r="N93" s="254"/>
      <c r="O93" s="254"/>
      <c r="P93" s="254"/>
      <c r="Q93" s="254"/>
      <c r="R93" s="254"/>
      <c r="S93" s="254"/>
      <c r="T93" s="25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T93" s="256" t="s">
        <v>210</v>
      </c>
      <c r="AU93" s="256" t="s">
        <v>82</v>
      </c>
      <c r="AV93" s="15" t="s">
        <v>143</v>
      </c>
      <c r="AW93" s="15" t="s">
        <v>34</v>
      </c>
      <c r="AX93" s="15" t="s">
        <v>80</v>
      </c>
      <c r="AY93" s="256" t="s">
        <v>122</v>
      </c>
    </row>
    <row r="94" s="12" customFormat="1" ht="22.8" customHeight="1">
      <c r="A94" s="12"/>
      <c r="B94" s="190"/>
      <c r="C94" s="191"/>
      <c r="D94" s="192" t="s">
        <v>71</v>
      </c>
      <c r="E94" s="204" t="s">
        <v>121</v>
      </c>
      <c r="F94" s="204" t="s">
        <v>358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SUM(P95:P102)</f>
        <v>0</v>
      </c>
      <c r="Q94" s="198"/>
      <c r="R94" s="199">
        <f>SUM(R95:R102)</f>
        <v>0</v>
      </c>
      <c r="S94" s="198"/>
      <c r="T94" s="200">
        <f>SUM(T95:T102)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80</v>
      </c>
      <c r="AT94" s="202" t="s">
        <v>71</v>
      </c>
      <c r="AU94" s="202" t="s">
        <v>80</v>
      </c>
      <c r="AY94" s="201" t="s">
        <v>122</v>
      </c>
      <c r="BK94" s="203">
        <f>SUM(BK95:BK102)</f>
        <v>0</v>
      </c>
    </row>
    <row r="95" s="2" customFormat="1" ht="24.15" customHeight="1">
      <c r="A95" s="40"/>
      <c r="B95" s="41"/>
      <c r="C95" s="206" t="s">
        <v>82</v>
      </c>
      <c r="D95" s="206" t="s">
        <v>125</v>
      </c>
      <c r="E95" s="207" t="s">
        <v>659</v>
      </c>
      <c r="F95" s="208" t="s">
        <v>660</v>
      </c>
      <c r="G95" s="209" t="s">
        <v>257</v>
      </c>
      <c r="H95" s="210">
        <v>94.5</v>
      </c>
      <c r="I95" s="211"/>
      <c r="J95" s="212">
        <f>ROUND(I95*H95,2)</f>
        <v>0</v>
      </c>
      <c r="K95" s="208" t="s">
        <v>129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143</v>
      </c>
      <c r="AT95" s="217" t="s">
        <v>125</v>
      </c>
      <c r="AU95" s="217" t="s">
        <v>82</v>
      </c>
      <c r="AY95" s="19" t="s">
        <v>122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143</v>
      </c>
      <c r="BM95" s="217" t="s">
        <v>661</v>
      </c>
    </row>
    <row r="96" s="2" customFormat="1">
      <c r="A96" s="40"/>
      <c r="B96" s="41"/>
      <c r="C96" s="42"/>
      <c r="D96" s="219" t="s">
        <v>132</v>
      </c>
      <c r="E96" s="42"/>
      <c r="F96" s="220" t="s">
        <v>662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132</v>
      </c>
      <c r="AU96" s="19" t="s">
        <v>82</v>
      </c>
    </row>
    <row r="97" s="14" customFormat="1">
      <c r="A97" s="14"/>
      <c r="B97" s="235"/>
      <c r="C97" s="236"/>
      <c r="D97" s="226" t="s">
        <v>210</v>
      </c>
      <c r="E97" s="237" t="s">
        <v>19</v>
      </c>
      <c r="F97" s="238" t="s">
        <v>663</v>
      </c>
      <c r="G97" s="236"/>
      <c r="H97" s="239">
        <v>94.5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210</v>
      </c>
      <c r="AU97" s="245" t="s">
        <v>82</v>
      </c>
      <c r="AV97" s="14" t="s">
        <v>82</v>
      </c>
      <c r="AW97" s="14" t="s">
        <v>34</v>
      </c>
      <c r="AX97" s="14" t="s">
        <v>80</v>
      </c>
      <c r="AY97" s="245" t="s">
        <v>122</v>
      </c>
    </row>
    <row r="98" s="2" customFormat="1" ht="24.15" customHeight="1">
      <c r="A98" s="40"/>
      <c r="B98" s="41"/>
      <c r="C98" s="206" t="s">
        <v>138</v>
      </c>
      <c r="D98" s="206" t="s">
        <v>125</v>
      </c>
      <c r="E98" s="207" t="s">
        <v>664</v>
      </c>
      <c r="F98" s="208" t="s">
        <v>665</v>
      </c>
      <c r="G98" s="209" t="s">
        <v>257</v>
      </c>
      <c r="H98" s="210">
        <v>1482</v>
      </c>
      <c r="I98" s="211"/>
      <c r="J98" s="212">
        <f>ROUND(I98*H98,2)</f>
        <v>0</v>
      </c>
      <c r="K98" s="208" t="s">
        <v>129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143</v>
      </c>
      <c r="AT98" s="217" t="s">
        <v>125</v>
      </c>
      <c r="AU98" s="217" t="s">
        <v>82</v>
      </c>
      <c r="AY98" s="19" t="s">
        <v>122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143</v>
      </c>
      <c r="BM98" s="217" t="s">
        <v>666</v>
      </c>
    </row>
    <row r="99" s="2" customFormat="1">
      <c r="A99" s="40"/>
      <c r="B99" s="41"/>
      <c r="C99" s="42"/>
      <c r="D99" s="219" t="s">
        <v>132</v>
      </c>
      <c r="E99" s="42"/>
      <c r="F99" s="220" t="s">
        <v>667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132</v>
      </c>
      <c r="AU99" s="19" t="s">
        <v>82</v>
      </c>
    </row>
    <row r="100" s="14" customFormat="1">
      <c r="A100" s="14"/>
      <c r="B100" s="235"/>
      <c r="C100" s="236"/>
      <c r="D100" s="226" t="s">
        <v>210</v>
      </c>
      <c r="E100" s="237" t="s">
        <v>19</v>
      </c>
      <c r="F100" s="238" t="s">
        <v>668</v>
      </c>
      <c r="G100" s="236"/>
      <c r="H100" s="239">
        <v>596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210</v>
      </c>
      <c r="AU100" s="245" t="s">
        <v>82</v>
      </c>
      <c r="AV100" s="14" t="s">
        <v>82</v>
      </c>
      <c r="AW100" s="14" t="s">
        <v>34</v>
      </c>
      <c r="AX100" s="14" t="s">
        <v>72</v>
      </c>
      <c r="AY100" s="245" t="s">
        <v>122</v>
      </c>
    </row>
    <row r="101" s="14" customFormat="1">
      <c r="A101" s="14"/>
      <c r="B101" s="235"/>
      <c r="C101" s="236"/>
      <c r="D101" s="226" t="s">
        <v>210</v>
      </c>
      <c r="E101" s="237" t="s">
        <v>19</v>
      </c>
      <c r="F101" s="238" t="s">
        <v>669</v>
      </c>
      <c r="G101" s="236"/>
      <c r="H101" s="239">
        <v>886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5" t="s">
        <v>210</v>
      </c>
      <c r="AU101" s="245" t="s">
        <v>82</v>
      </c>
      <c r="AV101" s="14" t="s">
        <v>82</v>
      </c>
      <c r="AW101" s="14" t="s">
        <v>34</v>
      </c>
      <c r="AX101" s="14" t="s">
        <v>72</v>
      </c>
      <c r="AY101" s="245" t="s">
        <v>122</v>
      </c>
    </row>
    <row r="102" s="15" customFormat="1">
      <c r="A102" s="15"/>
      <c r="B102" s="246"/>
      <c r="C102" s="247"/>
      <c r="D102" s="226" t="s">
        <v>210</v>
      </c>
      <c r="E102" s="248" t="s">
        <v>19</v>
      </c>
      <c r="F102" s="249" t="s">
        <v>216</v>
      </c>
      <c r="G102" s="247"/>
      <c r="H102" s="250">
        <v>1482</v>
      </c>
      <c r="I102" s="251"/>
      <c r="J102" s="247"/>
      <c r="K102" s="247"/>
      <c r="L102" s="252"/>
      <c r="M102" s="253"/>
      <c r="N102" s="254"/>
      <c r="O102" s="254"/>
      <c r="P102" s="254"/>
      <c r="Q102" s="254"/>
      <c r="R102" s="254"/>
      <c r="S102" s="254"/>
      <c r="T102" s="25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6" t="s">
        <v>210</v>
      </c>
      <c r="AU102" s="256" t="s">
        <v>82</v>
      </c>
      <c r="AV102" s="15" t="s">
        <v>143</v>
      </c>
      <c r="AW102" s="15" t="s">
        <v>34</v>
      </c>
      <c r="AX102" s="15" t="s">
        <v>80</v>
      </c>
      <c r="AY102" s="256" t="s">
        <v>122</v>
      </c>
    </row>
    <row r="103" s="12" customFormat="1" ht="22.8" customHeight="1">
      <c r="A103" s="12"/>
      <c r="B103" s="190"/>
      <c r="C103" s="191"/>
      <c r="D103" s="192" t="s">
        <v>71</v>
      </c>
      <c r="E103" s="204" t="s">
        <v>170</v>
      </c>
      <c r="F103" s="204" t="s">
        <v>489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SUM(P104:P109)</f>
        <v>0</v>
      </c>
      <c r="Q103" s="198"/>
      <c r="R103" s="199">
        <f>SUM(R104:R109)</f>
        <v>0.57444062499999992</v>
      </c>
      <c r="S103" s="198"/>
      <c r="T103" s="200">
        <f>SUM(T104:T109)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80</v>
      </c>
      <c r="AT103" s="202" t="s">
        <v>71</v>
      </c>
      <c r="AU103" s="202" t="s">
        <v>80</v>
      </c>
      <c r="AY103" s="201" t="s">
        <v>122</v>
      </c>
      <c r="BK103" s="203">
        <f>SUM(BK104:BK109)</f>
        <v>0</v>
      </c>
    </row>
    <row r="104" s="2" customFormat="1" ht="16.5" customHeight="1">
      <c r="A104" s="40"/>
      <c r="B104" s="41"/>
      <c r="C104" s="206" t="s">
        <v>143</v>
      </c>
      <c r="D104" s="206" t="s">
        <v>125</v>
      </c>
      <c r="E104" s="207" t="s">
        <v>565</v>
      </c>
      <c r="F104" s="208" t="s">
        <v>566</v>
      </c>
      <c r="G104" s="209" t="s">
        <v>257</v>
      </c>
      <c r="H104" s="210">
        <v>835.55</v>
      </c>
      <c r="I104" s="211"/>
      <c r="J104" s="212">
        <f>ROUND(I104*H104,2)</f>
        <v>0</v>
      </c>
      <c r="K104" s="208" t="s">
        <v>129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0.0006875</v>
      </c>
      <c r="R104" s="215">
        <f>Q104*H104</f>
        <v>0.57444062499999992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143</v>
      </c>
      <c r="AT104" s="217" t="s">
        <v>125</v>
      </c>
      <c r="AU104" s="217" t="s">
        <v>82</v>
      </c>
      <c r="AY104" s="19" t="s">
        <v>122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143</v>
      </c>
      <c r="BM104" s="217" t="s">
        <v>670</v>
      </c>
    </row>
    <row r="105" s="2" customFormat="1">
      <c r="A105" s="40"/>
      <c r="B105" s="41"/>
      <c r="C105" s="42"/>
      <c r="D105" s="219" t="s">
        <v>132</v>
      </c>
      <c r="E105" s="42"/>
      <c r="F105" s="220" t="s">
        <v>568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132</v>
      </c>
      <c r="AU105" s="19" t="s">
        <v>82</v>
      </c>
    </row>
    <row r="106" s="14" customFormat="1">
      <c r="A106" s="14"/>
      <c r="B106" s="235"/>
      <c r="C106" s="236"/>
      <c r="D106" s="226" t="s">
        <v>210</v>
      </c>
      <c r="E106" s="237" t="s">
        <v>19</v>
      </c>
      <c r="F106" s="238" t="s">
        <v>671</v>
      </c>
      <c r="G106" s="236"/>
      <c r="H106" s="239">
        <v>94.55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210</v>
      </c>
      <c r="AU106" s="245" t="s">
        <v>82</v>
      </c>
      <c r="AV106" s="14" t="s">
        <v>82</v>
      </c>
      <c r="AW106" s="14" t="s">
        <v>34</v>
      </c>
      <c r="AX106" s="14" t="s">
        <v>72</v>
      </c>
      <c r="AY106" s="245" t="s">
        <v>122</v>
      </c>
    </row>
    <row r="107" s="14" customFormat="1">
      <c r="A107" s="14"/>
      <c r="B107" s="235"/>
      <c r="C107" s="236"/>
      <c r="D107" s="226" t="s">
        <v>210</v>
      </c>
      <c r="E107" s="237" t="s">
        <v>19</v>
      </c>
      <c r="F107" s="238" t="s">
        <v>672</v>
      </c>
      <c r="G107" s="236"/>
      <c r="H107" s="239">
        <v>298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5" t="s">
        <v>210</v>
      </c>
      <c r="AU107" s="245" t="s">
        <v>82</v>
      </c>
      <c r="AV107" s="14" t="s">
        <v>82</v>
      </c>
      <c r="AW107" s="14" t="s">
        <v>34</v>
      </c>
      <c r="AX107" s="14" t="s">
        <v>72</v>
      </c>
      <c r="AY107" s="245" t="s">
        <v>122</v>
      </c>
    </row>
    <row r="108" s="14" customFormat="1">
      <c r="A108" s="14"/>
      <c r="B108" s="235"/>
      <c r="C108" s="236"/>
      <c r="D108" s="226" t="s">
        <v>210</v>
      </c>
      <c r="E108" s="237" t="s">
        <v>19</v>
      </c>
      <c r="F108" s="238" t="s">
        <v>673</v>
      </c>
      <c r="G108" s="236"/>
      <c r="H108" s="239">
        <v>443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210</v>
      </c>
      <c r="AU108" s="245" t="s">
        <v>82</v>
      </c>
      <c r="AV108" s="14" t="s">
        <v>82</v>
      </c>
      <c r="AW108" s="14" t="s">
        <v>34</v>
      </c>
      <c r="AX108" s="14" t="s">
        <v>72</v>
      </c>
      <c r="AY108" s="245" t="s">
        <v>122</v>
      </c>
    </row>
    <row r="109" s="15" customFormat="1">
      <c r="A109" s="15"/>
      <c r="B109" s="246"/>
      <c r="C109" s="247"/>
      <c r="D109" s="226" t="s">
        <v>210</v>
      </c>
      <c r="E109" s="248" t="s">
        <v>19</v>
      </c>
      <c r="F109" s="249" t="s">
        <v>216</v>
      </c>
      <c r="G109" s="247"/>
      <c r="H109" s="250">
        <v>835.55</v>
      </c>
      <c r="I109" s="251"/>
      <c r="J109" s="247"/>
      <c r="K109" s="247"/>
      <c r="L109" s="252"/>
      <c r="M109" s="253"/>
      <c r="N109" s="254"/>
      <c r="O109" s="254"/>
      <c r="P109" s="254"/>
      <c r="Q109" s="254"/>
      <c r="R109" s="254"/>
      <c r="S109" s="254"/>
      <c r="T109" s="25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6" t="s">
        <v>210</v>
      </c>
      <c r="AU109" s="256" t="s">
        <v>82</v>
      </c>
      <c r="AV109" s="15" t="s">
        <v>143</v>
      </c>
      <c r="AW109" s="15" t="s">
        <v>34</v>
      </c>
      <c r="AX109" s="15" t="s">
        <v>80</v>
      </c>
      <c r="AY109" s="256" t="s">
        <v>122</v>
      </c>
    </row>
    <row r="110" s="12" customFormat="1" ht="22.8" customHeight="1">
      <c r="A110" s="12"/>
      <c r="B110" s="190"/>
      <c r="C110" s="191"/>
      <c r="D110" s="192" t="s">
        <v>71</v>
      </c>
      <c r="E110" s="204" t="s">
        <v>608</v>
      </c>
      <c r="F110" s="204" t="s">
        <v>609</v>
      </c>
      <c r="G110" s="191"/>
      <c r="H110" s="191"/>
      <c r="I110" s="194"/>
      <c r="J110" s="205">
        <f>BK110</f>
        <v>0</v>
      </c>
      <c r="K110" s="191"/>
      <c r="L110" s="196"/>
      <c r="M110" s="197"/>
      <c r="N110" s="198"/>
      <c r="O110" s="198"/>
      <c r="P110" s="199">
        <f>SUM(P111:P119)</f>
        <v>0</v>
      </c>
      <c r="Q110" s="198"/>
      <c r="R110" s="199">
        <f>SUM(R111:R119)</f>
        <v>0</v>
      </c>
      <c r="S110" s="198"/>
      <c r="T110" s="200">
        <f>SUM(T111:T119)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1" t="s">
        <v>80</v>
      </c>
      <c r="AT110" s="202" t="s">
        <v>71</v>
      </c>
      <c r="AU110" s="202" t="s">
        <v>80</v>
      </c>
      <c r="AY110" s="201" t="s">
        <v>122</v>
      </c>
      <c r="BK110" s="203">
        <f>SUM(BK111:BK119)</f>
        <v>0</v>
      </c>
    </row>
    <row r="111" s="2" customFormat="1" ht="24.15" customHeight="1">
      <c r="A111" s="40"/>
      <c r="B111" s="41"/>
      <c r="C111" s="206" t="s">
        <v>121</v>
      </c>
      <c r="D111" s="206" t="s">
        <v>125</v>
      </c>
      <c r="E111" s="207" t="s">
        <v>611</v>
      </c>
      <c r="F111" s="208" t="s">
        <v>612</v>
      </c>
      <c r="G111" s="209" t="s">
        <v>355</v>
      </c>
      <c r="H111" s="210">
        <v>709.42499999999992</v>
      </c>
      <c r="I111" s="211"/>
      <c r="J111" s="212">
        <f>ROUND(I111*H111,2)</f>
        <v>0</v>
      </c>
      <c r="K111" s="208" t="s">
        <v>129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143</v>
      </c>
      <c r="AT111" s="217" t="s">
        <v>125</v>
      </c>
      <c r="AU111" s="217" t="s">
        <v>82</v>
      </c>
      <c r="AY111" s="19" t="s">
        <v>122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143</v>
      </c>
      <c r="BM111" s="217" t="s">
        <v>674</v>
      </c>
    </row>
    <row r="112" s="2" customFormat="1">
      <c r="A112" s="40"/>
      <c r="B112" s="41"/>
      <c r="C112" s="42"/>
      <c r="D112" s="219" t="s">
        <v>132</v>
      </c>
      <c r="E112" s="42"/>
      <c r="F112" s="220" t="s">
        <v>614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132</v>
      </c>
      <c r="AU112" s="19" t="s">
        <v>82</v>
      </c>
    </row>
    <row r="113" s="14" customFormat="1">
      <c r="A113" s="14"/>
      <c r="B113" s="235"/>
      <c r="C113" s="236"/>
      <c r="D113" s="226" t="s">
        <v>210</v>
      </c>
      <c r="E113" s="237" t="s">
        <v>19</v>
      </c>
      <c r="F113" s="238" t="s">
        <v>675</v>
      </c>
      <c r="G113" s="236"/>
      <c r="H113" s="239">
        <v>709.42499999999992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210</v>
      </c>
      <c r="AU113" s="245" t="s">
        <v>82</v>
      </c>
      <c r="AV113" s="14" t="s">
        <v>82</v>
      </c>
      <c r="AW113" s="14" t="s">
        <v>34</v>
      </c>
      <c r="AX113" s="14" t="s">
        <v>80</v>
      </c>
      <c r="AY113" s="245" t="s">
        <v>122</v>
      </c>
    </row>
    <row r="114" s="2" customFormat="1" ht="24.15" customHeight="1">
      <c r="A114" s="40"/>
      <c r="B114" s="41"/>
      <c r="C114" s="206" t="s">
        <v>152</v>
      </c>
      <c r="D114" s="206" t="s">
        <v>125</v>
      </c>
      <c r="E114" s="207" t="s">
        <v>617</v>
      </c>
      <c r="F114" s="208" t="s">
        <v>618</v>
      </c>
      <c r="G114" s="209" t="s">
        <v>355</v>
      </c>
      <c r="H114" s="210">
        <v>25255.53</v>
      </c>
      <c r="I114" s="211"/>
      <c r="J114" s="212">
        <f>ROUND(I114*H114,2)</f>
        <v>0</v>
      </c>
      <c r="K114" s="208" t="s">
        <v>129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143</v>
      </c>
      <c r="AT114" s="217" t="s">
        <v>125</v>
      </c>
      <c r="AU114" s="217" t="s">
        <v>82</v>
      </c>
      <c r="AY114" s="19" t="s">
        <v>122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143</v>
      </c>
      <c r="BM114" s="217" t="s">
        <v>676</v>
      </c>
    </row>
    <row r="115" s="2" customFormat="1">
      <c r="A115" s="40"/>
      <c r="B115" s="41"/>
      <c r="C115" s="42"/>
      <c r="D115" s="219" t="s">
        <v>132</v>
      </c>
      <c r="E115" s="42"/>
      <c r="F115" s="220" t="s">
        <v>620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132</v>
      </c>
      <c r="AU115" s="19" t="s">
        <v>82</v>
      </c>
    </row>
    <row r="116" s="14" customFormat="1">
      <c r="A116" s="14"/>
      <c r="B116" s="235"/>
      <c r="C116" s="236"/>
      <c r="D116" s="226" t="s">
        <v>210</v>
      </c>
      <c r="E116" s="237" t="s">
        <v>19</v>
      </c>
      <c r="F116" s="238" t="s">
        <v>677</v>
      </c>
      <c r="G116" s="236"/>
      <c r="H116" s="239">
        <v>25255.53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5" t="s">
        <v>210</v>
      </c>
      <c r="AU116" s="245" t="s">
        <v>82</v>
      </c>
      <c r="AV116" s="14" t="s">
        <v>82</v>
      </c>
      <c r="AW116" s="14" t="s">
        <v>34</v>
      </c>
      <c r="AX116" s="14" t="s">
        <v>80</v>
      </c>
      <c r="AY116" s="245" t="s">
        <v>122</v>
      </c>
    </row>
    <row r="117" s="2" customFormat="1" ht="24.15" customHeight="1">
      <c r="A117" s="40"/>
      <c r="B117" s="41"/>
      <c r="C117" s="206" t="s">
        <v>157</v>
      </c>
      <c r="D117" s="206" t="s">
        <v>125</v>
      </c>
      <c r="E117" s="207" t="s">
        <v>633</v>
      </c>
      <c r="F117" s="208" t="s">
        <v>634</v>
      </c>
      <c r="G117" s="209" t="s">
        <v>355</v>
      </c>
      <c r="H117" s="210">
        <v>709.42499999999992</v>
      </c>
      <c r="I117" s="211"/>
      <c r="J117" s="212">
        <f>ROUND(I117*H117,2)</f>
        <v>0</v>
      </c>
      <c r="K117" s="208" t="s">
        <v>129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143</v>
      </c>
      <c r="AT117" s="217" t="s">
        <v>125</v>
      </c>
      <c r="AU117" s="217" t="s">
        <v>82</v>
      </c>
      <c r="AY117" s="19" t="s">
        <v>122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143</v>
      </c>
      <c r="BM117" s="217" t="s">
        <v>678</v>
      </c>
    </row>
    <row r="118" s="2" customFormat="1">
      <c r="A118" s="40"/>
      <c r="B118" s="41"/>
      <c r="C118" s="42"/>
      <c r="D118" s="219" t="s">
        <v>132</v>
      </c>
      <c r="E118" s="42"/>
      <c r="F118" s="220" t="s">
        <v>636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132</v>
      </c>
      <c r="AU118" s="19" t="s">
        <v>82</v>
      </c>
    </row>
    <row r="119" s="14" customFormat="1">
      <c r="A119" s="14"/>
      <c r="B119" s="235"/>
      <c r="C119" s="236"/>
      <c r="D119" s="226" t="s">
        <v>210</v>
      </c>
      <c r="E119" s="237" t="s">
        <v>19</v>
      </c>
      <c r="F119" s="238" t="s">
        <v>679</v>
      </c>
      <c r="G119" s="236"/>
      <c r="H119" s="239">
        <v>709.42499999999992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210</v>
      </c>
      <c r="AU119" s="245" t="s">
        <v>82</v>
      </c>
      <c r="AV119" s="14" t="s">
        <v>82</v>
      </c>
      <c r="AW119" s="14" t="s">
        <v>34</v>
      </c>
      <c r="AX119" s="14" t="s">
        <v>80</v>
      </c>
      <c r="AY119" s="245" t="s">
        <v>122</v>
      </c>
    </row>
    <row r="120" s="12" customFormat="1" ht="22.8" customHeight="1">
      <c r="A120" s="12"/>
      <c r="B120" s="190"/>
      <c r="C120" s="191"/>
      <c r="D120" s="192" t="s">
        <v>71</v>
      </c>
      <c r="E120" s="204" t="s">
        <v>644</v>
      </c>
      <c r="F120" s="204" t="s">
        <v>645</v>
      </c>
      <c r="G120" s="191"/>
      <c r="H120" s="191"/>
      <c r="I120" s="194"/>
      <c r="J120" s="205">
        <f>BK120</f>
        <v>0</v>
      </c>
      <c r="K120" s="191"/>
      <c r="L120" s="196"/>
      <c r="M120" s="197"/>
      <c r="N120" s="198"/>
      <c r="O120" s="198"/>
      <c r="P120" s="199">
        <f>SUM(P121:P122)</f>
        <v>0</v>
      </c>
      <c r="Q120" s="198"/>
      <c r="R120" s="199">
        <f>SUM(R121:R122)</f>
        <v>0</v>
      </c>
      <c r="S120" s="198"/>
      <c r="T120" s="200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1" t="s">
        <v>80</v>
      </c>
      <c r="AT120" s="202" t="s">
        <v>71</v>
      </c>
      <c r="AU120" s="202" t="s">
        <v>80</v>
      </c>
      <c r="AY120" s="201" t="s">
        <v>122</v>
      </c>
      <c r="BK120" s="203">
        <f>SUM(BK121:BK122)</f>
        <v>0</v>
      </c>
    </row>
    <row r="121" s="2" customFormat="1" ht="24.15" customHeight="1">
      <c r="A121" s="40"/>
      <c r="B121" s="41"/>
      <c r="C121" s="206" t="s">
        <v>164</v>
      </c>
      <c r="D121" s="206" t="s">
        <v>125</v>
      </c>
      <c r="E121" s="207" t="s">
        <v>680</v>
      </c>
      <c r="F121" s="208" t="s">
        <v>681</v>
      </c>
      <c r="G121" s="209" t="s">
        <v>355</v>
      </c>
      <c r="H121" s="210">
        <v>0.57399999999999992</v>
      </c>
      <c r="I121" s="211"/>
      <c r="J121" s="212">
        <f>ROUND(I121*H121,2)</f>
        <v>0</v>
      </c>
      <c r="K121" s="208" t="s">
        <v>129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143</v>
      </c>
      <c r="AT121" s="217" t="s">
        <v>125</v>
      </c>
      <c r="AU121" s="217" t="s">
        <v>82</v>
      </c>
      <c r="AY121" s="19" t="s">
        <v>122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143</v>
      </c>
      <c r="BM121" s="217" t="s">
        <v>682</v>
      </c>
    </row>
    <row r="122" s="2" customFormat="1">
      <c r="A122" s="40"/>
      <c r="B122" s="41"/>
      <c r="C122" s="42"/>
      <c r="D122" s="219" t="s">
        <v>132</v>
      </c>
      <c r="E122" s="42"/>
      <c r="F122" s="220" t="s">
        <v>683</v>
      </c>
      <c r="G122" s="42"/>
      <c r="H122" s="42"/>
      <c r="I122" s="221"/>
      <c r="J122" s="42"/>
      <c r="K122" s="42"/>
      <c r="L122" s="46"/>
      <c r="M122" s="257"/>
      <c r="N122" s="258"/>
      <c r="O122" s="259"/>
      <c r="P122" s="259"/>
      <c r="Q122" s="259"/>
      <c r="R122" s="259"/>
      <c r="S122" s="259"/>
      <c r="T122" s="26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132</v>
      </c>
      <c r="AU122" s="19" t="s">
        <v>82</v>
      </c>
    </row>
    <row r="123" s="2" customFormat="1" ht="6.96" customHeight="1">
      <c r="A123" s="40"/>
      <c r="B123" s="61"/>
      <c r="C123" s="62"/>
      <c r="D123" s="62"/>
      <c r="E123" s="62"/>
      <c r="F123" s="62"/>
      <c r="G123" s="62"/>
      <c r="H123" s="62"/>
      <c r="I123" s="62"/>
      <c r="J123" s="62"/>
      <c r="K123" s="62"/>
      <c r="L123" s="46"/>
      <c r="M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</sheetData>
  <sheetProtection sheet="1" autoFilter="0" formatColumns="0" formatRows="0" objects="1" scenarios="1" spinCount="100000" saltValue="GVQgx6TspEm977RvE+TWURbGqNIIyqgneO0JR1M9HN9JpraOZDDZV9O36fwC3SVeFkqCORQ2UyYLSLQMseS8Xw==" hashValue="XrxPMIq5Rz+585aHb8ssOR0/vDek9Rpn0flFJIL7LQRWSGp8M+SL99afrLL2g6ZgbK0QgZfuRHmNCldvHG4+RA==" algorithmName="SHA-512" password="CC35"/>
  <autoFilter ref="C84:K122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122252205"/>
    <hyperlink ref="F96" r:id="rId2" display="https://podminky.urs.cz/item/CS_URS_2025_01/564970315"/>
    <hyperlink ref="F99" r:id="rId3" display="https://podminky.urs.cz/item/CS_URS_2025_01/564971315"/>
    <hyperlink ref="F105" r:id="rId4" display="https://podminky.urs.cz/item/CS_URS_2025_01/919726123"/>
    <hyperlink ref="F112" r:id="rId5" display="https://podminky.urs.cz/item/CS_URS_2025_01/997221551"/>
    <hyperlink ref="F115" r:id="rId6" display="https://podminky.urs.cz/item/CS_URS_2025_01/997221559"/>
    <hyperlink ref="F118" r:id="rId7" display="https://podminky.urs.cz/item/CS_URS_2025_01/997221873"/>
    <hyperlink ref="F122" r:id="rId8" display="https://podminky.urs.cz/item/CS_URS_2025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Parkoviště pod Hrádkem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684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35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ROUND((SUM(BE82:BE223)),  2)</f>
        <v>0</v>
      </c>
      <c r="G33" s="40"/>
      <c r="H33" s="40"/>
      <c r="I33" s="150">
        <v>0.21</v>
      </c>
      <c r="J33" s="149">
        <f>ROUND(((SUM(BE82:BE223))*I33),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ROUND((SUM(BF82:BF223)),  2)</f>
        <v>0</v>
      </c>
      <c r="G34" s="40"/>
      <c r="H34" s="40"/>
      <c r="I34" s="150">
        <v>0.12</v>
      </c>
      <c r="J34" s="149">
        <f>ROUND(((SUM(BF82:BF223))*I34),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ROUND((SUM(BG82:BG223)),  2)</f>
        <v>0</v>
      </c>
      <c r="G35" s="40"/>
      <c r="H35" s="40"/>
      <c r="I35" s="150">
        <v>0.21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ROUND((SUM(BH82:BH223)),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ROUND((SUM(BI82:BI223)),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Parkoviště pod Hrádkem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SO 401 - Veřejné osvětlení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Varnsdorf</v>
      </c>
      <c r="G54" s="42"/>
      <c r="H54" s="42"/>
      <c r="I54" s="34" t="s">
        <v>31</v>
      </c>
      <c r="J54" s="38" t="str">
        <f>E21</f>
        <v>ProProjekt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685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686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687</v>
      </c>
      <c r="E62" s="176"/>
      <c r="F62" s="176"/>
      <c r="G62" s="176"/>
      <c r="H62" s="176"/>
      <c r="I62" s="176"/>
      <c r="J62" s="177">
        <f>J147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106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Parkoviště pod Hrádkem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93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 xml:space="preserve">SO 401 - Veřejné osvětlení 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 xml:space="preserve"> </v>
      </c>
      <c r="G76" s="42"/>
      <c r="H76" s="42"/>
      <c r="I76" s="34" t="s">
        <v>23</v>
      </c>
      <c r="J76" s="74" t="str">
        <f>IF(J12="","",J12)</f>
        <v>23. 6. 2025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>Město Varnsdorf</v>
      </c>
      <c r="G78" s="42"/>
      <c r="H78" s="42"/>
      <c r="I78" s="34" t="s">
        <v>31</v>
      </c>
      <c r="J78" s="38" t="str">
        <f>E21</f>
        <v>ProProjekt s.r.o.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35</v>
      </c>
      <c r="J79" s="38" t="str">
        <f>E24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107</v>
      </c>
      <c r="D81" s="182" t="s">
        <v>57</v>
      </c>
      <c r="E81" s="182" t="s">
        <v>53</v>
      </c>
      <c r="F81" s="182" t="s">
        <v>54</v>
      </c>
      <c r="G81" s="182" t="s">
        <v>108</v>
      </c>
      <c r="H81" s="182" t="s">
        <v>109</v>
      </c>
      <c r="I81" s="182" t="s">
        <v>110</v>
      </c>
      <c r="J81" s="182" t="s">
        <v>97</v>
      </c>
      <c r="K81" s="183" t="s">
        <v>111</v>
      </c>
      <c r="L81" s="184"/>
      <c r="M81" s="94" t="s">
        <v>19</v>
      </c>
      <c r="N81" s="95" t="s">
        <v>42</v>
      </c>
      <c r="O81" s="95" t="s">
        <v>112</v>
      </c>
      <c r="P81" s="95" t="s">
        <v>113</v>
      </c>
      <c r="Q81" s="95" t="s">
        <v>114</v>
      </c>
      <c r="R81" s="95" t="s">
        <v>115</v>
      </c>
      <c r="S81" s="95" t="s">
        <v>116</v>
      </c>
      <c r="T81" s="96" t="s">
        <v>117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118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</f>
        <v>0</v>
      </c>
      <c r="Q82" s="98"/>
      <c r="R82" s="187">
        <f>R83</f>
        <v>1.3242418</v>
      </c>
      <c r="S82" s="98"/>
      <c r="T82" s="188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71</v>
      </c>
      <c r="AU82" s="19" t="s">
        <v>98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71</v>
      </c>
      <c r="E83" s="193" t="s">
        <v>295</v>
      </c>
      <c r="F83" s="193" t="s">
        <v>688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P84+P147</f>
        <v>0</v>
      </c>
      <c r="Q83" s="198"/>
      <c r="R83" s="199">
        <f>R84+R147</f>
        <v>1.3242418</v>
      </c>
      <c r="S83" s="198"/>
      <c r="T83" s="200">
        <f>T84+T147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138</v>
      </c>
      <c r="AT83" s="202" t="s">
        <v>71</v>
      </c>
      <c r="AU83" s="202" t="s">
        <v>72</v>
      </c>
      <c r="AY83" s="201" t="s">
        <v>122</v>
      </c>
      <c r="BK83" s="203">
        <f>BK84+BK147</f>
        <v>0</v>
      </c>
    </row>
    <row r="84" s="12" customFormat="1" ht="22.8" customHeight="1">
      <c r="A84" s="12"/>
      <c r="B84" s="190"/>
      <c r="C84" s="191"/>
      <c r="D84" s="192" t="s">
        <v>71</v>
      </c>
      <c r="E84" s="204" t="s">
        <v>689</v>
      </c>
      <c r="F84" s="204" t="s">
        <v>690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SUM(P85:P146)</f>
        <v>0</v>
      </c>
      <c r="Q84" s="198"/>
      <c r="R84" s="199">
        <f>SUM(R85:R146)</f>
        <v>1.1989280000000002</v>
      </c>
      <c r="S84" s="198"/>
      <c r="T84" s="200">
        <f>SUM(T85:T146)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138</v>
      </c>
      <c r="AT84" s="202" t="s">
        <v>71</v>
      </c>
      <c r="AU84" s="202" t="s">
        <v>80</v>
      </c>
      <c r="AY84" s="201" t="s">
        <v>122</v>
      </c>
      <c r="BK84" s="203">
        <f>SUM(BK85:BK146)</f>
        <v>0</v>
      </c>
    </row>
    <row r="85" s="2" customFormat="1" ht="21.75" customHeight="1">
      <c r="A85" s="40"/>
      <c r="B85" s="41"/>
      <c r="C85" s="206" t="s">
        <v>80</v>
      </c>
      <c r="D85" s="206" t="s">
        <v>125</v>
      </c>
      <c r="E85" s="207" t="s">
        <v>691</v>
      </c>
      <c r="F85" s="208" t="s">
        <v>692</v>
      </c>
      <c r="G85" s="209" t="s">
        <v>247</v>
      </c>
      <c r="H85" s="210">
        <v>21</v>
      </c>
      <c r="I85" s="211"/>
      <c r="J85" s="212">
        <f>ROUND(I85*H85,2)</f>
        <v>0</v>
      </c>
      <c r="K85" s="208" t="s">
        <v>19</v>
      </c>
      <c r="L85" s="46"/>
      <c r="M85" s="213" t="s">
        <v>19</v>
      </c>
      <c r="N85" s="214" t="s">
        <v>43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205</v>
      </c>
      <c r="AT85" s="217" t="s">
        <v>125</v>
      </c>
      <c r="AU85" s="217" t="s">
        <v>82</v>
      </c>
      <c r="AY85" s="19" t="s">
        <v>122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80</v>
      </c>
      <c r="BK85" s="218">
        <f>ROUND(I85*H85,2)</f>
        <v>0</v>
      </c>
      <c r="BL85" s="19" t="s">
        <v>205</v>
      </c>
      <c r="BM85" s="217" t="s">
        <v>693</v>
      </c>
    </row>
    <row r="86" s="14" customFormat="1">
      <c r="A86" s="14"/>
      <c r="B86" s="235"/>
      <c r="C86" s="236"/>
      <c r="D86" s="226" t="s">
        <v>210</v>
      </c>
      <c r="E86" s="237" t="s">
        <v>19</v>
      </c>
      <c r="F86" s="238" t="s">
        <v>694</v>
      </c>
      <c r="G86" s="236"/>
      <c r="H86" s="239">
        <v>21</v>
      </c>
      <c r="I86" s="240"/>
      <c r="J86" s="236"/>
      <c r="K86" s="236"/>
      <c r="L86" s="241"/>
      <c r="M86" s="242"/>
      <c r="N86" s="243"/>
      <c r="O86" s="243"/>
      <c r="P86" s="243"/>
      <c r="Q86" s="243"/>
      <c r="R86" s="243"/>
      <c r="S86" s="243"/>
      <c r="T86" s="24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T86" s="245" t="s">
        <v>210</v>
      </c>
      <c r="AU86" s="245" t="s">
        <v>82</v>
      </c>
      <c r="AV86" s="14" t="s">
        <v>82</v>
      </c>
      <c r="AW86" s="14" t="s">
        <v>34</v>
      </c>
      <c r="AX86" s="14" t="s">
        <v>80</v>
      </c>
      <c r="AY86" s="245" t="s">
        <v>122</v>
      </c>
    </row>
    <row r="87" s="2" customFormat="1" ht="24.15" customHeight="1">
      <c r="A87" s="40"/>
      <c r="B87" s="41"/>
      <c r="C87" s="206" t="s">
        <v>82</v>
      </c>
      <c r="D87" s="206" t="s">
        <v>125</v>
      </c>
      <c r="E87" s="207" t="s">
        <v>695</v>
      </c>
      <c r="F87" s="208" t="s">
        <v>696</v>
      </c>
      <c r="G87" s="209" t="s">
        <v>247</v>
      </c>
      <c r="H87" s="210">
        <v>32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43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205</v>
      </c>
      <c r="AT87" s="217" t="s">
        <v>125</v>
      </c>
      <c r="AU87" s="217" t="s">
        <v>82</v>
      </c>
      <c r="AY87" s="19" t="s">
        <v>122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80</v>
      </c>
      <c r="BK87" s="218">
        <f>ROUND(I87*H87,2)</f>
        <v>0</v>
      </c>
      <c r="BL87" s="19" t="s">
        <v>205</v>
      </c>
      <c r="BM87" s="217" t="s">
        <v>697</v>
      </c>
    </row>
    <row r="88" s="14" customFormat="1">
      <c r="A88" s="14"/>
      <c r="B88" s="235"/>
      <c r="C88" s="236"/>
      <c r="D88" s="226" t="s">
        <v>210</v>
      </c>
      <c r="E88" s="237" t="s">
        <v>19</v>
      </c>
      <c r="F88" s="238" t="s">
        <v>698</v>
      </c>
      <c r="G88" s="236"/>
      <c r="H88" s="239">
        <v>32</v>
      </c>
      <c r="I88" s="240"/>
      <c r="J88" s="236"/>
      <c r="K88" s="236"/>
      <c r="L88" s="241"/>
      <c r="M88" s="242"/>
      <c r="N88" s="243"/>
      <c r="O88" s="243"/>
      <c r="P88" s="243"/>
      <c r="Q88" s="243"/>
      <c r="R88" s="243"/>
      <c r="S88" s="243"/>
      <c r="T88" s="24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5" t="s">
        <v>210</v>
      </c>
      <c r="AU88" s="245" t="s">
        <v>82</v>
      </c>
      <c r="AV88" s="14" t="s">
        <v>82</v>
      </c>
      <c r="AW88" s="14" t="s">
        <v>34</v>
      </c>
      <c r="AX88" s="14" t="s">
        <v>80</v>
      </c>
      <c r="AY88" s="245" t="s">
        <v>122</v>
      </c>
    </row>
    <row r="89" s="2" customFormat="1" ht="24.15" customHeight="1">
      <c r="A89" s="40"/>
      <c r="B89" s="41"/>
      <c r="C89" s="206" t="s">
        <v>138</v>
      </c>
      <c r="D89" s="206" t="s">
        <v>125</v>
      </c>
      <c r="E89" s="207" t="s">
        <v>699</v>
      </c>
      <c r="F89" s="208" t="s">
        <v>700</v>
      </c>
      <c r="G89" s="209" t="s">
        <v>247</v>
      </c>
      <c r="H89" s="210">
        <v>1</v>
      </c>
      <c r="I89" s="211"/>
      <c r="J89" s="212">
        <f>ROUND(I89*H89,2)</f>
        <v>0</v>
      </c>
      <c r="K89" s="208" t="s">
        <v>129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602</v>
      </c>
      <c r="AT89" s="217" t="s">
        <v>125</v>
      </c>
      <c r="AU89" s="217" t="s">
        <v>82</v>
      </c>
      <c r="AY89" s="19" t="s">
        <v>122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602</v>
      </c>
      <c r="BM89" s="217" t="s">
        <v>701</v>
      </c>
    </row>
    <row r="90" s="2" customFormat="1">
      <c r="A90" s="40"/>
      <c r="B90" s="41"/>
      <c r="C90" s="42"/>
      <c r="D90" s="219" t="s">
        <v>132</v>
      </c>
      <c r="E90" s="42"/>
      <c r="F90" s="220" t="s">
        <v>702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132</v>
      </c>
      <c r="AU90" s="19" t="s">
        <v>82</v>
      </c>
    </row>
    <row r="91" s="14" customFormat="1">
      <c r="A91" s="14"/>
      <c r="B91" s="235"/>
      <c r="C91" s="236"/>
      <c r="D91" s="226" t="s">
        <v>210</v>
      </c>
      <c r="E91" s="237" t="s">
        <v>19</v>
      </c>
      <c r="F91" s="238" t="s">
        <v>703</v>
      </c>
      <c r="G91" s="236"/>
      <c r="H91" s="239">
        <v>1</v>
      </c>
      <c r="I91" s="240"/>
      <c r="J91" s="236"/>
      <c r="K91" s="236"/>
      <c r="L91" s="241"/>
      <c r="M91" s="242"/>
      <c r="N91" s="243"/>
      <c r="O91" s="243"/>
      <c r="P91" s="243"/>
      <c r="Q91" s="243"/>
      <c r="R91" s="243"/>
      <c r="S91" s="243"/>
      <c r="T91" s="24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5" t="s">
        <v>210</v>
      </c>
      <c r="AU91" s="245" t="s">
        <v>82</v>
      </c>
      <c r="AV91" s="14" t="s">
        <v>82</v>
      </c>
      <c r="AW91" s="14" t="s">
        <v>34</v>
      </c>
      <c r="AX91" s="14" t="s">
        <v>80</v>
      </c>
      <c r="AY91" s="245" t="s">
        <v>122</v>
      </c>
    </row>
    <row r="92" s="2" customFormat="1" ht="16.5" customHeight="1">
      <c r="A92" s="40"/>
      <c r="B92" s="41"/>
      <c r="C92" s="261" t="s">
        <v>143</v>
      </c>
      <c r="D92" s="261" t="s">
        <v>295</v>
      </c>
      <c r="E92" s="262" t="s">
        <v>704</v>
      </c>
      <c r="F92" s="263" t="s">
        <v>705</v>
      </c>
      <c r="G92" s="264" t="s">
        <v>247</v>
      </c>
      <c r="H92" s="265">
        <v>1</v>
      </c>
      <c r="I92" s="266"/>
      <c r="J92" s="267">
        <f>ROUND(I92*H92,2)</f>
        <v>0</v>
      </c>
      <c r="K92" s="263" t="s">
        <v>129</v>
      </c>
      <c r="L92" s="268"/>
      <c r="M92" s="269" t="s">
        <v>19</v>
      </c>
      <c r="N92" s="270" t="s">
        <v>43</v>
      </c>
      <c r="O92" s="86"/>
      <c r="P92" s="215">
        <f>O92*H92</f>
        <v>0</v>
      </c>
      <c r="Q92" s="215">
        <v>0.0081</v>
      </c>
      <c r="R92" s="215">
        <f>Q92*H92</f>
        <v>0.0081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706</v>
      </c>
      <c r="AT92" s="217" t="s">
        <v>295</v>
      </c>
      <c r="AU92" s="217" t="s">
        <v>82</v>
      </c>
      <c r="AY92" s="19" t="s">
        <v>122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602</v>
      </c>
      <c r="BM92" s="217" t="s">
        <v>707</v>
      </c>
    </row>
    <row r="93" s="2" customFormat="1" ht="16.5" customHeight="1">
      <c r="A93" s="40"/>
      <c r="B93" s="41"/>
      <c r="C93" s="206" t="s">
        <v>121</v>
      </c>
      <c r="D93" s="206" t="s">
        <v>125</v>
      </c>
      <c r="E93" s="207" t="s">
        <v>708</v>
      </c>
      <c r="F93" s="208" t="s">
        <v>709</v>
      </c>
      <c r="G93" s="209" t="s">
        <v>247</v>
      </c>
      <c r="H93" s="210">
        <v>7</v>
      </c>
      <c r="I93" s="211"/>
      <c r="J93" s="212">
        <f>ROUND(I93*H93,2)</f>
        <v>0</v>
      </c>
      <c r="K93" s="208" t="s">
        <v>129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602</v>
      </c>
      <c r="AT93" s="217" t="s">
        <v>125</v>
      </c>
      <c r="AU93" s="217" t="s">
        <v>82</v>
      </c>
      <c r="AY93" s="19" t="s">
        <v>122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602</v>
      </c>
      <c r="BM93" s="217" t="s">
        <v>710</v>
      </c>
    </row>
    <row r="94" s="2" customFormat="1">
      <c r="A94" s="40"/>
      <c r="B94" s="41"/>
      <c r="C94" s="42"/>
      <c r="D94" s="219" t="s">
        <v>132</v>
      </c>
      <c r="E94" s="42"/>
      <c r="F94" s="220" t="s">
        <v>711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132</v>
      </c>
      <c r="AU94" s="19" t="s">
        <v>82</v>
      </c>
    </row>
    <row r="95" s="14" customFormat="1">
      <c r="A95" s="14"/>
      <c r="B95" s="235"/>
      <c r="C95" s="236"/>
      <c r="D95" s="226" t="s">
        <v>210</v>
      </c>
      <c r="E95" s="237" t="s">
        <v>19</v>
      </c>
      <c r="F95" s="238" t="s">
        <v>712</v>
      </c>
      <c r="G95" s="236"/>
      <c r="H95" s="239">
        <v>4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5" t="s">
        <v>210</v>
      </c>
      <c r="AU95" s="245" t="s">
        <v>82</v>
      </c>
      <c r="AV95" s="14" t="s">
        <v>82</v>
      </c>
      <c r="AW95" s="14" t="s">
        <v>34</v>
      </c>
      <c r="AX95" s="14" t="s">
        <v>72</v>
      </c>
      <c r="AY95" s="245" t="s">
        <v>122</v>
      </c>
    </row>
    <row r="96" s="14" customFormat="1">
      <c r="A96" s="14"/>
      <c r="B96" s="235"/>
      <c r="C96" s="236"/>
      <c r="D96" s="226" t="s">
        <v>210</v>
      </c>
      <c r="E96" s="237" t="s">
        <v>19</v>
      </c>
      <c r="F96" s="238" t="s">
        <v>713</v>
      </c>
      <c r="G96" s="236"/>
      <c r="H96" s="239">
        <v>1</v>
      </c>
      <c r="I96" s="240"/>
      <c r="J96" s="236"/>
      <c r="K96" s="236"/>
      <c r="L96" s="241"/>
      <c r="M96" s="242"/>
      <c r="N96" s="243"/>
      <c r="O96" s="243"/>
      <c r="P96" s="243"/>
      <c r="Q96" s="243"/>
      <c r="R96" s="243"/>
      <c r="S96" s="243"/>
      <c r="T96" s="24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5" t="s">
        <v>210</v>
      </c>
      <c r="AU96" s="245" t="s">
        <v>82</v>
      </c>
      <c r="AV96" s="14" t="s">
        <v>82</v>
      </c>
      <c r="AW96" s="14" t="s">
        <v>34</v>
      </c>
      <c r="AX96" s="14" t="s">
        <v>72</v>
      </c>
      <c r="AY96" s="245" t="s">
        <v>122</v>
      </c>
    </row>
    <row r="97" s="14" customFormat="1">
      <c r="A97" s="14"/>
      <c r="B97" s="235"/>
      <c r="C97" s="236"/>
      <c r="D97" s="226" t="s">
        <v>210</v>
      </c>
      <c r="E97" s="237" t="s">
        <v>19</v>
      </c>
      <c r="F97" s="238" t="s">
        <v>714</v>
      </c>
      <c r="G97" s="236"/>
      <c r="H97" s="239">
        <v>2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210</v>
      </c>
      <c r="AU97" s="245" t="s">
        <v>82</v>
      </c>
      <c r="AV97" s="14" t="s">
        <v>82</v>
      </c>
      <c r="AW97" s="14" t="s">
        <v>34</v>
      </c>
      <c r="AX97" s="14" t="s">
        <v>72</v>
      </c>
      <c r="AY97" s="245" t="s">
        <v>122</v>
      </c>
    </row>
    <row r="98" s="15" customFormat="1">
      <c r="A98" s="15"/>
      <c r="B98" s="246"/>
      <c r="C98" s="247"/>
      <c r="D98" s="226" t="s">
        <v>210</v>
      </c>
      <c r="E98" s="248" t="s">
        <v>19</v>
      </c>
      <c r="F98" s="249" t="s">
        <v>216</v>
      </c>
      <c r="G98" s="247"/>
      <c r="H98" s="250">
        <v>7</v>
      </c>
      <c r="I98" s="251"/>
      <c r="J98" s="247"/>
      <c r="K98" s="247"/>
      <c r="L98" s="252"/>
      <c r="M98" s="253"/>
      <c r="N98" s="254"/>
      <c r="O98" s="254"/>
      <c r="P98" s="254"/>
      <c r="Q98" s="254"/>
      <c r="R98" s="254"/>
      <c r="S98" s="254"/>
      <c r="T98" s="25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6" t="s">
        <v>210</v>
      </c>
      <c r="AU98" s="256" t="s">
        <v>82</v>
      </c>
      <c r="AV98" s="15" t="s">
        <v>143</v>
      </c>
      <c r="AW98" s="15" t="s">
        <v>34</v>
      </c>
      <c r="AX98" s="15" t="s">
        <v>80</v>
      </c>
      <c r="AY98" s="256" t="s">
        <v>122</v>
      </c>
    </row>
    <row r="99" s="2" customFormat="1" ht="16.5" customHeight="1">
      <c r="A99" s="40"/>
      <c r="B99" s="41"/>
      <c r="C99" s="261" t="s">
        <v>152</v>
      </c>
      <c r="D99" s="261" t="s">
        <v>295</v>
      </c>
      <c r="E99" s="262" t="s">
        <v>715</v>
      </c>
      <c r="F99" s="263" t="s">
        <v>716</v>
      </c>
      <c r="G99" s="264" t="s">
        <v>247</v>
      </c>
      <c r="H99" s="265">
        <v>4</v>
      </c>
      <c r="I99" s="266"/>
      <c r="J99" s="267">
        <f>ROUND(I99*H99,2)</f>
        <v>0</v>
      </c>
      <c r="K99" s="263" t="s">
        <v>19</v>
      </c>
      <c r="L99" s="268"/>
      <c r="M99" s="269" t="s">
        <v>19</v>
      </c>
      <c r="N99" s="270" t="s">
        <v>43</v>
      </c>
      <c r="O99" s="86"/>
      <c r="P99" s="215">
        <f>O99*H99</f>
        <v>0</v>
      </c>
      <c r="Q99" s="215">
        <v>0.0022</v>
      </c>
      <c r="R99" s="215">
        <f>Q99*H99</f>
        <v>0.0088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717</v>
      </c>
      <c r="AT99" s="217" t="s">
        <v>295</v>
      </c>
      <c r="AU99" s="217" t="s">
        <v>82</v>
      </c>
      <c r="AY99" s="19" t="s">
        <v>122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717</v>
      </c>
      <c r="BM99" s="217" t="s">
        <v>718</v>
      </c>
    </row>
    <row r="100" s="14" customFormat="1">
      <c r="A100" s="14"/>
      <c r="B100" s="235"/>
      <c r="C100" s="236"/>
      <c r="D100" s="226" t="s">
        <v>210</v>
      </c>
      <c r="E100" s="237" t="s">
        <v>19</v>
      </c>
      <c r="F100" s="238" t="s">
        <v>712</v>
      </c>
      <c r="G100" s="236"/>
      <c r="H100" s="239">
        <v>4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210</v>
      </c>
      <c r="AU100" s="245" t="s">
        <v>82</v>
      </c>
      <c r="AV100" s="14" t="s">
        <v>82</v>
      </c>
      <c r="AW100" s="14" t="s">
        <v>34</v>
      </c>
      <c r="AX100" s="14" t="s">
        <v>80</v>
      </c>
      <c r="AY100" s="245" t="s">
        <v>122</v>
      </c>
    </row>
    <row r="101" s="2" customFormat="1" ht="16.5" customHeight="1">
      <c r="A101" s="40"/>
      <c r="B101" s="41"/>
      <c r="C101" s="261" t="s">
        <v>157</v>
      </c>
      <c r="D101" s="261" t="s">
        <v>295</v>
      </c>
      <c r="E101" s="262" t="s">
        <v>719</v>
      </c>
      <c r="F101" s="263" t="s">
        <v>720</v>
      </c>
      <c r="G101" s="264" t="s">
        <v>247</v>
      </c>
      <c r="H101" s="265">
        <v>1</v>
      </c>
      <c r="I101" s="266"/>
      <c r="J101" s="267">
        <f>ROUND(I101*H101,2)</f>
        <v>0</v>
      </c>
      <c r="K101" s="263" t="s">
        <v>19</v>
      </c>
      <c r="L101" s="268"/>
      <c r="M101" s="269" t="s">
        <v>19</v>
      </c>
      <c r="N101" s="270" t="s">
        <v>43</v>
      </c>
      <c r="O101" s="86"/>
      <c r="P101" s="215">
        <f>O101*H101</f>
        <v>0</v>
      </c>
      <c r="Q101" s="215">
        <v>0.0033</v>
      </c>
      <c r="R101" s="215">
        <f>Q101*H101</f>
        <v>0.0033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717</v>
      </c>
      <c r="AT101" s="217" t="s">
        <v>295</v>
      </c>
      <c r="AU101" s="217" t="s">
        <v>82</v>
      </c>
      <c r="AY101" s="19" t="s">
        <v>122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717</v>
      </c>
      <c r="BM101" s="217" t="s">
        <v>721</v>
      </c>
    </row>
    <row r="102" s="14" customFormat="1">
      <c r="A102" s="14"/>
      <c r="B102" s="235"/>
      <c r="C102" s="236"/>
      <c r="D102" s="226" t="s">
        <v>210</v>
      </c>
      <c r="E102" s="237" t="s">
        <v>19</v>
      </c>
      <c r="F102" s="238" t="s">
        <v>713</v>
      </c>
      <c r="G102" s="236"/>
      <c r="H102" s="239">
        <v>1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210</v>
      </c>
      <c r="AU102" s="245" t="s">
        <v>82</v>
      </c>
      <c r="AV102" s="14" t="s">
        <v>82</v>
      </c>
      <c r="AW102" s="14" t="s">
        <v>34</v>
      </c>
      <c r="AX102" s="14" t="s">
        <v>80</v>
      </c>
      <c r="AY102" s="245" t="s">
        <v>122</v>
      </c>
    </row>
    <row r="103" s="2" customFormat="1" ht="16.5" customHeight="1">
      <c r="A103" s="40"/>
      <c r="B103" s="41"/>
      <c r="C103" s="261" t="s">
        <v>164</v>
      </c>
      <c r="D103" s="261" t="s">
        <v>295</v>
      </c>
      <c r="E103" s="262" t="s">
        <v>722</v>
      </c>
      <c r="F103" s="263" t="s">
        <v>723</v>
      </c>
      <c r="G103" s="264" t="s">
        <v>247</v>
      </c>
      <c r="H103" s="265">
        <v>2</v>
      </c>
      <c r="I103" s="266"/>
      <c r="J103" s="267">
        <f>ROUND(I103*H103,2)</f>
        <v>0</v>
      </c>
      <c r="K103" s="263" t="s">
        <v>19</v>
      </c>
      <c r="L103" s="268"/>
      <c r="M103" s="269" t="s">
        <v>19</v>
      </c>
      <c r="N103" s="270" t="s">
        <v>43</v>
      </c>
      <c r="O103" s="86"/>
      <c r="P103" s="215">
        <f>O103*H103</f>
        <v>0</v>
      </c>
      <c r="Q103" s="215">
        <v>0.0033</v>
      </c>
      <c r="R103" s="215">
        <f>Q103*H103</f>
        <v>0.0066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717</v>
      </c>
      <c r="AT103" s="217" t="s">
        <v>295</v>
      </c>
      <c r="AU103" s="217" t="s">
        <v>82</v>
      </c>
      <c r="AY103" s="19" t="s">
        <v>122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ROUND(I103*H103,2)</f>
        <v>0</v>
      </c>
      <c r="BL103" s="19" t="s">
        <v>717</v>
      </c>
      <c r="BM103" s="217" t="s">
        <v>724</v>
      </c>
    </row>
    <row r="104" s="14" customFormat="1">
      <c r="A104" s="14"/>
      <c r="B104" s="235"/>
      <c r="C104" s="236"/>
      <c r="D104" s="226" t="s">
        <v>210</v>
      </c>
      <c r="E104" s="237" t="s">
        <v>19</v>
      </c>
      <c r="F104" s="238" t="s">
        <v>714</v>
      </c>
      <c r="G104" s="236"/>
      <c r="H104" s="239">
        <v>2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210</v>
      </c>
      <c r="AU104" s="245" t="s">
        <v>82</v>
      </c>
      <c r="AV104" s="14" t="s">
        <v>82</v>
      </c>
      <c r="AW104" s="14" t="s">
        <v>34</v>
      </c>
      <c r="AX104" s="14" t="s">
        <v>80</v>
      </c>
      <c r="AY104" s="245" t="s">
        <v>122</v>
      </c>
    </row>
    <row r="105" s="2" customFormat="1" ht="16.5" customHeight="1">
      <c r="A105" s="40"/>
      <c r="B105" s="41"/>
      <c r="C105" s="206" t="s">
        <v>170</v>
      </c>
      <c r="D105" s="206" t="s">
        <v>125</v>
      </c>
      <c r="E105" s="207" t="s">
        <v>725</v>
      </c>
      <c r="F105" s="208" t="s">
        <v>726</v>
      </c>
      <c r="G105" s="209" t="s">
        <v>247</v>
      </c>
      <c r="H105" s="210">
        <v>7</v>
      </c>
      <c r="I105" s="211"/>
      <c r="J105" s="212">
        <f>ROUND(I105*H105,2)</f>
        <v>0</v>
      </c>
      <c r="K105" s="208" t="s">
        <v>129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602</v>
      </c>
      <c r="AT105" s="217" t="s">
        <v>125</v>
      </c>
      <c r="AU105" s="217" t="s">
        <v>82</v>
      </c>
      <c r="AY105" s="19" t="s">
        <v>122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602</v>
      </c>
      <c r="BM105" s="217" t="s">
        <v>727</v>
      </c>
    </row>
    <row r="106" s="2" customFormat="1">
      <c r="A106" s="40"/>
      <c r="B106" s="41"/>
      <c r="C106" s="42"/>
      <c r="D106" s="219" t="s">
        <v>132</v>
      </c>
      <c r="E106" s="42"/>
      <c r="F106" s="220" t="s">
        <v>728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132</v>
      </c>
      <c r="AU106" s="19" t="s">
        <v>82</v>
      </c>
    </row>
    <row r="107" s="14" customFormat="1">
      <c r="A107" s="14"/>
      <c r="B107" s="235"/>
      <c r="C107" s="236"/>
      <c r="D107" s="226" t="s">
        <v>210</v>
      </c>
      <c r="E107" s="237" t="s">
        <v>19</v>
      </c>
      <c r="F107" s="238" t="s">
        <v>729</v>
      </c>
      <c r="G107" s="236"/>
      <c r="H107" s="239">
        <v>7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5" t="s">
        <v>210</v>
      </c>
      <c r="AU107" s="245" t="s">
        <v>82</v>
      </c>
      <c r="AV107" s="14" t="s">
        <v>82</v>
      </c>
      <c r="AW107" s="14" t="s">
        <v>34</v>
      </c>
      <c r="AX107" s="14" t="s">
        <v>80</v>
      </c>
      <c r="AY107" s="245" t="s">
        <v>122</v>
      </c>
    </row>
    <row r="108" s="2" customFormat="1" ht="16.5" customHeight="1">
      <c r="A108" s="40"/>
      <c r="B108" s="41"/>
      <c r="C108" s="261" t="s">
        <v>174</v>
      </c>
      <c r="D108" s="261" t="s">
        <v>295</v>
      </c>
      <c r="E108" s="262" t="s">
        <v>730</v>
      </c>
      <c r="F108" s="263" t="s">
        <v>731</v>
      </c>
      <c r="G108" s="264" t="s">
        <v>247</v>
      </c>
      <c r="H108" s="265">
        <v>7</v>
      </c>
      <c r="I108" s="266"/>
      <c r="J108" s="267">
        <f>ROUND(I108*H108,2)</f>
        <v>0</v>
      </c>
      <c r="K108" s="263" t="s">
        <v>129</v>
      </c>
      <c r="L108" s="268"/>
      <c r="M108" s="269" t="s">
        <v>19</v>
      </c>
      <c r="N108" s="270" t="s">
        <v>43</v>
      </c>
      <c r="O108" s="86"/>
      <c r="P108" s="215">
        <f>O108*H108</f>
        <v>0</v>
      </c>
      <c r="Q108" s="215">
        <v>0.127</v>
      </c>
      <c r="R108" s="215">
        <f>Q108*H108</f>
        <v>0.889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717</v>
      </c>
      <c r="AT108" s="217" t="s">
        <v>295</v>
      </c>
      <c r="AU108" s="217" t="s">
        <v>82</v>
      </c>
      <c r="AY108" s="19" t="s">
        <v>122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717</v>
      </c>
      <c r="BM108" s="217" t="s">
        <v>732</v>
      </c>
    </row>
    <row r="109" s="2" customFormat="1" ht="16.5" customHeight="1">
      <c r="A109" s="40"/>
      <c r="B109" s="41"/>
      <c r="C109" s="206" t="s">
        <v>179</v>
      </c>
      <c r="D109" s="206" t="s">
        <v>125</v>
      </c>
      <c r="E109" s="207" t="s">
        <v>733</v>
      </c>
      <c r="F109" s="208" t="s">
        <v>734</v>
      </c>
      <c r="G109" s="209" t="s">
        <v>247</v>
      </c>
      <c r="H109" s="210">
        <v>1</v>
      </c>
      <c r="I109" s="211"/>
      <c r="J109" s="212">
        <f>ROUND(I109*H109,2)</f>
        <v>0</v>
      </c>
      <c r="K109" s="208" t="s">
        <v>129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602</v>
      </c>
      <c r="AT109" s="217" t="s">
        <v>125</v>
      </c>
      <c r="AU109" s="217" t="s">
        <v>82</v>
      </c>
      <c r="AY109" s="19" t="s">
        <v>122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602</v>
      </c>
      <c r="BM109" s="217" t="s">
        <v>735</v>
      </c>
    </row>
    <row r="110" s="2" customFormat="1">
      <c r="A110" s="40"/>
      <c r="B110" s="41"/>
      <c r="C110" s="42"/>
      <c r="D110" s="219" t="s">
        <v>132</v>
      </c>
      <c r="E110" s="42"/>
      <c r="F110" s="220" t="s">
        <v>736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132</v>
      </c>
      <c r="AU110" s="19" t="s">
        <v>82</v>
      </c>
    </row>
    <row r="111" s="14" customFormat="1">
      <c r="A111" s="14"/>
      <c r="B111" s="235"/>
      <c r="C111" s="236"/>
      <c r="D111" s="226" t="s">
        <v>210</v>
      </c>
      <c r="E111" s="237" t="s">
        <v>19</v>
      </c>
      <c r="F111" s="238" t="s">
        <v>737</v>
      </c>
      <c r="G111" s="236"/>
      <c r="H111" s="239">
        <v>1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5" t="s">
        <v>210</v>
      </c>
      <c r="AU111" s="245" t="s">
        <v>82</v>
      </c>
      <c r="AV111" s="14" t="s">
        <v>82</v>
      </c>
      <c r="AW111" s="14" t="s">
        <v>34</v>
      </c>
      <c r="AX111" s="14" t="s">
        <v>80</v>
      </c>
      <c r="AY111" s="245" t="s">
        <v>122</v>
      </c>
    </row>
    <row r="112" s="2" customFormat="1" ht="16.5" customHeight="1">
      <c r="A112" s="40"/>
      <c r="B112" s="41"/>
      <c r="C112" s="261" t="s">
        <v>8</v>
      </c>
      <c r="D112" s="261" t="s">
        <v>295</v>
      </c>
      <c r="E112" s="262" t="s">
        <v>738</v>
      </c>
      <c r="F112" s="263" t="s">
        <v>739</v>
      </c>
      <c r="G112" s="264" t="s">
        <v>247</v>
      </c>
      <c r="H112" s="265">
        <v>1</v>
      </c>
      <c r="I112" s="266"/>
      <c r="J112" s="267">
        <f>ROUND(I112*H112,2)</f>
        <v>0</v>
      </c>
      <c r="K112" s="263" t="s">
        <v>129</v>
      </c>
      <c r="L112" s="268"/>
      <c r="M112" s="269" t="s">
        <v>19</v>
      </c>
      <c r="N112" s="270" t="s">
        <v>43</v>
      </c>
      <c r="O112" s="86"/>
      <c r="P112" s="215">
        <f>O112*H112</f>
        <v>0</v>
      </c>
      <c r="Q112" s="215">
        <v>0.008</v>
      </c>
      <c r="R112" s="215">
        <f>Q112*H112</f>
        <v>0.008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717</v>
      </c>
      <c r="AT112" s="217" t="s">
        <v>295</v>
      </c>
      <c r="AU112" s="217" t="s">
        <v>82</v>
      </c>
      <c r="AY112" s="19" t="s">
        <v>122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717</v>
      </c>
      <c r="BM112" s="217" t="s">
        <v>740</v>
      </c>
    </row>
    <row r="113" s="2" customFormat="1" ht="16.5" customHeight="1">
      <c r="A113" s="40"/>
      <c r="B113" s="41"/>
      <c r="C113" s="206" t="s">
        <v>188</v>
      </c>
      <c r="D113" s="206" t="s">
        <v>125</v>
      </c>
      <c r="E113" s="207" t="s">
        <v>741</v>
      </c>
      <c r="F113" s="208" t="s">
        <v>742</v>
      </c>
      <c r="G113" s="209" t="s">
        <v>247</v>
      </c>
      <c r="H113" s="210">
        <v>7</v>
      </c>
      <c r="I113" s="211"/>
      <c r="J113" s="212">
        <f>ROUND(I113*H113,2)</f>
        <v>0</v>
      </c>
      <c r="K113" s="208" t="s">
        <v>129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602</v>
      </c>
      <c r="AT113" s="217" t="s">
        <v>125</v>
      </c>
      <c r="AU113" s="217" t="s">
        <v>82</v>
      </c>
      <c r="AY113" s="19" t="s">
        <v>122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602</v>
      </c>
      <c r="BM113" s="217" t="s">
        <v>743</v>
      </c>
    </row>
    <row r="114" s="2" customFormat="1">
      <c r="A114" s="40"/>
      <c r="B114" s="41"/>
      <c r="C114" s="42"/>
      <c r="D114" s="219" t="s">
        <v>132</v>
      </c>
      <c r="E114" s="42"/>
      <c r="F114" s="220" t="s">
        <v>744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132</v>
      </c>
      <c r="AU114" s="19" t="s">
        <v>82</v>
      </c>
    </row>
    <row r="115" s="2" customFormat="1" ht="16.5" customHeight="1">
      <c r="A115" s="40"/>
      <c r="B115" s="41"/>
      <c r="C115" s="261" t="s">
        <v>193</v>
      </c>
      <c r="D115" s="261" t="s">
        <v>295</v>
      </c>
      <c r="E115" s="262" t="s">
        <v>745</v>
      </c>
      <c r="F115" s="263" t="s">
        <v>746</v>
      </c>
      <c r="G115" s="264" t="s">
        <v>247</v>
      </c>
      <c r="H115" s="265">
        <v>7</v>
      </c>
      <c r="I115" s="266"/>
      <c r="J115" s="267">
        <f>ROUND(I115*H115,2)</f>
        <v>0</v>
      </c>
      <c r="K115" s="263" t="s">
        <v>129</v>
      </c>
      <c r="L115" s="268"/>
      <c r="M115" s="269" t="s">
        <v>19</v>
      </c>
      <c r="N115" s="270" t="s">
        <v>43</v>
      </c>
      <c r="O115" s="86"/>
      <c r="P115" s="215">
        <f>O115*H115</f>
        <v>0</v>
      </c>
      <c r="Q115" s="215">
        <v>0.0004</v>
      </c>
      <c r="R115" s="215">
        <f>Q115*H115</f>
        <v>0.0028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717</v>
      </c>
      <c r="AT115" s="217" t="s">
        <v>295</v>
      </c>
      <c r="AU115" s="217" t="s">
        <v>82</v>
      </c>
      <c r="AY115" s="19" t="s">
        <v>122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80</v>
      </c>
      <c r="BK115" s="218">
        <f>ROUND(I115*H115,2)</f>
        <v>0</v>
      </c>
      <c r="BL115" s="19" t="s">
        <v>717</v>
      </c>
      <c r="BM115" s="217" t="s">
        <v>747</v>
      </c>
    </row>
    <row r="116" s="2" customFormat="1" ht="24.15" customHeight="1">
      <c r="A116" s="40"/>
      <c r="B116" s="41"/>
      <c r="C116" s="206" t="s">
        <v>198</v>
      </c>
      <c r="D116" s="206" t="s">
        <v>125</v>
      </c>
      <c r="E116" s="207" t="s">
        <v>748</v>
      </c>
      <c r="F116" s="208" t="s">
        <v>749</v>
      </c>
      <c r="G116" s="209" t="s">
        <v>344</v>
      </c>
      <c r="H116" s="210">
        <v>138.1</v>
      </c>
      <c r="I116" s="211"/>
      <c r="J116" s="212">
        <f>ROUND(I116*H116,2)</f>
        <v>0</v>
      </c>
      <c r="K116" s="208" t="s">
        <v>129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602</v>
      </c>
      <c r="AT116" s="217" t="s">
        <v>125</v>
      </c>
      <c r="AU116" s="217" t="s">
        <v>82</v>
      </c>
      <c r="AY116" s="19" t="s">
        <v>122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602</v>
      </c>
      <c r="BM116" s="217" t="s">
        <v>750</v>
      </c>
    </row>
    <row r="117" s="2" customFormat="1">
      <c r="A117" s="40"/>
      <c r="B117" s="41"/>
      <c r="C117" s="42"/>
      <c r="D117" s="219" t="s">
        <v>132</v>
      </c>
      <c r="E117" s="42"/>
      <c r="F117" s="220" t="s">
        <v>751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132</v>
      </c>
      <c r="AU117" s="19" t="s">
        <v>82</v>
      </c>
    </row>
    <row r="118" s="14" customFormat="1">
      <c r="A118" s="14"/>
      <c r="B118" s="235"/>
      <c r="C118" s="236"/>
      <c r="D118" s="226" t="s">
        <v>210</v>
      </c>
      <c r="E118" s="237" t="s">
        <v>19</v>
      </c>
      <c r="F118" s="238" t="s">
        <v>752</v>
      </c>
      <c r="G118" s="236"/>
      <c r="H118" s="239">
        <v>138.1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5" t="s">
        <v>210</v>
      </c>
      <c r="AU118" s="245" t="s">
        <v>82</v>
      </c>
      <c r="AV118" s="14" t="s">
        <v>82</v>
      </c>
      <c r="AW118" s="14" t="s">
        <v>34</v>
      </c>
      <c r="AX118" s="14" t="s">
        <v>80</v>
      </c>
      <c r="AY118" s="245" t="s">
        <v>122</v>
      </c>
    </row>
    <row r="119" s="2" customFormat="1" ht="16.5" customHeight="1">
      <c r="A119" s="40"/>
      <c r="B119" s="41"/>
      <c r="C119" s="261" t="s">
        <v>205</v>
      </c>
      <c r="D119" s="261" t="s">
        <v>295</v>
      </c>
      <c r="E119" s="262" t="s">
        <v>753</v>
      </c>
      <c r="F119" s="263" t="s">
        <v>754</v>
      </c>
      <c r="G119" s="264" t="s">
        <v>298</v>
      </c>
      <c r="H119" s="265">
        <v>138.1</v>
      </c>
      <c r="I119" s="266"/>
      <c r="J119" s="267">
        <f>ROUND(I119*H119,2)</f>
        <v>0</v>
      </c>
      <c r="K119" s="263" t="s">
        <v>129</v>
      </c>
      <c r="L119" s="268"/>
      <c r="M119" s="269" t="s">
        <v>19</v>
      </c>
      <c r="N119" s="270" t="s">
        <v>43</v>
      </c>
      <c r="O119" s="86"/>
      <c r="P119" s="215">
        <f>O119*H119</f>
        <v>0</v>
      </c>
      <c r="Q119" s="215">
        <v>0.001</v>
      </c>
      <c r="R119" s="215">
        <f>Q119*H119</f>
        <v>0.1381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717</v>
      </c>
      <c r="AT119" s="217" t="s">
        <v>295</v>
      </c>
      <c r="AU119" s="217" t="s">
        <v>82</v>
      </c>
      <c r="AY119" s="19" t="s">
        <v>122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717</v>
      </c>
      <c r="BM119" s="217" t="s">
        <v>755</v>
      </c>
    </row>
    <row r="120" s="2" customFormat="1" ht="24.15" customHeight="1">
      <c r="A120" s="40"/>
      <c r="B120" s="41"/>
      <c r="C120" s="206" t="s">
        <v>217</v>
      </c>
      <c r="D120" s="206" t="s">
        <v>125</v>
      </c>
      <c r="E120" s="207" t="s">
        <v>756</v>
      </c>
      <c r="F120" s="208" t="s">
        <v>757</v>
      </c>
      <c r="G120" s="209" t="s">
        <v>344</v>
      </c>
      <c r="H120" s="210">
        <v>10.5</v>
      </c>
      <c r="I120" s="211"/>
      <c r="J120" s="212">
        <f>ROUND(I120*H120,2)</f>
        <v>0</v>
      </c>
      <c r="K120" s="208" t="s">
        <v>19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602</v>
      </c>
      <c r="AT120" s="217" t="s">
        <v>125</v>
      </c>
      <c r="AU120" s="217" t="s">
        <v>82</v>
      </c>
      <c r="AY120" s="19" t="s">
        <v>122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602</v>
      </c>
      <c r="BM120" s="217" t="s">
        <v>758</v>
      </c>
    </row>
    <row r="121" s="14" customFormat="1">
      <c r="A121" s="14"/>
      <c r="B121" s="235"/>
      <c r="C121" s="236"/>
      <c r="D121" s="226" t="s">
        <v>210</v>
      </c>
      <c r="E121" s="237" t="s">
        <v>19</v>
      </c>
      <c r="F121" s="238" t="s">
        <v>759</v>
      </c>
      <c r="G121" s="236"/>
      <c r="H121" s="239">
        <v>10.5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210</v>
      </c>
      <c r="AU121" s="245" t="s">
        <v>82</v>
      </c>
      <c r="AV121" s="14" t="s">
        <v>82</v>
      </c>
      <c r="AW121" s="14" t="s">
        <v>34</v>
      </c>
      <c r="AX121" s="14" t="s">
        <v>80</v>
      </c>
      <c r="AY121" s="245" t="s">
        <v>122</v>
      </c>
    </row>
    <row r="122" s="2" customFormat="1" ht="16.5" customHeight="1">
      <c r="A122" s="40"/>
      <c r="B122" s="41"/>
      <c r="C122" s="261" t="s">
        <v>224</v>
      </c>
      <c r="D122" s="261" t="s">
        <v>295</v>
      </c>
      <c r="E122" s="262" t="s">
        <v>760</v>
      </c>
      <c r="F122" s="263" t="s">
        <v>761</v>
      </c>
      <c r="G122" s="264" t="s">
        <v>298</v>
      </c>
      <c r="H122" s="265">
        <v>7.298</v>
      </c>
      <c r="I122" s="266"/>
      <c r="J122" s="267">
        <f>ROUND(I122*H122,2)</f>
        <v>0</v>
      </c>
      <c r="K122" s="263" t="s">
        <v>19</v>
      </c>
      <c r="L122" s="268"/>
      <c r="M122" s="269" t="s">
        <v>19</v>
      </c>
      <c r="N122" s="270" t="s">
        <v>43</v>
      </c>
      <c r="O122" s="86"/>
      <c r="P122" s="215">
        <f>O122*H122</f>
        <v>0</v>
      </c>
      <c r="Q122" s="215">
        <v>0.001</v>
      </c>
      <c r="R122" s="215">
        <f>Q122*H122</f>
        <v>0.007298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717</v>
      </c>
      <c r="AT122" s="217" t="s">
        <v>295</v>
      </c>
      <c r="AU122" s="217" t="s">
        <v>82</v>
      </c>
      <c r="AY122" s="19" t="s">
        <v>122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80</v>
      </c>
      <c r="BK122" s="218">
        <f>ROUND(I122*H122,2)</f>
        <v>0</v>
      </c>
      <c r="BL122" s="19" t="s">
        <v>717</v>
      </c>
      <c r="BM122" s="217" t="s">
        <v>762</v>
      </c>
    </row>
    <row r="123" s="14" customFormat="1">
      <c r="A123" s="14"/>
      <c r="B123" s="235"/>
      <c r="C123" s="236"/>
      <c r="D123" s="226" t="s">
        <v>210</v>
      </c>
      <c r="E123" s="237" t="s">
        <v>19</v>
      </c>
      <c r="F123" s="238" t="s">
        <v>763</v>
      </c>
      <c r="G123" s="236"/>
      <c r="H123" s="239">
        <v>7.298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210</v>
      </c>
      <c r="AU123" s="245" t="s">
        <v>82</v>
      </c>
      <c r="AV123" s="14" t="s">
        <v>82</v>
      </c>
      <c r="AW123" s="14" t="s">
        <v>34</v>
      </c>
      <c r="AX123" s="14" t="s">
        <v>80</v>
      </c>
      <c r="AY123" s="245" t="s">
        <v>122</v>
      </c>
    </row>
    <row r="124" s="2" customFormat="1" ht="24.15" customHeight="1">
      <c r="A124" s="40"/>
      <c r="B124" s="41"/>
      <c r="C124" s="206" t="s">
        <v>230</v>
      </c>
      <c r="D124" s="206" t="s">
        <v>125</v>
      </c>
      <c r="E124" s="207" t="s">
        <v>764</v>
      </c>
      <c r="F124" s="208" t="s">
        <v>765</v>
      </c>
      <c r="G124" s="209" t="s">
        <v>247</v>
      </c>
      <c r="H124" s="210">
        <v>1</v>
      </c>
      <c r="I124" s="211"/>
      <c r="J124" s="212">
        <f>ROUND(I124*H124,2)</f>
        <v>0</v>
      </c>
      <c r="K124" s="208" t="s">
        <v>129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602</v>
      </c>
      <c r="AT124" s="217" t="s">
        <v>125</v>
      </c>
      <c r="AU124" s="217" t="s">
        <v>82</v>
      </c>
      <c r="AY124" s="19" t="s">
        <v>122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602</v>
      </c>
      <c r="BM124" s="217" t="s">
        <v>766</v>
      </c>
    </row>
    <row r="125" s="2" customFormat="1">
      <c r="A125" s="40"/>
      <c r="B125" s="41"/>
      <c r="C125" s="42"/>
      <c r="D125" s="219" t="s">
        <v>132</v>
      </c>
      <c r="E125" s="42"/>
      <c r="F125" s="220" t="s">
        <v>767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132</v>
      </c>
      <c r="AU125" s="19" t="s">
        <v>82</v>
      </c>
    </row>
    <row r="126" s="2" customFormat="1" ht="16.5" customHeight="1">
      <c r="A126" s="40"/>
      <c r="B126" s="41"/>
      <c r="C126" s="206" t="s">
        <v>347</v>
      </c>
      <c r="D126" s="206" t="s">
        <v>125</v>
      </c>
      <c r="E126" s="207" t="s">
        <v>768</v>
      </c>
      <c r="F126" s="208" t="s">
        <v>769</v>
      </c>
      <c r="G126" s="209" t="s">
        <v>247</v>
      </c>
      <c r="H126" s="210">
        <v>1</v>
      </c>
      <c r="I126" s="211"/>
      <c r="J126" s="212">
        <f>ROUND(I126*H126,2)</f>
        <v>0</v>
      </c>
      <c r="K126" s="208" t="s">
        <v>129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602</v>
      </c>
      <c r="AT126" s="217" t="s">
        <v>125</v>
      </c>
      <c r="AU126" s="217" t="s">
        <v>82</v>
      </c>
      <c r="AY126" s="19" t="s">
        <v>122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602</v>
      </c>
      <c r="BM126" s="217" t="s">
        <v>770</v>
      </c>
    </row>
    <row r="127" s="2" customFormat="1">
      <c r="A127" s="40"/>
      <c r="B127" s="41"/>
      <c r="C127" s="42"/>
      <c r="D127" s="219" t="s">
        <v>132</v>
      </c>
      <c r="E127" s="42"/>
      <c r="F127" s="220" t="s">
        <v>771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132</v>
      </c>
      <c r="AU127" s="19" t="s">
        <v>82</v>
      </c>
    </row>
    <row r="128" s="2" customFormat="1" ht="24.15" customHeight="1">
      <c r="A128" s="40"/>
      <c r="B128" s="41"/>
      <c r="C128" s="206" t="s">
        <v>7</v>
      </c>
      <c r="D128" s="206" t="s">
        <v>125</v>
      </c>
      <c r="E128" s="207" t="s">
        <v>772</v>
      </c>
      <c r="F128" s="208" t="s">
        <v>773</v>
      </c>
      <c r="G128" s="209" t="s">
        <v>344</v>
      </c>
      <c r="H128" s="210">
        <v>73.6</v>
      </c>
      <c r="I128" s="211"/>
      <c r="J128" s="212">
        <f>ROUND(I128*H128,2)</f>
        <v>0</v>
      </c>
      <c r="K128" s="208" t="s">
        <v>129</v>
      </c>
      <c r="L128" s="46"/>
      <c r="M128" s="213" t="s">
        <v>19</v>
      </c>
      <c r="N128" s="214" t="s">
        <v>43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602</v>
      </c>
      <c r="AT128" s="217" t="s">
        <v>125</v>
      </c>
      <c r="AU128" s="217" t="s">
        <v>82</v>
      </c>
      <c r="AY128" s="19" t="s">
        <v>122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602</v>
      </c>
      <c r="BM128" s="217" t="s">
        <v>774</v>
      </c>
    </row>
    <row r="129" s="2" customFormat="1">
      <c r="A129" s="40"/>
      <c r="B129" s="41"/>
      <c r="C129" s="42"/>
      <c r="D129" s="219" t="s">
        <v>132</v>
      </c>
      <c r="E129" s="42"/>
      <c r="F129" s="220" t="s">
        <v>775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132</v>
      </c>
      <c r="AU129" s="19" t="s">
        <v>82</v>
      </c>
    </row>
    <row r="130" s="14" customFormat="1">
      <c r="A130" s="14"/>
      <c r="B130" s="235"/>
      <c r="C130" s="236"/>
      <c r="D130" s="226" t="s">
        <v>210</v>
      </c>
      <c r="E130" s="237" t="s">
        <v>19</v>
      </c>
      <c r="F130" s="238" t="s">
        <v>776</v>
      </c>
      <c r="G130" s="236"/>
      <c r="H130" s="239">
        <v>73.6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210</v>
      </c>
      <c r="AU130" s="245" t="s">
        <v>82</v>
      </c>
      <c r="AV130" s="14" t="s">
        <v>82</v>
      </c>
      <c r="AW130" s="14" t="s">
        <v>34</v>
      </c>
      <c r="AX130" s="14" t="s">
        <v>80</v>
      </c>
      <c r="AY130" s="245" t="s">
        <v>122</v>
      </c>
    </row>
    <row r="131" s="2" customFormat="1" ht="16.5" customHeight="1">
      <c r="A131" s="40"/>
      <c r="B131" s="41"/>
      <c r="C131" s="261" t="s">
        <v>359</v>
      </c>
      <c r="D131" s="261" t="s">
        <v>295</v>
      </c>
      <c r="E131" s="262" t="s">
        <v>777</v>
      </c>
      <c r="F131" s="263" t="s">
        <v>778</v>
      </c>
      <c r="G131" s="264" t="s">
        <v>344</v>
      </c>
      <c r="H131" s="265">
        <v>73.6</v>
      </c>
      <c r="I131" s="266"/>
      <c r="J131" s="267">
        <f>ROUND(I131*H131,2)</f>
        <v>0</v>
      </c>
      <c r="K131" s="263" t="s">
        <v>129</v>
      </c>
      <c r="L131" s="268"/>
      <c r="M131" s="269" t="s">
        <v>19</v>
      </c>
      <c r="N131" s="270" t="s">
        <v>43</v>
      </c>
      <c r="O131" s="86"/>
      <c r="P131" s="215">
        <f>O131*H131</f>
        <v>0</v>
      </c>
      <c r="Q131" s="215">
        <v>0.00012</v>
      </c>
      <c r="R131" s="215">
        <f>Q131*H131</f>
        <v>0.0088319999999999984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717</v>
      </c>
      <c r="AT131" s="217" t="s">
        <v>295</v>
      </c>
      <c r="AU131" s="217" t="s">
        <v>82</v>
      </c>
      <c r="AY131" s="19" t="s">
        <v>122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717</v>
      </c>
      <c r="BM131" s="217" t="s">
        <v>779</v>
      </c>
    </row>
    <row r="132" s="14" customFormat="1">
      <c r="A132" s="14"/>
      <c r="B132" s="235"/>
      <c r="C132" s="236"/>
      <c r="D132" s="226" t="s">
        <v>210</v>
      </c>
      <c r="E132" s="237" t="s">
        <v>19</v>
      </c>
      <c r="F132" s="238" t="s">
        <v>780</v>
      </c>
      <c r="G132" s="236"/>
      <c r="H132" s="239">
        <v>62.1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210</v>
      </c>
      <c r="AU132" s="245" t="s">
        <v>82</v>
      </c>
      <c r="AV132" s="14" t="s">
        <v>82</v>
      </c>
      <c r="AW132" s="14" t="s">
        <v>34</v>
      </c>
      <c r="AX132" s="14" t="s">
        <v>72</v>
      </c>
      <c r="AY132" s="245" t="s">
        <v>122</v>
      </c>
    </row>
    <row r="133" s="14" customFormat="1">
      <c r="A133" s="14"/>
      <c r="B133" s="235"/>
      <c r="C133" s="236"/>
      <c r="D133" s="226" t="s">
        <v>210</v>
      </c>
      <c r="E133" s="237" t="s">
        <v>19</v>
      </c>
      <c r="F133" s="238" t="s">
        <v>781</v>
      </c>
      <c r="G133" s="236"/>
      <c r="H133" s="239">
        <v>11.5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210</v>
      </c>
      <c r="AU133" s="245" t="s">
        <v>82</v>
      </c>
      <c r="AV133" s="14" t="s">
        <v>82</v>
      </c>
      <c r="AW133" s="14" t="s">
        <v>34</v>
      </c>
      <c r="AX133" s="14" t="s">
        <v>72</v>
      </c>
      <c r="AY133" s="245" t="s">
        <v>122</v>
      </c>
    </row>
    <row r="134" s="15" customFormat="1">
      <c r="A134" s="15"/>
      <c r="B134" s="246"/>
      <c r="C134" s="247"/>
      <c r="D134" s="226" t="s">
        <v>210</v>
      </c>
      <c r="E134" s="248" t="s">
        <v>19</v>
      </c>
      <c r="F134" s="249" t="s">
        <v>216</v>
      </c>
      <c r="G134" s="247"/>
      <c r="H134" s="250">
        <v>73.6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6" t="s">
        <v>210</v>
      </c>
      <c r="AU134" s="256" t="s">
        <v>82</v>
      </c>
      <c r="AV134" s="15" t="s">
        <v>143</v>
      </c>
      <c r="AW134" s="15" t="s">
        <v>34</v>
      </c>
      <c r="AX134" s="15" t="s">
        <v>80</v>
      </c>
      <c r="AY134" s="256" t="s">
        <v>122</v>
      </c>
    </row>
    <row r="135" s="2" customFormat="1" ht="24.15" customHeight="1">
      <c r="A135" s="40"/>
      <c r="B135" s="41"/>
      <c r="C135" s="206" t="s">
        <v>365</v>
      </c>
      <c r="D135" s="206" t="s">
        <v>125</v>
      </c>
      <c r="E135" s="207" t="s">
        <v>782</v>
      </c>
      <c r="F135" s="208" t="s">
        <v>783</v>
      </c>
      <c r="G135" s="209" t="s">
        <v>344</v>
      </c>
      <c r="H135" s="210">
        <v>155.5</v>
      </c>
      <c r="I135" s="211"/>
      <c r="J135" s="212">
        <f>ROUND(I135*H135,2)</f>
        <v>0</v>
      </c>
      <c r="K135" s="208" t="s">
        <v>129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602</v>
      </c>
      <c r="AT135" s="217" t="s">
        <v>125</v>
      </c>
      <c r="AU135" s="217" t="s">
        <v>82</v>
      </c>
      <c r="AY135" s="19" t="s">
        <v>122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602</v>
      </c>
      <c r="BM135" s="217" t="s">
        <v>784</v>
      </c>
    </row>
    <row r="136" s="2" customFormat="1">
      <c r="A136" s="40"/>
      <c r="B136" s="41"/>
      <c r="C136" s="42"/>
      <c r="D136" s="219" t="s">
        <v>132</v>
      </c>
      <c r="E136" s="42"/>
      <c r="F136" s="220" t="s">
        <v>785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132</v>
      </c>
      <c r="AU136" s="19" t="s">
        <v>82</v>
      </c>
    </row>
    <row r="137" s="14" customFormat="1">
      <c r="A137" s="14"/>
      <c r="B137" s="235"/>
      <c r="C137" s="236"/>
      <c r="D137" s="226" t="s">
        <v>210</v>
      </c>
      <c r="E137" s="237" t="s">
        <v>19</v>
      </c>
      <c r="F137" s="238" t="s">
        <v>786</v>
      </c>
      <c r="G137" s="236"/>
      <c r="H137" s="239">
        <v>138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5" t="s">
        <v>210</v>
      </c>
      <c r="AU137" s="245" t="s">
        <v>82</v>
      </c>
      <c r="AV137" s="14" t="s">
        <v>82</v>
      </c>
      <c r="AW137" s="14" t="s">
        <v>34</v>
      </c>
      <c r="AX137" s="14" t="s">
        <v>72</v>
      </c>
      <c r="AY137" s="245" t="s">
        <v>122</v>
      </c>
    </row>
    <row r="138" s="14" customFormat="1">
      <c r="A138" s="14"/>
      <c r="B138" s="235"/>
      <c r="C138" s="236"/>
      <c r="D138" s="226" t="s">
        <v>210</v>
      </c>
      <c r="E138" s="237" t="s">
        <v>19</v>
      </c>
      <c r="F138" s="238" t="s">
        <v>787</v>
      </c>
      <c r="G138" s="236"/>
      <c r="H138" s="239">
        <v>17.5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210</v>
      </c>
      <c r="AU138" s="245" t="s">
        <v>82</v>
      </c>
      <c r="AV138" s="14" t="s">
        <v>82</v>
      </c>
      <c r="AW138" s="14" t="s">
        <v>34</v>
      </c>
      <c r="AX138" s="14" t="s">
        <v>72</v>
      </c>
      <c r="AY138" s="245" t="s">
        <v>122</v>
      </c>
    </row>
    <row r="139" s="15" customFormat="1">
      <c r="A139" s="15"/>
      <c r="B139" s="246"/>
      <c r="C139" s="247"/>
      <c r="D139" s="226" t="s">
        <v>210</v>
      </c>
      <c r="E139" s="248" t="s">
        <v>19</v>
      </c>
      <c r="F139" s="249" t="s">
        <v>216</v>
      </c>
      <c r="G139" s="247"/>
      <c r="H139" s="250">
        <v>155.5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56" t="s">
        <v>210</v>
      </c>
      <c r="AU139" s="256" t="s">
        <v>82</v>
      </c>
      <c r="AV139" s="15" t="s">
        <v>143</v>
      </c>
      <c r="AW139" s="15" t="s">
        <v>34</v>
      </c>
      <c r="AX139" s="15" t="s">
        <v>80</v>
      </c>
      <c r="AY139" s="256" t="s">
        <v>122</v>
      </c>
    </row>
    <row r="140" s="2" customFormat="1" ht="16.5" customHeight="1">
      <c r="A140" s="40"/>
      <c r="B140" s="41"/>
      <c r="C140" s="261" t="s">
        <v>372</v>
      </c>
      <c r="D140" s="261" t="s">
        <v>295</v>
      </c>
      <c r="E140" s="262" t="s">
        <v>788</v>
      </c>
      <c r="F140" s="263" t="s">
        <v>789</v>
      </c>
      <c r="G140" s="264" t="s">
        <v>344</v>
      </c>
      <c r="H140" s="265">
        <v>178.825</v>
      </c>
      <c r="I140" s="266"/>
      <c r="J140" s="267">
        <f>ROUND(I140*H140,2)</f>
        <v>0</v>
      </c>
      <c r="K140" s="263" t="s">
        <v>129</v>
      </c>
      <c r="L140" s="268"/>
      <c r="M140" s="269" t="s">
        <v>19</v>
      </c>
      <c r="N140" s="270" t="s">
        <v>43</v>
      </c>
      <c r="O140" s="86"/>
      <c r="P140" s="215">
        <f>O140*H140</f>
        <v>0</v>
      </c>
      <c r="Q140" s="215">
        <v>0.00064</v>
      </c>
      <c r="R140" s="215">
        <f>Q140*H140</f>
        <v>0.114448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717</v>
      </c>
      <c r="AT140" s="217" t="s">
        <v>295</v>
      </c>
      <c r="AU140" s="217" t="s">
        <v>82</v>
      </c>
      <c r="AY140" s="19" t="s">
        <v>122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80</v>
      </c>
      <c r="BK140" s="218">
        <f>ROUND(I140*H140,2)</f>
        <v>0</v>
      </c>
      <c r="BL140" s="19" t="s">
        <v>717</v>
      </c>
      <c r="BM140" s="217" t="s">
        <v>790</v>
      </c>
    </row>
    <row r="141" s="14" customFormat="1">
      <c r="A141" s="14"/>
      <c r="B141" s="235"/>
      <c r="C141" s="236"/>
      <c r="D141" s="226" t="s">
        <v>210</v>
      </c>
      <c r="E141" s="237" t="s">
        <v>19</v>
      </c>
      <c r="F141" s="238" t="s">
        <v>791</v>
      </c>
      <c r="G141" s="236"/>
      <c r="H141" s="239">
        <v>178.825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210</v>
      </c>
      <c r="AU141" s="245" t="s">
        <v>82</v>
      </c>
      <c r="AV141" s="14" t="s">
        <v>82</v>
      </c>
      <c r="AW141" s="14" t="s">
        <v>34</v>
      </c>
      <c r="AX141" s="14" t="s">
        <v>80</v>
      </c>
      <c r="AY141" s="245" t="s">
        <v>122</v>
      </c>
    </row>
    <row r="142" s="2" customFormat="1" ht="16.5" customHeight="1">
      <c r="A142" s="40"/>
      <c r="B142" s="41"/>
      <c r="C142" s="206" t="s">
        <v>380</v>
      </c>
      <c r="D142" s="206" t="s">
        <v>125</v>
      </c>
      <c r="E142" s="207" t="s">
        <v>792</v>
      </c>
      <c r="F142" s="208" t="s">
        <v>793</v>
      </c>
      <c r="G142" s="209" t="s">
        <v>794</v>
      </c>
      <c r="H142" s="210">
        <v>1</v>
      </c>
      <c r="I142" s="211"/>
      <c r="J142" s="212">
        <f>ROUND(I142*H142,2)</f>
        <v>0</v>
      </c>
      <c r="K142" s="208" t="s">
        <v>19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602</v>
      </c>
      <c r="AT142" s="217" t="s">
        <v>125</v>
      </c>
      <c r="AU142" s="217" t="s">
        <v>82</v>
      </c>
      <c r="AY142" s="19" t="s">
        <v>122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602</v>
      </c>
      <c r="BM142" s="217" t="s">
        <v>795</v>
      </c>
    </row>
    <row r="143" s="2" customFormat="1" ht="16.5" customHeight="1">
      <c r="A143" s="40"/>
      <c r="B143" s="41"/>
      <c r="C143" s="261" t="s">
        <v>386</v>
      </c>
      <c r="D143" s="261" t="s">
        <v>295</v>
      </c>
      <c r="E143" s="262" t="s">
        <v>796</v>
      </c>
      <c r="F143" s="263" t="s">
        <v>797</v>
      </c>
      <c r="G143" s="264" t="s">
        <v>794</v>
      </c>
      <c r="H143" s="265">
        <v>1</v>
      </c>
      <c r="I143" s="266"/>
      <c r="J143" s="267">
        <f>ROUND(I143*H143,2)</f>
        <v>0</v>
      </c>
      <c r="K143" s="263" t="s">
        <v>19</v>
      </c>
      <c r="L143" s="268"/>
      <c r="M143" s="269" t="s">
        <v>19</v>
      </c>
      <c r="N143" s="270" t="s">
        <v>43</v>
      </c>
      <c r="O143" s="86"/>
      <c r="P143" s="215">
        <f>O143*H143</f>
        <v>0</v>
      </c>
      <c r="Q143" s="215">
        <v>0.00365</v>
      </c>
      <c r="R143" s="215">
        <f>Q143*H143</f>
        <v>0.00365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717</v>
      </c>
      <c r="AT143" s="217" t="s">
        <v>295</v>
      </c>
      <c r="AU143" s="217" t="s">
        <v>82</v>
      </c>
      <c r="AY143" s="19" t="s">
        <v>122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80</v>
      </c>
      <c r="BK143" s="218">
        <f>ROUND(I143*H143,2)</f>
        <v>0</v>
      </c>
      <c r="BL143" s="19" t="s">
        <v>717</v>
      </c>
      <c r="BM143" s="217" t="s">
        <v>798</v>
      </c>
    </row>
    <row r="144" s="2" customFormat="1">
      <c r="A144" s="40"/>
      <c r="B144" s="41"/>
      <c r="C144" s="42"/>
      <c r="D144" s="226" t="s">
        <v>799</v>
      </c>
      <c r="E144" s="42"/>
      <c r="F144" s="271" t="s">
        <v>800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799</v>
      </c>
      <c r="AU144" s="19" t="s">
        <v>82</v>
      </c>
    </row>
    <row r="145" s="2" customFormat="1" ht="16.5" customHeight="1">
      <c r="A145" s="40"/>
      <c r="B145" s="41"/>
      <c r="C145" s="206" t="s">
        <v>391</v>
      </c>
      <c r="D145" s="206" t="s">
        <v>125</v>
      </c>
      <c r="E145" s="207" t="s">
        <v>801</v>
      </c>
      <c r="F145" s="208" t="s">
        <v>802</v>
      </c>
      <c r="G145" s="209" t="s">
        <v>794</v>
      </c>
      <c r="H145" s="210">
        <v>1</v>
      </c>
      <c r="I145" s="211"/>
      <c r="J145" s="212">
        <f>ROUND(I145*H145,2)</f>
        <v>0</v>
      </c>
      <c r="K145" s="208" t="s">
        <v>19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602</v>
      </c>
      <c r="AT145" s="217" t="s">
        <v>125</v>
      </c>
      <c r="AU145" s="217" t="s">
        <v>82</v>
      </c>
      <c r="AY145" s="19" t="s">
        <v>122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ROUND(I145*H145,2)</f>
        <v>0</v>
      </c>
      <c r="BL145" s="19" t="s">
        <v>602</v>
      </c>
      <c r="BM145" s="217" t="s">
        <v>803</v>
      </c>
    </row>
    <row r="146" s="2" customFormat="1" ht="16.5" customHeight="1">
      <c r="A146" s="40"/>
      <c r="B146" s="41"/>
      <c r="C146" s="206" t="s">
        <v>396</v>
      </c>
      <c r="D146" s="206" t="s">
        <v>125</v>
      </c>
      <c r="E146" s="207" t="s">
        <v>804</v>
      </c>
      <c r="F146" s="208" t="s">
        <v>805</v>
      </c>
      <c r="G146" s="209" t="s">
        <v>794</v>
      </c>
      <c r="H146" s="210">
        <v>1</v>
      </c>
      <c r="I146" s="211"/>
      <c r="J146" s="212">
        <f>ROUND(I146*H146,2)</f>
        <v>0</v>
      </c>
      <c r="K146" s="208" t="s">
        <v>19</v>
      </c>
      <c r="L146" s="46"/>
      <c r="M146" s="213" t="s">
        <v>19</v>
      </c>
      <c r="N146" s="214" t="s">
        <v>43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602</v>
      </c>
      <c r="AT146" s="217" t="s">
        <v>125</v>
      </c>
      <c r="AU146" s="217" t="s">
        <v>82</v>
      </c>
      <c r="AY146" s="19" t="s">
        <v>122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80</v>
      </c>
      <c r="BK146" s="218">
        <f>ROUND(I146*H146,2)</f>
        <v>0</v>
      </c>
      <c r="BL146" s="19" t="s">
        <v>602</v>
      </c>
      <c r="BM146" s="217" t="s">
        <v>806</v>
      </c>
    </row>
    <row r="147" s="12" customFormat="1" ht="22.8" customHeight="1">
      <c r="A147" s="12"/>
      <c r="B147" s="190"/>
      <c r="C147" s="191"/>
      <c r="D147" s="192" t="s">
        <v>71</v>
      </c>
      <c r="E147" s="204" t="s">
        <v>807</v>
      </c>
      <c r="F147" s="204" t="s">
        <v>808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SUM(P148:P223)</f>
        <v>0</v>
      </c>
      <c r="Q147" s="198"/>
      <c r="R147" s="199">
        <f>SUM(R148:R223)</f>
        <v>0.1253138</v>
      </c>
      <c r="S147" s="198"/>
      <c r="T147" s="200">
        <f>SUM(T148:T223)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138</v>
      </c>
      <c r="AT147" s="202" t="s">
        <v>71</v>
      </c>
      <c r="AU147" s="202" t="s">
        <v>80</v>
      </c>
      <c r="AY147" s="201" t="s">
        <v>122</v>
      </c>
      <c r="BK147" s="203">
        <f>SUM(BK148:BK223)</f>
        <v>0</v>
      </c>
    </row>
    <row r="148" s="2" customFormat="1" ht="16.5" customHeight="1">
      <c r="A148" s="40"/>
      <c r="B148" s="41"/>
      <c r="C148" s="206" t="s">
        <v>401</v>
      </c>
      <c r="D148" s="206" t="s">
        <v>125</v>
      </c>
      <c r="E148" s="207" t="s">
        <v>809</v>
      </c>
      <c r="F148" s="208" t="s">
        <v>810</v>
      </c>
      <c r="G148" s="209" t="s">
        <v>811</v>
      </c>
      <c r="H148" s="210">
        <v>0.138</v>
      </c>
      <c r="I148" s="211"/>
      <c r="J148" s="212">
        <f>ROUND(I148*H148,2)</f>
        <v>0</v>
      </c>
      <c r="K148" s="208" t="s">
        <v>129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0.0088</v>
      </c>
      <c r="R148" s="215">
        <f>Q148*H148</f>
        <v>0.0012144000000000002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602</v>
      </c>
      <c r="AT148" s="217" t="s">
        <v>125</v>
      </c>
      <c r="AU148" s="217" t="s">
        <v>82</v>
      </c>
      <c r="AY148" s="19" t="s">
        <v>122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80</v>
      </c>
      <c r="BK148" s="218">
        <f>ROUND(I148*H148,2)</f>
        <v>0</v>
      </c>
      <c r="BL148" s="19" t="s">
        <v>602</v>
      </c>
      <c r="BM148" s="217" t="s">
        <v>812</v>
      </c>
    </row>
    <row r="149" s="2" customFormat="1">
      <c r="A149" s="40"/>
      <c r="B149" s="41"/>
      <c r="C149" s="42"/>
      <c r="D149" s="219" t="s">
        <v>132</v>
      </c>
      <c r="E149" s="42"/>
      <c r="F149" s="220" t="s">
        <v>813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132</v>
      </c>
      <c r="AU149" s="19" t="s">
        <v>82</v>
      </c>
    </row>
    <row r="150" s="14" customFormat="1">
      <c r="A150" s="14"/>
      <c r="B150" s="235"/>
      <c r="C150" s="236"/>
      <c r="D150" s="226" t="s">
        <v>210</v>
      </c>
      <c r="E150" s="237" t="s">
        <v>19</v>
      </c>
      <c r="F150" s="238" t="s">
        <v>814</v>
      </c>
      <c r="G150" s="236"/>
      <c r="H150" s="239">
        <v>0.138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5" t="s">
        <v>210</v>
      </c>
      <c r="AU150" s="245" t="s">
        <v>82</v>
      </c>
      <c r="AV150" s="14" t="s">
        <v>82</v>
      </c>
      <c r="AW150" s="14" t="s">
        <v>34</v>
      </c>
      <c r="AX150" s="14" t="s">
        <v>80</v>
      </c>
      <c r="AY150" s="245" t="s">
        <v>122</v>
      </c>
    </row>
    <row r="151" s="2" customFormat="1" ht="16.5" customHeight="1">
      <c r="A151" s="40"/>
      <c r="B151" s="41"/>
      <c r="C151" s="206" t="s">
        <v>409</v>
      </c>
      <c r="D151" s="206" t="s">
        <v>125</v>
      </c>
      <c r="E151" s="207" t="s">
        <v>815</v>
      </c>
      <c r="F151" s="208" t="s">
        <v>816</v>
      </c>
      <c r="G151" s="209" t="s">
        <v>257</v>
      </c>
      <c r="H151" s="210">
        <v>8</v>
      </c>
      <c r="I151" s="211"/>
      <c r="J151" s="212">
        <f>ROUND(I151*H151,2)</f>
        <v>0</v>
      </c>
      <c r="K151" s="208" t="s">
        <v>129</v>
      </c>
      <c r="L151" s="46"/>
      <c r="M151" s="213" t="s">
        <v>19</v>
      </c>
      <c r="N151" s="214" t="s">
        <v>43</v>
      </c>
      <c r="O151" s="86"/>
      <c r="P151" s="215">
        <f>O151*H151</f>
        <v>0</v>
      </c>
      <c r="Q151" s="215">
        <v>0.00064</v>
      </c>
      <c r="R151" s="215">
        <f>Q151*H151</f>
        <v>0.00512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602</v>
      </c>
      <c r="AT151" s="217" t="s">
        <v>125</v>
      </c>
      <c r="AU151" s="217" t="s">
        <v>82</v>
      </c>
      <c r="AY151" s="19" t="s">
        <v>122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80</v>
      </c>
      <c r="BK151" s="218">
        <f>ROUND(I151*H151,2)</f>
        <v>0</v>
      </c>
      <c r="BL151" s="19" t="s">
        <v>602</v>
      </c>
      <c r="BM151" s="217" t="s">
        <v>817</v>
      </c>
    </row>
    <row r="152" s="2" customFormat="1">
      <c r="A152" s="40"/>
      <c r="B152" s="41"/>
      <c r="C152" s="42"/>
      <c r="D152" s="219" t="s">
        <v>132</v>
      </c>
      <c r="E152" s="42"/>
      <c r="F152" s="220" t="s">
        <v>818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132</v>
      </c>
      <c r="AU152" s="19" t="s">
        <v>82</v>
      </c>
    </row>
    <row r="153" s="2" customFormat="1" ht="16.5" customHeight="1">
      <c r="A153" s="40"/>
      <c r="B153" s="41"/>
      <c r="C153" s="206" t="s">
        <v>414</v>
      </c>
      <c r="D153" s="206" t="s">
        <v>125</v>
      </c>
      <c r="E153" s="207" t="s">
        <v>819</v>
      </c>
      <c r="F153" s="208" t="s">
        <v>820</v>
      </c>
      <c r="G153" s="209" t="s">
        <v>257</v>
      </c>
      <c r="H153" s="210">
        <v>8</v>
      </c>
      <c r="I153" s="211"/>
      <c r="J153" s="212">
        <f>ROUND(I153*H153,2)</f>
        <v>0</v>
      </c>
      <c r="K153" s="208" t="s">
        <v>129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602</v>
      </c>
      <c r="AT153" s="217" t="s">
        <v>125</v>
      </c>
      <c r="AU153" s="217" t="s">
        <v>82</v>
      </c>
      <c r="AY153" s="19" t="s">
        <v>122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ROUND(I153*H153,2)</f>
        <v>0</v>
      </c>
      <c r="BL153" s="19" t="s">
        <v>602</v>
      </c>
      <c r="BM153" s="217" t="s">
        <v>821</v>
      </c>
    </row>
    <row r="154" s="2" customFormat="1">
      <c r="A154" s="40"/>
      <c r="B154" s="41"/>
      <c r="C154" s="42"/>
      <c r="D154" s="219" t="s">
        <v>132</v>
      </c>
      <c r="E154" s="42"/>
      <c r="F154" s="220" t="s">
        <v>822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132</v>
      </c>
      <c r="AU154" s="19" t="s">
        <v>82</v>
      </c>
    </row>
    <row r="155" s="2" customFormat="1" ht="16.5" customHeight="1">
      <c r="A155" s="40"/>
      <c r="B155" s="41"/>
      <c r="C155" s="206" t="s">
        <v>421</v>
      </c>
      <c r="D155" s="206" t="s">
        <v>125</v>
      </c>
      <c r="E155" s="207" t="s">
        <v>823</v>
      </c>
      <c r="F155" s="208" t="s">
        <v>824</v>
      </c>
      <c r="G155" s="209" t="s">
        <v>344</v>
      </c>
      <c r="H155" s="210">
        <v>140</v>
      </c>
      <c r="I155" s="211"/>
      <c r="J155" s="212">
        <f>ROUND(I155*H155,2)</f>
        <v>0</v>
      </c>
      <c r="K155" s="208" t="s">
        <v>129</v>
      </c>
      <c r="L155" s="46"/>
      <c r="M155" s="213" t="s">
        <v>19</v>
      </c>
      <c r="N155" s="214" t="s">
        <v>43</v>
      </c>
      <c r="O155" s="86"/>
      <c r="P155" s="215">
        <f>O155*H155</f>
        <v>0</v>
      </c>
      <c r="Q155" s="215">
        <v>0.00056</v>
      </c>
      <c r="R155" s="215">
        <f>Q155*H155</f>
        <v>0.0784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602</v>
      </c>
      <c r="AT155" s="217" t="s">
        <v>125</v>
      </c>
      <c r="AU155" s="217" t="s">
        <v>82</v>
      </c>
      <c r="AY155" s="19" t="s">
        <v>122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80</v>
      </c>
      <c r="BK155" s="218">
        <f>ROUND(I155*H155,2)</f>
        <v>0</v>
      </c>
      <c r="BL155" s="19" t="s">
        <v>602</v>
      </c>
      <c r="BM155" s="217" t="s">
        <v>825</v>
      </c>
    </row>
    <row r="156" s="2" customFormat="1">
      <c r="A156" s="40"/>
      <c r="B156" s="41"/>
      <c r="C156" s="42"/>
      <c r="D156" s="219" t="s">
        <v>132</v>
      </c>
      <c r="E156" s="42"/>
      <c r="F156" s="220" t="s">
        <v>826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132</v>
      </c>
      <c r="AU156" s="19" t="s">
        <v>82</v>
      </c>
    </row>
    <row r="157" s="2" customFormat="1" ht="33" customHeight="1">
      <c r="A157" s="40"/>
      <c r="B157" s="41"/>
      <c r="C157" s="206" t="s">
        <v>427</v>
      </c>
      <c r="D157" s="206" t="s">
        <v>125</v>
      </c>
      <c r="E157" s="207" t="s">
        <v>827</v>
      </c>
      <c r="F157" s="208" t="s">
        <v>828</v>
      </c>
      <c r="G157" s="209" t="s">
        <v>344</v>
      </c>
      <c r="H157" s="210">
        <v>6</v>
      </c>
      <c r="I157" s="211"/>
      <c r="J157" s="212">
        <f>ROUND(I157*H157,2)</f>
        <v>0</v>
      </c>
      <c r="K157" s="208" t="s">
        <v>129</v>
      </c>
      <c r="L157" s="46"/>
      <c r="M157" s="213" t="s">
        <v>19</v>
      </c>
      <c r="N157" s="214" t="s">
        <v>43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602</v>
      </c>
      <c r="AT157" s="217" t="s">
        <v>125</v>
      </c>
      <c r="AU157" s="217" t="s">
        <v>82</v>
      </c>
      <c r="AY157" s="19" t="s">
        <v>122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80</v>
      </c>
      <c r="BK157" s="218">
        <f>ROUND(I157*H157,2)</f>
        <v>0</v>
      </c>
      <c r="BL157" s="19" t="s">
        <v>602</v>
      </c>
      <c r="BM157" s="217" t="s">
        <v>829</v>
      </c>
    </row>
    <row r="158" s="2" customFormat="1">
      <c r="A158" s="40"/>
      <c r="B158" s="41"/>
      <c r="C158" s="42"/>
      <c r="D158" s="219" t="s">
        <v>132</v>
      </c>
      <c r="E158" s="42"/>
      <c r="F158" s="220" t="s">
        <v>830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132</v>
      </c>
      <c r="AU158" s="19" t="s">
        <v>82</v>
      </c>
    </row>
    <row r="159" s="14" customFormat="1">
      <c r="A159" s="14"/>
      <c r="B159" s="235"/>
      <c r="C159" s="236"/>
      <c r="D159" s="226" t="s">
        <v>210</v>
      </c>
      <c r="E159" s="237" t="s">
        <v>19</v>
      </c>
      <c r="F159" s="238" t="s">
        <v>831</v>
      </c>
      <c r="G159" s="236"/>
      <c r="H159" s="239">
        <v>6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210</v>
      </c>
      <c r="AU159" s="245" t="s">
        <v>82</v>
      </c>
      <c r="AV159" s="14" t="s">
        <v>82</v>
      </c>
      <c r="AW159" s="14" t="s">
        <v>34</v>
      </c>
      <c r="AX159" s="14" t="s">
        <v>80</v>
      </c>
      <c r="AY159" s="245" t="s">
        <v>122</v>
      </c>
    </row>
    <row r="160" s="2" customFormat="1" ht="33" customHeight="1">
      <c r="A160" s="40"/>
      <c r="B160" s="41"/>
      <c r="C160" s="206" t="s">
        <v>433</v>
      </c>
      <c r="D160" s="206" t="s">
        <v>125</v>
      </c>
      <c r="E160" s="207" t="s">
        <v>832</v>
      </c>
      <c r="F160" s="208" t="s">
        <v>833</v>
      </c>
      <c r="G160" s="209" t="s">
        <v>344</v>
      </c>
      <c r="H160" s="210">
        <v>118.3</v>
      </c>
      <c r="I160" s="211"/>
      <c r="J160" s="212">
        <f>ROUND(I160*H160,2)</f>
        <v>0</v>
      </c>
      <c r="K160" s="208" t="s">
        <v>129</v>
      </c>
      <c r="L160" s="46"/>
      <c r="M160" s="213" t="s">
        <v>19</v>
      </c>
      <c r="N160" s="214" t="s">
        <v>43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602</v>
      </c>
      <c r="AT160" s="217" t="s">
        <v>125</v>
      </c>
      <c r="AU160" s="217" t="s">
        <v>82</v>
      </c>
      <c r="AY160" s="19" t="s">
        <v>122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80</v>
      </c>
      <c r="BK160" s="218">
        <f>ROUND(I160*H160,2)</f>
        <v>0</v>
      </c>
      <c r="BL160" s="19" t="s">
        <v>602</v>
      </c>
      <c r="BM160" s="217" t="s">
        <v>834</v>
      </c>
    </row>
    <row r="161" s="2" customFormat="1">
      <c r="A161" s="40"/>
      <c r="B161" s="41"/>
      <c r="C161" s="42"/>
      <c r="D161" s="219" t="s">
        <v>132</v>
      </c>
      <c r="E161" s="42"/>
      <c r="F161" s="220" t="s">
        <v>835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132</v>
      </c>
      <c r="AU161" s="19" t="s">
        <v>82</v>
      </c>
    </row>
    <row r="162" s="14" customFormat="1">
      <c r="A162" s="14"/>
      <c r="B162" s="235"/>
      <c r="C162" s="236"/>
      <c r="D162" s="226" t="s">
        <v>210</v>
      </c>
      <c r="E162" s="237" t="s">
        <v>19</v>
      </c>
      <c r="F162" s="238" t="s">
        <v>836</v>
      </c>
      <c r="G162" s="236"/>
      <c r="H162" s="239">
        <v>118.3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5" t="s">
        <v>210</v>
      </c>
      <c r="AU162" s="245" t="s">
        <v>82</v>
      </c>
      <c r="AV162" s="14" t="s">
        <v>82</v>
      </c>
      <c r="AW162" s="14" t="s">
        <v>34</v>
      </c>
      <c r="AX162" s="14" t="s">
        <v>80</v>
      </c>
      <c r="AY162" s="245" t="s">
        <v>122</v>
      </c>
    </row>
    <row r="163" s="2" customFormat="1" ht="33" customHeight="1">
      <c r="A163" s="40"/>
      <c r="B163" s="41"/>
      <c r="C163" s="206" t="s">
        <v>439</v>
      </c>
      <c r="D163" s="206" t="s">
        <v>125</v>
      </c>
      <c r="E163" s="207" t="s">
        <v>837</v>
      </c>
      <c r="F163" s="208" t="s">
        <v>838</v>
      </c>
      <c r="G163" s="209" t="s">
        <v>344</v>
      </c>
      <c r="H163" s="210">
        <v>13.8</v>
      </c>
      <c r="I163" s="211"/>
      <c r="J163" s="212">
        <f>ROUND(I163*H163,2)</f>
        <v>0</v>
      </c>
      <c r="K163" s="208" t="s">
        <v>129</v>
      </c>
      <c r="L163" s="46"/>
      <c r="M163" s="213" t="s">
        <v>19</v>
      </c>
      <c r="N163" s="214" t="s">
        <v>43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602</v>
      </c>
      <c r="AT163" s="217" t="s">
        <v>125</v>
      </c>
      <c r="AU163" s="217" t="s">
        <v>82</v>
      </c>
      <c r="AY163" s="19" t="s">
        <v>122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80</v>
      </c>
      <c r="BK163" s="218">
        <f>ROUND(I163*H163,2)</f>
        <v>0</v>
      </c>
      <c r="BL163" s="19" t="s">
        <v>602</v>
      </c>
      <c r="BM163" s="217" t="s">
        <v>839</v>
      </c>
    </row>
    <row r="164" s="2" customFormat="1">
      <c r="A164" s="40"/>
      <c r="B164" s="41"/>
      <c r="C164" s="42"/>
      <c r="D164" s="219" t="s">
        <v>132</v>
      </c>
      <c r="E164" s="42"/>
      <c r="F164" s="220" t="s">
        <v>840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132</v>
      </c>
      <c r="AU164" s="19" t="s">
        <v>82</v>
      </c>
    </row>
    <row r="165" s="14" customFormat="1">
      <c r="A165" s="14"/>
      <c r="B165" s="235"/>
      <c r="C165" s="236"/>
      <c r="D165" s="226" t="s">
        <v>210</v>
      </c>
      <c r="E165" s="237" t="s">
        <v>19</v>
      </c>
      <c r="F165" s="238" t="s">
        <v>841</v>
      </c>
      <c r="G165" s="236"/>
      <c r="H165" s="239">
        <v>13.8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5" t="s">
        <v>210</v>
      </c>
      <c r="AU165" s="245" t="s">
        <v>82</v>
      </c>
      <c r="AV165" s="14" t="s">
        <v>82</v>
      </c>
      <c r="AW165" s="14" t="s">
        <v>34</v>
      </c>
      <c r="AX165" s="14" t="s">
        <v>80</v>
      </c>
      <c r="AY165" s="245" t="s">
        <v>122</v>
      </c>
    </row>
    <row r="166" s="2" customFormat="1" ht="16.5" customHeight="1">
      <c r="A166" s="40"/>
      <c r="B166" s="41"/>
      <c r="C166" s="206" t="s">
        <v>445</v>
      </c>
      <c r="D166" s="206" t="s">
        <v>125</v>
      </c>
      <c r="E166" s="207" t="s">
        <v>842</v>
      </c>
      <c r="F166" s="208" t="s">
        <v>843</v>
      </c>
      <c r="G166" s="209" t="s">
        <v>268</v>
      </c>
      <c r="H166" s="210">
        <v>3.6</v>
      </c>
      <c r="I166" s="211"/>
      <c r="J166" s="212">
        <f>ROUND(I166*H166,2)</f>
        <v>0</v>
      </c>
      <c r="K166" s="208" t="s">
        <v>129</v>
      </c>
      <c r="L166" s="46"/>
      <c r="M166" s="213" t="s">
        <v>19</v>
      </c>
      <c r="N166" s="214" t="s">
        <v>43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602</v>
      </c>
      <c r="AT166" s="217" t="s">
        <v>125</v>
      </c>
      <c r="AU166" s="217" t="s">
        <v>82</v>
      </c>
      <c r="AY166" s="19" t="s">
        <v>122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80</v>
      </c>
      <c r="BK166" s="218">
        <f>ROUND(I166*H166,2)</f>
        <v>0</v>
      </c>
      <c r="BL166" s="19" t="s">
        <v>602</v>
      </c>
      <c r="BM166" s="217" t="s">
        <v>844</v>
      </c>
    </row>
    <row r="167" s="2" customFormat="1">
      <c r="A167" s="40"/>
      <c r="B167" s="41"/>
      <c r="C167" s="42"/>
      <c r="D167" s="219" t="s">
        <v>132</v>
      </c>
      <c r="E167" s="42"/>
      <c r="F167" s="220" t="s">
        <v>845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132</v>
      </c>
      <c r="AU167" s="19" t="s">
        <v>82</v>
      </c>
    </row>
    <row r="168" s="14" customFormat="1">
      <c r="A168" s="14"/>
      <c r="B168" s="235"/>
      <c r="C168" s="236"/>
      <c r="D168" s="226" t="s">
        <v>210</v>
      </c>
      <c r="E168" s="237" t="s">
        <v>19</v>
      </c>
      <c r="F168" s="238" t="s">
        <v>846</v>
      </c>
      <c r="G168" s="236"/>
      <c r="H168" s="239">
        <v>3.6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5" t="s">
        <v>210</v>
      </c>
      <c r="AU168" s="245" t="s">
        <v>82</v>
      </c>
      <c r="AV168" s="14" t="s">
        <v>82</v>
      </c>
      <c r="AW168" s="14" t="s">
        <v>34</v>
      </c>
      <c r="AX168" s="14" t="s">
        <v>80</v>
      </c>
      <c r="AY168" s="245" t="s">
        <v>122</v>
      </c>
    </row>
    <row r="169" s="2" customFormat="1" ht="16.5" customHeight="1">
      <c r="A169" s="40"/>
      <c r="B169" s="41"/>
      <c r="C169" s="206" t="s">
        <v>450</v>
      </c>
      <c r="D169" s="206" t="s">
        <v>125</v>
      </c>
      <c r="E169" s="207" t="s">
        <v>847</v>
      </c>
      <c r="F169" s="208" t="s">
        <v>848</v>
      </c>
      <c r="G169" s="209" t="s">
        <v>247</v>
      </c>
      <c r="H169" s="210">
        <v>2</v>
      </c>
      <c r="I169" s="211"/>
      <c r="J169" s="212">
        <f>ROUND(I169*H169,2)</f>
        <v>0</v>
      </c>
      <c r="K169" s="208" t="s">
        <v>19</v>
      </c>
      <c r="L169" s="46"/>
      <c r="M169" s="213" t="s">
        <v>19</v>
      </c>
      <c r="N169" s="214" t="s">
        <v>43</v>
      </c>
      <c r="O169" s="86"/>
      <c r="P169" s="215">
        <f>O169*H169</f>
        <v>0</v>
      </c>
      <c r="Q169" s="215">
        <v>0.0076</v>
      </c>
      <c r="R169" s="215">
        <f>Q169*H169</f>
        <v>0.0152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602</v>
      </c>
      <c r="AT169" s="217" t="s">
        <v>125</v>
      </c>
      <c r="AU169" s="217" t="s">
        <v>82</v>
      </c>
      <c r="AY169" s="19" t="s">
        <v>122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602</v>
      </c>
      <c r="BM169" s="217" t="s">
        <v>849</v>
      </c>
    </row>
    <row r="170" s="2" customFormat="1" ht="24.15" customHeight="1">
      <c r="A170" s="40"/>
      <c r="B170" s="41"/>
      <c r="C170" s="206" t="s">
        <v>454</v>
      </c>
      <c r="D170" s="206" t="s">
        <v>125</v>
      </c>
      <c r="E170" s="207" t="s">
        <v>850</v>
      </c>
      <c r="F170" s="208" t="s">
        <v>851</v>
      </c>
      <c r="G170" s="209" t="s">
        <v>268</v>
      </c>
      <c r="H170" s="210">
        <v>45.004</v>
      </c>
      <c r="I170" s="211"/>
      <c r="J170" s="212">
        <f>ROUND(I170*H170,2)</f>
        <v>0</v>
      </c>
      <c r="K170" s="208" t="s">
        <v>129</v>
      </c>
      <c r="L170" s="46"/>
      <c r="M170" s="213" t="s">
        <v>19</v>
      </c>
      <c r="N170" s="214" t="s">
        <v>43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602</v>
      </c>
      <c r="AT170" s="217" t="s">
        <v>125</v>
      </c>
      <c r="AU170" s="217" t="s">
        <v>82</v>
      </c>
      <c r="AY170" s="19" t="s">
        <v>122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80</v>
      </c>
      <c r="BK170" s="218">
        <f>ROUND(I170*H170,2)</f>
        <v>0</v>
      </c>
      <c r="BL170" s="19" t="s">
        <v>602</v>
      </c>
      <c r="BM170" s="217" t="s">
        <v>852</v>
      </c>
    </row>
    <row r="171" s="2" customFormat="1">
      <c r="A171" s="40"/>
      <c r="B171" s="41"/>
      <c r="C171" s="42"/>
      <c r="D171" s="219" t="s">
        <v>132</v>
      </c>
      <c r="E171" s="42"/>
      <c r="F171" s="220" t="s">
        <v>853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132</v>
      </c>
      <c r="AU171" s="19" t="s">
        <v>82</v>
      </c>
    </row>
    <row r="172" s="14" customFormat="1">
      <c r="A172" s="14"/>
      <c r="B172" s="235"/>
      <c r="C172" s="236"/>
      <c r="D172" s="226" t="s">
        <v>210</v>
      </c>
      <c r="E172" s="237" t="s">
        <v>19</v>
      </c>
      <c r="F172" s="238" t="s">
        <v>854</v>
      </c>
      <c r="G172" s="236"/>
      <c r="H172" s="239">
        <v>3.6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210</v>
      </c>
      <c r="AU172" s="245" t="s">
        <v>82</v>
      </c>
      <c r="AV172" s="14" t="s">
        <v>82</v>
      </c>
      <c r="AW172" s="14" t="s">
        <v>34</v>
      </c>
      <c r="AX172" s="14" t="s">
        <v>72</v>
      </c>
      <c r="AY172" s="245" t="s">
        <v>122</v>
      </c>
    </row>
    <row r="173" s="14" customFormat="1">
      <c r="A173" s="14"/>
      <c r="B173" s="235"/>
      <c r="C173" s="236"/>
      <c r="D173" s="226" t="s">
        <v>210</v>
      </c>
      <c r="E173" s="237" t="s">
        <v>19</v>
      </c>
      <c r="F173" s="238" t="s">
        <v>855</v>
      </c>
      <c r="G173" s="236"/>
      <c r="H173" s="239">
        <v>8.28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210</v>
      </c>
      <c r="AU173" s="245" t="s">
        <v>82</v>
      </c>
      <c r="AV173" s="14" t="s">
        <v>82</v>
      </c>
      <c r="AW173" s="14" t="s">
        <v>34</v>
      </c>
      <c r="AX173" s="14" t="s">
        <v>72</v>
      </c>
      <c r="AY173" s="245" t="s">
        <v>122</v>
      </c>
    </row>
    <row r="174" s="14" customFormat="1">
      <c r="A174" s="14"/>
      <c r="B174" s="235"/>
      <c r="C174" s="236"/>
      <c r="D174" s="226" t="s">
        <v>210</v>
      </c>
      <c r="E174" s="237" t="s">
        <v>19</v>
      </c>
      <c r="F174" s="238" t="s">
        <v>856</v>
      </c>
      <c r="G174" s="236"/>
      <c r="H174" s="239">
        <v>33.124000000000004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210</v>
      </c>
      <c r="AU174" s="245" t="s">
        <v>82</v>
      </c>
      <c r="AV174" s="14" t="s">
        <v>82</v>
      </c>
      <c r="AW174" s="14" t="s">
        <v>34</v>
      </c>
      <c r="AX174" s="14" t="s">
        <v>72</v>
      </c>
      <c r="AY174" s="245" t="s">
        <v>122</v>
      </c>
    </row>
    <row r="175" s="15" customFormat="1">
      <c r="A175" s="15"/>
      <c r="B175" s="246"/>
      <c r="C175" s="247"/>
      <c r="D175" s="226" t="s">
        <v>210</v>
      </c>
      <c r="E175" s="248" t="s">
        <v>19</v>
      </c>
      <c r="F175" s="249" t="s">
        <v>216</v>
      </c>
      <c r="G175" s="247"/>
      <c r="H175" s="250">
        <v>45.004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6" t="s">
        <v>210</v>
      </c>
      <c r="AU175" s="256" t="s">
        <v>82</v>
      </c>
      <c r="AV175" s="15" t="s">
        <v>143</v>
      </c>
      <c r="AW175" s="15" t="s">
        <v>34</v>
      </c>
      <c r="AX175" s="15" t="s">
        <v>80</v>
      </c>
      <c r="AY175" s="256" t="s">
        <v>122</v>
      </c>
    </row>
    <row r="176" s="2" customFormat="1" ht="24.15" customHeight="1">
      <c r="A176" s="40"/>
      <c r="B176" s="41"/>
      <c r="C176" s="206" t="s">
        <v>460</v>
      </c>
      <c r="D176" s="206" t="s">
        <v>125</v>
      </c>
      <c r="E176" s="207" t="s">
        <v>857</v>
      </c>
      <c r="F176" s="208" t="s">
        <v>858</v>
      </c>
      <c r="G176" s="209" t="s">
        <v>355</v>
      </c>
      <c r="H176" s="210">
        <v>15.392</v>
      </c>
      <c r="I176" s="211"/>
      <c r="J176" s="212">
        <f>ROUND(I176*H176,2)</f>
        <v>0</v>
      </c>
      <c r="K176" s="208" t="s">
        <v>129</v>
      </c>
      <c r="L176" s="46"/>
      <c r="M176" s="213" t="s">
        <v>19</v>
      </c>
      <c r="N176" s="214" t="s">
        <v>43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602</v>
      </c>
      <c r="AT176" s="217" t="s">
        <v>125</v>
      </c>
      <c r="AU176" s="217" t="s">
        <v>82</v>
      </c>
      <c r="AY176" s="19" t="s">
        <v>122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80</v>
      </c>
      <c r="BK176" s="218">
        <f>ROUND(I176*H176,2)</f>
        <v>0</v>
      </c>
      <c r="BL176" s="19" t="s">
        <v>602</v>
      </c>
      <c r="BM176" s="217" t="s">
        <v>859</v>
      </c>
    </row>
    <row r="177" s="2" customFormat="1">
      <c r="A177" s="40"/>
      <c r="B177" s="41"/>
      <c r="C177" s="42"/>
      <c r="D177" s="219" t="s">
        <v>132</v>
      </c>
      <c r="E177" s="42"/>
      <c r="F177" s="220" t="s">
        <v>860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132</v>
      </c>
      <c r="AU177" s="19" t="s">
        <v>82</v>
      </c>
    </row>
    <row r="178" s="14" customFormat="1">
      <c r="A178" s="14"/>
      <c r="B178" s="235"/>
      <c r="C178" s="236"/>
      <c r="D178" s="226" t="s">
        <v>210</v>
      </c>
      <c r="E178" s="237" t="s">
        <v>19</v>
      </c>
      <c r="F178" s="238" t="s">
        <v>861</v>
      </c>
      <c r="G178" s="236"/>
      <c r="H178" s="239">
        <v>0.9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5" t="s">
        <v>210</v>
      </c>
      <c r="AU178" s="245" t="s">
        <v>82</v>
      </c>
      <c r="AV178" s="14" t="s">
        <v>82</v>
      </c>
      <c r="AW178" s="14" t="s">
        <v>34</v>
      </c>
      <c r="AX178" s="14" t="s">
        <v>72</v>
      </c>
      <c r="AY178" s="245" t="s">
        <v>122</v>
      </c>
    </row>
    <row r="179" s="14" customFormat="1">
      <c r="A179" s="14"/>
      <c r="B179" s="235"/>
      <c r="C179" s="236"/>
      <c r="D179" s="226" t="s">
        <v>210</v>
      </c>
      <c r="E179" s="237" t="s">
        <v>19</v>
      </c>
      <c r="F179" s="238" t="s">
        <v>862</v>
      </c>
      <c r="G179" s="236"/>
      <c r="H179" s="239">
        <v>2.07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5" t="s">
        <v>210</v>
      </c>
      <c r="AU179" s="245" t="s">
        <v>82</v>
      </c>
      <c r="AV179" s="14" t="s">
        <v>82</v>
      </c>
      <c r="AW179" s="14" t="s">
        <v>34</v>
      </c>
      <c r="AX179" s="14" t="s">
        <v>72</v>
      </c>
      <c r="AY179" s="245" t="s">
        <v>122</v>
      </c>
    </row>
    <row r="180" s="14" customFormat="1">
      <c r="A180" s="14"/>
      <c r="B180" s="235"/>
      <c r="C180" s="236"/>
      <c r="D180" s="226" t="s">
        <v>210</v>
      </c>
      <c r="E180" s="237" t="s">
        <v>19</v>
      </c>
      <c r="F180" s="238" t="s">
        <v>863</v>
      </c>
      <c r="G180" s="236"/>
      <c r="H180" s="239">
        <v>12.422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210</v>
      </c>
      <c r="AU180" s="245" t="s">
        <v>82</v>
      </c>
      <c r="AV180" s="14" t="s">
        <v>82</v>
      </c>
      <c r="AW180" s="14" t="s">
        <v>34</v>
      </c>
      <c r="AX180" s="14" t="s">
        <v>72</v>
      </c>
      <c r="AY180" s="245" t="s">
        <v>122</v>
      </c>
    </row>
    <row r="181" s="15" customFormat="1">
      <c r="A181" s="15"/>
      <c r="B181" s="246"/>
      <c r="C181" s="247"/>
      <c r="D181" s="226" t="s">
        <v>210</v>
      </c>
      <c r="E181" s="248" t="s">
        <v>19</v>
      </c>
      <c r="F181" s="249" t="s">
        <v>216</v>
      </c>
      <c r="G181" s="247"/>
      <c r="H181" s="250">
        <v>15.392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6" t="s">
        <v>210</v>
      </c>
      <c r="AU181" s="256" t="s">
        <v>82</v>
      </c>
      <c r="AV181" s="15" t="s">
        <v>143</v>
      </c>
      <c r="AW181" s="15" t="s">
        <v>34</v>
      </c>
      <c r="AX181" s="15" t="s">
        <v>80</v>
      </c>
      <c r="AY181" s="256" t="s">
        <v>122</v>
      </c>
    </row>
    <row r="182" s="2" customFormat="1" ht="16.5" customHeight="1">
      <c r="A182" s="40"/>
      <c r="B182" s="41"/>
      <c r="C182" s="206" t="s">
        <v>464</v>
      </c>
      <c r="D182" s="206" t="s">
        <v>125</v>
      </c>
      <c r="E182" s="207" t="s">
        <v>864</v>
      </c>
      <c r="F182" s="208" t="s">
        <v>865</v>
      </c>
      <c r="G182" s="209" t="s">
        <v>268</v>
      </c>
      <c r="H182" s="210">
        <v>45.004</v>
      </c>
      <c r="I182" s="211"/>
      <c r="J182" s="212">
        <f>ROUND(I182*H182,2)</f>
        <v>0</v>
      </c>
      <c r="K182" s="208" t="s">
        <v>129</v>
      </c>
      <c r="L182" s="46"/>
      <c r="M182" s="213" t="s">
        <v>19</v>
      </c>
      <c r="N182" s="214" t="s">
        <v>43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602</v>
      </c>
      <c r="AT182" s="217" t="s">
        <v>125</v>
      </c>
      <c r="AU182" s="217" t="s">
        <v>82</v>
      </c>
      <c r="AY182" s="19" t="s">
        <v>122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602</v>
      </c>
      <c r="BM182" s="217" t="s">
        <v>866</v>
      </c>
    </row>
    <row r="183" s="2" customFormat="1">
      <c r="A183" s="40"/>
      <c r="B183" s="41"/>
      <c r="C183" s="42"/>
      <c r="D183" s="219" t="s">
        <v>132</v>
      </c>
      <c r="E183" s="42"/>
      <c r="F183" s="220" t="s">
        <v>867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132</v>
      </c>
      <c r="AU183" s="19" t="s">
        <v>82</v>
      </c>
    </row>
    <row r="184" s="14" customFormat="1">
      <c r="A184" s="14"/>
      <c r="B184" s="235"/>
      <c r="C184" s="236"/>
      <c r="D184" s="226" t="s">
        <v>210</v>
      </c>
      <c r="E184" s="237" t="s">
        <v>19</v>
      </c>
      <c r="F184" s="238" t="s">
        <v>854</v>
      </c>
      <c r="G184" s="236"/>
      <c r="H184" s="239">
        <v>3.6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210</v>
      </c>
      <c r="AU184" s="245" t="s">
        <v>82</v>
      </c>
      <c r="AV184" s="14" t="s">
        <v>82</v>
      </c>
      <c r="AW184" s="14" t="s">
        <v>34</v>
      </c>
      <c r="AX184" s="14" t="s">
        <v>72</v>
      </c>
      <c r="AY184" s="245" t="s">
        <v>122</v>
      </c>
    </row>
    <row r="185" s="14" customFormat="1">
      <c r="A185" s="14"/>
      <c r="B185" s="235"/>
      <c r="C185" s="236"/>
      <c r="D185" s="226" t="s">
        <v>210</v>
      </c>
      <c r="E185" s="237" t="s">
        <v>19</v>
      </c>
      <c r="F185" s="238" t="s">
        <v>855</v>
      </c>
      <c r="G185" s="236"/>
      <c r="H185" s="239">
        <v>8.28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5" t="s">
        <v>210</v>
      </c>
      <c r="AU185" s="245" t="s">
        <v>82</v>
      </c>
      <c r="AV185" s="14" t="s">
        <v>82</v>
      </c>
      <c r="AW185" s="14" t="s">
        <v>34</v>
      </c>
      <c r="AX185" s="14" t="s">
        <v>72</v>
      </c>
      <c r="AY185" s="245" t="s">
        <v>122</v>
      </c>
    </row>
    <row r="186" s="14" customFormat="1">
      <c r="A186" s="14"/>
      <c r="B186" s="235"/>
      <c r="C186" s="236"/>
      <c r="D186" s="226" t="s">
        <v>210</v>
      </c>
      <c r="E186" s="237" t="s">
        <v>19</v>
      </c>
      <c r="F186" s="238" t="s">
        <v>856</v>
      </c>
      <c r="G186" s="236"/>
      <c r="H186" s="239">
        <v>33.124000000000004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5" t="s">
        <v>210</v>
      </c>
      <c r="AU186" s="245" t="s">
        <v>82</v>
      </c>
      <c r="AV186" s="14" t="s">
        <v>82</v>
      </c>
      <c r="AW186" s="14" t="s">
        <v>34</v>
      </c>
      <c r="AX186" s="14" t="s">
        <v>72</v>
      </c>
      <c r="AY186" s="245" t="s">
        <v>122</v>
      </c>
    </row>
    <row r="187" s="15" customFormat="1">
      <c r="A187" s="15"/>
      <c r="B187" s="246"/>
      <c r="C187" s="247"/>
      <c r="D187" s="226" t="s">
        <v>210</v>
      </c>
      <c r="E187" s="248" t="s">
        <v>19</v>
      </c>
      <c r="F187" s="249" t="s">
        <v>216</v>
      </c>
      <c r="G187" s="247"/>
      <c r="H187" s="250">
        <v>45.004</v>
      </c>
      <c r="I187" s="251"/>
      <c r="J187" s="247"/>
      <c r="K187" s="247"/>
      <c r="L187" s="252"/>
      <c r="M187" s="253"/>
      <c r="N187" s="254"/>
      <c r="O187" s="254"/>
      <c r="P187" s="254"/>
      <c r="Q187" s="254"/>
      <c r="R187" s="254"/>
      <c r="S187" s="254"/>
      <c r="T187" s="25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56" t="s">
        <v>210</v>
      </c>
      <c r="AU187" s="256" t="s">
        <v>82</v>
      </c>
      <c r="AV187" s="15" t="s">
        <v>143</v>
      </c>
      <c r="AW187" s="15" t="s">
        <v>34</v>
      </c>
      <c r="AX187" s="15" t="s">
        <v>80</v>
      </c>
      <c r="AY187" s="256" t="s">
        <v>122</v>
      </c>
    </row>
    <row r="188" s="2" customFormat="1" ht="33" customHeight="1">
      <c r="A188" s="40"/>
      <c r="B188" s="41"/>
      <c r="C188" s="206" t="s">
        <v>469</v>
      </c>
      <c r="D188" s="206" t="s">
        <v>125</v>
      </c>
      <c r="E188" s="207" t="s">
        <v>868</v>
      </c>
      <c r="F188" s="208" t="s">
        <v>869</v>
      </c>
      <c r="G188" s="209" t="s">
        <v>344</v>
      </c>
      <c r="H188" s="210">
        <v>118.3</v>
      </c>
      <c r="I188" s="211"/>
      <c r="J188" s="212">
        <f>ROUND(I188*H188,2)</f>
        <v>0</v>
      </c>
      <c r="K188" s="208" t="s">
        <v>129</v>
      </c>
      <c r="L188" s="46"/>
      <c r="M188" s="213" t="s">
        <v>19</v>
      </c>
      <c r="N188" s="214" t="s">
        <v>43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602</v>
      </c>
      <c r="AT188" s="217" t="s">
        <v>125</v>
      </c>
      <c r="AU188" s="217" t="s">
        <v>82</v>
      </c>
      <c r="AY188" s="19" t="s">
        <v>122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80</v>
      </c>
      <c r="BK188" s="218">
        <f>ROUND(I188*H188,2)</f>
        <v>0</v>
      </c>
      <c r="BL188" s="19" t="s">
        <v>602</v>
      </c>
      <c r="BM188" s="217" t="s">
        <v>870</v>
      </c>
    </row>
    <row r="189" s="2" customFormat="1">
      <c r="A189" s="40"/>
      <c r="B189" s="41"/>
      <c r="C189" s="42"/>
      <c r="D189" s="219" t="s">
        <v>132</v>
      </c>
      <c r="E189" s="42"/>
      <c r="F189" s="220" t="s">
        <v>871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132</v>
      </c>
      <c r="AU189" s="19" t="s">
        <v>82</v>
      </c>
    </row>
    <row r="190" s="14" customFormat="1">
      <c r="A190" s="14"/>
      <c r="B190" s="235"/>
      <c r="C190" s="236"/>
      <c r="D190" s="226" t="s">
        <v>210</v>
      </c>
      <c r="E190" s="237" t="s">
        <v>19</v>
      </c>
      <c r="F190" s="238" t="s">
        <v>872</v>
      </c>
      <c r="G190" s="236"/>
      <c r="H190" s="239">
        <v>118.3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210</v>
      </c>
      <c r="AU190" s="245" t="s">
        <v>82</v>
      </c>
      <c r="AV190" s="14" t="s">
        <v>82</v>
      </c>
      <c r="AW190" s="14" t="s">
        <v>34</v>
      </c>
      <c r="AX190" s="14" t="s">
        <v>80</v>
      </c>
      <c r="AY190" s="245" t="s">
        <v>122</v>
      </c>
    </row>
    <row r="191" s="2" customFormat="1" ht="33" customHeight="1">
      <c r="A191" s="40"/>
      <c r="B191" s="41"/>
      <c r="C191" s="206" t="s">
        <v>477</v>
      </c>
      <c r="D191" s="206" t="s">
        <v>125</v>
      </c>
      <c r="E191" s="207" t="s">
        <v>873</v>
      </c>
      <c r="F191" s="208" t="s">
        <v>874</v>
      </c>
      <c r="G191" s="209" t="s">
        <v>344</v>
      </c>
      <c r="H191" s="210">
        <v>19.8</v>
      </c>
      <c r="I191" s="211"/>
      <c r="J191" s="212">
        <f>ROUND(I191*H191,2)</f>
        <v>0</v>
      </c>
      <c r="K191" s="208" t="s">
        <v>129</v>
      </c>
      <c r="L191" s="46"/>
      <c r="M191" s="213" t="s">
        <v>19</v>
      </c>
      <c r="N191" s="214" t="s">
        <v>43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602</v>
      </c>
      <c r="AT191" s="217" t="s">
        <v>125</v>
      </c>
      <c r="AU191" s="217" t="s">
        <v>82</v>
      </c>
      <c r="AY191" s="19" t="s">
        <v>122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80</v>
      </c>
      <c r="BK191" s="218">
        <f>ROUND(I191*H191,2)</f>
        <v>0</v>
      </c>
      <c r="BL191" s="19" t="s">
        <v>602</v>
      </c>
      <c r="BM191" s="217" t="s">
        <v>875</v>
      </c>
    </row>
    <row r="192" s="2" customFormat="1">
      <c r="A192" s="40"/>
      <c r="B192" s="41"/>
      <c r="C192" s="42"/>
      <c r="D192" s="219" t="s">
        <v>132</v>
      </c>
      <c r="E192" s="42"/>
      <c r="F192" s="220" t="s">
        <v>876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132</v>
      </c>
      <c r="AU192" s="19" t="s">
        <v>82</v>
      </c>
    </row>
    <row r="193" s="14" customFormat="1">
      <c r="A193" s="14"/>
      <c r="B193" s="235"/>
      <c r="C193" s="236"/>
      <c r="D193" s="226" t="s">
        <v>210</v>
      </c>
      <c r="E193" s="237" t="s">
        <v>19</v>
      </c>
      <c r="F193" s="238" t="s">
        <v>877</v>
      </c>
      <c r="G193" s="236"/>
      <c r="H193" s="239">
        <v>19.8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210</v>
      </c>
      <c r="AU193" s="245" t="s">
        <v>82</v>
      </c>
      <c r="AV193" s="14" t="s">
        <v>82</v>
      </c>
      <c r="AW193" s="14" t="s">
        <v>34</v>
      </c>
      <c r="AX193" s="14" t="s">
        <v>80</v>
      </c>
      <c r="AY193" s="245" t="s">
        <v>122</v>
      </c>
    </row>
    <row r="194" s="2" customFormat="1" ht="21.75" customHeight="1">
      <c r="A194" s="40"/>
      <c r="B194" s="41"/>
      <c r="C194" s="206" t="s">
        <v>482</v>
      </c>
      <c r="D194" s="206" t="s">
        <v>125</v>
      </c>
      <c r="E194" s="207" t="s">
        <v>878</v>
      </c>
      <c r="F194" s="208" t="s">
        <v>879</v>
      </c>
      <c r="G194" s="209" t="s">
        <v>344</v>
      </c>
      <c r="H194" s="210">
        <v>7</v>
      </c>
      <c r="I194" s="211"/>
      <c r="J194" s="212">
        <f>ROUND(I194*H194,2)</f>
        <v>0</v>
      </c>
      <c r="K194" s="208" t="s">
        <v>19</v>
      </c>
      <c r="L194" s="46"/>
      <c r="M194" s="213" t="s">
        <v>19</v>
      </c>
      <c r="N194" s="214" t="s">
        <v>43</v>
      </c>
      <c r="O194" s="86"/>
      <c r="P194" s="215">
        <f>O194*H194</f>
        <v>0</v>
      </c>
      <c r="Q194" s="215">
        <v>3E-05</v>
      </c>
      <c r="R194" s="215">
        <f>Q194*H194</f>
        <v>0.00021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602</v>
      </c>
      <c r="AT194" s="217" t="s">
        <v>125</v>
      </c>
      <c r="AU194" s="217" t="s">
        <v>82</v>
      </c>
      <c r="AY194" s="19" t="s">
        <v>122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80</v>
      </c>
      <c r="BK194" s="218">
        <f>ROUND(I194*H194,2)</f>
        <v>0</v>
      </c>
      <c r="BL194" s="19" t="s">
        <v>602</v>
      </c>
      <c r="BM194" s="217" t="s">
        <v>880</v>
      </c>
    </row>
    <row r="195" s="14" customFormat="1">
      <c r="A195" s="14"/>
      <c r="B195" s="235"/>
      <c r="C195" s="236"/>
      <c r="D195" s="226" t="s">
        <v>210</v>
      </c>
      <c r="E195" s="237" t="s">
        <v>19</v>
      </c>
      <c r="F195" s="238" t="s">
        <v>881</v>
      </c>
      <c r="G195" s="236"/>
      <c r="H195" s="239">
        <v>7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5" t="s">
        <v>210</v>
      </c>
      <c r="AU195" s="245" t="s">
        <v>82</v>
      </c>
      <c r="AV195" s="14" t="s">
        <v>82</v>
      </c>
      <c r="AW195" s="14" t="s">
        <v>34</v>
      </c>
      <c r="AX195" s="14" t="s">
        <v>80</v>
      </c>
      <c r="AY195" s="245" t="s">
        <v>122</v>
      </c>
    </row>
    <row r="196" s="2" customFormat="1" ht="16.5" customHeight="1">
      <c r="A196" s="40"/>
      <c r="B196" s="41"/>
      <c r="C196" s="206" t="s">
        <v>490</v>
      </c>
      <c r="D196" s="206" t="s">
        <v>125</v>
      </c>
      <c r="E196" s="207" t="s">
        <v>882</v>
      </c>
      <c r="F196" s="208" t="s">
        <v>883</v>
      </c>
      <c r="G196" s="209" t="s">
        <v>268</v>
      </c>
      <c r="H196" s="210">
        <v>2.142</v>
      </c>
      <c r="I196" s="211"/>
      <c r="J196" s="212">
        <f>ROUND(I196*H196,2)</f>
        <v>0</v>
      </c>
      <c r="K196" s="208" t="s">
        <v>19</v>
      </c>
      <c r="L196" s="46"/>
      <c r="M196" s="213" t="s">
        <v>19</v>
      </c>
      <c r="N196" s="214" t="s">
        <v>43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602</v>
      </c>
      <c r="AT196" s="217" t="s">
        <v>125</v>
      </c>
      <c r="AU196" s="217" t="s">
        <v>82</v>
      </c>
      <c r="AY196" s="19" t="s">
        <v>122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80</v>
      </c>
      <c r="BK196" s="218">
        <f>ROUND(I196*H196,2)</f>
        <v>0</v>
      </c>
      <c r="BL196" s="19" t="s">
        <v>602</v>
      </c>
      <c r="BM196" s="217" t="s">
        <v>884</v>
      </c>
    </row>
    <row r="197" s="14" customFormat="1">
      <c r="A197" s="14"/>
      <c r="B197" s="235"/>
      <c r="C197" s="236"/>
      <c r="D197" s="226" t="s">
        <v>210</v>
      </c>
      <c r="E197" s="237" t="s">
        <v>19</v>
      </c>
      <c r="F197" s="238" t="s">
        <v>885</v>
      </c>
      <c r="G197" s="236"/>
      <c r="H197" s="239">
        <v>2.142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210</v>
      </c>
      <c r="AU197" s="245" t="s">
        <v>82</v>
      </c>
      <c r="AV197" s="14" t="s">
        <v>82</v>
      </c>
      <c r="AW197" s="14" t="s">
        <v>34</v>
      </c>
      <c r="AX197" s="14" t="s">
        <v>80</v>
      </c>
      <c r="AY197" s="245" t="s">
        <v>122</v>
      </c>
    </row>
    <row r="198" s="2" customFormat="1" ht="16.5" customHeight="1">
      <c r="A198" s="40"/>
      <c r="B198" s="41"/>
      <c r="C198" s="261" t="s">
        <v>496</v>
      </c>
      <c r="D198" s="261" t="s">
        <v>295</v>
      </c>
      <c r="E198" s="262" t="s">
        <v>886</v>
      </c>
      <c r="F198" s="263" t="s">
        <v>887</v>
      </c>
      <c r="G198" s="264" t="s">
        <v>247</v>
      </c>
      <c r="H198" s="265">
        <v>7</v>
      </c>
      <c r="I198" s="266"/>
      <c r="J198" s="267">
        <f>ROUND(I198*H198,2)</f>
        <v>0</v>
      </c>
      <c r="K198" s="263" t="s">
        <v>19</v>
      </c>
      <c r="L198" s="268"/>
      <c r="M198" s="269" t="s">
        <v>19</v>
      </c>
      <c r="N198" s="270" t="s">
        <v>43</v>
      </c>
      <c r="O198" s="86"/>
      <c r="P198" s="215">
        <f>O198*H198</f>
        <v>0</v>
      </c>
      <c r="Q198" s="215">
        <v>0.00029999999999999996</v>
      </c>
      <c r="R198" s="215">
        <f>Q198*H198</f>
        <v>0.0021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706</v>
      </c>
      <c r="AT198" s="217" t="s">
        <v>295</v>
      </c>
      <c r="AU198" s="217" t="s">
        <v>82</v>
      </c>
      <c r="AY198" s="19" t="s">
        <v>122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80</v>
      </c>
      <c r="BK198" s="218">
        <f>ROUND(I198*H198,2)</f>
        <v>0</v>
      </c>
      <c r="BL198" s="19" t="s">
        <v>602</v>
      </c>
      <c r="BM198" s="217" t="s">
        <v>888</v>
      </c>
    </row>
    <row r="199" s="2" customFormat="1" ht="21.75" customHeight="1">
      <c r="A199" s="40"/>
      <c r="B199" s="41"/>
      <c r="C199" s="206" t="s">
        <v>502</v>
      </c>
      <c r="D199" s="206" t="s">
        <v>125</v>
      </c>
      <c r="E199" s="207" t="s">
        <v>889</v>
      </c>
      <c r="F199" s="208" t="s">
        <v>890</v>
      </c>
      <c r="G199" s="209" t="s">
        <v>344</v>
      </c>
      <c r="H199" s="210">
        <v>118.3</v>
      </c>
      <c r="I199" s="211"/>
      <c r="J199" s="212">
        <f>ROUND(I199*H199,2)</f>
        <v>0</v>
      </c>
      <c r="K199" s="208" t="s">
        <v>129</v>
      </c>
      <c r="L199" s="46"/>
      <c r="M199" s="213" t="s">
        <v>19</v>
      </c>
      <c r="N199" s="214" t="s">
        <v>43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602</v>
      </c>
      <c r="AT199" s="217" t="s">
        <v>125</v>
      </c>
      <c r="AU199" s="217" t="s">
        <v>82</v>
      </c>
      <c r="AY199" s="19" t="s">
        <v>122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80</v>
      </c>
      <c r="BK199" s="218">
        <f>ROUND(I199*H199,2)</f>
        <v>0</v>
      </c>
      <c r="BL199" s="19" t="s">
        <v>602</v>
      </c>
      <c r="BM199" s="217" t="s">
        <v>891</v>
      </c>
    </row>
    <row r="200" s="2" customFormat="1">
      <c r="A200" s="40"/>
      <c r="B200" s="41"/>
      <c r="C200" s="42"/>
      <c r="D200" s="219" t="s">
        <v>132</v>
      </c>
      <c r="E200" s="42"/>
      <c r="F200" s="220" t="s">
        <v>892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132</v>
      </c>
      <c r="AU200" s="19" t="s">
        <v>82</v>
      </c>
    </row>
    <row r="201" s="2" customFormat="1" ht="24.15" customHeight="1">
      <c r="A201" s="40"/>
      <c r="B201" s="41"/>
      <c r="C201" s="206" t="s">
        <v>507</v>
      </c>
      <c r="D201" s="206" t="s">
        <v>125</v>
      </c>
      <c r="E201" s="207" t="s">
        <v>893</v>
      </c>
      <c r="F201" s="208" t="s">
        <v>894</v>
      </c>
      <c r="G201" s="209" t="s">
        <v>344</v>
      </c>
      <c r="H201" s="210">
        <v>19.8</v>
      </c>
      <c r="I201" s="211"/>
      <c r="J201" s="212">
        <f>ROUND(I201*H201,2)</f>
        <v>0</v>
      </c>
      <c r="K201" s="208" t="s">
        <v>129</v>
      </c>
      <c r="L201" s="46"/>
      <c r="M201" s="213" t="s">
        <v>19</v>
      </c>
      <c r="N201" s="214" t="s">
        <v>43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602</v>
      </c>
      <c r="AT201" s="217" t="s">
        <v>125</v>
      </c>
      <c r="AU201" s="217" t="s">
        <v>82</v>
      </c>
      <c r="AY201" s="19" t="s">
        <v>122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80</v>
      </c>
      <c r="BK201" s="218">
        <f>ROUND(I201*H201,2)</f>
        <v>0</v>
      </c>
      <c r="BL201" s="19" t="s">
        <v>602</v>
      </c>
      <c r="BM201" s="217" t="s">
        <v>895</v>
      </c>
    </row>
    <row r="202" s="2" customFormat="1">
      <c r="A202" s="40"/>
      <c r="B202" s="41"/>
      <c r="C202" s="42"/>
      <c r="D202" s="219" t="s">
        <v>132</v>
      </c>
      <c r="E202" s="42"/>
      <c r="F202" s="220" t="s">
        <v>896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132</v>
      </c>
      <c r="AU202" s="19" t="s">
        <v>82</v>
      </c>
    </row>
    <row r="203" s="14" customFormat="1">
      <c r="A203" s="14"/>
      <c r="B203" s="235"/>
      <c r="C203" s="236"/>
      <c r="D203" s="226" t="s">
        <v>210</v>
      </c>
      <c r="E203" s="237" t="s">
        <v>19</v>
      </c>
      <c r="F203" s="238" t="s">
        <v>877</v>
      </c>
      <c r="G203" s="236"/>
      <c r="H203" s="239">
        <v>19.8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5" t="s">
        <v>210</v>
      </c>
      <c r="AU203" s="245" t="s">
        <v>82</v>
      </c>
      <c r="AV203" s="14" t="s">
        <v>82</v>
      </c>
      <c r="AW203" s="14" t="s">
        <v>34</v>
      </c>
      <c r="AX203" s="14" t="s">
        <v>80</v>
      </c>
      <c r="AY203" s="245" t="s">
        <v>122</v>
      </c>
    </row>
    <row r="204" s="2" customFormat="1" ht="21.75" customHeight="1">
      <c r="A204" s="40"/>
      <c r="B204" s="41"/>
      <c r="C204" s="206" t="s">
        <v>514</v>
      </c>
      <c r="D204" s="206" t="s">
        <v>125</v>
      </c>
      <c r="E204" s="207" t="s">
        <v>897</v>
      </c>
      <c r="F204" s="208" t="s">
        <v>898</v>
      </c>
      <c r="G204" s="209" t="s">
        <v>344</v>
      </c>
      <c r="H204" s="210">
        <v>118.3</v>
      </c>
      <c r="I204" s="211"/>
      <c r="J204" s="212">
        <f>ROUND(I204*H204,2)</f>
        <v>0</v>
      </c>
      <c r="K204" s="208" t="s">
        <v>129</v>
      </c>
      <c r="L204" s="46"/>
      <c r="M204" s="213" t="s">
        <v>19</v>
      </c>
      <c r="N204" s="214" t="s">
        <v>43</v>
      </c>
      <c r="O204" s="86"/>
      <c r="P204" s="215">
        <f>O204*H204</f>
        <v>0</v>
      </c>
      <c r="Q204" s="215">
        <v>9E-05</v>
      </c>
      <c r="R204" s="215">
        <f>Q204*H204</f>
        <v>0.010647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602</v>
      </c>
      <c r="AT204" s="217" t="s">
        <v>125</v>
      </c>
      <c r="AU204" s="217" t="s">
        <v>82</v>
      </c>
      <c r="AY204" s="19" t="s">
        <v>122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80</v>
      </c>
      <c r="BK204" s="218">
        <f>ROUND(I204*H204,2)</f>
        <v>0</v>
      </c>
      <c r="BL204" s="19" t="s">
        <v>602</v>
      </c>
      <c r="BM204" s="217" t="s">
        <v>899</v>
      </c>
    </row>
    <row r="205" s="2" customFormat="1">
      <c r="A205" s="40"/>
      <c r="B205" s="41"/>
      <c r="C205" s="42"/>
      <c r="D205" s="219" t="s">
        <v>132</v>
      </c>
      <c r="E205" s="42"/>
      <c r="F205" s="220" t="s">
        <v>900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132</v>
      </c>
      <c r="AU205" s="19" t="s">
        <v>82</v>
      </c>
    </row>
    <row r="206" s="2" customFormat="1" ht="21.75" customHeight="1">
      <c r="A206" s="40"/>
      <c r="B206" s="41"/>
      <c r="C206" s="206" t="s">
        <v>520</v>
      </c>
      <c r="D206" s="206" t="s">
        <v>125</v>
      </c>
      <c r="E206" s="207" t="s">
        <v>901</v>
      </c>
      <c r="F206" s="208" t="s">
        <v>902</v>
      </c>
      <c r="G206" s="209" t="s">
        <v>344</v>
      </c>
      <c r="H206" s="210">
        <v>19.8</v>
      </c>
      <c r="I206" s="211"/>
      <c r="J206" s="212">
        <f>ROUND(I206*H206,2)</f>
        <v>0</v>
      </c>
      <c r="K206" s="208" t="s">
        <v>129</v>
      </c>
      <c r="L206" s="46"/>
      <c r="M206" s="213" t="s">
        <v>19</v>
      </c>
      <c r="N206" s="214" t="s">
        <v>43</v>
      </c>
      <c r="O206" s="86"/>
      <c r="P206" s="215">
        <f>O206*H206</f>
        <v>0</v>
      </c>
      <c r="Q206" s="215">
        <v>0.00012</v>
      </c>
      <c r="R206" s="215">
        <f>Q206*H206</f>
        <v>0.002376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602</v>
      </c>
      <c r="AT206" s="217" t="s">
        <v>125</v>
      </c>
      <c r="AU206" s="217" t="s">
        <v>82</v>
      </c>
      <c r="AY206" s="19" t="s">
        <v>122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80</v>
      </c>
      <c r="BK206" s="218">
        <f>ROUND(I206*H206,2)</f>
        <v>0</v>
      </c>
      <c r="BL206" s="19" t="s">
        <v>602</v>
      </c>
      <c r="BM206" s="217" t="s">
        <v>903</v>
      </c>
    </row>
    <row r="207" s="2" customFormat="1">
      <c r="A207" s="40"/>
      <c r="B207" s="41"/>
      <c r="C207" s="42"/>
      <c r="D207" s="219" t="s">
        <v>132</v>
      </c>
      <c r="E207" s="42"/>
      <c r="F207" s="220" t="s">
        <v>904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132</v>
      </c>
      <c r="AU207" s="19" t="s">
        <v>82</v>
      </c>
    </row>
    <row r="208" s="2" customFormat="1" ht="21.75" customHeight="1">
      <c r="A208" s="40"/>
      <c r="B208" s="41"/>
      <c r="C208" s="206" t="s">
        <v>525</v>
      </c>
      <c r="D208" s="206" t="s">
        <v>125</v>
      </c>
      <c r="E208" s="207" t="s">
        <v>905</v>
      </c>
      <c r="F208" s="208" t="s">
        <v>906</v>
      </c>
      <c r="G208" s="209" t="s">
        <v>344</v>
      </c>
      <c r="H208" s="210">
        <v>36.8</v>
      </c>
      <c r="I208" s="211"/>
      <c r="J208" s="212">
        <f>ROUND(I208*H208,2)</f>
        <v>0</v>
      </c>
      <c r="K208" s="208" t="s">
        <v>19</v>
      </c>
      <c r="L208" s="46"/>
      <c r="M208" s="213" t="s">
        <v>19</v>
      </c>
      <c r="N208" s="214" t="s">
        <v>43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602</v>
      </c>
      <c r="AT208" s="217" t="s">
        <v>125</v>
      </c>
      <c r="AU208" s="217" t="s">
        <v>82</v>
      </c>
      <c r="AY208" s="19" t="s">
        <v>122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80</v>
      </c>
      <c r="BK208" s="218">
        <f>ROUND(I208*H208,2)</f>
        <v>0</v>
      </c>
      <c r="BL208" s="19" t="s">
        <v>602</v>
      </c>
      <c r="BM208" s="217" t="s">
        <v>907</v>
      </c>
    </row>
    <row r="209" s="14" customFormat="1">
      <c r="A209" s="14"/>
      <c r="B209" s="235"/>
      <c r="C209" s="236"/>
      <c r="D209" s="226" t="s">
        <v>210</v>
      </c>
      <c r="E209" s="237" t="s">
        <v>19</v>
      </c>
      <c r="F209" s="238" t="s">
        <v>908</v>
      </c>
      <c r="G209" s="236"/>
      <c r="H209" s="239">
        <v>19.8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210</v>
      </c>
      <c r="AU209" s="245" t="s">
        <v>82</v>
      </c>
      <c r="AV209" s="14" t="s">
        <v>82</v>
      </c>
      <c r="AW209" s="14" t="s">
        <v>34</v>
      </c>
      <c r="AX209" s="14" t="s">
        <v>72</v>
      </c>
      <c r="AY209" s="245" t="s">
        <v>122</v>
      </c>
    </row>
    <row r="210" s="14" customFormat="1">
      <c r="A210" s="14"/>
      <c r="B210" s="235"/>
      <c r="C210" s="236"/>
      <c r="D210" s="226" t="s">
        <v>210</v>
      </c>
      <c r="E210" s="237" t="s">
        <v>19</v>
      </c>
      <c r="F210" s="238" t="s">
        <v>909</v>
      </c>
      <c r="G210" s="236"/>
      <c r="H210" s="239">
        <v>17</v>
      </c>
      <c r="I210" s="240"/>
      <c r="J210" s="236"/>
      <c r="K210" s="236"/>
      <c r="L210" s="241"/>
      <c r="M210" s="242"/>
      <c r="N210" s="243"/>
      <c r="O210" s="243"/>
      <c r="P210" s="243"/>
      <c r="Q210" s="243"/>
      <c r="R210" s="243"/>
      <c r="S210" s="243"/>
      <c r="T210" s="24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5" t="s">
        <v>210</v>
      </c>
      <c r="AU210" s="245" t="s">
        <v>82</v>
      </c>
      <c r="AV210" s="14" t="s">
        <v>82</v>
      </c>
      <c r="AW210" s="14" t="s">
        <v>34</v>
      </c>
      <c r="AX210" s="14" t="s">
        <v>72</v>
      </c>
      <c r="AY210" s="245" t="s">
        <v>122</v>
      </c>
    </row>
    <row r="211" s="15" customFormat="1">
      <c r="A211" s="15"/>
      <c r="B211" s="246"/>
      <c r="C211" s="247"/>
      <c r="D211" s="226" t="s">
        <v>210</v>
      </c>
      <c r="E211" s="248" t="s">
        <v>19</v>
      </c>
      <c r="F211" s="249" t="s">
        <v>216</v>
      </c>
      <c r="G211" s="247"/>
      <c r="H211" s="250">
        <v>36.8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6" t="s">
        <v>210</v>
      </c>
      <c r="AU211" s="256" t="s">
        <v>82</v>
      </c>
      <c r="AV211" s="15" t="s">
        <v>143</v>
      </c>
      <c r="AW211" s="15" t="s">
        <v>34</v>
      </c>
      <c r="AX211" s="15" t="s">
        <v>80</v>
      </c>
      <c r="AY211" s="256" t="s">
        <v>122</v>
      </c>
    </row>
    <row r="212" s="2" customFormat="1" ht="16.5" customHeight="1">
      <c r="A212" s="40"/>
      <c r="B212" s="41"/>
      <c r="C212" s="261" t="s">
        <v>529</v>
      </c>
      <c r="D212" s="261" t="s">
        <v>295</v>
      </c>
      <c r="E212" s="262" t="s">
        <v>910</v>
      </c>
      <c r="F212" s="263" t="s">
        <v>911</v>
      </c>
      <c r="G212" s="264" t="s">
        <v>344</v>
      </c>
      <c r="H212" s="265">
        <v>38.64</v>
      </c>
      <c r="I212" s="266"/>
      <c r="J212" s="267">
        <f>ROUND(I212*H212,2)</f>
        <v>0</v>
      </c>
      <c r="K212" s="263" t="s">
        <v>19</v>
      </c>
      <c r="L212" s="268"/>
      <c r="M212" s="269" t="s">
        <v>19</v>
      </c>
      <c r="N212" s="270" t="s">
        <v>43</v>
      </c>
      <c r="O212" s="86"/>
      <c r="P212" s="215">
        <f>O212*H212</f>
        <v>0</v>
      </c>
      <c r="Q212" s="215">
        <v>0.00025999999999999996</v>
      </c>
      <c r="R212" s="215">
        <f>Q212*H212</f>
        <v>0.010046399999999998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717</v>
      </c>
      <c r="AT212" s="217" t="s">
        <v>295</v>
      </c>
      <c r="AU212" s="217" t="s">
        <v>82</v>
      </c>
      <c r="AY212" s="19" t="s">
        <v>122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80</v>
      </c>
      <c r="BK212" s="218">
        <f>ROUND(I212*H212,2)</f>
        <v>0</v>
      </c>
      <c r="BL212" s="19" t="s">
        <v>717</v>
      </c>
      <c r="BM212" s="217" t="s">
        <v>912</v>
      </c>
    </row>
    <row r="213" s="14" customFormat="1">
      <c r="A213" s="14"/>
      <c r="B213" s="235"/>
      <c r="C213" s="236"/>
      <c r="D213" s="226" t="s">
        <v>210</v>
      </c>
      <c r="E213" s="237" t="s">
        <v>19</v>
      </c>
      <c r="F213" s="238" t="s">
        <v>913</v>
      </c>
      <c r="G213" s="236"/>
      <c r="H213" s="239">
        <v>20.79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210</v>
      </c>
      <c r="AU213" s="245" t="s">
        <v>82</v>
      </c>
      <c r="AV213" s="14" t="s">
        <v>82</v>
      </c>
      <c r="AW213" s="14" t="s">
        <v>34</v>
      </c>
      <c r="AX213" s="14" t="s">
        <v>72</v>
      </c>
      <c r="AY213" s="245" t="s">
        <v>122</v>
      </c>
    </row>
    <row r="214" s="14" customFormat="1">
      <c r="A214" s="14"/>
      <c r="B214" s="235"/>
      <c r="C214" s="236"/>
      <c r="D214" s="226" t="s">
        <v>210</v>
      </c>
      <c r="E214" s="237" t="s">
        <v>19</v>
      </c>
      <c r="F214" s="238" t="s">
        <v>914</v>
      </c>
      <c r="G214" s="236"/>
      <c r="H214" s="239">
        <v>17.850000000000002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5" t="s">
        <v>210</v>
      </c>
      <c r="AU214" s="245" t="s">
        <v>82</v>
      </c>
      <c r="AV214" s="14" t="s">
        <v>82</v>
      </c>
      <c r="AW214" s="14" t="s">
        <v>34</v>
      </c>
      <c r="AX214" s="14" t="s">
        <v>72</v>
      </c>
      <c r="AY214" s="245" t="s">
        <v>122</v>
      </c>
    </row>
    <row r="215" s="15" customFormat="1">
      <c r="A215" s="15"/>
      <c r="B215" s="246"/>
      <c r="C215" s="247"/>
      <c r="D215" s="226" t="s">
        <v>210</v>
      </c>
      <c r="E215" s="248" t="s">
        <v>19</v>
      </c>
      <c r="F215" s="249" t="s">
        <v>216</v>
      </c>
      <c r="G215" s="247"/>
      <c r="H215" s="250">
        <v>38.64</v>
      </c>
      <c r="I215" s="251"/>
      <c r="J215" s="247"/>
      <c r="K215" s="247"/>
      <c r="L215" s="252"/>
      <c r="M215" s="253"/>
      <c r="N215" s="254"/>
      <c r="O215" s="254"/>
      <c r="P215" s="254"/>
      <c r="Q215" s="254"/>
      <c r="R215" s="254"/>
      <c r="S215" s="254"/>
      <c r="T215" s="25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56" t="s">
        <v>210</v>
      </c>
      <c r="AU215" s="256" t="s">
        <v>82</v>
      </c>
      <c r="AV215" s="15" t="s">
        <v>143</v>
      </c>
      <c r="AW215" s="15" t="s">
        <v>34</v>
      </c>
      <c r="AX215" s="15" t="s">
        <v>80</v>
      </c>
      <c r="AY215" s="256" t="s">
        <v>122</v>
      </c>
    </row>
    <row r="216" s="2" customFormat="1" ht="16.5" customHeight="1">
      <c r="A216" s="40"/>
      <c r="B216" s="41"/>
      <c r="C216" s="206" t="s">
        <v>535</v>
      </c>
      <c r="D216" s="206" t="s">
        <v>125</v>
      </c>
      <c r="E216" s="207" t="s">
        <v>915</v>
      </c>
      <c r="F216" s="208" t="s">
        <v>916</v>
      </c>
      <c r="G216" s="209" t="s">
        <v>355</v>
      </c>
      <c r="H216" s="210">
        <v>27.706</v>
      </c>
      <c r="I216" s="211"/>
      <c r="J216" s="212">
        <f>ROUND(I216*H216,2)</f>
        <v>0</v>
      </c>
      <c r="K216" s="208" t="s">
        <v>129</v>
      </c>
      <c r="L216" s="46"/>
      <c r="M216" s="213" t="s">
        <v>19</v>
      </c>
      <c r="N216" s="214" t="s">
        <v>43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602</v>
      </c>
      <c r="AT216" s="217" t="s">
        <v>125</v>
      </c>
      <c r="AU216" s="217" t="s">
        <v>82</v>
      </c>
      <c r="AY216" s="19" t="s">
        <v>122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80</v>
      </c>
      <c r="BK216" s="218">
        <f>ROUND(I216*H216,2)</f>
        <v>0</v>
      </c>
      <c r="BL216" s="19" t="s">
        <v>602</v>
      </c>
      <c r="BM216" s="217" t="s">
        <v>917</v>
      </c>
    </row>
    <row r="217" s="2" customFormat="1">
      <c r="A217" s="40"/>
      <c r="B217" s="41"/>
      <c r="C217" s="42"/>
      <c r="D217" s="219" t="s">
        <v>132</v>
      </c>
      <c r="E217" s="42"/>
      <c r="F217" s="220" t="s">
        <v>918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132</v>
      </c>
      <c r="AU217" s="19" t="s">
        <v>82</v>
      </c>
    </row>
    <row r="218" s="14" customFormat="1">
      <c r="A218" s="14"/>
      <c r="B218" s="235"/>
      <c r="C218" s="236"/>
      <c r="D218" s="226" t="s">
        <v>210</v>
      </c>
      <c r="E218" s="237" t="s">
        <v>19</v>
      </c>
      <c r="F218" s="238" t="s">
        <v>919</v>
      </c>
      <c r="G218" s="236"/>
      <c r="H218" s="239">
        <v>27.706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210</v>
      </c>
      <c r="AU218" s="245" t="s">
        <v>82</v>
      </c>
      <c r="AV218" s="14" t="s">
        <v>82</v>
      </c>
      <c r="AW218" s="14" t="s">
        <v>34</v>
      </c>
      <c r="AX218" s="14" t="s">
        <v>80</v>
      </c>
      <c r="AY218" s="245" t="s">
        <v>122</v>
      </c>
    </row>
    <row r="219" s="2" customFormat="1" ht="21.75" customHeight="1">
      <c r="A219" s="40"/>
      <c r="B219" s="41"/>
      <c r="C219" s="206" t="s">
        <v>539</v>
      </c>
      <c r="D219" s="206" t="s">
        <v>125</v>
      </c>
      <c r="E219" s="207" t="s">
        <v>920</v>
      </c>
      <c r="F219" s="208" t="s">
        <v>921</v>
      </c>
      <c r="G219" s="209" t="s">
        <v>355</v>
      </c>
      <c r="H219" s="210">
        <v>986.334</v>
      </c>
      <c r="I219" s="211"/>
      <c r="J219" s="212">
        <f>ROUND(I219*H219,2)</f>
        <v>0</v>
      </c>
      <c r="K219" s="208" t="s">
        <v>129</v>
      </c>
      <c r="L219" s="46"/>
      <c r="M219" s="213" t="s">
        <v>19</v>
      </c>
      <c r="N219" s="214" t="s">
        <v>43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602</v>
      </c>
      <c r="AT219" s="217" t="s">
        <v>125</v>
      </c>
      <c r="AU219" s="217" t="s">
        <v>82</v>
      </c>
      <c r="AY219" s="19" t="s">
        <v>122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80</v>
      </c>
      <c r="BK219" s="218">
        <f>ROUND(I219*H219,2)</f>
        <v>0</v>
      </c>
      <c r="BL219" s="19" t="s">
        <v>602</v>
      </c>
      <c r="BM219" s="217" t="s">
        <v>922</v>
      </c>
    </row>
    <row r="220" s="2" customFormat="1">
      <c r="A220" s="40"/>
      <c r="B220" s="41"/>
      <c r="C220" s="42"/>
      <c r="D220" s="219" t="s">
        <v>132</v>
      </c>
      <c r="E220" s="42"/>
      <c r="F220" s="220" t="s">
        <v>923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132</v>
      </c>
      <c r="AU220" s="19" t="s">
        <v>82</v>
      </c>
    </row>
    <row r="221" s="14" customFormat="1">
      <c r="A221" s="14"/>
      <c r="B221" s="235"/>
      <c r="C221" s="236"/>
      <c r="D221" s="226" t="s">
        <v>210</v>
      </c>
      <c r="E221" s="237" t="s">
        <v>19</v>
      </c>
      <c r="F221" s="238" t="s">
        <v>924</v>
      </c>
      <c r="G221" s="236"/>
      <c r="H221" s="239">
        <v>986.334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5" t="s">
        <v>210</v>
      </c>
      <c r="AU221" s="245" t="s">
        <v>82</v>
      </c>
      <c r="AV221" s="14" t="s">
        <v>82</v>
      </c>
      <c r="AW221" s="14" t="s">
        <v>34</v>
      </c>
      <c r="AX221" s="14" t="s">
        <v>80</v>
      </c>
      <c r="AY221" s="245" t="s">
        <v>122</v>
      </c>
    </row>
    <row r="222" s="2" customFormat="1" ht="16.5" customHeight="1">
      <c r="A222" s="40"/>
      <c r="B222" s="41"/>
      <c r="C222" s="206" t="s">
        <v>545</v>
      </c>
      <c r="D222" s="206" t="s">
        <v>125</v>
      </c>
      <c r="E222" s="207" t="s">
        <v>925</v>
      </c>
      <c r="F222" s="208" t="s">
        <v>926</v>
      </c>
      <c r="G222" s="209" t="s">
        <v>355</v>
      </c>
      <c r="H222" s="210">
        <v>0.125</v>
      </c>
      <c r="I222" s="211"/>
      <c r="J222" s="212">
        <f>ROUND(I222*H222,2)</f>
        <v>0</v>
      </c>
      <c r="K222" s="208" t="s">
        <v>129</v>
      </c>
      <c r="L222" s="46"/>
      <c r="M222" s="213" t="s">
        <v>19</v>
      </c>
      <c r="N222" s="214" t="s">
        <v>43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602</v>
      </c>
      <c r="AT222" s="217" t="s">
        <v>125</v>
      </c>
      <c r="AU222" s="217" t="s">
        <v>82</v>
      </c>
      <c r="AY222" s="19" t="s">
        <v>122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80</v>
      </c>
      <c r="BK222" s="218">
        <f>ROUND(I222*H222,2)</f>
        <v>0</v>
      </c>
      <c r="BL222" s="19" t="s">
        <v>602</v>
      </c>
      <c r="BM222" s="217" t="s">
        <v>927</v>
      </c>
    </row>
    <row r="223" s="2" customFormat="1">
      <c r="A223" s="40"/>
      <c r="B223" s="41"/>
      <c r="C223" s="42"/>
      <c r="D223" s="219" t="s">
        <v>132</v>
      </c>
      <c r="E223" s="42"/>
      <c r="F223" s="220" t="s">
        <v>928</v>
      </c>
      <c r="G223" s="42"/>
      <c r="H223" s="42"/>
      <c r="I223" s="221"/>
      <c r="J223" s="42"/>
      <c r="K223" s="42"/>
      <c r="L223" s="46"/>
      <c r="M223" s="257"/>
      <c r="N223" s="258"/>
      <c r="O223" s="259"/>
      <c r="P223" s="259"/>
      <c r="Q223" s="259"/>
      <c r="R223" s="259"/>
      <c r="S223" s="259"/>
      <c r="T223" s="26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132</v>
      </c>
      <c r="AU223" s="19" t="s">
        <v>82</v>
      </c>
    </row>
    <row r="224" s="2" customFormat="1" ht="6.96" customHeight="1">
      <c r="A224" s="40"/>
      <c r="B224" s="61"/>
      <c r="C224" s="62"/>
      <c r="D224" s="62"/>
      <c r="E224" s="62"/>
      <c r="F224" s="62"/>
      <c r="G224" s="62"/>
      <c r="H224" s="62"/>
      <c r="I224" s="62"/>
      <c r="J224" s="62"/>
      <c r="K224" s="62"/>
      <c r="L224" s="46"/>
      <c r="M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</row>
  </sheetData>
  <sheetProtection sheet="1" autoFilter="0" formatColumns="0" formatRows="0" objects="1" scenarios="1" spinCount="100000" saltValue="VoOyqFy7Tspl2U0kBklV/kskxb0KfMHiIlLowMytd2JbyMPxIjvvO2uXrAg96eF1SlP9zMnaVKfwitD0TQPnOg==" hashValue="b9SWsl9DJhFp9vKPyVGFthJwDJrpkbxDizWHyWHvT1TPczO+0JAyDl3vbqpsbXHnp0MAgKJRO/etN0ud1n9iNA==" algorithmName="SHA-512" password="CC35"/>
  <autoFilter ref="C81:K223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90" r:id="rId1" display="https://podminky.urs.cz/item/CS_URS_2025_01/210101205"/>
    <hyperlink ref="F94" r:id="rId2" display="https://podminky.urs.cz/item/CS_URS_2025_01/210203901"/>
    <hyperlink ref="F106" r:id="rId3" display="https://podminky.urs.cz/item/CS_URS_2025_01/210204011"/>
    <hyperlink ref="F110" r:id="rId4" display="https://podminky.urs.cz/item/CS_URS_2025_01/210204100"/>
    <hyperlink ref="F114" r:id="rId5" display="https://podminky.urs.cz/item/CS_URS_2025_01/210204201"/>
    <hyperlink ref="F117" r:id="rId6" display="https://podminky.urs.cz/item/CS_URS_2025_01/210220001"/>
    <hyperlink ref="F125" r:id="rId7" display="https://podminky.urs.cz/item/CS_URS_2025_01/210280002"/>
    <hyperlink ref="F127" r:id="rId8" display="https://podminky.urs.cz/item/CS_URS_2025_01/210280222"/>
    <hyperlink ref="F129" r:id="rId9" display="https://podminky.urs.cz/item/CS_URS_2025_01/210812011"/>
    <hyperlink ref="F136" r:id="rId10" display="https://podminky.urs.cz/item/CS_URS_2025_01/210812033"/>
    <hyperlink ref="F149" r:id="rId11" display="https://podminky.urs.cz/item/CS_URS_2025_01/460010023"/>
    <hyperlink ref="F152" r:id="rId12" display="https://podminky.urs.cz/item/CS_URS_2025_01/460061131"/>
    <hyperlink ref="F154" r:id="rId13" display="https://podminky.urs.cz/item/CS_URS_2025_01/460061132"/>
    <hyperlink ref="F156" r:id="rId14" display="https://podminky.urs.cz/item/CS_URS_2025_01/460061171"/>
    <hyperlink ref="F158" r:id="rId15" display="https://podminky.urs.cz/item/CS_URS_2025_01/460161311"/>
    <hyperlink ref="F161" r:id="rId16" display="https://podminky.urs.cz/item/CS_URS_2025_01/460171171"/>
    <hyperlink ref="F164" r:id="rId17" display="https://podminky.urs.cz/item/CS_URS_2025_01/460171321"/>
    <hyperlink ref="F167" r:id="rId18" display="https://podminky.urs.cz/item/CS_URS_2025_01/460241111"/>
    <hyperlink ref="F171" r:id="rId19" display="https://podminky.urs.cz/item/CS_URS_2025_01/460341113"/>
    <hyperlink ref="F177" r:id="rId20" display="https://podminky.urs.cz/item/CS_URS_2025_01/460361121"/>
    <hyperlink ref="F183" r:id="rId21" display="https://podminky.urs.cz/item/CS_URS_2025_01/460371121"/>
    <hyperlink ref="F189" r:id="rId22" display="https://podminky.urs.cz/item/CS_URS_2025_01/460451171"/>
    <hyperlink ref="F192" r:id="rId23" display="https://podminky.urs.cz/item/CS_URS_2025_01/460451331"/>
    <hyperlink ref="F200" r:id="rId24" display="https://podminky.urs.cz/item/CS_URS_2025_01/460661111"/>
    <hyperlink ref="F202" r:id="rId25" display="https://podminky.urs.cz/item/CS_URS_2025_01/460662112"/>
    <hyperlink ref="F205" r:id="rId26" display="https://podminky.urs.cz/item/CS_URS_2025_01/460671113"/>
    <hyperlink ref="F207" r:id="rId27" display="https://podminky.urs.cz/item/CS_URS_2025_01/460671114"/>
    <hyperlink ref="F217" r:id="rId28" display="https://podminky.urs.cz/item/CS_URS_2025_01/469972111"/>
    <hyperlink ref="F220" r:id="rId29" display="https://podminky.urs.cz/item/CS_URS_2025_01/469972121"/>
    <hyperlink ref="F223" r:id="rId30" display="https://podminky.urs.cz/item/CS_URS_2025_01/46998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2" customWidth="1"/>
    <col min="2" max="2" width="1.667969" style="272" customWidth="1"/>
    <col min="3" max="4" width="5" style="272" customWidth="1"/>
    <col min="5" max="5" width="11.66016" style="272" customWidth="1"/>
    <col min="6" max="6" width="9.160156" style="272" customWidth="1"/>
    <col min="7" max="7" width="5" style="272" customWidth="1"/>
    <col min="8" max="8" width="77.83203" style="272" customWidth="1"/>
    <col min="9" max="10" width="20" style="272" customWidth="1"/>
    <col min="11" max="11" width="1.667969" style="272" customWidth="1"/>
  </cols>
  <sheetData>
    <row r="1" s="1" customFormat="1" ht="37.5" customHeight="1"/>
    <row r="2" s="1" customFormat="1" ht="7.5" customHeight="1">
      <c r="B2" s="273"/>
      <c r="C2" s="274"/>
      <c r="D2" s="274"/>
      <c r="E2" s="274"/>
      <c r="F2" s="274"/>
      <c r="G2" s="274"/>
      <c r="H2" s="274"/>
      <c r="I2" s="274"/>
      <c r="J2" s="274"/>
      <c r="K2" s="275"/>
    </row>
    <row r="3" s="16" customFormat="1" ht="45" customHeight="1">
      <c r="B3" s="276"/>
      <c r="C3" s="277" t="s">
        <v>929</v>
      </c>
      <c r="D3" s="277"/>
      <c r="E3" s="277"/>
      <c r="F3" s="277"/>
      <c r="G3" s="277"/>
      <c r="H3" s="277"/>
      <c r="I3" s="277"/>
      <c r="J3" s="277"/>
      <c r="K3" s="278"/>
    </row>
    <row r="4" s="1" customFormat="1" ht="25.5" customHeight="1">
      <c r="B4" s="279"/>
      <c r="C4" s="280" t="s">
        <v>930</v>
      </c>
      <c r="D4" s="280"/>
      <c r="E4" s="280"/>
      <c r="F4" s="280"/>
      <c r="G4" s="280"/>
      <c r="H4" s="280"/>
      <c r="I4" s="280"/>
      <c r="J4" s="280"/>
      <c r="K4" s="281"/>
    </row>
    <row r="5" s="1" customFormat="1" ht="5.25" customHeight="1">
      <c r="B5" s="279"/>
      <c r="C5" s="282"/>
      <c r="D5" s="282"/>
      <c r="E5" s="282"/>
      <c r="F5" s="282"/>
      <c r="G5" s="282"/>
      <c r="H5" s="282"/>
      <c r="I5" s="282"/>
      <c r="J5" s="282"/>
      <c r="K5" s="281"/>
    </row>
    <row r="6" s="1" customFormat="1" ht="15" customHeight="1">
      <c r="B6" s="279"/>
      <c r="C6" s="283" t="s">
        <v>931</v>
      </c>
      <c r="D6" s="283"/>
      <c r="E6" s="283"/>
      <c r="F6" s="283"/>
      <c r="G6" s="283"/>
      <c r="H6" s="283"/>
      <c r="I6" s="283"/>
      <c r="J6" s="283"/>
      <c r="K6" s="281"/>
    </row>
    <row r="7" s="1" customFormat="1" ht="15" customHeight="1">
      <c r="B7" s="284"/>
      <c r="C7" s="283" t="s">
        <v>932</v>
      </c>
      <c r="D7" s="283"/>
      <c r="E7" s="283"/>
      <c r="F7" s="283"/>
      <c r="G7" s="283"/>
      <c r="H7" s="283"/>
      <c r="I7" s="283"/>
      <c r="J7" s="283"/>
      <c r="K7" s="281"/>
    </row>
    <row r="8" s="1" customFormat="1" ht="12.75" customHeight="1">
      <c r="B8" s="284"/>
      <c r="C8" s="283"/>
      <c r="D8" s="283"/>
      <c r="E8" s="283"/>
      <c r="F8" s="283"/>
      <c r="G8" s="283"/>
      <c r="H8" s="283"/>
      <c r="I8" s="283"/>
      <c r="J8" s="283"/>
      <c r="K8" s="281"/>
    </row>
    <row r="9" s="1" customFormat="1" ht="15" customHeight="1">
      <c r="B9" s="284"/>
      <c r="C9" s="283" t="s">
        <v>933</v>
      </c>
      <c r="D9" s="283"/>
      <c r="E9" s="283"/>
      <c r="F9" s="283"/>
      <c r="G9" s="283"/>
      <c r="H9" s="283"/>
      <c r="I9" s="283"/>
      <c r="J9" s="283"/>
      <c r="K9" s="281"/>
    </row>
    <row r="10" s="1" customFormat="1" ht="15" customHeight="1">
      <c r="B10" s="284"/>
      <c r="C10" s="283"/>
      <c r="D10" s="283" t="s">
        <v>934</v>
      </c>
      <c r="E10" s="283"/>
      <c r="F10" s="283"/>
      <c r="G10" s="283"/>
      <c r="H10" s="283"/>
      <c r="I10" s="283"/>
      <c r="J10" s="283"/>
      <c r="K10" s="281"/>
    </row>
    <row r="11" s="1" customFormat="1" ht="15" customHeight="1">
      <c r="B11" s="284"/>
      <c r="C11" s="285"/>
      <c r="D11" s="283" t="s">
        <v>935</v>
      </c>
      <c r="E11" s="283"/>
      <c r="F11" s="283"/>
      <c r="G11" s="283"/>
      <c r="H11" s="283"/>
      <c r="I11" s="283"/>
      <c r="J11" s="283"/>
      <c r="K11" s="281"/>
    </row>
    <row r="12" s="1" customFormat="1" ht="15" customHeight="1">
      <c r="B12" s="284"/>
      <c r="C12" s="285"/>
      <c r="D12" s="283"/>
      <c r="E12" s="283"/>
      <c r="F12" s="283"/>
      <c r="G12" s="283"/>
      <c r="H12" s="283"/>
      <c r="I12" s="283"/>
      <c r="J12" s="283"/>
      <c r="K12" s="281"/>
    </row>
    <row r="13" s="1" customFormat="1" ht="15" customHeight="1">
      <c r="B13" s="284"/>
      <c r="C13" s="285"/>
      <c r="D13" s="286" t="s">
        <v>936</v>
      </c>
      <c r="E13" s="283"/>
      <c r="F13" s="283"/>
      <c r="G13" s="283"/>
      <c r="H13" s="283"/>
      <c r="I13" s="283"/>
      <c r="J13" s="283"/>
      <c r="K13" s="281"/>
    </row>
    <row r="14" s="1" customFormat="1" ht="12.75" customHeight="1">
      <c r="B14" s="284"/>
      <c r="C14" s="285"/>
      <c r="D14" s="285"/>
      <c r="E14" s="285"/>
      <c r="F14" s="285"/>
      <c r="G14" s="285"/>
      <c r="H14" s="285"/>
      <c r="I14" s="285"/>
      <c r="J14" s="285"/>
      <c r="K14" s="281"/>
    </row>
    <row r="15" s="1" customFormat="1" ht="15" customHeight="1">
      <c r="B15" s="284"/>
      <c r="C15" s="285"/>
      <c r="D15" s="283" t="s">
        <v>937</v>
      </c>
      <c r="E15" s="283"/>
      <c r="F15" s="283"/>
      <c r="G15" s="283"/>
      <c r="H15" s="283"/>
      <c r="I15" s="283"/>
      <c r="J15" s="283"/>
      <c r="K15" s="281"/>
    </row>
    <row r="16" s="1" customFormat="1" ht="15" customHeight="1">
      <c r="B16" s="284"/>
      <c r="C16" s="285"/>
      <c r="D16" s="283" t="s">
        <v>938</v>
      </c>
      <c r="E16" s="283"/>
      <c r="F16" s="283"/>
      <c r="G16" s="283"/>
      <c r="H16" s="283"/>
      <c r="I16" s="283"/>
      <c r="J16" s="283"/>
      <c r="K16" s="281"/>
    </row>
    <row r="17" s="1" customFormat="1" ht="15" customHeight="1">
      <c r="B17" s="284"/>
      <c r="C17" s="285"/>
      <c r="D17" s="283" t="s">
        <v>939</v>
      </c>
      <c r="E17" s="283"/>
      <c r="F17" s="283"/>
      <c r="G17" s="283"/>
      <c r="H17" s="283"/>
      <c r="I17" s="283"/>
      <c r="J17" s="283"/>
      <c r="K17" s="281"/>
    </row>
    <row r="18" s="1" customFormat="1" ht="15" customHeight="1">
      <c r="B18" s="284"/>
      <c r="C18" s="285"/>
      <c r="D18" s="285"/>
      <c r="E18" s="287" t="s">
        <v>79</v>
      </c>
      <c r="F18" s="283" t="s">
        <v>940</v>
      </c>
      <c r="G18" s="283"/>
      <c r="H18" s="283"/>
      <c r="I18" s="283"/>
      <c r="J18" s="283"/>
      <c r="K18" s="281"/>
    </row>
    <row r="19" s="1" customFormat="1" ht="15" customHeight="1">
      <c r="B19" s="284"/>
      <c r="C19" s="285"/>
      <c r="D19" s="285"/>
      <c r="E19" s="287" t="s">
        <v>941</v>
      </c>
      <c r="F19" s="283" t="s">
        <v>942</v>
      </c>
      <c r="G19" s="283"/>
      <c r="H19" s="283"/>
      <c r="I19" s="283"/>
      <c r="J19" s="283"/>
      <c r="K19" s="281"/>
    </row>
    <row r="20" s="1" customFormat="1" ht="15" customHeight="1">
      <c r="B20" s="284"/>
      <c r="C20" s="285"/>
      <c r="D20" s="285"/>
      <c r="E20" s="287" t="s">
        <v>943</v>
      </c>
      <c r="F20" s="283" t="s">
        <v>944</v>
      </c>
      <c r="G20" s="283"/>
      <c r="H20" s="283"/>
      <c r="I20" s="283"/>
      <c r="J20" s="283"/>
      <c r="K20" s="281"/>
    </row>
    <row r="21" s="1" customFormat="1" ht="15" customHeight="1">
      <c r="B21" s="284"/>
      <c r="C21" s="285"/>
      <c r="D21" s="285"/>
      <c r="E21" s="287" t="s">
        <v>945</v>
      </c>
      <c r="F21" s="283" t="s">
        <v>946</v>
      </c>
      <c r="G21" s="283"/>
      <c r="H21" s="283"/>
      <c r="I21" s="283"/>
      <c r="J21" s="283"/>
      <c r="K21" s="281"/>
    </row>
    <row r="22" s="1" customFormat="1" ht="15" customHeight="1">
      <c r="B22" s="284"/>
      <c r="C22" s="285"/>
      <c r="D22" s="285"/>
      <c r="E22" s="287" t="s">
        <v>947</v>
      </c>
      <c r="F22" s="283" t="s">
        <v>948</v>
      </c>
      <c r="G22" s="283"/>
      <c r="H22" s="283"/>
      <c r="I22" s="283"/>
      <c r="J22" s="283"/>
      <c r="K22" s="281"/>
    </row>
    <row r="23" s="1" customFormat="1" ht="15" customHeight="1">
      <c r="B23" s="284"/>
      <c r="C23" s="285"/>
      <c r="D23" s="285"/>
      <c r="E23" s="287" t="s">
        <v>949</v>
      </c>
      <c r="F23" s="283" t="s">
        <v>950</v>
      </c>
      <c r="G23" s="283"/>
      <c r="H23" s="283"/>
      <c r="I23" s="283"/>
      <c r="J23" s="283"/>
      <c r="K23" s="281"/>
    </row>
    <row r="24" s="1" customFormat="1" ht="12.75" customHeight="1">
      <c r="B24" s="284"/>
      <c r="C24" s="285"/>
      <c r="D24" s="285"/>
      <c r="E24" s="285"/>
      <c r="F24" s="285"/>
      <c r="G24" s="285"/>
      <c r="H24" s="285"/>
      <c r="I24" s="285"/>
      <c r="J24" s="285"/>
      <c r="K24" s="281"/>
    </row>
    <row r="25" s="1" customFormat="1" ht="15" customHeight="1">
      <c r="B25" s="284"/>
      <c r="C25" s="283" t="s">
        <v>951</v>
      </c>
      <c r="D25" s="283"/>
      <c r="E25" s="283"/>
      <c r="F25" s="283"/>
      <c r="G25" s="283"/>
      <c r="H25" s="283"/>
      <c r="I25" s="283"/>
      <c r="J25" s="283"/>
      <c r="K25" s="281"/>
    </row>
    <row r="26" s="1" customFormat="1" ht="15" customHeight="1">
      <c r="B26" s="284"/>
      <c r="C26" s="283" t="s">
        <v>952</v>
      </c>
      <c r="D26" s="283"/>
      <c r="E26" s="283"/>
      <c r="F26" s="283"/>
      <c r="G26" s="283"/>
      <c r="H26" s="283"/>
      <c r="I26" s="283"/>
      <c r="J26" s="283"/>
      <c r="K26" s="281"/>
    </row>
    <row r="27" s="1" customFormat="1" ht="15" customHeight="1">
      <c r="B27" s="284"/>
      <c r="C27" s="283"/>
      <c r="D27" s="283" t="s">
        <v>953</v>
      </c>
      <c r="E27" s="283"/>
      <c r="F27" s="283"/>
      <c r="G27" s="283"/>
      <c r="H27" s="283"/>
      <c r="I27" s="283"/>
      <c r="J27" s="283"/>
      <c r="K27" s="281"/>
    </row>
    <row r="28" s="1" customFormat="1" ht="15" customHeight="1">
      <c r="B28" s="284"/>
      <c r="C28" s="285"/>
      <c r="D28" s="283" t="s">
        <v>954</v>
      </c>
      <c r="E28" s="283"/>
      <c r="F28" s="283"/>
      <c r="G28" s="283"/>
      <c r="H28" s="283"/>
      <c r="I28" s="283"/>
      <c r="J28" s="283"/>
      <c r="K28" s="281"/>
    </row>
    <row r="29" s="1" customFormat="1" ht="12.75" customHeight="1">
      <c r="B29" s="284"/>
      <c r="C29" s="285"/>
      <c r="D29" s="285"/>
      <c r="E29" s="285"/>
      <c r="F29" s="285"/>
      <c r="G29" s="285"/>
      <c r="H29" s="285"/>
      <c r="I29" s="285"/>
      <c r="J29" s="285"/>
      <c r="K29" s="281"/>
    </row>
    <row r="30" s="1" customFormat="1" ht="15" customHeight="1">
      <c r="B30" s="284"/>
      <c r="C30" s="285"/>
      <c r="D30" s="283" t="s">
        <v>955</v>
      </c>
      <c r="E30" s="283"/>
      <c r="F30" s="283"/>
      <c r="G30" s="283"/>
      <c r="H30" s="283"/>
      <c r="I30" s="283"/>
      <c r="J30" s="283"/>
      <c r="K30" s="281"/>
    </row>
    <row r="31" s="1" customFormat="1" ht="15" customHeight="1">
      <c r="B31" s="284"/>
      <c r="C31" s="285"/>
      <c r="D31" s="283" t="s">
        <v>956</v>
      </c>
      <c r="E31" s="283"/>
      <c r="F31" s="283"/>
      <c r="G31" s="283"/>
      <c r="H31" s="283"/>
      <c r="I31" s="283"/>
      <c r="J31" s="283"/>
      <c r="K31" s="281"/>
    </row>
    <row r="32" s="1" customFormat="1" ht="12.75" customHeight="1">
      <c r="B32" s="284"/>
      <c r="C32" s="285"/>
      <c r="D32" s="285"/>
      <c r="E32" s="285"/>
      <c r="F32" s="285"/>
      <c r="G32" s="285"/>
      <c r="H32" s="285"/>
      <c r="I32" s="285"/>
      <c r="J32" s="285"/>
      <c r="K32" s="281"/>
    </row>
    <row r="33" s="1" customFormat="1" ht="15" customHeight="1">
      <c r="B33" s="284"/>
      <c r="C33" s="285"/>
      <c r="D33" s="283" t="s">
        <v>957</v>
      </c>
      <c r="E33" s="283"/>
      <c r="F33" s="283"/>
      <c r="G33" s="283"/>
      <c r="H33" s="283"/>
      <c r="I33" s="283"/>
      <c r="J33" s="283"/>
      <c r="K33" s="281"/>
    </row>
    <row r="34" s="1" customFormat="1" ht="15" customHeight="1">
      <c r="B34" s="284"/>
      <c r="C34" s="285"/>
      <c r="D34" s="283" t="s">
        <v>958</v>
      </c>
      <c r="E34" s="283"/>
      <c r="F34" s="283"/>
      <c r="G34" s="283"/>
      <c r="H34" s="283"/>
      <c r="I34" s="283"/>
      <c r="J34" s="283"/>
      <c r="K34" s="281"/>
    </row>
    <row r="35" s="1" customFormat="1" ht="15" customHeight="1">
      <c r="B35" s="284"/>
      <c r="C35" s="285"/>
      <c r="D35" s="283" t="s">
        <v>959</v>
      </c>
      <c r="E35" s="283"/>
      <c r="F35" s="283"/>
      <c r="G35" s="283"/>
      <c r="H35" s="283"/>
      <c r="I35" s="283"/>
      <c r="J35" s="283"/>
      <c r="K35" s="281"/>
    </row>
    <row r="36" s="1" customFormat="1" ht="15" customHeight="1">
      <c r="B36" s="284"/>
      <c r="C36" s="285"/>
      <c r="D36" s="283"/>
      <c r="E36" s="286" t="s">
        <v>107</v>
      </c>
      <c r="F36" s="283"/>
      <c r="G36" s="283" t="s">
        <v>960</v>
      </c>
      <c r="H36" s="283"/>
      <c r="I36" s="283"/>
      <c r="J36" s="283"/>
      <c r="K36" s="281"/>
    </row>
    <row r="37" s="1" customFormat="1" ht="30.75" customHeight="1">
      <c r="B37" s="284"/>
      <c r="C37" s="285"/>
      <c r="D37" s="283"/>
      <c r="E37" s="286" t="s">
        <v>961</v>
      </c>
      <c r="F37" s="283"/>
      <c r="G37" s="283" t="s">
        <v>962</v>
      </c>
      <c r="H37" s="283"/>
      <c r="I37" s="283"/>
      <c r="J37" s="283"/>
      <c r="K37" s="281"/>
    </row>
    <row r="38" s="1" customFormat="1" ht="15" customHeight="1">
      <c r="B38" s="284"/>
      <c r="C38" s="285"/>
      <c r="D38" s="283"/>
      <c r="E38" s="286" t="s">
        <v>53</v>
      </c>
      <c r="F38" s="283"/>
      <c r="G38" s="283" t="s">
        <v>963</v>
      </c>
      <c r="H38" s="283"/>
      <c r="I38" s="283"/>
      <c r="J38" s="283"/>
      <c r="K38" s="281"/>
    </row>
    <row r="39" s="1" customFormat="1" ht="15" customHeight="1">
      <c r="B39" s="284"/>
      <c r="C39" s="285"/>
      <c r="D39" s="283"/>
      <c r="E39" s="286" t="s">
        <v>54</v>
      </c>
      <c r="F39" s="283"/>
      <c r="G39" s="283" t="s">
        <v>964</v>
      </c>
      <c r="H39" s="283"/>
      <c r="I39" s="283"/>
      <c r="J39" s="283"/>
      <c r="K39" s="281"/>
    </row>
    <row r="40" s="1" customFormat="1" ht="15" customHeight="1">
      <c r="B40" s="284"/>
      <c r="C40" s="285"/>
      <c r="D40" s="283"/>
      <c r="E40" s="286" t="s">
        <v>108</v>
      </c>
      <c r="F40" s="283"/>
      <c r="G40" s="283" t="s">
        <v>965</v>
      </c>
      <c r="H40" s="283"/>
      <c r="I40" s="283"/>
      <c r="J40" s="283"/>
      <c r="K40" s="281"/>
    </row>
    <row r="41" s="1" customFormat="1" ht="15" customHeight="1">
      <c r="B41" s="284"/>
      <c r="C41" s="285"/>
      <c r="D41" s="283"/>
      <c r="E41" s="286" t="s">
        <v>109</v>
      </c>
      <c r="F41" s="283"/>
      <c r="G41" s="283" t="s">
        <v>966</v>
      </c>
      <c r="H41" s="283"/>
      <c r="I41" s="283"/>
      <c r="J41" s="283"/>
      <c r="K41" s="281"/>
    </row>
    <row r="42" s="1" customFormat="1" ht="15" customHeight="1">
      <c r="B42" s="284"/>
      <c r="C42" s="285"/>
      <c r="D42" s="283"/>
      <c r="E42" s="286" t="s">
        <v>967</v>
      </c>
      <c r="F42" s="283"/>
      <c r="G42" s="283" t="s">
        <v>968</v>
      </c>
      <c r="H42" s="283"/>
      <c r="I42" s="283"/>
      <c r="J42" s="283"/>
      <c r="K42" s="281"/>
    </row>
    <row r="43" s="1" customFormat="1" ht="15" customHeight="1">
      <c r="B43" s="284"/>
      <c r="C43" s="285"/>
      <c r="D43" s="283"/>
      <c r="E43" s="286"/>
      <c r="F43" s="283"/>
      <c r="G43" s="283" t="s">
        <v>969</v>
      </c>
      <c r="H43" s="283"/>
      <c r="I43" s="283"/>
      <c r="J43" s="283"/>
      <c r="K43" s="281"/>
    </row>
    <row r="44" s="1" customFormat="1" ht="15" customHeight="1">
      <c r="B44" s="284"/>
      <c r="C44" s="285"/>
      <c r="D44" s="283"/>
      <c r="E44" s="286" t="s">
        <v>970</v>
      </c>
      <c r="F44" s="283"/>
      <c r="G44" s="283" t="s">
        <v>971</v>
      </c>
      <c r="H44" s="283"/>
      <c r="I44" s="283"/>
      <c r="J44" s="283"/>
      <c r="K44" s="281"/>
    </row>
    <row r="45" s="1" customFormat="1" ht="15" customHeight="1">
      <c r="B45" s="284"/>
      <c r="C45" s="285"/>
      <c r="D45" s="283"/>
      <c r="E45" s="286" t="s">
        <v>111</v>
      </c>
      <c r="F45" s="283"/>
      <c r="G45" s="283" t="s">
        <v>972</v>
      </c>
      <c r="H45" s="283"/>
      <c r="I45" s="283"/>
      <c r="J45" s="283"/>
      <c r="K45" s="281"/>
    </row>
    <row r="46" s="1" customFormat="1" ht="12.75" customHeight="1">
      <c r="B46" s="284"/>
      <c r="C46" s="285"/>
      <c r="D46" s="283"/>
      <c r="E46" s="283"/>
      <c r="F46" s="283"/>
      <c r="G46" s="283"/>
      <c r="H46" s="283"/>
      <c r="I46" s="283"/>
      <c r="J46" s="283"/>
      <c r="K46" s="281"/>
    </row>
    <row r="47" s="1" customFormat="1" ht="15" customHeight="1">
      <c r="B47" s="284"/>
      <c r="C47" s="285"/>
      <c r="D47" s="283" t="s">
        <v>973</v>
      </c>
      <c r="E47" s="283"/>
      <c r="F47" s="283"/>
      <c r="G47" s="283"/>
      <c r="H47" s="283"/>
      <c r="I47" s="283"/>
      <c r="J47" s="283"/>
      <c r="K47" s="281"/>
    </row>
    <row r="48" s="1" customFormat="1" ht="15" customHeight="1">
      <c r="B48" s="284"/>
      <c r="C48" s="285"/>
      <c r="D48" s="285"/>
      <c r="E48" s="283" t="s">
        <v>974</v>
      </c>
      <c r="F48" s="283"/>
      <c r="G48" s="283"/>
      <c r="H48" s="283"/>
      <c r="I48" s="283"/>
      <c r="J48" s="283"/>
      <c r="K48" s="281"/>
    </row>
    <row r="49" s="1" customFormat="1" ht="15" customHeight="1">
      <c r="B49" s="284"/>
      <c r="C49" s="285"/>
      <c r="D49" s="285"/>
      <c r="E49" s="283" t="s">
        <v>975</v>
      </c>
      <c r="F49" s="283"/>
      <c r="G49" s="283"/>
      <c r="H49" s="283"/>
      <c r="I49" s="283"/>
      <c r="J49" s="283"/>
      <c r="K49" s="281"/>
    </row>
    <row r="50" s="1" customFormat="1" ht="15" customHeight="1">
      <c r="B50" s="284"/>
      <c r="C50" s="285"/>
      <c r="D50" s="285"/>
      <c r="E50" s="283" t="s">
        <v>976</v>
      </c>
      <c r="F50" s="283"/>
      <c r="G50" s="283"/>
      <c r="H50" s="283"/>
      <c r="I50" s="283"/>
      <c r="J50" s="283"/>
      <c r="K50" s="281"/>
    </row>
    <row r="51" s="1" customFormat="1" ht="15" customHeight="1">
      <c r="B51" s="284"/>
      <c r="C51" s="285"/>
      <c r="D51" s="283" t="s">
        <v>977</v>
      </c>
      <c r="E51" s="283"/>
      <c r="F51" s="283"/>
      <c r="G51" s="283"/>
      <c r="H51" s="283"/>
      <c r="I51" s="283"/>
      <c r="J51" s="283"/>
      <c r="K51" s="281"/>
    </row>
    <row r="52" s="1" customFormat="1" ht="25.5" customHeight="1">
      <c r="B52" s="279"/>
      <c r="C52" s="280" t="s">
        <v>978</v>
      </c>
      <c r="D52" s="280"/>
      <c r="E52" s="280"/>
      <c r="F52" s="280"/>
      <c r="G52" s="280"/>
      <c r="H52" s="280"/>
      <c r="I52" s="280"/>
      <c r="J52" s="280"/>
      <c r="K52" s="281"/>
    </row>
    <row r="53" s="1" customFormat="1" ht="5.25" customHeight="1">
      <c r="B53" s="279"/>
      <c r="C53" s="282"/>
      <c r="D53" s="282"/>
      <c r="E53" s="282"/>
      <c r="F53" s="282"/>
      <c r="G53" s="282"/>
      <c r="H53" s="282"/>
      <c r="I53" s="282"/>
      <c r="J53" s="282"/>
      <c r="K53" s="281"/>
    </row>
    <row r="54" s="1" customFormat="1" ht="15" customHeight="1">
      <c r="B54" s="279"/>
      <c r="C54" s="283" t="s">
        <v>979</v>
      </c>
      <c r="D54" s="283"/>
      <c r="E54" s="283"/>
      <c r="F54" s="283"/>
      <c r="G54" s="283"/>
      <c r="H54" s="283"/>
      <c r="I54" s="283"/>
      <c r="J54" s="283"/>
      <c r="K54" s="281"/>
    </row>
    <row r="55" s="1" customFormat="1" ht="15" customHeight="1">
      <c r="B55" s="279"/>
      <c r="C55" s="283" t="s">
        <v>980</v>
      </c>
      <c r="D55" s="283"/>
      <c r="E55" s="283"/>
      <c r="F55" s="283"/>
      <c r="G55" s="283"/>
      <c r="H55" s="283"/>
      <c r="I55" s="283"/>
      <c r="J55" s="283"/>
      <c r="K55" s="281"/>
    </row>
    <row r="56" s="1" customFormat="1" ht="12.75" customHeight="1">
      <c r="B56" s="279"/>
      <c r="C56" s="283"/>
      <c r="D56" s="283"/>
      <c r="E56" s="283"/>
      <c r="F56" s="283"/>
      <c r="G56" s="283"/>
      <c r="H56" s="283"/>
      <c r="I56" s="283"/>
      <c r="J56" s="283"/>
      <c r="K56" s="281"/>
    </row>
    <row r="57" s="1" customFormat="1" ht="15" customHeight="1">
      <c r="B57" s="279"/>
      <c r="C57" s="283" t="s">
        <v>981</v>
      </c>
      <c r="D57" s="283"/>
      <c r="E57" s="283"/>
      <c r="F57" s="283"/>
      <c r="G57" s="283"/>
      <c r="H57" s="283"/>
      <c r="I57" s="283"/>
      <c r="J57" s="283"/>
      <c r="K57" s="281"/>
    </row>
    <row r="58" s="1" customFormat="1" ht="15" customHeight="1">
      <c r="B58" s="279"/>
      <c r="C58" s="285"/>
      <c r="D58" s="283" t="s">
        <v>982</v>
      </c>
      <c r="E58" s="283"/>
      <c r="F58" s="283"/>
      <c r="G58" s="283"/>
      <c r="H58" s="283"/>
      <c r="I58" s="283"/>
      <c r="J58" s="283"/>
      <c r="K58" s="281"/>
    </row>
    <row r="59" s="1" customFormat="1" ht="15" customHeight="1">
      <c r="B59" s="279"/>
      <c r="C59" s="285"/>
      <c r="D59" s="283" t="s">
        <v>983</v>
      </c>
      <c r="E59" s="283"/>
      <c r="F59" s="283"/>
      <c r="G59" s="283"/>
      <c r="H59" s="283"/>
      <c r="I59" s="283"/>
      <c r="J59" s="283"/>
      <c r="K59" s="281"/>
    </row>
    <row r="60" s="1" customFormat="1" ht="15" customHeight="1">
      <c r="B60" s="279"/>
      <c r="C60" s="285"/>
      <c r="D60" s="283" t="s">
        <v>984</v>
      </c>
      <c r="E60" s="283"/>
      <c r="F60" s="283"/>
      <c r="G60" s="283"/>
      <c r="H60" s="283"/>
      <c r="I60" s="283"/>
      <c r="J60" s="283"/>
      <c r="K60" s="281"/>
    </row>
    <row r="61" s="1" customFormat="1" ht="15" customHeight="1">
      <c r="B61" s="279"/>
      <c r="C61" s="285"/>
      <c r="D61" s="283" t="s">
        <v>985</v>
      </c>
      <c r="E61" s="283"/>
      <c r="F61" s="283"/>
      <c r="G61" s="283"/>
      <c r="H61" s="283"/>
      <c r="I61" s="283"/>
      <c r="J61" s="283"/>
      <c r="K61" s="281"/>
    </row>
    <row r="62" s="1" customFormat="1" ht="15" customHeight="1">
      <c r="B62" s="279"/>
      <c r="C62" s="285"/>
      <c r="D62" s="288" t="s">
        <v>986</v>
      </c>
      <c r="E62" s="288"/>
      <c r="F62" s="288"/>
      <c r="G62" s="288"/>
      <c r="H62" s="288"/>
      <c r="I62" s="288"/>
      <c r="J62" s="288"/>
      <c r="K62" s="281"/>
    </row>
    <row r="63" s="1" customFormat="1" ht="15" customHeight="1">
      <c r="B63" s="279"/>
      <c r="C63" s="285"/>
      <c r="D63" s="283" t="s">
        <v>987</v>
      </c>
      <c r="E63" s="283"/>
      <c r="F63" s="283"/>
      <c r="G63" s="283"/>
      <c r="H63" s="283"/>
      <c r="I63" s="283"/>
      <c r="J63" s="283"/>
      <c r="K63" s="281"/>
    </row>
    <row r="64" s="1" customFormat="1" ht="12.75" customHeight="1">
      <c r="B64" s="279"/>
      <c r="C64" s="285"/>
      <c r="D64" s="285"/>
      <c r="E64" s="289"/>
      <c r="F64" s="285"/>
      <c r="G64" s="285"/>
      <c r="H64" s="285"/>
      <c r="I64" s="285"/>
      <c r="J64" s="285"/>
      <c r="K64" s="281"/>
    </row>
    <row r="65" s="1" customFormat="1" ht="15" customHeight="1">
      <c r="B65" s="279"/>
      <c r="C65" s="285"/>
      <c r="D65" s="283" t="s">
        <v>988</v>
      </c>
      <c r="E65" s="283"/>
      <c r="F65" s="283"/>
      <c r="G65" s="283"/>
      <c r="H65" s="283"/>
      <c r="I65" s="283"/>
      <c r="J65" s="283"/>
      <c r="K65" s="281"/>
    </row>
    <row r="66" s="1" customFormat="1" ht="15" customHeight="1">
      <c r="B66" s="279"/>
      <c r="C66" s="285"/>
      <c r="D66" s="288" t="s">
        <v>989</v>
      </c>
      <c r="E66" s="288"/>
      <c r="F66" s="288"/>
      <c r="G66" s="288"/>
      <c r="H66" s="288"/>
      <c r="I66" s="288"/>
      <c r="J66" s="288"/>
      <c r="K66" s="281"/>
    </row>
    <row r="67" s="1" customFormat="1" ht="15" customHeight="1">
      <c r="B67" s="279"/>
      <c r="C67" s="285"/>
      <c r="D67" s="283" t="s">
        <v>990</v>
      </c>
      <c r="E67" s="283"/>
      <c r="F67" s="283"/>
      <c r="G67" s="283"/>
      <c r="H67" s="283"/>
      <c r="I67" s="283"/>
      <c r="J67" s="283"/>
      <c r="K67" s="281"/>
    </row>
    <row r="68" s="1" customFormat="1" ht="15" customHeight="1">
      <c r="B68" s="279"/>
      <c r="C68" s="285"/>
      <c r="D68" s="283" t="s">
        <v>991</v>
      </c>
      <c r="E68" s="283"/>
      <c r="F68" s="283"/>
      <c r="G68" s="283"/>
      <c r="H68" s="283"/>
      <c r="I68" s="283"/>
      <c r="J68" s="283"/>
      <c r="K68" s="281"/>
    </row>
    <row r="69" s="1" customFormat="1" ht="15" customHeight="1">
      <c r="B69" s="279"/>
      <c r="C69" s="285"/>
      <c r="D69" s="283" t="s">
        <v>992</v>
      </c>
      <c r="E69" s="283"/>
      <c r="F69" s="283"/>
      <c r="G69" s="283"/>
      <c r="H69" s="283"/>
      <c r="I69" s="283"/>
      <c r="J69" s="283"/>
      <c r="K69" s="281"/>
    </row>
    <row r="70" s="1" customFormat="1" ht="15" customHeight="1">
      <c r="B70" s="279"/>
      <c r="C70" s="285"/>
      <c r="D70" s="283" t="s">
        <v>993</v>
      </c>
      <c r="E70" s="283"/>
      <c r="F70" s="283"/>
      <c r="G70" s="283"/>
      <c r="H70" s="283"/>
      <c r="I70" s="283"/>
      <c r="J70" s="283"/>
      <c r="K70" s="281"/>
    </row>
    <row r="71" s="1" customFormat="1" ht="12.75" customHeight="1">
      <c r="B71" s="290"/>
      <c r="C71" s="291"/>
      <c r="D71" s="291"/>
      <c r="E71" s="291"/>
      <c r="F71" s="291"/>
      <c r="G71" s="291"/>
      <c r="H71" s="291"/>
      <c r="I71" s="291"/>
      <c r="J71" s="291"/>
      <c r="K71" s="292"/>
    </row>
    <row r="72" s="1" customFormat="1" ht="18.75" customHeight="1">
      <c r="B72" s="293"/>
      <c r="C72" s="293"/>
      <c r="D72" s="293"/>
      <c r="E72" s="293"/>
      <c r="F72" s="293"/>
      <c r="G72" s="293"/>
      <c r="H72" s="293"/>
      <c r="I72" s="293"/>
      <c r="J72" s="293"/>
      <c r="K72" s="294"/>
    </row>
    <row r="73" s="1" customFormat="1" ht="18.75" customHeight="1">
      <c r="B73" s="294"/>
      <c r="C73" s="294"/>
      <c r="D73" s="294"/>
      <c r="E73" s="294"/>
      <c r="F73" s="294"/>
      <c r="G73" s="294"/>
      <c r="H73" s="294"/>
      <c r="I73" s="294"/>
      <c r="J73" s="294"/>
      <c r="K73" s="294"/>
    </row>
    <row r="74" s="1" customFormat="1" ht="7.5" customHeight="1">
      <c r="B74" s="295"/>
      <c r="C74" s="296"/>
      <c r="D74" s="296"/>
      <c r="E74" s="296"/>
      <c r="F74" s="296"/>
      <c r="G74" s="296"/>
      <c r="H74" s="296"/>
      <c r="I74" s="296"/>
      <c r="J74" s="296"/>
      <c r="K74" s="297"/>
    </row>
    <row r="75" s="1" customFormat="1" ht="45" customHeight="1">
      <c r="B75" s="298"/>
      <c r="C75" s="299" t="s">
        <v>994</v>
      </c>
      <c r="D75" s="299"/>
      <c r="E75" s="299"/>
      <c r="F75" s="299"/>
      <c r="G75" s="299"/>
      <c r="H75" s="299"/>
      <c r="I75" s="299"/>
      <c r="J75" s="299"/>
      <c r="K75" s="300"/>
    </row>
    <row r="76" s="1" customFormat="1" ht="17.25" customHeight="1">
      <c r="B76" s="298"/>
      <c r="C76" s="301" t="s">
        <v>995</v>
      </c>
      <c r="D76" s="301"/>
      <c r="E76" s="301"/>
      <c r="F76" s="301" t="s">
        <v>996</v>
      </c>
      <c r="G76" s="302"/>
      <c r="H76" s="301" t="s">
        <v>54</v>
      </c>
      <c r="I76" s="301" t="s">
        <v>57</v>
      </c>
      <c r="J76" s="301" t="s">
        <v>997</v>
      </c>
      <c r="K76" s="300"/>
    </row>
    <row r="77" s="1" customFormat="1" ht="17.25" customHeight="1">
      <c r="B77" s="298"/>
      <c r="C77" s="303" t="s">
        <v>998</v>
      </c>
      <c r="D77" s="303"/>
      <c r="E77" s="303"/>
      <c r="F77" s="304" t="s">
        <v>999</v>
      </c>
      <c r="G77" s="305"/>
      <c r="H77" s="303"/>
      <c r="I77" s="303"/>
      <c r="J77" s="303" t="s">
        <v>1000</v>
      </c>
      <c r="K77" s="300"/>
    </row>
    <row r="78" s="1" customFormat="1" ht="5.25" customHeight="1">
      <c r="B78" s="298"/>
      <c r="C78" s="306"/>
      <c r="D78" s="306"/>
      <c r="E78" s="306"/>
      <c r="F78" s="306"/>
      <c r="G78" s="307"/>
      <c r="H78" s="306"/>
      <c r="I78" s="306"/>
      <c r="J78" s="306"/>
      <c r="K78" s="300"/>
    </row>
    <row r="79" s="1" customFormat="1" ht="15" customHeight="1">
      <c r="B79" s="298"/>
      <c r="C79" s="286" t="s">
        <v>53</v>
      </c>
      <c r="D79" s="308"/>
      <c r="E79" s="308"/>
      <c r="F79" s="309" t="s">
        <v>1001</v>
      </c>
      <c r="G79" s="310"/>
      <c r="H79" s="286" t="s">
        <v>1002</v>
      </c>
      <c r="I79" s="286" t="s">
        <v>1003</v>
      </c>
      <c r="J79" s="286">
        <v>20</v>
      </c>
      <c r="K79" s="300"/>
    </row>
    <row r="80" s="1" customFormat="1" ht="15" customHeight="1">
      <c r="B80" s="298"/>
      <c r="C80" s="286" t="s">
        <v>1004</v>
      </c>
      <c r="D80" s="286"/>
      <c r="E80" s="286"/>
      <c r="F80" s="309" t="s">
        <v>1001</v>
      </c>
      <c r="G80" s="310"/>
      <c r="H80" s="286" t="s">
        <v>1005</v>
      </c>
      <c r="I80" s="286" t="s">
        <v>1003</v>
      </c>
      <c r="J80" s="286">
        <v>120</v>
      </c>
      <c r="K80" s="300"/>
    </row>
    <row r="81" s="1" customFormat="1" ht="15" customHeight="1">
      <c r="B81" s="311"/>
      <c r="C81" s="286" t="s">
        <v>1006</v>
      </c>
      <c r="D81" s="286"/>
      <c r="E81" s="286"/>
      <c r="F81" s="309" t="s">
        <v>1007</v>
      </c>
      <c r="G81" s="310"/>
      <c r="H81" s="286" t="s">
        <v>1008</v>
      </c>
      <c r="I81" s="286" t="s">
        <v>1003</v>
      </c>
      <c r="J81" s="286">
        <v>50</v>
      </c>
      <c r="K81" s="300"/>
    </row>
    <row r="82" s="1" customFormat="1" ht="15" customHeight="1">
      <c r="B82" s="311"/>
      <c r="C82" s="286" t="s">
        <v>1009</v>
      </c>
      <c r="D82" s="286"/>
      <c r="E82" s="286"/>
      <c r="F82" s="309" t="s">
        <v>1001</v>
      </c>
      <c r="G82" s="310"/>
      <c r="H82" s="286" t="s">
        <v>1010</v>
      </c>
      <c r="I82" s="286" t="s">
        <v>1011</v>
      </c>
      <c r="J82" s="286"/>
      <c r="K82" s="300"/>
    </row>
    <row r="83" s="1" customFormat="1" ht="15" customHeight="1">
      <c r="B83" s="311"/>
      <c r="C83" s="312" t="s">
        <v>1012</v>
      </c>
      <c r="D83" s="312"/>
      <c r="E83" s="312"/>
      <c r="F83" s="313" t="s">
        <v>1007</v>
      </c>
      <c r="G83" s="312"/>
      <c r="H83" s="312" t="s">
        <v>1013</v>
      </c>
      <c r="I83" s="312" t="s">
        <v>1003</v>
      </c>
      <c r="J83" s="312">
        <v>15</v>
      </c>
      <c r="K83" s="300"/>
    </row>
    <row r="84" s="1" customFormat="1" ht="15" customHeight="1">
      <c r="B84" s="311"/>
      <c r="C84" s="312" t="s">
        <v>1014</v>
      </c>
      <c r="D84" s="312"/>
      <c r="E84" s="312"/>
      <c r="F84" s="313" t="s">
        <v>1007</v>
      </c>
      <c r="G84" s="312"/>
      <c r="H84" s="312" t="s">
        <v>1015</v>
      </c>
      <c r="I84" s="312" t="s">
        <v>1003</v>
      </c>
      <c r="J84" s="312">
        <v>15</v>
      </c>
      <c r="K84" s="300"/>
    </row>
    <row r="85" s="1" customFormat="1" ht="15" customHeight="1">
      <c r="B85" s="311"/>
      <c r="C85" s="312" t="s">
        <v>1016</v>
      </c>
      <c r="D85" s="312"/>
      <c r="E85" s="312"/>
      <c r="F85" s="313" t="s">
        <v>1007</v>
      </c>
      <c r="G85" s="312"/>
      <c r="H85" s="312" t="s">
        <v>1017</v>
      </c>
      <c r="I85" s="312" t="s">
        <v>1003</v>
      </c>
      <c r="J85" s="312">
        <v>20</v>
      </c>
      <c r="K85" s="300"/>
    </row>
    <row r="86" s="1" customFormat="1" ht="15" customHeight="1">
      <c r="B86" s="311"/>
      <c r="C86" s="312" t="s">
        <v>1018</v>
      </c>
      <c r="D86" s="312"/>
      <c r="E86" s="312"/>
      <c r="F86" s="313" t="s">
        <v>1007</v>
      </c>
      <c r="G86" s="312"/>
      <c r="H86" s="312" t="s">
        <v>1019</v>
      </c>
      <c r="I86" s="312" t="s">
        <v>1003</v>
      </c>
      <c r="J86" s="312">
        <v>20</v>
      </c>
      <c r="K86" s="300"/>
    </row>
    <row r="87" s="1" customFormat="1" ht="15" customHeight="1">
      <c r="B87" s="311"/>
      <c r="C87" s="286" t="s">
        <v>1020</v>
      </c>
      <c r="D87" s="286"/>
      <c r="E87" s="286"/>
      <c r="F87" s="309" t="s">
        <v>1007</v>
      </c>
      <c r="G87" s="310"/>
      <c r="H87" s="286" t="s">
        <v>1021</v>
      </c>
      <c r="I87" s="286" t="s">
        <v>1003</v>
      </c>
      <c r="J87" s="286">
        <v>50</v>
      </c>
      <c r="K87" s="300"/>
    </row>
    <row r="88" s="1" customFormat="1" ht="15" customHeight="1">
      <c r="B88" s="311"/>
      <c r="C88" s="286" t="s">
        <v>1022</v>
      </c>
      <c r="D88" s="286"/>
      <c r="E88" s="286"/>
      <c r="F88" s="309" t="s">
        <v>1007</v>
      </c>
      <c r="G88" s="310"/>
      <c r="H88" s="286" t="s">
        <v>1023</v>
      </c>
      <c r="I88" s="286" t="s">
        <v>1003</v>
      </c>
      <c r="J88" s="286">
        <v>20</v>
      </c>
      <c r="K88" s="300"/>
    </row>
    <row r="89" s="1" customFormat="1" ht="15" customHeight="1">
      <c r="B89" s="311"/>
      <c r="C89" s="286" t="s">
        <v>1024</v>
      </c>
      <c r="D89" s="286"/>
      <c r="E89" s="286"/>
      <c r="F89" s="309" t="s">
        <v>1007</v>
      </c>
      <c r="G89" s="310"/>
      <c r="H89" s="286" t="s">
        <v>1025</v>
      </c>
      <c r="I89" s="286" t="s">
        <v>1003</v>
      </c>
      <c r="J89" s="286">
        <v>20</v>
      </c>
      <c r="K89" s="300"/>
    </row>
    <row r="90" s="1" customFormat="1" ht="15" customHeight="1">
      <c r="B90" s="311"/>
      <c r="C90" s="286" t="s">
        <v>1026</v>
      </c>
      <c r="D90" s="286"/>
      <c r="E90" s="286"/>
      <c r="F90" s="309" t="s">
        <v>1007</v>
      </c>
      <c r="G90" s="310"/>
      <c r="H90" s="286" t="s">
        <v>1027</v>
      </c>
      <c r="I90" s="286" t="s">
        <v>1003</v>
      </c>
      <c r="J90" s="286">
        <v>50</v>
      </c>
      <c r="K90" s="300"/>
    </row>
    <row r="91" s="1" customFormat="1" ht="15" customHeight="1">
      <c r="B91" s="311"/>
      <c r="C91" s="286" t="s">
        <v>1028</v>
      </c>
      <c r="D91" s="286"/>
      <c r="E91" s="286"/>
      <c r="F91" s="309" t="s">
        <v>1007</v>
      </c>
      <c r="G91" s="310"/>
      <c r="H91" s="286" t="s">
        <v>1028</v>
      </c>
      <c r="I91" s="286" t="s">
        <v>1003</v>
      </c>
      <c r="J91" s="286">
        <v>50</v>
      </c>
      <c r="K91" s="300"/>
    </row>
    <row r="92" s="1" customFormat="1" ht="15" customHeight="1">
      <c r="B92" s="311"/>
      <c r="C92" s="286" t="s">
        <v>1029</v>
      </c>
      <c r="D92" s="286"/>
      <c r="E92" s="286"/>
      <c r="F92" s="309" t="s">
        <v>1007</v>
      </c>
      <c r="G92" s="310"/>
      <c r="H92" s="286" t="s">
        <v>1030</v>
      </c>
      <c r="I92" s="286" t="s">
        <v>1003</v>
      </c>
      <c r="J92" s="286">
        <v>255</v>
      </c>
      <c r="K92" s="300"/>
    </row>
    <row r="93" s="1" customFormat="1" ht="15" customHeight="1">
      <c r="B93" s="311"/>
      <c r="C93" s="286" t="s">
        <v>1031</v>
      </c>
      <c r="D93" s="286"/>
      <c r="E93" s="286"/>
      <c r="F93" s="309" t="s">
        <v>1001</v>
      </c>
      <c r="G93" s="310"/>
      <c r="H93" s="286" t="s">
        <v>1032</v>
      </c>
      <c r="I93" s="286" t="s">
        <v>1033</v>
      </c>
      <c r="J93" s="286"/>
      <c r="K93" s="300"/>
    </row>
    <row r="94" s="1" customFormat="1" ht="15" customHeight="1">
      <c r="B94" s="311"/>
      <c r="C94" s="286" t="s">
        <v>1034</v>
      </c>
      <c r="D94" s="286"/>
      <c r="E94" s="286"/>
      <c r="F94" s="309" t="s">
        <v>1001</v>
      </c>
      <c r="G94" s="310"/>
      <c r="H94" s="286" t="s">
        <v>1035</v>
      </c>
      <c r="I94" s="286" t="s">
        <v>1036</v>
      </c>
      <c r="J94" s="286"/>
      <c r="K94" s="300"/>
    </row>
    <row r="95" s="1" customFormat="1" ht="15" customHeight="1">
      <c r="B95" s="311"/>
      <c r="C95" s="286" t="s">
        <v>1037</v>
      </c>
      <c r="D95" s="286"/>
      <c r="E95" s="286"/>
      <c r="F95" s="309" t="s">
        <v>1001</v>
      </c>
      <c r="G95" s="310"/>
      <c r="H95" s="286" t="s">
        <v>1037</v>
      </c>
      <c r="I95" s="286" t="s">
        <v>1036</v>
      </c>
      <c r="J95" s="286"/>
      <c r="K95" s="300"/>
    </row>
    <row r="96" s="1" customFormat="1" ht="15" customHeight="1">
      <c r="B96" s="311"/>
      <c r="C96" s="286" t="s">
        <v>38</v>
      </c>
      <c r="D96" s="286"/>
      <c r="E96" s="286"/>
      <c r="F96" s="309" t="s">
        <v>1001</v>
      </c>
      <c r="G96" s="310"/>
      <c r="H96" s="286" t="s">
        <v>1038</v>
      </c>
      <c r="I96" s="286" t="s">
        <v>1036</v>
      </c>
      <c r="J96" s="286"/>
      <c r="K96" s="300"/>
    </row>
    <row r="97" s="1" customFormat="1" ht="15" customHeight="1">
      <c r="B97" s="311"/>
      <c r="C97" s="286" t="s">
        <v>48</v>
      </c>
      <c r="D97" s="286"/>
      <c r="E97" s="286"/>
      <c r="F97" s="309" t="s">
        <v>1001</v>
      </c>
      <c r="G97" s="310"/>
      <c r="H97" s="286" t="s">
        <v>1039</v>
      </c>
      <c r="I97" s="286" t="s">
        <v>1036</v>
      </c>
      <c r="J97" s="286"/>
      <c r="K97" s="300"/>
    </row>
    <row r="98" s="1" customFormat="1" ht="15" customHeight="1">
      <c r="B98" s="314"/>
      <c r="C98" s="315"/>
      <c r="D98" s="315"/>
      <c r="E98" s="315"/>
      <c r="F98" s="315"/>
      <c r="G98" s="315"/>
      <c r="H98" s="315"/>
      <c r="I98" s="315"/>
      <c r="J98" s="315"/>
      <c r="K98" s="316"/>
    </row>
    <row r="99" s="1" customFormat="1" ht="18.75" customHeight="1">
      <c r="B99" s="317"/>
      <c r="C99" s="318"/>
      <c r="D99" s="318"/>
      <c r="E99" s="318"/>
      <c r="F99" s="318"/>
      <c r="G99" s="318"/>
      <c r="H99" s="318"/>
      <c r="I99" s="318"/>
      <c r="J99" s="318"/>
      <c r="K99" s="317"/>
    </row>
    <row r="100" s="1" customFormat="1" ht="18.75" customHeight="1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</row>
    <row r="101" s="1" customFormat="1" ht="7.5" customHeight="1">
      <c r="B101" s="295"/>
      <c r="C101" s="296"/>
      <c r="D101" s="296"/>
      <c r="E101" s="296"/>
      <c r="F101" s="296"/>
      <c r="G101" s="296"/>
      <c r="H101" s="296"/>
      <c r="I101" s="296"/>
      <c r="J101" s="296"/>
      <c r="K101" s="297"/>
    </row>
    <row r="102" s="1" customFormat="1" ht="45" customHeight="1">
      <c r="B102" s="298"/>
      <c r="C102" s="299" t="s">
        <v>1040</v>
      </c>
      <c r="D102" s="299"/>
      <c r="E102" s="299"/>
      <c r="F102" s="299"/>
      <c r="G102" s="299"/>
      <c r="H102" s="299"/>
      <c r="I102" s="299"/>
      <c r="J102" s="299"/>
      <c r="K102" s="300"/>
    </row>
    <row r="103" s="1" customFormat="1" ht="17.25" customHeight="1">
      <c r="B103" s="298"/>
      <c r="C103" s="301" t="s">
        <v>995</v>
      </c>
      <c r="D103" s="301"/>
      <c r="E103" s="301"/>
      <c r="F103" s="301" t="s">
        <v>996</v>
      </c>
      <c r="G103" s="302"/>
      <c r="H103" s="301" t="s">
        <v>54</v>
      </c>
      <c r="I103" s="301" t="s">
        <v>57</v>
      </c>
      <c r="J103" s="301" t="s">
        <v>997</v>
      </c>
      <c r="K103" s="300"/>
    </row>
    <row r="104" s="1" customFormat="1" ht="17.25" customHeight="1">
      <c r="B104" s="298"/>
      <c r="C104" s="303" t="s">
        <v>998</v>
      </c>
      <c r="D104" s="303"/>
      <c r="E104" s="303"/>
      <c r="F104" s="304" t="s">
        <v>999</v>
      </c>
      <c r="G104" s="305"/>
      <c r="H104" s="303"/>
      <c r="I104" s="303"/>
      <c r="J104" s="303" t="s">
        <v>1000</v>
      </c>
      <c r="K104" s="300"/>
    </row>
    <row r="105" s="1" customFormat="1" ht="5.25" customHeight="1">
      <c r="B105" s="298"/>
      <c r="C105" s="301"/>
      <c r="D105" s="301"/>
      <c r="E105" s="301"/>
      <c r="F105" s="301"/>
      <c r="G105" s="319"/>
      <c r="H105" s="301"/>
      <c r="I105" s="301"/>
      <c r="J105" s="301"/>
      <c r="K105" s="300"/>
    </row>
    <row r="106" s="1" customFormat="1" ht="15" customHeight="1">
      <c r="B106" s="298"/>
      <c r="C106" s="286" t="s">
        <v>53</v>
      </c>
      <c r="D106" s="308"/>
      <c r="E106" s="308"/>
      <c r="F106" s="309" t="s">
        <v>1001</v>
      </c>
      <c r="G106" s="286"/>
      <c r="H106" s="286" t="s">
        <v>1041</v>
      </c>
      <c r="I106" s="286" t="s">
        <v>1003</v>
      </c>
      <c r="J106" s="286">
        <v>20</v>
      </c>
      <c r="K106" s="300"/>
    </row>
    <row r="107" s="1" customFormat="1" ht="15" customHeight="1">
      <c r="B107" s="298"/>
      <c r="C107" s="286" t="s">
        <v>1004</v>
      </c>
      <c r="D107" s="286"/>
      <c r="E107" s="286"/>
      <c r="F107" s="309" t="s">
        <v>1001</v>
      </c>
      <c r="G107" s="286"/>
      <c r="H107" s="286" t="s">
        <v>1041</v>
      </c>
      <c r="I107" s="286" t="s">
        <v>1003</v>
      </c>
      <c r="J107" s="286">
        <v>120</v>
      </c>
      <c r="K107" s="300"/>
    </row>
    <row r="108" s="1" customFormat="1" ht="15" customHeight="1">
      <c r="B108" s="311"/>
      <c r="C108" s="286" t="s">
        <v>1006</v>
      </c>
      <c r="D108" s="286"/>
      <c r="E108" s="286"/>
      <c r="F108" s="309" t="s">
        <v>1007</v>
      </c>
      <c r="G108" s="286"/>
      <c r="H108" s="286" t="s">
        <v>1041</v>
      </c>
      <c r="I108" s="286" t="s">
        <v>1003</v>
      </c>
      <c r="J108" s="286">
        <v>50</v>
      </c>
      <c r="K108" s="300"/>
    </row>
    <row r="109" s="1" customFormat="1" ht="15" customHeight="1">
      <c r="B109" s="311"/>
      <c r="C109" s="286" t="s">
        <v>1009</v>
      </c>
      <c r="D109" s="286"/>
      <c r="E109" s="286"/>
      <c r="F109" s="309" t="s">
        <v>1001</v>
      </c>
      <c r="G109" s="286"/>
      <c r="H109" s="286" t="s">
        <v>1041</v>
      </c>
      <c r="I109" s="286" t="s">
        <v>1011</v>
      </c>
      <c r="J109" s="286"/>
      <c r="K109" s="300"/>
    </row>
    <row r="110" s="1" customFormat="1" ht="15" customHeight="1">
      <c r="B110" s="311"/>
      <c r="C110" s="286" t="s">
        <v>1020</v>
      </c>
      <c r="D110" s="286"/>
      <c r="E110" s="286"/>
      <c r="F110" s="309" t="s">
        <v>1007</v>
      </c>
      <c r="G110" s="286"/>
      <c r="H110" s="286" t="s">
        <v>1041</v>
      </c>
      <c r="I110" s="286" t="s">
        <v>1003</v>
      </c>
      <c r="J110" s="286">
        <v>50</v>
      </c>
      <c r="K110" s="300"/>
    </row>
    <row r="111" s="1" customFormat="1" ht="15" customHeight="1">
      <c r="B111" s="311"/>
      <c r="C111" s="286" t="s">
        <v>1028</v>
      </c>
      <c r="D111" s="286"/>
      <c r="E111" s="286"/>
      <c r="F111" s="309" t="s">
        <v>1007</v>
      </c>
      <c r="G111" s="286"/>
      <c r="H111" s="286" t="s">
        <v>1041</v>
      </c>
      <c r="I111" s="286" t="s">
        <v>1003</v>
      </c>
      <c r="J111" s="286">
        <v>50</v>
      </c>
      <c r="K111" s="300"/>
    </row>
    <row r="112" s="1" customFormat="1" ht="15" customHeight="1">
      <c r="B112" s="311"/>
      <c r="C112" s="286" t="s">
        <v>1026</v>
      </c>
      <c r="D112" s="286"/>
      <c r="E112" s="286"/>
      <c r="F112" s="309" t="s">
        <v>1007</v>
      </c>
      <c r="G112" s="286"/>
      <c r="H112" s="286" t="s">
        <v>1041</v>
      </c>
      <c r="I112" s="286" t="s">
        <v>1003</v>
      </c>
      <c r="J112" s="286">
        <v>50</v>
      </c>
      <c r="K112" s="300"/>
    </row>
    <row r="113" s="1" customFormat="1" ht="15" customHeight="1">
      <c r="B113" s="311"/>
      <c r="C113" s="286" t="s">
        <v>53</v>
      </c>
      <c r="D113" s="286"/>
      <c r="E113" s="286"/>
      <c r="F113" s="309" t="s">
        <v>1001</v>
      </c>
      <c r="G113" s="286"/>
      <c r="H113" s="286" t="s">
        <v>1042</v>
      </c>
      <c r="I113" s="286" t="s">
        <v>1003</v>
      </c>
      <c r="J113" s="286">
        <v>20</v>
      </c>
      <c r="K113" s="300"/>
    </row>
    <row r="114" s="1" customFormat="1" ht="15" customHeight="1">
      <c r="B114" s="311"/>
      <c r="C114" s="286" t="s">
        <v>1043</v>
      </c>
      <c r="D114" s="286"/>
      <c r="E114" s="286"/>
      <c r="F114" s="309" t="s">
        <v>1001</v>
      </c>
      <c r="G114" s="286"/>
      <c r="H114" s="286" t="s">
        <v>1044</v>
      </c>
      <c r="I114" s="286" t="s">
        <v>1003</v>
      </c>
      <c r="J114" s="286">
        <v>120</v>
      </c>
      <c r="K114" s="300"/>
    </row>
    <row r="115" s="1" customFormat="1" ht="15" customHeight="1">
      <c r="B115" s="311"/>
      <c r="C115" s="286" t="s">
        <v>38</v>
      </c>
      <c r="D115" s="286"/>
      <c r="E115" s="286"/>
      <c r="F115" s="309" t="s">
        <v>1001</v>
      </c>
      <c r="G115" s="286"/>
      <c r="H115" s="286" t="s">
        <v>1045</v>
      </c>
      <c r="I115" s="286" t="s">
        <v>1036</v>
      </c>
      <c r="J115" s="286"/>
      <c r="K115" s="300"/>
    </row>
    <row r="116" s="1" customFormat="1" ht="15" customHeight="1">
      <c r="B116" s="311"/>
      <c r="C116" s="286" t="s">
        <v>48</v>
      </c>
      <c r="D116" s="286"/>
      <c r="E116" s="286"/>
      <c r="F116" s="309" t="s">
        <v>1001</v>
      </c>
      <c r="G116" s="286"/>
      <c r="H116" s="286" t="s">
        <v>1046</v>
      </c>
      <c r="I116" s="286" t="s">
        <v>1036</v>
      </c>
      <c r="J116" s="286"/>
      <c r="K116" s="300"/>
    </row>
    <row r="117" s="1" customFormat="1" ht="15" customHeight="1">
      <c r="B117" s="311"/>
      <c r="C117" s="286" t="s">
        <v>57</v>
      </c>
      <c r="D117" s="286"/>
      <c r="E117" s="286"/>
      <c r="F117" s="309" t="s">
        <v>1001</v>
      </c>
      <c r="G117" s="286"/>
      <c r="H117" s="286" t="s">
        <v>1047</v>
      </c>
      <c r="I117" s="286" t="s">
        <v>1048</v>
      </c>
      <c r="J117" s="286"/>
      <c r="K117" s="300"/>
    </row>
    <row r="118" s="1" customFormat="1" ht="15" customHeight="1">
      <c r="B118" s="314"/>
      <c r="C118" s="320"/>
      <c r="D118" s="320"/>
      <c r="E118" s="320"/>
      <c r="F118" s="320"/>
      <c r="G118" s="320"/>
      <c r="H118" s="320"/>
      <c r="I118" s="320"/>
      <c r="J118" s="320"/>
      <c r="K118" s="316"/>
    </row>
    <row r="119" s="1" customFormat="1" ht="18.75" customHeight="1">
      <c r="B119" s="321"/>
      <c r="C119" s="322"/>
      <c r="D119" s="322"/>
      <c r="E119" s="322"/>
      <c r="F119" s="323"/>
      <c r="G119" s="322"/>
      <c r="H119" s="322"/>
      <c r="I119" s="322"/>
      <c r="J119" s="322"/>
      <c r="K119" s="321"/>
    </row>
    <row r="120" s="1" customFormat="1" ht="18.75" customHeight="1"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</row>
    <row r="121" s="1" customFormat="1" ht="7.5" customHeight="1">
      <c r="B121" s="324"/>
      <c r="C121" s="325"/>
      <c r="D121" s="325"/>
      <c r="E121" s="325"/>
      <c r="F121" s="325"/>
      <c r="G121" s="325"/>
      <c r="H121" s="325"/>
      <c r="I121" s="325"/>
      <c r="J121" s="325"/>
      <c r="K121" s="326"/>
    </row>
    <row r="122" s="1" customFormat="1" ht="45" customHeight="1">
      <c r="B122" s="327"/>
      <c r="C122" s="277" t="s">
        <v>1049</v>
      </c>
      <c r="D122" s="277"/>
      <c r="E122" s="277"/>
      <c r="F122" s="277"/>
      <c r="G122" s="277"/>
      <c r="H122" s="277"/>
      <c r="I122" s="277"/>
      <c r="J122" s="277"/>
      <c r="K122" s="328"/>
    </row>
    <row r="123" s="1" customFormat="1" ht="17.25" customHeight="1">
      <c r="B123" s="329"/>
      <c r="C123" s="301" t="s">
        <v>995</v>
      </c>
      <c r="D123" s="301"/>
      <c r="E123" s="301"/>
      <c r="F123" s="301" t="s">
        <v>996</v>
      </c>
      <c r="G123" s="302"/>
      <c r="H123" s="301" t="s">
        <v>54</v>
      </c>
      <c r="I123" s="301" t="s">
        <v>57</v>
      </c>
      <c r="J123" s="301" t="s">
        <v>997</v>
      </c>
      <c r="K123" s="330"/>
    </row>
    <row r="124" s="1" customFormat="1" ht="17.25" customHeight="1">
      <c r="B124" s="329"/>
      <c r="C124" s="303" t="s">
        <v>998</v>
      </c>
      <c r="D124" s="303"/>
      <c r="E124" s="303"/>
      <c r="F124" s="304" t="s">
        <v>999</v>
      </c>
      <c r="G124" s="305"/>
      <c r="H124" s="303"/>
      <c r="I124" s="303"/>
      <c r="J124" s="303" t="s">
        <v>1000</v>
      </c>
      <c r="K124" s="330"/>
    </row>
    <row r="125" s="1" customFormat="1" ht="5.25" customHeight="1">
      <c r="B125" s="331"/>
      <c r="C125" s="306"/>
      <c r="D125" s="306"/>
      <c r="E125" s="306"/>
      <c r="F125" s="306"/>
      <c r="G125" s="332"/>
      <c r="H125" s="306"/>
      <c r="I125" s="306"/>
      <c r="J125" s="306"/>
      <c r="K125" s="333"/>
    </row>
    <row r="126" s="1" customFormat="1" ht="15" customHeight="1">
      <c r="B126" s="331"/>
      <c r="C126" s="286" t="s">
        <v>1004</v>
      </c>
      <c r="D126" s="308"/>
      <c r="E126" s="308"/>
      <c r="F126" s="309" t="s">
        <v>1001</v>
      </c>
      <c r="G126" s="286"/>
      <c r="H126" s="286" t="s">
        <v>1041</v>
      </c>
      <c r="I126" s="286" t="s">
        <v>1003</v>
      </c>
      <c r="J126" s="286">
        <v>120</v>
      </c>
      <c r="K126" s="334"/>
    </row>
    <row r="127" s="1" customFormat="1" ht="15" customHeight="1">
      <c r="B127" s="331"/>
      <c r="C127" s="286" t="s">
        <v>1050</v>
      </c>
      <c r="D127" s="286"/>
      <c r="E127" s="286"/>
      <c r="F127" s="309" t="s">
        <v>1001</v>
      </c>
      <c r="G127" s="286"/>
      <c r="H127" s="286" t="s">
        <v>1051</v>
      </c>
      <c r="I127" s="286" t="s">
        <v>1003</v>
      </c>
      <c r="J127" s="286" t="s">
        <v>1052</v>
      </c>
      <c r="K127" s="334"/>
    </row>
    <row r="128" s="1" customFormat="1" ht="15" customHeight="1">
      <c r="B128" s="331"/>
      <c r="C128" s="286" t="s">
        <v>949</v>
      </c>
      <c r="D128" s="286"/>
      <c r="E128" s="286"/>
      <c r="F128" s="309" t="s">
        <v>1001</v>
      </c>
      <c r="G128" s="286"/>
      <c r="H128" s="286" t="s">
        <v>1053</v>
      </c>
      <c r="I128" s="286" t="s">
        <v>1003</v>
      </c>
      <c r="J128" s="286" t="s">
        <v>1052</v>
      </c>
      <c r="K128" s="334"/>
    </row>
    <row r="129" s="1" customFormat="1" ht="15" customHeight="1">
      <c r="B129" s="331"/>
      <c r="C129" s="286" t="s">
        <v>1012</v>
      </c>
      <c r="D129" s="286"/>
      <c r="E129" s="286"/>
      <c r="F129" s="309" t="s">
        <v>1007</v>
      </c>
      <c r="G129" s="286"/>
      <c r="H129" s="286" t="s">
        <v>1013</v>
      </c>
      <c r="I129" s="286" t="s">
        <v>1003</v>
      </c>
      <c r="J129" s="286">
        <v>15</v>
      </c>
      <c r="K129" s="334"/>
    </row>
    <row r="130" s="1" customFormat="1" ht="15" customHeight="1">
      <c r="B130" s="331"/>
      <c r="C130" s="312" t="s">
        <v>1014</v>
      </c>
      <c r="D130" s="312"/>
      <c r="E130" s="312"/>
      <c r="F130" s="313" t="s">
        <v>1007</v>
      </c>
      <c r="G130" s="312"/>
      <c r="H130" s="312" t="s">
        <v>1015</v>
      </c>
      <c r="I130" s="312" t="s">
        <v>1003</v>
      </c>
      <c r="J130" s="312">
        <v>15</v>
      </c>
      <c r="K130" s="334"/>
    </row>
    <row r="131" s="1" customFormat="1" ht="15" customHeight="1">
      <c r="B131" s="331"/>
      <c r="C131" s="312" t="s">
        <v>1016</v>
      </c>
      <c r="D131" s="312"/>
      <c r="E131" s="312"/>
      <c r="F131" s="313" t="s">
        <v>1007</v>
      </c>
      <c r="G131" s="312"/>
      <c r="H131" s="312" t="s">
        <v>1017</v>
      </c>
      <c r="I131" s="312" t="s">
        <v>1003</v>
      </c>
      <c r="J131" s="312">
        <v>20</v>
      </c>
      <c r="K131" s="334"/>
    </row>
    <row r="132" s="1" customFormat="1" ht="15" customHeight="1">
      <c r="B132" s="331"/>
      <c r="C132" s="312" t="s">
        <v>1018</v>
      </c>
      <c r="D132" s="312"/>
      <c r="E132" s="312"/>
      <c r="F132" s="313" t="s">
        <v>1007</v>
      </c>
      <c r="G132" s="312"/>
      <c r="H132" s="312" t="s">
        <v>1019</v>
      </c>
      <c r="I132" s="312" t="s">
        <v>1003</v>
      </c>
      <c r="J132" s="312">
        <v>20</v>
      </c>
      <c r="K132" s="334"/>
    </row>
    <row r="133" s="1" customFormat="1" ht="15" customHeight="1">
      <c r="B133" s="331"/>
      <c r="C133" s="286" t="s">
        <v>1006</v>
      </c>
      <c r="D133" s="286"/>
      <c r="E133" s="286"/>
      <c r="F133" s="309" t="s">
        <v>1007</v>
      </c>
      <c r="G133" s="286"/>
      <c r="H133" s="286" t="s">
        <v>1041</v>
      </c>
      <c r="I133" s="286" t="s">
        <v>1003</v>
      </c>
      <c r="J133" s="286">
        <v>50</v>
      </c>
      <c r="K133" s="334"/>
    </row>
    <row r="134" s="1" customFormat="1" ht="15" customHeight="1">
      <c r="B134" s="331"/>
      <c r="C134" s="286" t="s">
        <v>1020</v>
      </c>
      <c r="D134" s="286"/>
      <c r="E134" s="286"/>
      <c r="F134" s="309" t="s">
        <v>1007</v>
      </c>
      <c r="G134" s="286"/>
      <c r="H134" s="286" t="s">
        <v>1041</v>
      </c>
      <c r="I134" s="286" t="s">
        <v>1003</v>
      </c>
      <c r="J134" s="286">
        <v>50</v>
      </c>
      <c r="K134" s="334"/>
    </row>
    <row r="135" s="1" customFormat="1" ht="15" customHeight="1">
      <c r="B135" s="331"/>
      <c r="C135" s="286" t="s">
        <v>1026</v>
      </c>
      <c r="D135" s="286"/>
      <c r="E135" s="286"/>
      <c r="F135" s="309" t="s">
        <v>1007</v>
      </c>
      <c r="G135" s="286"/>
      <c r="H135" s="286" t="s">
        <v>1041</v>
      </c>
      <c r="I135" s="286" t="s">
        <v>1003</v>
      </c>
      <c r="J135" s="286">
        <v>50</v>
      </c>
      <c r="K135" s="334"/>
    </row>
    <row r="136" s="1" customFormat="1" ht="15" customHeight="1">
      <c r="B136" s="331"/>
      <c r="C136" s="286" t="s">
        <v>1028</v>
      </c>
      <c r="D136" s="286"/>
      <c r="E136" s="286"/>
      <c r="F136" s="309" t="s">
        <v>1007</v>
      </c>
      <c r="G136" s="286"/>
      <c r="H136" s="286" t="s">
        <v>1041</v>
      </c>
      <c r="I136" s="286" t="s">
        <v>1003</v>
      </c>
      <c r="J136" s="286">
        <v>50</v>
      </c>
      <c r="K136" s="334"/>
    </row>
    <row r="137" s="1" customFormat="1" ht="15" customHeight="1">
      <c r="B137" s="331"/>
      <c r="C137" s="286" t="s">
        <v>1029</v>
      </c>
      <c r="D137" s="286"/>
      <c r="E137" s="286"/>
      <c r="F137" s="309" t="s">
        <v>1007</v>
      </c>
      <c r="G137" s="286"/>
      <c r="H137" s="286" t="s">
        <v>1054</v>
      </c>
      <c r="I137" s="286" t="s">
        <v>1003</v>
      </c>
      <c r="J137" s="286">
        <v>255</v>
      </c>
      <c r="K137" s="334"/>
    </row>
    <row r="138" s="1" customFormat="1" ht="15" customHeight="1">
      <c r="B138" s="331"/>
      <c r="C138" s="286" t="s">
        <v>1031</v>
      </c>
      <c r="D138" s="286"/>
      <c r="E138" s="286"/>
      <c r="F138" s="309" t="s">
        <v>1001</v>
      </c>
      <c r="G138" s="286"/>
      <c r="H138" s="286" t="s">
        <v>1055</v>
      </c>
      <c r="I138" s="286" t="s">
        <v>1033</v>
      </c>
      <c r="J138" s="286"/>
      <c r="K138" s="334"/>
    </row>
    <row r="139" s="1" customFormat="1" ht="15" customHeight="1">
      <c r="B139" s="331"/>
      <c r="C139" s="286" t="s">
        <v>1034</v>
      </c>
      <c r="D139" s="286"/>
      <c r="E139" s="286"/>
      <c r="F139" s="309" t="s">
        <v>1001</v>
      </c>
      <c r="G139" s="286"/>
      <c r="H139" s="286" t="s">
        <v>1056</v>
      </c>
      <c r="I139" s="286" t="s">
        <v>1036</v>
      </c>
      <c r="J139" s="286"/>
      <c r="K139" s="334"/>
    </row>
    <row r="140" s="1" customFormat="1" ht="15" customHeight="1">
      <c r="B140" s="331"/>
      <c r="C140" s="286" t="s">
        <v>1037</v>
      </c>
      <c r="D140" s="286"/>
      <c r="E140" s="286"/>
      <c r="F140" s="309" t="s">
        <v>1001</v>
      </c>
      <c r="G140" s="286"/>
      <c r="H140" s="286" t="s">
        <v>1037</v>
      </c>
      <c r="I140" s="286" t="s">
        <v>1036</v>
      </c>
      <c r="J140" s="286"/>
      <c r="K140" s="334"/>
    </row>
    <row r="141" s="1" customFormat="1" ht="15" customHeight="1">
      <c r="B141" s="331"/>
      <c r="C141" s="286" t="s">
        <v>38</v>
      </c>
      <c r="D141" s="286"/>
      <c r="E141" s="286"/>
      <c r="F141" s="309" t="s">
        <v>1001</v>
      </c>
      <c r="G141" s="286"/>
      <c r="H141" s="286" t="s">
        <v>1057</v>
      </c>
      <c r="I141" s="286" t="s">
        <v>1036</v>
      </c>
      <c r="J141" s="286"/>
      <c r="K141" s="334"/>
    </row>
    <row r="142" s="1" customFormat="1" ht="15" customHeight="1">
      <c r="B142" s="331"/>
      <c r="C142" s="286" t="s">
        <v>1058</v>
      </c>
      <c r="D142" s="286"/>
      <c r="E142" s="286"/>
      <c r="F142" s="309" t="s">
        <v>1001</v>
      </c>
      <c r="G142" s="286"/>
      <c r="H142" s="286" t="s">
        <v>1059</v>
      </c>
      <c r="I142" s="286" t="s">
        <v>1036</v>
      </c>
      <c r="J142" s="286"/>
      <c r="K142" s="334"/>
    </row>
    <row r="143" s="1" customFormat="1" ht="15" customHeight="1">
      <c r="B143" s="335"/>
      <c r="C143" s="336"/>
      <c r="D143" s="336"/>
      <c r="E143" s="336"/>
      <c r="F143" s="336"/>
      <c r="G143" s="336"/>
      <c r="H143" s="336"/>
      <c r="I143" s="336"/>
      <c r="J143" s="336"/>
      <c r="K143" s="337"/>
    </row>
    <row r="144" s="1" customFormat="1" ht="18.75" customHeight="1">
      <c r="B144" s="322"/>
      <c r="C144" s="322"/>
      <c r="D144" s="322"/>
      <c r="E144" s="322"/>
      <c r="F144" s="323"/>
      <c r="G144" s="322"/>
      <c r="H144" s="322"/>
      <c r="I144" s="322"/>
      <c r="J144" s="322"/>
      <c r="K144" s="322"/>
    </row>
    <row r="145" s="1" customFormat="1" ht="18.75" customHeight="1"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</row>
    <row r="146" s="1" customFormat="1" ht="7.5" customHeight="1">
      <c r="B146" s="295"/>
      <c r="C146" s="296"/>
      <c r="D146" s="296"/>
      <c r="E146" s="296"/>
      <c r="F146" s="296"/>
      <c r="G146" s="296"/>
      <c r="H146" s="296"/>
      <c r="I146" s="296"/>
      <c r="J146" s="296"/>
      <c r="K146" s="297"/>
    </row>
    <row r="147" s="1" customFormat="1" ht="45" customHeight="1">
      <c r="B147" s="298"/>
      <c r="C147" s="299" t="s">
        <v>1060</v>
      </c>
      <c r="D147" s="299"/>
      <c r="E147" s="299"/>
      <c r="F147" s="299"/>
      <c r="G147" s="299"/>
      <c r="H147" s="299"/>
      <c r="I147" s="299"/>
      <c r="J147" s="299"/>
      <c r="K147" s="300"/>
    </row>
    <row r="148" s="1" customFormat="1" ht="17.25" customHeight="1">
      <c r="B148" s="298"/>
      <c r="C148" s="301" t="s">
        <v>995</v>
      </c>
      <c r="D148" s="301"/>
      <c r="E148" s="301"/>
      <c r="F148" s="301" t="s">
        <v>996</v>
      </c>
      <c r="G148" s="302"/>
      <c r="H148" s="301" t="s">
        <v>54</v>
      </c>
      <c r="I148" s="301" t="s">
        <v>57</v>
      </c>
      <c r="J148" s="301" t="s">
        <v>997</v>
      </c>
      <c r="K148" s="300"/>
    </row>
    <row r="149" s="1" customFormat="1" ht="17.25" customHeight="1">
      <c r="B149" s="298"/>
      <c r="C149" s="303" t="s">
        <v>998</v>
      </c>
      <c r="D149" s="303"/>
      <c r="E149" s="303"/>
      <c r="F149" s="304" t="s">
        <v>999</v>
      </c>
      <c r="G149" s="305"/>
      <c r="H149" s="303"/>
      <c r="I149" s="303"/>
      <c r="J149" s="303" t="s">
        <v>1000</v>
      </c>
      <c r="K149" s="300"/>
    </row>
    <row r="150" s="1" customFormat="1" ht="5.25" customHeight="1">
      <c r="B150" s="311"/>
      <c r="C150" s="306"/>
      <c r="D150" s="306"/>
      <c r="E150" s="306"/>
      <c r="F150" s="306"/>
      <c r="G150" s="307"/>
      <c r="H150" s="306"/>
      <c r="I150" s="306"/>
      <c r="J150" s="306"/>
      <c r="K150" s="334"/>
    </row>
    <row r="151" s="1" customFormat="1" ht="15" customHeight="1">
      <c r="B151" s="311"/>
      <c r="C151" s="338" t="s">
        <v>1004</v>
      </c>
      <c r="D151" s="286"/>
      <c r="E151" s="286"/>
      <c r="F151" s="339" t="s">
        <v>1001</v>
      </c>
      <c r="G151" s="286"/>
      <c r="H151" s="338" t="s">
        <v>1041</v>
      </c>
      <c r="I151" s="338" t="s">
        <v>1003</v>
      </c>
      <c r="J151" s="338">
        <v>120</v>
      </c>
      <c r="K151" s="334"/>
    </row>
    <row r="152" s="1" customFormat="1" ht="15" customHeight="1">
      <c r="B152" s="311"/>
      <c r="C152" s="338" t="s">
        <v>1050</v>
      </c>
      <c r="D152" s="286"/>
      <c r="E152" s="286"/>
      <c r="F152" s="339" t="s">
        <v>1001</v>
      </c>
      <c r="G152" s="286"/>
      <c r="H152" s="338" t="s">
        <v>1061</v>
      </c>
      <c r="I152" s="338" t="s">
        <v>1003</v>
      </c>
      <c r="J152" s="338" t="s">
        <v>1052</v>
      </c>
      <c r="K152" s="334"/>
    </row>
    <row r="153" s="1" customFormat="1" ht="15" customHeight="1">
      <c r="B153" s="311"/>
      <c r="C153" s="338" t="s">
        <v>949</v>
      </c>
      <c r="D153" s="286"/>
      <c r="E153" s="286"/>
      <c r="F153" s="339" t="s">
        <v>1001</v>
      </c>
      <c r="G153" s="286"/>
      <c r="H153" s="338" t="s">
        <v>1062</v>
      </c>
      <c r="I153" s="338" t="s">
        <v>1003</v>
      </c>
      <c r="J153" s="338" t="s">
        <v>1052</v>
      </c>
      <c r="K153" s="334"/>
    </row>
    <row r="154" s="1" customFormat="1" ht="15" customHeight="1">
      <c r="B154" s="311"/>
      <c r="C154" s="338" t="s">
        <v>1006</v>
      </c>
      <c r="D154" s="286"/>
      <c r="E154" s="286"/>
      <c r="F154" s="339" t="s">
        <v>1007</v>
      </c>
      <c r="G154" s="286"/>
      <c r="H154" s="338" t="s">
        <v>1041</v>
      </c>
      <c r="I154" s="338" t="s">
        <v>1003</v>
      </c>
      <c r="J154" s="338">
        <v>50</v>
      </c>
      <c r="K154" s="334"/>
    </row>
    <row r="155" s="1" customFormat="1" ht="15" customHeight="1">
      <c r="B155" s="311"/>
      <c r="C155" s="338" t="s">
        <v>1009</v>
      </c>
      <c r="D155" s="286"/>
      <c r="E155" s="286"/>
      <c r="F155" s="339" t="s">
        <v>1001</v>
      </c>
      <c r="G155" s="286"/>
      <c r="H155" s="338" t="s">
        <v>1041</v>
      </c>
      <c r="I155" s="338" t="s">
        <v>1011</v>
      </c>
      <c r="J155" s="338"/>
      <c r="K155" s="334"/>
    </row>
    <row r="156" s="1" customFormat="1" ht="15" customHeight="1">
      <c r="B156" s="311"/>
      <c r="C156" s="338" t="s">
        <v>1020</v>
      </c>
      <c r="D156" s="286"/>
      <c r="E156" s="286"/>
      <c r="F156" s="339" t="s">
        <v>1007</v>
      </c>
      <c r="G156" s="286"/>
      <c r="H156" s="338" t="s">
        <v>1041</v>
      </c>
      <c r="I156" s="338" t="s">
        <v>1003</v>
      </c>
      <c r="J156" s="338">
        <v>50</v>
      </c>
      <c r="K156" s="334"/>
    </row>
    <row r="157" s="1" customFormat="1" ht="15" customHeight="1">
      <c r="B157" s="311"/>
      <c r="C157" s="338" t="s">
        <v>1028</v>
      </c>
      <c r="D157" s="286"/>
      <c r="E157" s="286"/>
      <c r="F157" s="339" t="s">
        <v>1007</v>
      </c>
      <c r="G157" s="286"/>
      <c r="H157" s="338" t="s">
        <v>1041</v>
      </c>
      <c r="I157" s="338" t="s">
        <v>1003</v>
      </c>
      <c r="J157" s="338">
        <v>50</v>
      </c>
      <c r="K157" s="334"/>
    </row>
    <row r="158" s="1" customFormat="1" ht="15" customHeight="1">
      <c r="B158" s="311"/>
      <c r="C158" s="338" t="s">
        <v>1026</v>
      </c>
      <c r="D158" s="286"/>
      <c r="E158" s="286"/>
      <c r="F158" s="339" t="s">
        <v>1007</v>
      </c>
      <c r="G158" s="286"/>
      <c r="H158" s="338" t="s">
        <v>1041</v>
      </c>
      <c r="I158" s="338" t="s">
        <v>1003</v>
      </c>
      <c r="J158" s="338">
        <v>50</v>
      </c>
      <c r="K158" s="334"/>
    </row>
    <row r="159" s="1" customFormat="1" ht="15" customHeight="1">
      <c r="B159" s="311"/>
      <c r="C159" s="338" t="s">
        <v>96</v>
      </c>
      <c r="D159" s="286"/>
      <c r="E159" s="286"/>
      <c r="F159" s="339" t="s">
        <v>1001</v>
      </c>
      <c r="G159" s="286"/>
      <c r="H159" s="338" t="s">
        <v>1063</v>
      </c>
      <c r="I159" s="338" t="s">
        <v>1003</v>
      </c>
      <c r="J159" s="338" t="s">
        <v>1064</v>
      </c>
      <c r="K159" s="334"/>
    </row>
    <row r="160" s="1" customFormat="1" ht="15" customHeight="1">
      <c r="B160" s="311"/>
      <c r="C160" s="338" t="s">
        <v>1065</v>
      </c>
      <c r="D160" s="286"/>
      <c r="E160" s="286"/>
      <c r="F160" s="339" t="s">
        <v>1001</v>
      </c>
      <c r="G160" s="286"/>
      <c r="H160" s="338" t="s">
        <v>1066</v>
      </c>
      <c r="I160" s="338" t="s">
        <v>1036</v>
      </c>
      <c r="J160" s="338"/>
      <c r="K160" s="334"/>
    </row>
    <row r="161" s="1" customFormat="1" ht="15" customHeight="1">
      <c r="B161" s="340"/>
      <c r="C161" s="320"/>
      <c r="D161" s="320"/>
      <c r="E161" s="320"/>
      <c r="F161" s="320"/>
      <c r="G161" s="320"/>
      <c r="H161" s="320"/>
      <c r="I161" s="320"/>
      <c r="J161" s="320"/>
      <c r="K161" s="341"/>
    </row>
    <row r="162" s="1" customFormat="1" ht="18.75" customHeight="1">
      <c r="B162" s="322"/>
      <c r="C162" s="332"/>
      <c r="D162" s="332"/>
      <c r="E162" s="332"/>
      <c r="F162" s="342"/>
      <c r="G162" s="332"/>
      <c r="H162" s="332"/>
      <c r="I162" s="332"/>
      <c r="J162" s="332"/>
      <c r="K162" s="322"/>
    </row>
    <row r="163" s="1" customFormat="1" ht="18.75" customHeight="1"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</row>
    <row r="164" s="1" customFormat="1" ht="7.5" customHeight="1">
      <c r="B164" s="273"/>
      <c r="C164" s="274"/>
      <c r="D164" s="274"/>
      <c r="E164" s="274"/>
      <c r="F164" s="274"/>
      <c r="G164" s="274"/>
      <c r="H164" s="274"/>
      <c r="I164" s="274"/>
      <c r="J164" s="274"/>
      <c r="K164" s="275"/>
    </row>
    <row r="165" s="1" customFormat="1" ht="45" customHeight="1">
      <c r="B165" s="276"/>
      <c r="C165" s="277" t="s">
        <v>1067</v>
      </c>
      <c r="D165" s="277"/>
      <c r="E165" s="277"/>
      <c r="F165" s="277"/>
      <c r="G165" s="277"/>
      <c r="H165" s="277"/>
      <c r="I165" s="277"/>
      <c r="J165" s="277"/>
      <c r="K165" s="278"/>
    </row>
    <row r="166" s="1" customFormat="1" ht="17.25" customHeight="1">
      <c r="B166" s="276"/>
      <c r="C166" s="301" t="s">
        <v>995</v>
      </c>
      <c r="D166" s="301"/>
      <c r="E166" s="301"/>
      <c r="F166" s="301" t="s">
        <v>996</v>
      </c>
      <c r="G166" s="343"/>
      <c r="H166" s="344" t="s">
        <v>54</v>
      </c>
      <c r="I166" s="344" t="s">
        <v>57</v>
      </c>
      <c r="J166" s="301" t="s">
        <v>997</v>
      </c>
      <c r="K166" s="278"/>
    </row>
    <row r="167" s="1" customFormat="1" ht="17.25" customHeight="1">
      <c r="B167" s="279"/>
      <c r="C167" s="303" t="s">
        <v>998</v>
      </c>
      <c r="D167" s="303"/>
      <c r="E167" s="303"/>
      <c r="F167" s="304" t="s">
        <v>999</v>
      </c>
      <c r="G167" s="345"/>
      <c r="H167" s="346"/>
      <c r="I167" s="346"/>
      <c r="J167" s="303" t="s">
        <v>1000</v>
      </c>
      <c r="K167" s="281"/>
    </row>
    <row r="168" s="1" customFormat="1" ht="5.25" customHeight="1">
      <c r="B168" s="311"/>
      <c r="C168" s="306"/>
      <c r="D168" s="306"/>
      <c r="E168" s="306"/>
      <c r="F168" s="306"/>
      <c r="G168" s="307"/>
      <c r="H168" s="306"/>
      <c r="I168" s="306"/>
      <c r="J168" s="306"/>
      <c r="K168" s="334"/>
    </row>
    <row r="169" s="1" customFormat="1" ht="15" customHeight="1">
      <c r="B169" s="311"/>
      <c r="C169" s="286" t="s">
        <v>1004</v>
      </c>
      <c r="D169" s="286"/>
      <c r="E169" s="286"/>
      <c r="F169" s="309" t="s">
        <v>1001</v>
      </c>
      <c r="G169" s="286"/>
      <c r="H169" s="286" t="s">
        <v>1041</v>
      </c>
      <c r="I169" s="286" t="s">
        <v>1003</v>
      </c>
      <c r="J169" s="286">
        <v>120</v>
      </c>
      <c r="K169" s="334"/>
    </row>
    <row r="170" s="1" customFormat="1" ht="15" customHeight="1">
      <c r="B170" s="311"/>
      <c r="C170" s="286" t="s">
        <v>1050</v>
      </c>
      <c r="D170" s="286"/>
      <c r="E170" s="286"/>
      <c r="F170" s="309" t="s">
        <v>1001</v>
      </c>
      <c r="G170" s="286"/>
      <c r="H170" s="286" t="s">
        <v>1051</v>
      </c>
      <c r="I170" s="286" t="s">
        <v>1003</v>
      </c>
      <c r="J170" s="286" t="s">
        <v>1052</v>
      </c>
      <c r="K170" s="334"/>
    </row>
    <row r="171" s="1" customFormat="1" ht="15" customHeight="1">
      <c r="B171" s="311"/>
      <c r="C171" s="286" t="s">
        <v>949</v>
      </c>
      <c r="D171" s="286"/>
      <c r="E171" s="286"/>
      <c r="F171" s="309" t="s">
        <v>1001</v>
      </c>
      <c r="G171" s="286"/>
      <c r="H171" s="286" t="s">
        <v>1068</v>
      </c>
      <c r="I171" s="286" t="s">
        <v>1003</v>
      </c>
      <c r="J171" s="286" t="s">
        <v>1052</v>
      </c>
      <c r="K171" s="334"/>
    </row>
    <row r="172" s="1" customFormat="1" ht="15" customHeight="1">
      <c r="B172" s="311"/>
      <c r="C172" s="286" t="s">
        <v>1006</v>
      </c>
      <c r="D172" s="286"/>
      <c r="E172" s="286"/>
      <c r="F172" s="309" t="s">
        <v>1007</v>
      </c>
      <c r="G172" s="286"/>
      <c r="H172" s="286" t="s">
        <v>1068</v>
      </c>
      <c r="I172" s="286" t="s">
        <v>1003</v>
      </c>
      <c r="J172" s="286">
        <v>50</v>
      </c>
      <c r="K172" s="334"/>
    </row>
    <row r="173" s="1" customFormat="1" ht="15" customHeight="1">
      <c r="B173" s="311"/>
      <c r="C173" s="286" t="s">
        <v>1009</v>
      </c>
      <c r="D173" s="286"/>
      <c r="E173" s="286"/>
      <c r="F173" s="309" t="s">
        <v>1001</v>
      </c>
      <c r="G173" s="286"/>
      <c r="H173" s="286" t="s">
        <v>1068</v>
      </c>
      <c r="I173" s="286" t="s">
        <v>1011</v>
      </c>
      <c r="J173" s="286"/>
      <c r="K173" s="334"/>
    </row>
    <row r="174" s="1" customFormat="1" ht="15" customHeight="1">
      <c r="B174" s="311"/>
      <c r="C174" s="286" t="s">
        <v>1020</v>
      </c>
      <c r="D174" s="286"/>
      <c r="E174" s="286"/>
      <c r="F174" s="309" t="s">
        <v>1007</v>
      </c>
      <c r="G174" s="286"/>
      <c r="H174" s="286" t="s">
        <v>1068</v>
      </c>
      <c r="I174" s="286" t="s">
        <v>1003</v>
      </c>
      <c r="J174" s="286">
        <v>50</v>
      </c>
      <c r="K174" s="334"/>
    </row>
    <row r="175" s="1" customFormat="1" ht="15" customHeight="1">
      <c r="B175" s="311"/>
      <c r="C175" s="286" t="s">
        <v>1028</v>
      </c>
      <c r="D175" s="286"/>
      <c r="E175" s="286"/>
      <c r="F175" s="309" t="s">
        <v>1007</v>
      </c>
      <c r="G175" s="286"/>
      <c r="H175" s="286" t="s">
        <v>1068</v>
      </c>
      <c r="I175" s="286" t="s">
        <v>1003</v>
      </c>
      <c r="J175" s="286">
        <v>50</v>
      </c>
      <c r="K175" s="334"/>
    </row>
    <row r="176" s="1" customFormat="1" ht="15" customHeight="1">
      <c r="B176" s="311"/>
      <c r="C176" s="286" t="s">
        <v>1026</v>
      </c>
      <c r="D176" s="286"/>
      <c r="E176" s="286"/>
      <c r="F176" s="309" t="s">
        <v>1007</v>
      </c>
      <c r="G176" s="286"/>
      <c r="H176" s="286" t="s">
        <v>1068</v>
      </c>
      <c r="I176" s="286" t="s">
        <v>1003</v>
      </c>
      <c r="J176" s="286">
        <v>50</v>
      </c>
      <c r="K176" s="334"/>
    </row>
    <row r="177" s="1" customFormat="1" ht="15" customHeight="1">
      <c r="B177" s="311"/>
      <c r="C177" s="286" t="s">
        <v>107</v>
      </c>
      <c r="D177" s="286"/>
      <c r="E177" s="286"/>
      <c r="F177" s="309" t="s">
        <v>1001</v>
      </c>
      <c r="G177" s="286"/>
      <c r="H177" s="286" t="s">
        <v>1069</v>
      </c>
      <c r="I177" s="286" t="s">
        <v>1070</v>
      </c>
      <c r="J177" s="286"/>
      <c r="K177" s="334"/>
    </row>
    <row r="178" s="1" customFormat="1" ht="15" customHeight="1">
      <c r="B178" s="311"/>
      <c r="C178" s="286" t="s">
        <v>57</v>
      </c>
      <c r="D178" s="286"/>
      <c r="E178" s="286"/>
      <c r="F178" s="309" t="s">
        <v>1001</v>
      </c>
      <c r="G178" s="286"/>
      <c r="H178" s="286" t="s">
        <v>1071</v>
      </c>
      <c r="I178" s="286" t="s">
        <v>1072</v>
      </c>
      <c r="J178" s="286">
        <v>1</v>
      </c>
      <c r="K178" s="334"/>
    </row>
    <row r="179" s="1" customFormat="1" ht="15" customHeight="1">
      <c r="B179" s="311"/>
      <c r="C179" s="286" t="s">
        <v>53</v>
      </c>
      <c r="D179" s="286"/>
      <c r="E179" s="286"/>
      <c r="F179" s="309" t="s">
        <v>1001</v>
      </c>
      <c r="G179" s="286"/>
      <c r="H179" s="286" t="s">
        <v>1073</v>
      </c>
      <c r="I179" s="286" t="s">
        <v>1003</v>
      </c>
      <c r="J179" s="286">
        <v>20</v>
      </c>
      <c r="K179" s="334"/>
    </row>
    <row r="180" s="1" customFormat="1" ht="15" customHeight="1">
      <c r="B180" s="311"/>
      <c r="C180" s="286" t="s">
        <v>54</v>
      </c>
      <c r="D180" s="286"/>
      <c r="E180" s="286"/>
      <c r="F180" s="309" t="s">
        <v>1001</v>
      </c>
      <c r="G180" s="286"/>
      <c r="H180" s="286" t="s">
        <v>1074</v>
      </c>
      <c r="I180" s="286" t="s">
        <v>1003</v>
      </c>
      <c r="J180" s="286">
        <v>255</v>
      </c>
      <c r="K180" s="334"/>
    </row>
    <row r="181" s="1" customFormat="1" ht="15" customHeight="1">
      <c r="B181" s="311"/>
      <c r="C181" s="286" t="s">
        <v>108</v>
      </c>
      <c r="D181" s="286"/>
      <c r="E181" s="286"/>
      <c r="F181" s="309" t="s">
        <v>1001</v>
      </c>
      <c r="G181" s="286"/>
      <c r="H181" s="286" t="s">
        <v>965</v>
      </c>
      <c r="I181" s="286" t="s">
        <v>1003</v>
      </c>
      <c r="J181" s="286">
        <v>10</v>
      </c>
      <c r="K181" s="334"/>
    </row>
    <row r="182" s="1" customFormat="1" ht="15" customHeight="1">
      <c r="B182" s="311"/>
      <c r="C182" s="286" t="s">
        <v>109</v>
      </c>
      <c r="D182" s="286"/>
      <c r="E182" s="286"/>
      <c r="F182" s="309" t="s">
        <v>1001</v>
      </c>
      <c r="G182" s="286"/>
      <c r="H182" s="286" t="s">
        <v>1075</v>
      </c>
      <c r="I182" s="286" t="s">
        <v>1036</v>
      </c>
      <c r="J182" s="286"/>
      <c r="K182" s="334"/>
    </row>
    <row r="183" s="1" customFormat="1" ht="15" customHeight="1">
      <c r="B183" s="311"/>
      <c r="C183" s="286" t="s">
        <v>1076</v>
      </c>
      <c r="D183" s="286"/>
      <c r="E183" s="286"/>
      <c r="F183" s="309" t="s">
        <v>1001</v>
      </c>
      <c r="G183" s="286"/>
      <c r="H183" s="286" t="s">
        <v>1077</v>
      </c>
      <c r="I183" s="286" t="s">
        <v>1036</v>
      </c>
      <c r="J183" s="286"/>
      <c r="K183" s="334"/>
    </row>
    <row r="184" s="1" customFormat="1" ht="15" customHeight="1">
      <c r="B184" s="311"/>
      <c r="C184" s="286" t="s">
        <v>1065</v>
      </c>
      <c r="D184" s="286"/>
      <c r="E184" s="286"/>
      <c r="F184" s="309" t="s">
        <v>1001</v>
      </c>
      <c r="G184" s="286"/>
      <c r="H184" s="286" t="s">
        <v>1078</v>
      </c>
      <c r="I184" s="286" t="s">
        <v>1036</v>
      </c>
      <c r="J184" s="286"/>
      <c r="K184" s="334"/>
    </row>
    <row r="185" s="1" customFormat="1" ht="15" customHeight="1">
      <c r="B185" s="311"/>
      <c r="C185" s="286" t="s">
        <v>111</v>
      </c>
      <c r="D185" s="286"/>
      <c r="E185" s="286"/>
      <c r="F185" s="309" t="s">
        <v>1007</v>
      </c>
      <c r="G185" s="286"/>
      <c r="H185" s="286" t="s">
        <v>1079</v>
      </c>
      <c r="I185" s="286" t="s">
        <v>1003</v>
      </c>
      <c r="J185" s="286">
        <v>50</v>
      </c>
      <c r="K185" s="334"/>
    </row>
    <row r="186" s="1" customFormat="1" ht="15" customHeight="1">
      <c r="B186" s="311"/>
      <c r="C186" s="286" t="s">
        <v>1080</v>
      </c>
      <c r="D186" s="286"/>
      <c r="E186" s="286"/>
      <c r="F186" s="309" t="s">
        <v>1007</v>
      </c>
      <c r="G186" s="286"/>
      <c r="H186" s="286" t="s">
        <v>1081</v>
      </c>
      <c r="I186" s="286" t="s">
        <v>1082</v>
      </c>
      <c r="J186" s="286"/>
      <c r="K186" s="334"/>
    </row>
    <row r="187" s="1" customFormat="1" ht="15" customHeight="1">
      <c r="B187" s="311"/>
      <c r="C187" s="286" t="s">
        <v>1083</v>
      </c>
      <c r="D187" s="286"/>
      <c r="E187" s="286"/>
      <c r="F187" s="309" t="s">
        <v>1007</v>
      </c>
      <c r="G187" s="286"/>
      <c r="H187" s="286" t="s">
        <v>1084</v>
      </c>
      <c r="I187" s="286" t="s">
        <v>1082</v>
      </c>
      <c r="J187" s="286"/>
      <c r="K187" s="334"/>
    </row>
    <row r="188" s="1" customFormat="1" ht="15" customHeight="1">
      <c r="B188" s="311"/>
      <c r="C188" s="286" t="s">
        <v>1085</v>
      </c>
      <c r="D188" s="286"/>
      <c r="E188" s="286"/>
      <c r="F188" s="309" t="s">
        <v>1007</v>
      </c>
      <c r="G188" s="286"/>
      <c r="H188" s="286" t="s">
        <v>1086</v>
      </c>
      <c r="I188" s="286" t="s">
        <v>1082</v>
      </c>
      <c r="J188" s="286"/>
      <c r="K188" s="334"/>
    </row>
    <row r="189" s="1" customFormat="1" ht="15" customHeight="1">
      <c r="B189" s="311"/>
      <c r="C189" s="347" t="s">
        <v>1087</v>
      </c>
      <c r="D189" s="286"/>
      <c r="E189" s="286"/>
      <c r="F189" s="309" t="s">
        <v>1007</v>
      </c>
      <c r="G189" s="286"/>
      <c r="H189" s="286" t="s">
        <v>1088</v>
      </c>
      <c r="I189" s="286" t="s">
        <v>1089</v>
      </c>
      <c r="J189" s="348" t="s">
        <v>1090</v>
      </c>
      <c r="K189" s="334"/>
    </row>
    <row r="190" s="17" customFormat="1" ht="15" customHeight="1">
      <c r="B190" s="349"/>
      <c r="C190" s="350" t="s">
        <v>1091</v>
      </c>
      <c r="D190" s="351"/>
      <c r="E190" s="351"/>
      <c r="F190" s="352" t="s">
        <v>1007</v>
      </c>
      <c r="G190" s="351"/>
      <c r="H190" s="351" t="s">
        <v>1092</v>
      </c>
      <c r="I190" s="351" t="s">
        <v>1089</v>
      </c>
      <c r="J190" s="353" t="s">
        <v>1090</v>
      </c>
      <c r="K190" s="354"/>
    </row>
    <row r="191" s="1" customFormat="1" ht="15" customHeight="1">
      <c r="B191" s="311"/>
      <c r="C191" s="347" t="s">
        <v>42</v>
      </c>
      <c r="D191" s="286"/>
      <c r="E191" s="286"/>
      <c r="F191" s="309" t="s">
        <v>1001</v>
      </c>
      <c r="G191" s="286"/>
      <c r="H191" s="283" t="s">
        <v>1093</v>
      </c>
      <c r="I191" s="286" t="s">
        <v>1094</v>
      </c>
      <c r="J191" s="286"/>
      <c r="K191" s="334"/>
    </row>
    <row r="192" s="1" customFormat="1" ht="15" customHeight="1">
      <c r="B192" s="311"/>
      <c r="C192" s="347" t="s">
        <v>1095</v>
      </c>
      <c r="D192" s="286"/>
      <c r="E192" s="286"/>
      <c r="F192" s="309" t="s">
        <v>1001</v>
      </c>
      <c r="G192" s="286"/>
      <c r="H192" s="286" t="s">
        <v>1096</v>
      </c>
      <c r="I192" s="286" t="s">
        <v>1036</v>
      </c>
      <c r="J192" s="286"/>
      <c r="K192" s="334"/>
    </row>
    <row r="193" s="1" customFormat="1" ht="15" customHeight="1">
      <c r="B193" s="311"/>
      <c r="C193" s="347" t="s">
        <v>1097</v>
      </c>
      <c r="D193" s="286"/>
      <c r="E193" s="286"/>
      <c r="F193" s="309" t="s">
        <v>1001</v>
      </c>
      <c r="G193" s="286"/>
      <c r="H193" s="286" t="s">
        <v>1098</v>
      </c>
      <c r="I193" s="286" t="s">
        <v>1036</v>
      </c>
      <c r="J193" s="286"/>
      <c r="K193" s="334"/>
    </row>
    <row r="194" s="1" customFormat="1" ht="15" customHeight="1">
      <c r="B194" s="311"/>
      <c r="C194" s="347" t="s">
        <v>1099</v>
      </c>
      <c r="D194" s="286"/>
      <c r="E194" s="286"/>
      <c r="F194" s="309" t="s">
        <v>1007</v>
      </c>
      <c r="G194" s="286"/>
      <c r="H194" s="286" t="s">
        <v>1100</v>
      </c>
      <c r="I194" s="286" t="s">
        <v>1036</v>
      </c>
      <c r="J194" s="286"/>
      <c r="K194" s="334"/>
    </row>
    <row r="195" s="1" customFormat="1" ht="15" customHeight="1">
      <c r="B195" s="340"/>
      <c r="C195" s="355"/>
      <c r="D195" s="320"/>
      <c r="E195" s="320"/>
      <c r="F195" s="320"/>
      <c r="G195" s="320"/>
      <c r="H195" s="320"/>
      <c r="I195" s="320"/>
      <c r="J195" s="320"/>
      <c r="K195" s="341"/>
    </row>
    <row r="196" s="1" customFormat="1" ht="18.75" customHeight="1">
      <c r="B196" s="322"/>
      <c r="C196" s="332"/>
      <c r="D196" s="332"/>
      <c r="E196" s="332"/>
      <c r="F196" s="342"/>
      <c r="G196" s="332"/>
      <c r="H196" s="332"/>
      <c r="I196" s="332"/>
      <c r="J196" s="332"/>
      <c r="K196" s="322"/>
    </row>
    <row r="197" s="1" customFormat="1" ht="18.75" customHeight="1">
      <c r="B197" s="322"/>
      <c r="C197" s="332"/>
      <c r="D197" s="332"/>
      <c r="E197" s="332"/>
      <c r="F197" s="342"/>
      <c r="G197" s="332"/>
      <c r="H197" s="332"/>
      <c r="I197" s="332"/>
      <c r="J197" s="332"/>
      <c r="K197" s="322"/>
    </row>
    <row r="198" s="1" customFormat="1" ht="18.75" customHeight="1"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</row>
    <row r="199" s="1" customFormat="1" ht="13.5">
      <c r="B199" s="273"/>
      <c r="C199" s="274"/>
      <c r="D199" s="274"/>
      <c r="E199" s="274"/>
      <c r="F199" s="274"/>
      <c r="G199" s="274"/>
      <c r="H199" s="274"/>
      <c r="I199" s="274"/>
      <c r="J199" s="274"/>
      <c r="K199" s="275"/>
    </row>
    <row r="200" s="1" customFormat="1" ht="21">
      <c r="B200" s="276"/>
      <c r="C200" s="277" t="s">
        <v>1101</v>
      </c>
      <c r="D200" s="277"/>
      <c r="E200" s="277"/>
      <c r="F200" s="277"/>
      <c r="G200" s="277"/>
      <c r="H200" s="277"/>
      <c r="I200" s="277"/>
      <c r="J200" s="277"/>
      <c r="K200" s="278"/>
    </row>
    <row r="201" s="1" customFormat="1" ht="25.5" customHeight="1">
      <c r="B201" s="276"/>
      <c r="C201" s="356" t="s">
        <v>1102</v>
      </c>
      <c r="D201" s="356"/>
      <c r="E201" s="356"/>
      <c r="F201" s="356" t="s">
        <v>1103</v>
      </c>
      <c r="G201" s="357"/>
      <c r="H201" s="356" t="s">
        <v>1104</v>
      </c>
      <c r="I201" s="356"/>
      <c r="J201" s="356"/>
      <c r="K201" s="278"/>
    </row>
    <row r="202" s="1" customFormat="1" ht="5.25" customHeight="1">
      <c r="B202" s="311"/>
      <c r="C202" s="306"/>
      <c r="D202" s="306"/>
      <c r="E202" s="306"/>
      <c r="F202" s="306"/>
      <c r="G202" s="332"/>
      <c r="H202" s="306"/>
      <c r="I202" s="306"/>
      <c r="J202" s="306"/>
      <c r="K202" s="334"/>
    </row>
    <row r="203" s="1" customFormat="1" ht="15" customHeight="1">
      <c r="B203" s="311"/>
      <c r="C203" s="286" t="s">
        <v>1094</v>
      </c>
      <c r="D203" s="286"/>
      <c r="E203" s="286"/>
      <c r="F203" s="309" t="s">
        <v>43</v>
      </c>
      <c r="G203" s="286"/>
      <c r="H203" s="286" t="s">
        <v>1105</v>
      </c>
      <c r="I203" s="286"/>
      <c r="J203" s="286"/>
      <c r="K203" s="334"/>
    </row>
    <row r="204" s="1" customFormat="1" ht="15" customHeight="1">
      <c r="B204" s="311"/>
      <c r="C204" s="286"/>
      <c r="D204" s="286"/>
      <c r="E204" s="286"/>
      <c r="F204" s="309" t="s">
        <v>44</v>
      </c>
      <c r="G204" s="286"/>
      <c r="H204" s="286" t="s">
        <v>1106</v>
      </c>
      <c r="I204" s="286"/>
      <c r="J204" s="286"/>
      <c r="K204" s="334"/>
    </row>
    <row r="205" s="1" customFormat="1" ht="15" customHeight="1">
      <c r="B205" s="311"/>
      <c r="C205" s="286"/>
      <c r="D205" s="286"/>
      <c r="E205" s="286"/>
      <c r="F205" s="309" t="s">
        <v>47</v>
      </c>
      <c r="G205" s="286"/>
      <c r="H205" s="286" t="s">
        <v>1107</v>
      </c>
      <c r="I205" s="286"/>
      <c r="J205" s="286"/>
      <c r="K205" s="334"/>
    </row>
    <row r="206" s="1" customFormat="1" ht="15" customHeight="1">
      <c r="B206" s="311"/>
      <c r="C206" s="286"/>
      <c r="D206" s="286"/>
      <c r="E206" s="286"/>
      <c r="F206" s="309" t="s">
        <v>45</v>
      </c>
      <c r="G206" s="286"/>
      <c r="H206" s="286" t="s">
        <v>1108</v>
      </c>
      <c r="I206" s="286"/>
      <c r="J206" s="286"/>
      <c r="K206" s="334"/>
    </row>
    <row r="207" s="1" customFormat="1" ht="15" customHeight="1">
      <c r="B207" s="311"/>
      <c r="C207" s="286"/>
      <c r="D207" s="286"/>
      <c r="E207" s="286"/>
      <c r="F207" s="309" t="s">
        <v>46</v>
      </c>
      <c r="G207" s="286"/>
      <c r="H207" s="286" t="s">
        <v>1109</v>
      </c>
      <c r="I207" s="286"/>
      <c r="J207" s="286"/>
      <c r="K207" s="334"/>
    </row>
    <row r="208" s="1" customFormat="1" ht="15" customHeight="1">
      <c r="B208" s="311"/>
      <c r="C208" s="286"/>
      <c r="D208" s="286"/>
      <c r="E208" s="286"/>
      <c r="F208" s="309"/>
      <c r="G208" s="286"/>
      <c r="H208" s="286"/>
      <c r="I208" s="286"/>
      <c r="J208" s="286"/>
      <c r="K208" s="334"/>
    </row>
    <row r="209" s="1" customFormat="1" ht="15" customHeight="1">
      <c r="B209" s="311"/>
      <c r="C209" s="286" t="s">
        <v>1048</v>
      </c>
      <c r="D209" s="286"/>
      <c r="E209" s="286"/>
      <c r="F209" s="309" t="s">
        <v>79</v>
      </c>
      <c r="G209" s="286"/>
      <c r="H209" s="286" t="s">
        <v>1110</v>
      </c>
      <c r="I209" s="286"/>
      <c r="J209" s="286"/>
      <c r="K209" s="334"/>
    </row>
    <row r="210" s="1" customFormat="1" ht="15" customHeight="1">
      <c r="B210" s="311"/>
      <c r="C210" s="286"/>
      <c r="D210" s="286"/>
      <c r="E210" s="286"/>
      <c r="F210" s="309" t="s">
        <v>943</v>
      </c>
      <c r="G210" s="286"/>
      <c r="H210" s="286" t="s">
        <v>944</v>
      </c>
      <c r="I210" s="286"/>
      <c r="J210" s="286"/>
      <c r="K210" s="334"/>
    </row>
    <row r="211" s="1" customFormat="1" ht="15" customHeight="1">
      <c r="B211" s="311"/>
      <c r="C211" s="286"/>
      <c r="D211" s="286"/>
      <c r="E211" s="286"/>
      <c r="F211" s="309" t="s">
        <v>941</v>
      </c>
      <c r="G211" s="286"/>
      <c r="H211" s="286" t="s">
        <v>1111</v>
      </c>
      <c r="I211" s="286"/>
      <c r="J211" s="286"/>
      <c r="K211" s="334"/>
    </row>
    <row r="212" s="1" customFormat="1" ht="15" customHeight="1">
      <c r="B212" s="358"/>
      <c r="C212" s="286"/>
      <c r="D212" s="286"/>
      <c r="E212" s="286"/>
      <c r="F212" s="309" t="s">
        <v>945</v>
      </c>
      <c r="G212" s="347"/>
      <c r="H212" s="338" t="s">
        <v>946</v>
      </c>
      <c r="I212" s="338"/>
      <c r="J212" s="338"/>
      <c r="K212" s="359"/>
    </row>
    <row r="213" s="1" customFormat="1" ht="15" customHeight="1">
      <c r="B213" s="358"/>
      <c r="C213" s="286"/>
      <c r="D213" s="286"/>
      <c r="E213" s="286"/>
      <c r="F213" s="309" t="s">
        <v>947</v>
      </c>
      <c r="G213" s="347"/>
      <c r="H213" s="338" t="s">
        <v>1112</v>
      </c>
      <c r="I213" s="338"/>
      <c r="J213" s="338"/>
      <c r="K213" s="359"/>
    </row>
    <row r="214" s="1" customFormat="1" ht="15" customHeight="1">
      <c r="B214" s="358"/>
      <c r="C214" s="286"/>
      <c r="D214" s="286"/>
      <c r="E214" s="286"/>
      <c r="F214" s="309"/>
      <c r="G214" s="347"/>
      <c r="H214" s="338"/>
      <c r="I214" s="338"/>
      <c r="J214" s="338"/>
      <c r="K214" s="359"/>
    </row>
    <row r="215" s="1" customFormat="1" ht="15" customHeight="1">
      <c r="B215" s="358"/>
      <c r="C215" s="286" t="s">
        <v>1072</v>
      </c>
      <c r="D215" s="286"/>
      <c r="E215" s="286"/>
      <c r="F215" s="309">
        <v>1</v>
      </c>
      <c r="G215" s="347"/>
      <c r="H215" s="338" t="s">
        <v>1113</v>
      </c>
      <c r="I215" s="338"/>
      <c r="J215" s="338"/>
      <c r="K215" s="359"/>
    </row>
    <row r="216" s="1" customFormat="1" ht="15" customHeight="1">
      <c r="B216" s="358"/>
      <c r="C216" s="286"/>
      <c r="D216" s="286"/>
      <c r="E216" s="286"/>
      <c r="F216" s="309">
        <v>2</v>
      </c>
      <c r="G216" s="347"/>
      <c r="H216" s="338" t="s">
        <v>1114</v>
      </c>
      <c r="I216" s="338"/>
      <c r="J216" s="338"/>
      <c r="K216" s="359"/>
    </row>
    <row r="217" s="1" customFormat="1" ht="15" customHeight="1">
      <c r="B217" s="358"/>
      <c r="C217" s="286"/>
      <c r="D217" s="286"/>
      <c r="E217" s="286"/>
      <c r="F217" s="309">
        <v>3</v>
      </c>
      <c r="G217" s="347"/>
      <c r="H217" s="338" t="s">
        <v>1115</v>
      </c>
      <c r="I217" s="338"/>
      <c r="J217" s="338"/>
      <c r="K217" s="359"/>
    </row>
    <row r="218" s="1" customFormat="1" ht="15" customHeight="1">
      <c r="B218" s="358"/>
      <c r="C218" s="286"/>
      <c r="D218" s="286"/>
      <c r="E218" s="286"/>
      <c r="F218" s="309">
        <v>4</v>
      </c>
      <c r="G218" s="347"/>
      <c r="H218" s="338" t="s">
        <v>1116</v>
      </c>
      <c r="I218" s="338"/>
      <c r="J218" s="338"/>
      <c r="K218" s="359"/>
    </row>
    <row r="219" s="1" customFormat="1" ht="12.75" customHeight="1">
      <c r="B219" s="360"/>
      <c r="C219" s="361"/>
      <c r="D219" s="361"/>
      <c r="E219" s="361"/>
      <c r="F219" s="361"/>
      <c r="G219" s="361"/>
      <c r="H219" s="361"/>
      <c r="I219" s="361"/>
      <c r="J219" s="361"/>
      <c r="K219" s="36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MARTINPLACED413\martinplacek</dc:creator>
  <cp:lastModifiedBy>MARTINPLACED413\martinplacek</cp:lastModifiedBy>
  <dcterms:created xsi:type="dcterms:W3CDTF">2025-06-26T10:29:12Z</dcterms:created>
  <dcterms:modified xsi:type="dcterms:W3CDTF">2025-06-26T10:29:21Z</dcterms:modified>
</cp:coreProperties>
</file>