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Bourací práce" sheetId="2" r:id="rId2"/>
    <sheet name="02 - Architektonicko – st..." sheetId="3" r:id="rId3"/>
    <sheet name="D.1.4.A - Vytápění" sheetId="4" r:id="rId4"/>
    <sheet name="D.1.4.C - Vzduchotechnika" sheetId="5" r:id="rId5"/>
    <sheet name="D.1.4.E - Zařízení techni..." sheetId="6" r:id="rId6"/>
    <sheet name="D.1.4.G - Elektroinstalace" sheetId="7" r:id="rId7"/>
    <sheet name="D.1.4.H - Slaboproud" sheetId="8" r:id="rId8"/>
    <sheet name="VRN - Vedlejší rozpočtové..." sheetId="9" r:id="rId9"/>
    <sheet name="Seznam figur" sheetId="10" r:id="rId10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'01 - Bourací práce'!$C$136:$K$798</definedName>
    <definedName name="_xlnm.Print_Area" localSheetId="1">'01 - Bourací práce'!$C$4:$J$76,'01 - Bourací práce'!$C$82:$J$116,'01 - Bourací práce'!$C$122:$K$798</definedName>
    <definedName name="_xlnm.Print_Titles" localSheetId="1">'01 - Bourací práce'!$136:$136</definedName>
    <definedName name="_xlnm._FilterDatabase" localSheetId="2" hidden="1">'02 - Architektonicko – st...'!$C$148:$K$1893</definedName>
    <definedName name="_xlnm.Print_Area" localSheetId="2">'02 - Architektonicko – st...'!$C$4:$J$76,'02 - Architektonicko – st...'!$C$82:$J$128,'02 - Architektonicko – st...'!$C$134:$K$1893</definedName>
    <definedName name="_xlnm.Print_Titles" localSheetId="2">'02 - Architektonicko – st...'!$148:$148</definedName>
    <definedName name="_xlnm._FilterDatabase" localSheetId="3" hidden="1">'D.1.4.A - Vytápění'!$C$125:$K$248</definedName>
    <definedName name="_xlnm.Print_Area" localSheetId="3">'D.1.4.A - Vytápění'!$C$4:$J$76,'D.1.4.A - Vytápění'!$C$82:$J$107,'D.1.4.A - Vytápění'!$C$113:$K$248</definedName>
    <definedName name="_xlnm.Print_Titles" localSheetId="3">'D.1.4.A - Vytápění'!$125:$125</definedName>
    <definedName name="_xlnm._FilterDatabase" localSheetId="4" hidden="1">'D.1.4.C - Vzduchotechnika'!$C$124:$K$390</definedName>
    <definedName name="_xlnm.Print_Area" localSheetId="4">'D.1.4.C - Vzduchotechnika'!$C$4:$J$76,'D.1.4.C - Vzduchotechnika'!$C$82:$J$106,'D.1.4.C - Vzduchotechnika'!$C$112:$K$390</definedName>
    <definedName name="_xlnm.Print_Titles" localSheetId="4">'D.1.4.C - Vzduchotechnika'!$124:$124</definedName>
    <definedName name="_xlnm._FilterDatabase" localSheetId="5" hidden="1">'D.1.4.E - Zařízení techni...'!$C$128:$K$324</definedName>
    <definedName name="_xlnm.Print_Area" localSheetId="5">'D.1.4.E - Zařízení techni...'!$C$4:$J$76,'D.1.4.E - Zařízení techni...'!$C$82:$J$110,'D.1.4.E - Zařízení techni...'!$C$116:$K$324</definedName>
    <definedName name="_xlnm.Print_Titles" localSheetId="5">'D.1.4.E - Zařízení techni...'!$128:$128</definedName>
    <definedName name="_xlnm._FilterDatabase" localSheetId="6" hidden="1">'D.1.4.G - Elektroinstalace'!$C$128:$K$430</definedName>
    <definedName name="_xlnm.Print_Area" localSheetId="6">'D.1.4.G - Elektroinstalace'!$C$4:$J$76,'D.1.4.G - Elektroinstalace'!$C$82:$J$110,'D.1.4.G - Elektroinstalace'!$C$116:$K$430</definedName>
    <definedName name="_xlnm.Print_Titles" localSheetId="6">'D.1.4.G - Elektroinstalace'!$128:$128</definedName>
    <definedName name="_xlnm._FilterDatabase" localSheetId="7" hidden="1">'D.1.4.H - Slaboproud'!$C$129:$K$305</definedName>
    <definedName name="_xlnm.Print_Area" localSheetId="7">'D.1.4.H - Slaboproud'!$C$4:$J$76,'D.1.4.H - Slaboproud'!$C$82:$J$111,'D.1.4.H - Slaboproud'!$C$117:$K$305</definedName>
    <definedName name="_xlnm.Print_Titles" localSheetId="7">'D.1.4.H - Slaboproud'!$129:$129</definedName>
    <definedName name="_xlnm._FilterDatabase" localSheetId="8" hidden="1">'VRN - Vedlejší rozpočtové...'!$C$123:$K$146</definedName>
    <definedName name="_xlnm.Print_Area" localSheetId="8">'VRN - Vedlejší rozpočtové...'!$C$4:$J$76,'VRN - Vedlejší rozpočtové...'!$C$82:$J$105,'VRN - Vedlejší rozpočtové...'!$C$111:$K$146</definedName>
    <definedName name="_xlnm.Print_Titles" localSheetId="8">'VRN - Vedlejší rozpočtové...'!$123:$123</definedName>
    <definedName name="_xlnm.Print_Area" localSheetId="9">'Seznam figur'!$C$4:$G$310</definedName>
    <definedName name="_xlnm.Print_Titles" localSheetId="9">'Seznam figur'!$9:$9</definedName>
  </definedNames>
  <calcPr/>
</workbook>
</file>

<file path=xl/calcChain.xml><?xml version="1.0" encoding="utf-8"?>
<calcChain xmlns="http://schemas.openxmlformats.org/spreadsheetml/2006/main">
  <c i="10" l="1" r="D7"/>
  <c i="9" r="J37"/>
  <c r="J36"/>
  <c i="1" r="AY103"/>
  <c i="9" r="J35"/>
  <c i="1" r="AX103"/>
  <c i="9" r="BI145"/>
  <c r="BH145"/>
  <c r="BG145"/>
  <c r="BF145"/>
  <c r="T145"/>
  <c r="T144"/>
  <c r="R145"/>
  <c r="R144"/>
  <c r="P145"/>
  <c r="P144"/>
  <c r="BI142"/>
  <c r="BH142"/>
  <c r="BG142"/>
  <c r="BF142"/>
  <c r="T142"/>
  <c r="T141"/>
  <c r="R142"/>
  <c r="R141"/>
  <c r="P142"/>
  <c r="P141"/>
  <c r="BI139"/>
  <c r="BH139"/>
  <c r="BG139"/>
  <c r="BF139"/>
  <c r="T139"/>
  <c r="T138"/>
  <c r="R139"/>
  <c r="R138"/>
  <c r="P139"/>
  <c r="P138"/>
  <c r="BI136"/>
  <c r="BH136"/>
  <c r="BG136"/>
  <c r="BF136"/>
  <c r="T136"/>
  <c r="T135"/>
  <c r="R136"/>
  <c r="R135"/>
  <c r="P136"/>
  <c r="P135"/>
  <c r="BI133"/>
  <c r="BH133"/>
  <c r="BG133"/>
  <c r="BF133"/>
  <c r="T133"/>
  <c r="T132"/>
  <c r="R133"/>
  <c r="R132"/>
  <c r="P133"/>
  <c r="P132"/>
  <c r="BI130"/>
  <c r="BH130"/>
  <c r="BG130"/>
  <c r="BF130"/>
  <c r="T130"/>
  <c r="T129"/>
  <c r="R130"/>
  <c r="R129"/>
  <c r="P130"/>
  <c r="P129"/>
  <c r="BI127"/>
  <c r="BH127"/>
  <c r="BG127"/>
  <c r="BF127"/>
  <c r="T127"/>
  <c r="T126"/>
  <c r="T125"/>
  <c r="T124"/>
  <c r="R127"/>
  <c r="R126"/>
  <c r="R125"/>
  <c r="R124"/>
  <c r="P127"/>
  <c r="P126"/>
  <c r="P125"/>
  <c r="P124"/>
  <c i="1" r="AU103"/>
  <c i="9" r="J120"/>
  <c r="F120"/>
  <c r="F118"/>
  <c r="E116"/>
  <c r="J91"/>
  <c r="F91"/>
  <c r="F89"/>
  <c r="E87"/>
  <c r="J24"/>
  <c r="E24"/>
  <c r="J121"/>
  <c r="J23"/>
  <c r="J18"/>
  <c r="E18"/>
  <c r="F92"/>
  <c r="J17"/>
  <c r="J12"/>
  <c r="J118"/>
  <c r="E7"/>
  <c r="E85"/>
  <c i="8" r="J37"/>
  <c r="J36"/>
  <c i="1" r="AY102"/>
  <c i="8" r="J35"/>
  <c i="1" r="AX102"/>
  <c i="8"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J126"/>
  <c r="F126"/>
  <c r="F124"/>
  <c r="E122"/>
  <c r="J91"/>
  <c r="F91"/>
  <c r="F89"/>
  <c r="E87"/>
  <c r="J24"/>
  <c r="E24"/>
  <c r="J92"/>
  <c r="J23"/>
  <c r="J18"/>
  <c r="E18"/>
  <c r="F127"/>
  <c r="J17"/>
  <c r="J12"/>
  <c r="J89"/>
  <c r="E7"/>
  <c r="E85"/>
  <c i="7" r="J37"/>
  <c r="J36"/>
  <c i="1" r="AY101"/>
  <c i="7" r="J35"/>
  <c i="1" r="AX101"/>
  <c i="7"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J125"/>
  <c r="F125"/>
  <c r="F123"/>
  <c r="E121"/>
  <c r="J91"/>
  <c r="F91"/>
  <c r="F89"/>
  <c r="E87"/>
  <c r="J24"/>
  <c r="E24"/>
  <c r="J92"/>
  <c r="J23"/>
  <c r="J18"/>
  <c r="E18"/>
  <c r="F126"/>
  <c r="J17"/>
  <c r="J12"/>
  <c r="J89"/>
  <c r="E7"/>
  <c r="E85"/>
  <c i="6" r="J37"/>
  <c r="J36"/>
  <c i="1" r="AY100"/>
  <c i="6" r="J35"/>
  <c i="1" r="AX100"/>
  <c i="6"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J125"/>
  <c r="F125"/>
  <c r="F123"/>
  <c r="E121"/>
  <c r="J91"/>
  <c r="F91"/>
  <c r="F89"/>
  <c r="E87"/>
  <c r="J24"/>
  <c r="E24"/>
  <c r="J92"/>
  <c r="J23"/>
  <c r="J18"/>
  <c r="E18"/>
  <c r="F126"/>
  <c r="J17"/>
  <c r="J12"/>
  <c r="J89"/>
  <c r="E7"/>
  <c r="E119"/>
  <c i="5" r="J37"/>
  <c r="J36"/>
  <c i="1" r="AY99"/>
  <c i="5" r="J35"/>
  <c i="1" r="AX99"/>
  <c i="5"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47"/>
  <c r="BH347"/>
  <c r="BG347"/>
  <c r="BF347"/>
  <c r="T347"/>
  <c r="R347"/>
  <c r="P347"/>
  <c r="BI345"/>
  <c r="BH345"/>
  <c r="BG345"/>
  <c r="BF345"/>
  <c r="T345"/>
  <c r="R345"/>
  <c r="P345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4"/>
  <c r="BH324"/>
  <c r="BG324"/>
  <c r="BF324"/>
  <c r="T324"/>
  <c r="R324"/>
  <c r="P324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J121"/>
  <c r="F121"/>
  <c r="F119"/>
  <c r="E117"/>
  <c r="J91"/>
  <c r="F91"/>
  <c r="F89"/>
  <c r="E87"/>
  <c r="J24"/>
  <c r="E24"/>
  <c r="J122"/>
  <c r="J23"/>
  <c r="J18"/>
  <c r="E18"/>
  <c r="F122"/>
  <c r="J17"/>
  <c r="J12"/>
  <c r="J119"/>
  <c r="E7"/>
  <c r="E115"/>
  <c i="4" r="J37"/>
  <c r="J36"/>
  <c i="1" r="AY98"/>
  <c i="4" r="J35"/>
  <c i="1" r="AX98"/>
  <c i="4"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2"/>
  <c r="F122"/>
  <c r="F120"/>
  <c r="E118"/>
  <c r="J91"/>
  <c r="F91"/>
  <c r="F89"/>
  <c r="E87"/>
  <c r="J24"/>
  <c r="E24"/>
  <c r="J92"/>
  <c r="J23"/>
  <c r="J18"/>
  <c r="E18"/>
  <c r="F123"/>
  <c r="J17"/>
  <c r="J12"/>
  <c r="J89"/>
  <c r="E7"/>
  <c r="E85"/>
  <c i="3" r="J39"/>
  <c r="J38"/>
  <c i="1" r="AY97"/>
  <c i="3" r="J37"/>
  <c i="1" r="AX97"/>
  <c i="3" r="BI1888"/>
  <c r="BH1888"/>
  <c r="BG1888"/>
  <c r="BF1888"/>
  <c r="T1888"/>
  <c r="T1887"/>
  <c r="R1888"/>
  <c r="R1887"/>
  <c r="P1888"/>
  <c r="P1887"/>
  <c r="BI1885"/>
  <c r="BH1885"/>
  <c r="BG1885"/>
  <c r="BF1885"/>
  <c r="T1885"/>
  <c r="T1884"/>
  <c r="T1883"/>
  <c r="R1885"/>
  <c r="R1884"/>
  <c r="R1883"/>
  <c r="P1885"/>
  <c r="P1884"/>
  <c r="P1883"/>
  <c r="BI1877"/>
  <c r="BH1877"/>
  <c r="BG1877"/>
  <c r="BF1877"/>
  <c r="T1877"/>
  <c r="T1870"/>
  <c r="R1877"/>
  <c r="R1870"/>
  <c r="P1877"/>
  <c r="P1870"/>
  <c r="BI1871"/>
  <c r="BH1871"/>
  <c r="BG1871"/>
  <c r="BF1871"/>
  <c r="T1871"/>
  <c r="R1871"/>
  <c r="P1871"/>
  <c r="BI1868"/>
  <c r="BH1868"/>
  <c r="BG1868"/>
  <c r="BF1868"/>
  <c r="T1868"/>
  <c r="R1868"/>
  <c r="P1868"/>
  <c r="BI1865"/>
  <c r="BH1865"/>
  <c r="BG1865"/>
  <c r="BF1865"/>
  <c r="T1865"/>
  <c r="R1865"/>
  <c r="P1865"/>
  <c r="BI1862"/>
  <c r="BH1862"/>
  <c r="BG1862"/>
  <c r="BF1862"/>
  <c r="T1862"/>
  <c r="R1862"/>
  <c r="P1862"/>
  <c r="BI1859"/>
  <c r="BH1859"/>
  <c r="BG1859"/>
  <c r="BF1859"/>
  <c r="T1859"/>
  <c r="R1859"/>
  <c r="P1859"/>
  <c r="BI1856"/>
  <c r="BH1856"/>
  <c r="BG1856"/>
  <c r="BF1856"/>
  <c r="T1856"/>
  <c r="R1856"/>
  <c r="P1856"/>
  <c r="BI1853"/>
  <c r="BH1853"/>
  <c r="BG1853"/>
  <c r="BF1853"/>
  <c r="T1853"/>
  <c r="R1853"/>
  <c r="P1853"/>
  <c r="BI1850"/>
  <c r="BH1850"/>
  <c r="BG1850"/>
  <c r="BF1850"/>
  <c r="T1850"/>
  <c r="R1850"/>
  <c r="P1850"/>
  <c r="BI1847"/>
  <c r="BH1847"/>
  <c r="BG1847"/>
  <c r="BF1847"/>
  <c r="T1847"/>
  <c r="R1847"/>
  <c r="P1847"/>
  <c r="BI1836"/>
  <c r="BH1836"/>
  <c r="BG1836"/>
  <c r="BF1836"/>
  <c r="T1836"/>
  <c r="R1836"/>
  <c r="P1836"/>
  <c r="BI1826"/>
  <c r="BH1826"/>
  <c r="BG1826"/>
  <c r="BF1826"/>
  <c r="T1826"/>
  <c r="R1826"/>
  <c r="P1826"/>
  <c r="BI1823"/>
  <c r="BH1823"/>
  <c r="BG1823"/>
  <c r="BF1823"/>
  <c r="T1823"/>
  <c r="R1823"/>
  <c r="P1823"/>
  <c r="BI1818"/>
  <c r="BH1818"/>
  <c r="BG1818"/>
  <c r="BF1818"/>
  <c r="T1818"/>
  <c r="R1818"/>
  <c r="P1818"/>
  <c r="BI1815"/>
  <c r="BH1815"/>
  <c r="BG1815"/>
  <c r="BF1815"/>
  <c r="T1815"/>
  <c r="R1815"/>
  <c r="P1815"/>
  <c r="BI1811"/>
  <c r="BH1811"/>
  <c r="BG1811"/>
  <c r="BF1811"/>
  <c r="T1811"/>
  <c r="R1811"/>
  <c r="P1811"/>
  <c r="BI1801"/>
  <c r="BH1801"/>
  <c r="BG1801"/>
  <c r="BF1801"/>
  <c r="T1801"/>
  <c r="R1801"/>
  <c r="P1801"/>
  <c r="BI1792"/>
  <c r="BH1792"/>
  <c r="BG1792"/>
  <c r="BF1792"/>
  <c r="T1792"/>
  <c r="R1792"/>
  <c r="P1792"/>
  <c r="BI1783"/>
  <c r="BH1783"/>
  <c r="BG1783"/>
  <c r="BF1783"/>
  <c r="T1783"/>
  <c r="R1783"/>
  <c r="P1783"/>
  <c r="BI1781"/>
  <c r="BH1781"/>
  <c r="BG1781"/>
  <c r="BF1781"/>
  <c r="T1781"/>
  <c r="R1781"/>
  <c r="P1781"/>
  <c r="BI1778"/>
  <c r="BH1778"/>
  <c r="BG1778"/>
  <c r="BF1778"/>
  <c r="T1778"/>
  <c r="R1778"/>
  <c r="P1778"/>
  <c r="BI1774"/>
  <c r="BH1774"/>
  <c r="BG1774"/>
  <c r="BF1774"/>
  <c r="T1774"/>
  <c r="R1774"/>
  <c r="P1774"/>
  <c r="BI1770"/>
  <c r="BH1770"/>
  <c r="BG1770"/>
  <c r="BF1770"/>
  <c r="T1770"/>
  <c r="R1770"/>
  <c r="P1770"/>
  <c r="BI1768"/>
  <c r="BH1768"/>
  <c r="BG1768"/>
  <c r="BF1768"/>
  <c r="T1768"/>
  <c r="R1768"/>
  <c r="P1768"/>
  <c r="BI1766"/>
  <c r="BH1766"/>
  <c r="BG1766"/>
  <c r="BF1766"/>
  <c r="T1766"/>
  <c r="R1766"/>
  <c r="P1766"/>
  <c r="BI1754"/>
  <c r="BH1754"/>
  <c r="BG1754"/>
  <c r="BF1754"/>
  <c r="T1754"/>
  <c r="R1754"/>
  <c r="P1754"/>
  <c r="BI1751"/>
  <c r="BH1751"/>
  <c r="BG1751"/>
  <c r="BF1751"/>
  <c r="T1751"/>
  <c r="R1751"/>
  <c r="P1751"/>
  <c r="BI1732"/>
  <c r="BH1732"/>
  <c r="BG1732"/>
  <c r="BF1732"/>
  <c r="T1732"/>
  <c r="R1732"/>
  <c r="P1732"/>
  <c r="BI1725"/>
  <c r="BH1725"/>
  <c r="BG1725"/>
  <c r="BF1725"/>
  <c r="T1725"/>
  <c r="R1725"/>
  <c r="P1725"/>
  <c r="BI1706"/>
  <c r="BH1706"/>
  <c r="BG1706"/>
  <c r="BF1706"/>
  <c r="T1706"/>
  <c r="R1706"/>
  <c r="P1706"/>
  <c r="BI1703"/>
  <c r="BH1703"/>
  <c r="BG1703"/>
  <c r="BF1703"/>
  <c r="T1703"/>
  <c r="R1703"/>
  <c r="P1703"/>
  <c r="BI1699"/>
  <c r="BH1699"/>
  <c r="BG1699"/>
  <c r="BF1699"/>
  <c r="T1699"/>
  <c r="R1699"/>
  <c r="P1699"/>
  <c r="BI1694"/>
  <c r="BH1694"/>
  <c r="BG1694"/>
  <c r="BF1694"/>
  <c r="T1694"/>
  <c r="R1694"/>
  <c r="P1694"/>
  <c r="BI1689"/>
  <c r="BH1689"/>
  <c r="BG1689"/>
  <c r="BF1689"/>
  <c r="T1689"/>
  <c r="R1689"/>
  <c r="P1689"/>
  <c r="BI1683"/>
  <c r="BH1683"/>
  <c r="BG1683"/>
  <c r="BF1683"/>
  <c r="T1683"/>
  <c r="R1683"/>
  <c r="P1683"/>
  <c r="BI1678"/>
  <c r="BH1678"/>
  <c r="BG1678"/>
  <c r="BF1678"/>
  <c r="T1678"/>
  <c r="R1678"/>
  <c r="P1678"/>
  <c r="BI1673"/>
  <c r="BH1673"/>
  <c r="BG1673"/>
  <c r="BF1673"/>
  <c r="T1673"/>
  <c r="R1673"/>
  <c r="P1673"/>
  <c r="BI1670"/>
  <c r="BH1670"/>
  <c r="BG1670"/>
  <c r="BF1670"/>
  <c r="T1670"/>
  <c r="R1670"/>
  <c r="P1670"/>
  <c r="BI1667"/>
  <c r="BH1667"/>
  <c r="BG1667"/>
  <c r="BF1667"/>
  <c r="T1667"/>
  <c r="R1667"/>
  <c r="P1667"/>
  <c r="BI1662"/>
  <c r="BH1662"/>
  <c r="BG1662"/>
  <c r="BF1662"/>
  <c r="T1662"/>
  <c r="R1662"/>
  <c r="P1662"/>
  <c r="BI1659"/>
  <c r="BH1659"/>
  <c r="BG1659"/>
  <c r="BF1659"/>
  <c r="T1659"/>
  <c r="R1659"/>
  <c r="P1659"/>
  <c r="BI1652"/>
  <c r="BH1652"/>
  <c r="BG1652"/>
  <c r="BF1652"/>
  <c r="T1652"/>
  <c r="R1652"/>
  <c r="P1652"/>
  <c r="BI1649"/>
  <c r="BH1649"/>
  <c r="BG1649"/>
  <c r="BF1649"/>
  <c r="T1649"/>
  <c r="R1649"/>
  <c r="P1649"/>
  <c r="BI1633"/>
  <c r="BH1633"/>
  <c r="BG1633"/>
  <c r="BF1633"/>
  <c r="T1633"/>
  <c r="R1633"/>
  <c r="P1633"/>
  <c r="BI1625"/>
  <c r="BH1625"/>
  <c r="BG1625"/>
  <c r="BF1625"/>
  <c r="T1625"/>
  <c r="R1625"/>
  <c r="P1625"/>
  <c r="BI1620"/>
  <c r="BH1620"/>
  <c r="BG1620"/>
  <c r="BF1620"/>
  <c r="T1620"/>
  <c r="R1620"/>
  <c r="P1620"/>
  <c r="BI1615"/>
  <c r="BH1615"/>
  <c r="BG1615"/>
  <c r="BF1615"/>
  <c r="T1615"/>
  <c r="R1615"/>
  <c r="P1615"/>
  <c r="BI1612"/>
  <c r="BH1612"/>
  <c r="BG1612"/>
  <c r="BF1612"/>
  <c r="T1612"/>
  <c r="R1612"/>
  <c r="P1612"/>
  <c r="BI1608"/>
  <c r="BH1608"/>
  <c r="BG1608"/>
  <c r="BF1608"/>
  <c r="T1608"/>
  <c r="R1608"/>
  <c r="P1608"/>
  <c r="BI1605"/>
  <c r="BH1605"/>
  <c r="BG1605"/>
  <c r="BF1605"/>
  <c r="T1605"/>
  <c r="R1605"/>
  <c r="P1605"/>
  <c r="BI1590"/>
  <c r="BH1590"/>
  <c r="BG1590"/>
  <c r="BF1590"/>
  <c r="T1590"/>
  <c r="R1590"/>
  <c r="P1590"/>
  <c r="BI1584"/>
  <c r="BH1584"/>
  <c r="BG1584"/>
  <c r="BF1584"/>
  <c r="T1584"/>
  <c r="R1584"/>
  <c r="P1584"/>
  <c r="BI1578"/>
  <c r="BH1578"/>
  <c r="BG1578"/>
  <c r="BF1578"/>
  <c r="T1578"/>
  <c r="R1578"/>
  <c r="P1578"/>
  <c r="BI1573"/>
  <c r="BH1573"/>
  <c r="BG1573"/>
  <c r="BF1573"/>
  <c r="T1573"/>
  <c r="R1573"/>
  <c r="P1573"/>
  <c r="BI1557"/>
  <c r="BH1557"/>
  <c r="BG1557"/>
  <c r="BF1557"/>
  <c r="T1557"/>
  <c r="R1557"/>
  <c r="P1557"/>
  <c r="BI1550"/>
  <c r="BH1550"/>
  <c r="BG1550"/>
  <c r="BF1550"/>
  <c r="T1550"/>
  <c r="R1550"/>
  <c r="P1550"/>
  <c r="BI1545"/>
  <c r="BH1545"/>
  <c r="BG1545"/>
  <c r="BF1545"/>
  <c r="T1545"/>
  <c r="R1545"/>
  <c r="P1545"/>
  <c r="BI1543"/>
  <c r="BH1543"/>
  <c r="BG1543"/>
  <c r="BF1543"/>
  <c r="T1543"/>
  <c r="R1543"/>
  <c r="P1543"/>
  <c r="BI1540"/>
  <c r="BH1540"/>
  <c r="BG1540"/>
  <c r="BF1540"/>
  <c r="T1540"/>
  <c r="R1540"/>
  <c r="P1540"/>
  <c r="BI1536"/>
  <c r="BH1536"/>
  <c r="BG1536"/>
  <c r="BF1536"/>
  <c r="T1536"/>
  <c r="R1536"/>
  <c r="P1536"/>
  <c r="BI1531"/>
  <c r="BH1531"/>
  <c r="BG1531"/>
  <c r="BF1531"/>
  <c r="T1531"/>
  <c r="R1531"/>
  <c r="P1531"/>
  <c r="BI1527"/>
  <c r="BH1527"/>
  <c r="BG1527"/>
  <c r="BF1527"/>
  <c r="T1527"/>
  <c r="R1527"/>
  <c r="P1527"/>
  <c r="BI1523"/>
  <c r="BH1523"/>
  <c r="BG1523"/>
  <c r="BF1523"/>
  <c r="T1523"/>
  <c r="R1523"/>
  <c r="P1523"/>
  <c r="BI1519"/>
  <c r="BH1519"/>
  <c r="BG1519"/>
  <c r="BF1519"/>
  <c r="T1519"/>
  <c r="R1519"/>
  <c r="P1519"/>
  <c r="BI1516"/>
  <c r="BH1516"/>
  <c r="BG1516"/>
  <c r="BF1516"/>
  <c r="T1516"/>
  <c r="R1516"/>
  <c r="P1516"/>
  <c r="BI1512"/>
  <c r="BH1512"/>
  <c r="BG1512"/>
  <c r="BF1512"/>
  <c r="T1512"/>
  <c r="R1512"/>
  <c r="P1512"/>
  <c r="BI1507"/>
  <c r="BH1507"/>
  <c r="BG1507"/>
  <c r="BF1507"/>
  <c r="T1507"/>
  <c r="R1507"/>
  <c r="P1507"/>
  <c r="BI1503"/>
  <c r="BH1503"/>
  <c r="BG1503"/>
  <c r="BF1503"/>
  <c r="T1503"/>
  <c r="R1503"/>
  <c r="P1503"/>
  <c r="BI1499"/>
  <c r="BH1499"/>
  <c r="BG1499"/>
  <c r="BF1499"/>
  <c r="T1499"/>
  <c r="R1499"/>
  <c r="P1499"/>
  <c r="BI1495"/>
  <c r="BH1495"/>
  <c r="BG1495"/>
  <c r="BF1495"/>
  <c r="T1495"/>
  <c r="R1495"/>
  <c r="P1495"/>
  <c r="BI1492"/>
  <c r="BH1492"/>
  <c r="BG1492"/>
  <c r="BF1492"/>
  <c r="T1492"/>
  <c r="R1492"/>
  <c r="P1492"/>
  <c r="BI1485"/>
  <c r="BH1485"/>
  <c r="BG1485"/>
  <c r="BF1485"/>
  <c r="T1485"/>
  <c r="R1485"/>
  <c r="P1485"/>
  <c r="BI1481"/>
  <c r="BH1481"/>
  <c r="BG1481"/>
  <c r="BF1481"/>
  <c r="T1481"/>
  <c r="R1481"/>
  <c r="P1481"/>
  <c r="BI1474"/>
  <c r="BH1474"/>
  <c r="BG1474"/>
  <c r="BF1474"/>
  <c r="T1474"/>
  <c r="R1474"/>
  <c r="P1474"/>
  <c r="BI1472"/>
  <c r="BH1472"/>
  <c r="BG1472"/>
  <c r="BF1472"/>
  <c r="T1472"/>
  <c r="R1472"/>
  <c r="P1472"/>
  <c r="BI1470"/>
  <c r="BH1470"/>
  <c r="BG1470"/>
  <c r="BF1470"/>
  <c r="T1470"/>
  <c r="R1470"/>
  <c r="P1470"/>
  <c r="BI1459"/>
  <c r="BH1459"/>
  <c r="BG1459"/>
  <c r="BF1459"/>
  <c r="T1459"/>
  <c r="R1459"/>
  <c r="P1459"/>
  <c r="BI1455"/>
  <c r="BH1455"/>
  <c r="BG1455"/>
  <c r="BF1455"/>
  <c r="T1455"/>
  <c r="R1455"/>
  <c r="P1455"/>
  <c r="BI1435"/>
  <c r="BH1435"/>
  <c r="BG1435"/>
  <c r="BF1435"/>
  <c r="T1435"/>
  <c r="R1435"/>
  <c r="P1435"/>
  <c r="BI1432"/>
  <c r="BH1432"/>
  <c r="BG1432"/>
  <c r="BF1432"/>
  <c r="T1432"/>
  <c r="R1432"/>
  <c r="P1432"/>
  <c r="BI1426"/>
  <c r="BH1426"/>
  <c r="BG1426"/>
  <c r="BF1426"/>
  <c r="T1426"/>
  <c r="R1426"/>
  <c r="P1426"/>
  <c r="BI1421"/>
  <c r="BH1421"/>
  <c r="BG1421"/>
  <c r="BF1421"/>
  <c r="T1421"/>
  <c r="R1421"/>
  <c r="P1421"/>
  <c r="BI1401"/>
  <c r="BH1401"/>
  <c r="BG1401"/>
  <c r="BF1401"/>
  <c r="T1401"/>
  <c r="R1401"/>
  <c r="P1401"/>
  <c r="BI1399"/>
  <c r="BH1399"/>
  <c r="BG1399"/>
  <c r="BF1399"/>
  <c r="T1399"/>
  <c r="R1399"/>
  <c r="P1399"/>
  <c r="BI1396"/>
  <c r="BH1396"/>
  <c r="BG1396"/>
  <c r="BF1396"/>
  <c r="T1396"/>
  <c r="R1396"/>
  <c r="P1396"/>
  <c r="BI1393"/>
  <c r="BH1393"/>
  <c r="BG1393"/>
  <c r="BF1393"/>
  <c r="T1393"/>
  <c r="R1393"/>
  <c r="P1393"/>
  <c r="BI1385"/>
  <c r="BH1385"/>
  <c r="BG1385"/>
  <c r="BF1385"/>
  <c r="T1385"/>
  <c r="R1385"/>
  <c r="P1385"/>
  <c r="BI1379"/>
  <c r="BH1379"/>
  <c r="BG1379"/>
  <c r="BF1379"/>
  <c r="T1379"/>
  <c r="R1379"/>
  <c r="P1379"/>
  <c r="BI1372"/>
  <c r="BH1372"/>
  <c r="BG1372"/>
  <c r="BF1372"/>
  <c r="T1372"/>
  <c r="R1372"/>
  <c r="P1372"/>
  <c r="BI1367"/>
  <c r="BH1367"/>
  <c r="BG1367"/>
  <c r="BF1367"/>
  <c r="T1367"/>
  <c r="R1367"/>
  <c r="P1367"/>
  <c r="BI1365"/>
  <c r="BH1365"/>
  <c r="BG1365"/>
  <c r="BF1365"/>
  <c r="T1365"/>
  <c r="R1365"/>
  <c r="P1365"/>
  <c r="BI1362"/>
  <c r="BH1362"/>
  <c r="BG1362"/>
  <c r="BF1362"/>
  <c r="T1362"/>
  <c r="R1362"/>
  <c r="P1362"/>
  <c r="BI1356"/>
  <c r="BH1356"/>
  <c r="BG1356"/>
  <c r="BF1356"/>
  <c r="T1356"/>
  <c r="R1356"/>
  <c r="P1356"/>
  <c r="BI1354"/>
  <c r="BH1354"/>
  <c r="BG1354"/>
  <c r="BF1354"/>
  <c r="T1354"/>
  <c r="R1354"/>
  <c r="P1354"/>
  <c r="BI1352"/>
  <c r="BH1352"/>
  <c r="BG1352"/>
  <c r="BF1352"/>
  <c r="T1352"/>
  <c r="R1352"/>
  <c r="P1352"/>
  <c r="BI1348"/>
  <c r="BH1348"/>
  <c r="BG1348"/>
  <c r="BF1348"/>
  <c r="T1348"/>
  <c r="R1348"/>
  <c r="P1348"/>
  <c r="BI1346"/>
  <c r="BH1346"/>
  <c r="BG1346"/>
  <c r="BF1346"/>
  <c r="T1346"/>
  <c r="R1346"/>
  <c r="P1346"/>
  <c r="BI1343"/>
  <c r="BH1343"/>
  <c r="BG1343"/>
  <c r="BF1343"/>
  <c r="T1343"/>
  <c r="R1343"/>
  <c r="P1343"/>
  <c r="BI1340"/>
  <c r="BH1340"/>
  <c r="BG1340"/>
  <c r="BF1340"/>
  <c r="T1340"/>
  <c r="R1340"/>
  <c r="P1340"/>
  <c r="BI1337"/>
  <c r="BH1337"/>
  <c r="BG1337"/>
  <c r="BF1337"/>
  <c r="T1337"/>
  <c r="R1337"/>
  <c r="P1337"/>
  <c r="BI1335"/>
  <c r="BH1335"/>
  <c r="BG1335"/>
  <c r="BF1335"/>
  <c r="T1335"/>
  <c r="R1335"/>
  <c r="P1335"/>
  <c r="BI1333"/>
  <c r="BH1333"/>
  <c r="BG1333"/>
  <c r="BF1333"/>
  <c r="T1333"/>
  <c r="R1333"/>
  <c r="P1333"/>
  <c r="BI1331"/>
  <c r="BH1331"/>
  <c r="BG1331"/>
  <c r="BF1331"/>
  <c r="T1331"/>
  <c r="R1331"/>
  <c r="P1331"/>
  <c r="BI1329"/>
  <c r="BH1329"/>
  <c r="BG1329"/>
  <c r="BF1329"/>
  <c r="T1329"/>
  <c r="R1329"/>
  <c r="P1329"/>
  <c r="BI1327"/>
  <c r="BH1327"/>
  <c r="BG1327"/>
  <c r="BF1327"/>
  <c r="T1327"/>
  <c r="R1327"/>
  <c r="P1327"/>
  <c r="BI1324"/>
  <c r="BH1324"/>
  <c r="BG1324"/>
  <c r="BF1324"/>
  <c r="T1324"/>
  <c r="R1324"/>
  <c r="P1324"/>
  <c r="BI1309"/>
  <c r="BH1309"/>
  <c r="BG1309"/>
  <c r="BF1309"/>
  <c r="T1309"/>
  <c r="R1309"/>
  <c r="P1309"/>
  <c r="BI1294"/>
  <c r="BH1294"/>
  <c r="BG1294"/>
  <c r="BF1294"/>
  <c r="T1294"/>
  <c r="R1294"/>
  <c r="P1294"/>
  <c r="BI1282"/>
  <c r="BH1282"/>
  <c r="BG1282"/>
  <c r="BF1282"/>
  <c r="T1282"/>
  <c r="R1282"/>
  <c r="P1282"/>
  <c r="BI1277"/>
  <c r="BH1277"/>
  <c r="BG1277"/>
  <c r="BF1277"/>
  <c r="T1277"/>
  <c r="R1277"/>
  <c r="P1277"/>
  <c r="BI1272"/>
  <c r="BH1272"/>
  <c r="BG1272"/>
  <c r="BF1272"/>
  <c r="T1272"/>
  <c r="R1272"/>
  <c r="P1272"/>
  <c r="BI1267"/>
  <c r="BH1267"/>
  <c r="BG1267"/>
  <c r="BF1267"/>
  <c r="T1267"/>
  <c r="R1267"/>
  <c r="P1267"/>
  <c r="BI1264"/>
  <c r="BH1264"/>
  <c r="BG1264"/>
  <c r="BF1264"/>
  <c r="T1264"/>
  <c r="R1264"/>
  <c r="P1264"/>
  <c r="BI1261"/>
  <c r="BH1261"/>
  <c r="BG1261"/>
  <c r="BF1261"/>
  <c r="T1261"/>
  <c r="R1261"/>
  <c r="P1261"/>
  <c r="BI1258"/>
  <c r="BH1258"/>
  <c r="BG1258"/>
  <c r="BF1258"/>
  <c r="T1258"/>
  <c r="R1258"/>
  <c r="P1258"/>
  <c r="BI1255"/>
  <c r="BH1255"/>
  <c r="BG1255"/>
  <c r="BF1255"/>
  <c r="T1255"/>
  <c r="R1255"/>
  <c r="P1255"/>
  <c r="BI1252"/>
  <c r="BH1252"/>
  <c r="BG1252"/>
  <c r="BF1252"/>
  <c r="T1252"/>
  <c r="R1252"/>
  <c r="P1252"/>
  <c r="BI1249"/>
  <c r="BH1249"/>
  <c r="BG1249"/>
  <c r="BF1249"/>
  <c r="T1249"/>
  <c r="R1249"/>
  <c r="P1249"/>
  <c r="BI1246"/>
  <c r="BH1246"/>
  <c r="BG1246"/>
  <c r="BF1246"/>
  <c r="T1246"/>
  <c r="R1246"/>
  <c r="P1246"/>
  <c r="BI1243"/>
  <c r="BH1243"/>
  <c r="BG1243"/>
  <c r="BF1243"/>
  <c r="T1243"/>
  <c r="R1243"/>
  <c r="P1243"/>
  <c r="BI1240"/>
  <c r="BH1240"/>
  <c r="BG1240"/>
  <c r="BF1240"/>
  <c r="T1240"/>
  <c r="R1240"/>
  <c r="P1240"/>
  <c r="BI1237"/>
  <c r="BH1237"/>
  <c r="BG1237"/>
  <c r="BF1237"/>
  <c r="T1237"/>
  <c r="R1237"/>
  <c r="P1237"/>
  <c r="BI1234"/>
  <c r="BH1234"/>
  <c r="BG1234"/>
  <c r="BF1234"/>
  <c r="T1234"/>
  <c r="R1234"/>
  <c r="P1234"/>
  <c r="BI1231"/>
  <c r="BH1231"/>
  <c r="BG1231"/>
  <c r="BF1231"/>
  <c r="T1231"/>
  <c r="R1231"/>
  <c r="P1231"/>
  <c r="BI1228"/>
  <c r="BH1228"/>
  <c r="BG1228"/>
  <c r="BF1228"/>
  <c r="T1228"/>
  <c r="R1228"/>
  <c r="P1228"/>
  <c r="BI1225"/>
  <c r="BH1225"/>
  <c r="BG1225"/>
  <c r="BF1225"/>
  <c r="T1225"/>
  <c r="R1225"/>
  <c r="P1225"/>
  <c r="BI1222"/>
  <c r="BH1222"/>
  <c r="BG1222"/>
  <c r="BF1222"/>
  <c r="T1222"/>
  <c r="R1222"/>
  <c r="P1222"/>
  <c r="BI1218"/>
  <c r="BH1218"/>
  <c r="BG1218"/>
  <c r="BF1218"/>
  <c r="T1218"/>
  <c r="R1218"/>
  <c r="P1218"/>
  <c r="BI1214"/>
  <c r="BH1214"/>
  <c r="BG1214"/>
  <c r="BF1214"/>
  <c r="T1214"/>
  <c r="R1214"/>
  <c r="P1214"/>
  <c r="BI1210"/>
  <c r="BH1210"/>
  <c r="BG1210"/>
  <c r="BF1210"/>
  <c r="T1210"/>
  <c r="R1210"/>
  <c r="P1210"/>
  <c r="BI1195"/>
  <c r="BH1195"/>
  <c r="BG1195"/>
  <c r="BF1195"/>
  <c r="T1195"/>
  <c r="R1195"/>
  <c r="P1195"/>
  <c r="BI1190"/>
  <c r="BH1190"/>
  <c r="BG1190"/>
  <c r="BF1190"/>
  <c r="T1190"/>
  <c r="R1190"/>
  <c r="P1190"/>
  <c r="BI1187"/>
  <c r="BH1187"/>
  <c r="BG1187"/>
  <c r="BF1187"/>
  <c r="T1187"/>
  <c r="R1187"/>
  <c r="P1187"/>
  <c r="BI1179"/>
  <c r="BH1179"/>
  <c r="BG1179"/>
  <c r="BF1179"/>
  <c r="T1179"/>
  <c r="R1179"/>
  <c r="P1179"/>
  <c r="BI1171"/>
  <c r="BH1171"/>
  <c r="BG1171"/>
  <c r="BF1171"/>
  <c r="T1171"/>
  <c r="R1171"/>
  <c r="P1171"/>
  <c r="BI1167"/>
  <c r="BH1167"/>
  <c r="BG1167"/>
  <c r="BF1167"/>
  <c r="T1167"/>
  <c r="R1167"/>
  <c r="P1167"/>
  <c r="BI1163"/>
  <c r="BH1163"/>
  <c r="BG1163"/>
  <c r="BF1163"/>
  <c r="T1163"/>
  <c r="R1163"/>
  <c r="P1163"/>
  <c r="BI1159"/>
  <c r="BH1159"/>
  <c r="BG1159"/>
  <c r="BF1159"/>
  <c r="T1159"/>
  <c r="R1159"/>
  <c r="P1159"/>
  <c r="BI1155"/>
  <c r="BH1155"/>
  <c r="BG1155"/>
  <c r="BF1155"/>
  <c r="T1155"/>
  <c r="R1155"/>
  <c r="P1155"/>
  <c r="BI1150"/>
  <c r="BH1150"/>
  <c r="BG1150"/>
  <c r="BF1150"/>
  <c r="T1150"/>
  <c r="R1150"/>
  <c r="P1150"/>
  <c r="BI1143"/>
  <c r="BH1143"/>
  <c r="BG1143"/>
  <c r="BF1143"/>
  <c r="T1143"/>
  <c r="R1143"/>
  <c r="P1143"/>
  <c r="BI1133"/>
  <c r="BH1133"/>
  <c r="BG1133"/>
  <c r="BF1133"/>
  <c r="T1133"/>
  <c r="R1133"/>
  <c r="P1133"/>
  <c r="BI1122"/>
  <c r="BH1122"/>
  <c r="BG1122"/>
  <c r="BF1122"/>
  <c r="T1122"/>
  <c r="R1122"/>
  <c r="P1122"/>
  <c r="BI1115"/>
  <c r="BH1115"/>
  <c r="BG1115"/>
  <c r="BF1115"/>
  <c r="T1115"/>
  <c r="R1115"/>
  <c r="P1115"/>
  <c r="BI1079"/>
  <c r="BH1079"/>
  <c r="BG1079"/>
  <c r="BF1079"/>
  <c r="T1079"/>
  <c r="R1079"/>
  <c r="P1079"/>
  <c r="BI1076"/>
  <c r="BH1076"/>
  <c r="BG1076"/>
  <c r="BF1076"/>
  <c r="T1076"/>
  <c r="R1076"/>
  <c r="P1076"/>
  <c r="BI1074"/>
  <c r="BH1074"/>
  <c r="BG1074"/>
  <c r="BF1074"/>
  <c r="T1074"/>
  <c r="R1074"/>
  <c r="P1074"/>
  <c r="BI1072"/>
  <c r="BH1072"/>
  <c r="BG1072"/>
  <c r="BF1072"/>
  <c r="T1072"/>
  <c r="R1072"/>
  <c r="P1072"/>
  <c r="BI1069"/>
  <c r="BH1069"/>
  <c r="BG1069"/>
  <c r="BF1069"/>
  <c r="T1069"/>
  <c r="R1069"/>
  <c r="P1069"/>
  <c r="BI1066"/>
  <c r="BH1066"/>
  <c r="BG1066"/>
  <c r="BF1066"/>
  <c r="T1066"/>
  <c r="R1066"/>
  <c r="P1066"/>
  <c r="BI1060"/>
  <c r="BH1060"/>
  <c r="BG1060"/>
  <c r="BF1060"/>
  <c r="T1060"/>
  <c r="R1060"/>
  <c r="P1060"/>
  <c r="BI1057"/>
  <c r="BH1057"/>
  <c r="BG1057"/>
  <c r="BF1057"/>
  <c r="T1057"/>
  <c r="R1057"/>
  <c r="P1057"/>
  <c r="BI1051"/>
  <c r="BH1051"/>
  <c r="BG1051"/>
  <c r="BF1051"/>
  <c r="T1051"/>
  <c r="R1051"/>
  <c r="P1051"/>
  <c r="BI1048"/>
  <c r="BH1048"/>
  <c r="BG1048"/>
  <c r="BF1048"/>
  <c r="T1048"/>
  <c r="R1048"/>
  <c r="P1048"/>
  <c r="BI1042"/>
  <c r="BH1042"/>
  <c r="BG1042"/>
  <c r="BF1042"/>
  <c r="T1042"/>
  <c r="R1042"/>
  <c r="P1042"/>
  <c r="BI1038"/>
  <c r="BH1038"/>
  <c r="BG1038"/>
  <c r="BF1038"/>
  <c r="T1038"/>
  <c r="R1038"/>
  <c r="P1038"/>
  <c r="BI1035"/>
  <c r="BH1035"/>
  <c r="BG1035"/>
  <c r="BF1035"/>
  <c r="T1035"/>
  <c r="R1035"/>
  <c r="P1035"/>
  <c r="BI1032"/>
  <c r="BH1032"/>
  <c r="BG1032"/>
  <c r="BF1032"/>
  <c r="T1032"/>
  <c r="R1032"/>
  <c r="P1032"/>
  <c r="BI1028"/>
  <c r="BH1028"/>
  <c r="BG1028"/>
  <c r="BF1028"/>
  <c r="T1028"/>
  <c r="R1028"/>
  <c r="P1028"/>
  <c r="BI1024"/>
  <c r="BH1024"/>
  <c r="BG1024"/>
  <c r="BF1024"/>
  <c r="T1024"/>
  <c r="R1024"/>
  <c r="P1024"/>
  <c r="BI1021"/>
  <c r="BH1021"/>
  <c r="BG1021"/>
  <c r="BF1021"/>
  <c r="T1021"/>
  <c r="R1021"/>
  <c r="P1021"/>
  <c r="BI1016"/>
  <c r="BH1016"/>
  <c r="BG1016"/>
  <c r="BF1016"/>
  <c r="T1016"/>
  <c r="R1016"/>
  <c r="P1016"/>
  <c r="BI1010"/>
  <c r="BH1010"/>
  <c r="BG1010"/>
  <c r="BF1010"/>
  <c r="T1010"/>
  <c r="R1010"/>
  <c r="P1010"/>
  <c r="BI1006"/>
  <c r="BH1006"/>
  <c r="BG1006"/>
  <c r="BF1006"/>
  <c r="T1006"/>
  <c r="R1006"/>
  <c r="P1006"/>
  <c r="BI1001"/>
  <c r="BH1001"/>
  <c r="BG1001"/>
  <c r="BF1001"/>
  <c r="T1001"/>
  <c r="R1001"/>
  <c r="P1001"/>
  <c r="BI998"/>
  <c r="BH998"/>
  <c r="BG998"/>
  <c r="BF998"/>
  <c r="T998"/>
  <c r="R998"/>
  <c r="P998"/>
  <c r="BI994"/>
  <c r="BH994"/>
  <c r="BG994"/>
  <c r="BF994"/>
  <c r="T994"/>
  <c r="R994"/>
  <c r="P994"/>
  <c r="BI991"/>
  <c r="BH991"/>
  <c r="BG991"/>
  <c r="BF991"/>
  <c r="T991"/>
  <c r="R991"/>
  <c r="P991"/>
  <c r="BI989"/>
  <c r="BH989"/>
  <c r="BG989"/>
  <c r="BF989"/>
  <c r="T989"/>
  <c r="R989"/>
  <c r="P989"/>
  <c r="BI984"/>
  <c r="BH984"/>
  <c r="BG984"/>
  <c r="BF984"/>
  <c r="T984"/>
  <c r="R984"/>
  <c r="P984"/>
  <c r="BI978"/>
  <c r="BH978"/>
  <c r="BG978"/>
  <c r="BF978"/>
  <c r="T978"/>
  <c r="R978"/>
  <c r="P978"/>
  <c r="BI973"/>
  <c r="BH973"/>
  <c r="BG973"/>
  <c r="BF973"/>
  <c r="T973"/>
  <c r="R973"/>
  <c r="P973"/>
  <c r="BI967"/>
  <c r="BH967"/>
  <c r="BG967"/>
  <c r="BF967"/>
  <c r="T967"/>
  <c r="R967"/>
  <c r="P967"/>
  <c r="BI961"/>
  <c r="BH961"/>
  <c r="BG961"/>
  <c r="BF961"/>
  <c r="T961"/>
  <c r="R961"/>
  <c r="P961"/>
  <c r="BI954"/>
  <c r="BH954"/>
  <c r="BG954"/>
  <c r="BF954"/>
  <c r="T954"/>
  <c r="R954"/>
  <c r="P954"/>
  <c r="BI947"/>
  <c r="BH947"/>
  <c r="BG947"/>
  <c r="BF947"/>
  <c r="T947"/>
  <c r="R947"/>
  <c r="P947"/>
  <c r="BI942"/>
  <c r="BH942"/>
  <c r="BG942"/>
  <c r="BF942"/>
  <c r="T942"/>
  <c r="R942"/>
  <c r="P942"/>
  <c r="BI937"/>
  <c r="BH937"/>
  <c r="BG937"/>
  <c r="BF937"/>
  <c r="T937"/>
  <c r="R937"/>
  <c r="P937"/>
  <c r="BI932"/>
  <c r="BH932"/>
  <c r="BG932"/>
  <c r="BF932"/>
  <c r="T932"/>
  <c r="R932"/>
  <c r="P932"/>
  <c r="BI925"/>
  <c r="BH925"/>
  <c r="BG925"/>
  <c r="BF925"/>
  <c r="T925"/>
  <c r="R925"/>
  <c r="P925"/>
  <c r="BI919"/>
  <c r="BH919"/>
  <c r="BG919"/>
  <c r="BF919"/>
  <c r="T919"/>
  <c r="R919"/>
  <c r="P919"/>
  <c r="BI911"/>
  <c r="BH911"/>
  <c r="BG911"/>
  <c r="BF911"/>
  <c r="T911"/>
  <c r="R911"/>
  <c r="P911"/>
  <c r="BI905"/>
  <c r="BH905"/>
  <c r="BG905"/>
  <c r="BF905"/>
  <c r="T905"/>
  <c r="R905"/>
  <c r="P905"/>
  <c r="BI902"/>
  <c r="BH902"/>
  <c r="BG902"/>
  <c r="BF902"/>
  <c r="T902"/>
  <c r="R902"/>
  <c r="P902"/>
  <c r="BI899"/>
  <c r="BH899"/>
  <c r="BG899"/>
  <c r="BF899"/>
  <c r="T899"/>
  <c r="R899"/>
  <c r="P899"/>
  <c r="BI894"/>
  <c r="BH894"/>
  <c r="BG894"/>
  <c r="BF894"/>
  <c r="T894"/>
  <c r="R894"/>
  <c r="P894"/>
  <c r="BI891"/>
  <c r="BH891"/>
  <c r="BG891"/>
  <c r="BF891"/>
  <c r="T891"/>
  <c r="R891"/>
  <c r="P891"/>
  <c r="BI884"/>
  <c r="BH884"/>
  <c r="BG884"/>
  <c r="BF884"/>
  <c r="T884"/>
  <c r="R884"/>
  <c r="P884"/>
  <c r="BI880"/>
  <c r="BH880"/>
  <c r="BG880"/>
  <c r="BF880"/>
  <c r="T880"/>
  <c r="R880"/>
  <c r="P880"/>
  <c r="BI875"/>
  <c r="BH875"/>
  <c r="BG875"/>
  <c r="BF875"/>
  <c r="T875"/>
  <c r="R875"/>
  <c r="P875"/>
  <c r="BI871"/>
  <c r="BH871"/>
  <c r="BG871"/>
  <c r="BF871"/>
  <c r="T871"/>
  <c r="R871"/>
  <c r="P871"/>
  <c r="BI864"/>
  <c r="BH864"/>
  <c r="BG864"/>
  <c r="BF864"/>
  <c r="T864"/>
  <c r="R864"/>
  <c r="P864"/>
  <c r="BI860"/>
  <c r="BH860"/>
  <c r="BG860"/>
  <c r="BF860"/>
  <c r="T860"/>
  <c r="T859"/>
  <c r="R860"/>
  <c r="R859"/>
  <c r="P860"/>
  <c r="P859"/>
  <c r="BI857"/>
  <c r="BH857"/>
  <c r="BG857"/>
  <c r="BF857"/>
  <c r="T857"/>
  <c r="R857"/>
  <c r="P857"/>
  <c r="BI855"/>
  <c r="BH855"/>
  <c r="BG855"/>
  <c r="BF855"/>
  <c r="T855"/>
  <c r="R855"/>
  <c r="P855"/>
  <c r="BI853"/>
  <c r="BH853"/>
  <c r="BG853"/>
  <c r="BF853"/>
  <c r="T853"/>
  <c r="R853"/>
  <c r="P853"/>
  <c r="BI851"/>
  <c r="BH851"/>
  <c r="BG851"/>
  <c r="BF851"/>
  <c r="T851"/>
  <c r="R851"/>
  <c r="P851"/>
  <c r="BI847"/>
  <c r="BH847"/>
  <c r="BG847"/>
  <c r="BF847"/>
  <c r="T847"/>
  <c r="R847"/>
  <c r="P847"/>
  <c r="BI842"/>
  <c r="BH842"/>
  <c r="BG842"/>
  <c r="BF842"/>
  <c r="T842"/>
  <c r="R842"/>
  <c r="P842"/>
  <c r="BI838"/>
  <c r="BH838"/>
  <c r="BG838"/>
  <c r="BF838"/>
  <c r="T838"/>
  <c r="R838"/>
  <c r="P838"/>
  <c r="BI833"/>
  <c r="BH833"/>
  <c r="BG833"/>
  <c r="BF833"/>
  <c r="T833"/>
  <c r="R833"/>
  <c r="P833"/>
  <c r="BI828"/>
  <c r="BH828"/>
  <c r="BG828"/>
  <c r="BF828"/>
  <c r="T828"/>
  <c r="R828"/>
  <c r="P828"/>
  <c r="BI823"/>
  <c r="BH823"/>
  <c r="BG823"/>
  <c r="BF823"/>
  <c r="T823"/>
  <c r="R823"/>
  <c r="P823"/>
  <c r="BI820"/>
  <c r="BH820"/>
  <c r="BG820"/>
  <c r="BF820"/>
  <c r="T820"/>
  <c r="R820"/>
  <c r="P820"/>
  <c r="BI815"/>
  <c r="BH815"/>
  <c r="BG815"/>
  <c r="BF815"/>
  <c r="T815"/>
  <c r="R815"/>
  <c r="P815"/>
  <c r="BI811"/>
  <c r="BH811"/>
  <c r="BG811"/>
  <c r="BF811"/>
  <c r="T811"/>
  <c r="R811"/>
  <c r="P811"/>
  <c r="BI806"/>
  <c r="BH806"/>
  <c r="BG806"/>
  <c r="BF806"/>
  <c r="T806"/>
  <c r="R806"/>
  <c r="P806"/>
  <c r="BI801"/>
  <c r="BH801"/>
  <c r="BG801"/>
  <c r="BF801"/>
  <c r="T801"/>
  <c r="R801"/>
  <c r="P801"/>
  <c r="BI797"/>
  <c r="BH797"/>
  <c r="BG797"/>
  <c r="BF797"/>
  <c r="T797"/>
  <c r="R797"/>
  <c r="P797"/>
  <c r="BI793"/>
  <c r="BH793"/>
  <c r="BG793"/>
  <c r="BF793"/>
  <c r="T793"/>
  <c r="R793"/>
  <c r="P793"/>
  <c r="BI789"/>
  <c r="BH789"/>
  <c r="BG789"/>
  <c r="BF789"/>
  <c r="T789"/>
  <c r="R789"/>
  <c r="P789"/>
  <c r="BI787"/>
  <c r="BH787"/>
  <c r="BG787"/>
  <c r="BF787"/>
  <c r="T787"/>
  <c r="R787"/>
  <c r="P787"/>
  <c r="BI783"/>
  <c r="BH783"/>
  <c r="BG783"/>
  <c r="BF783"/>
  <c r="T783"/>
  <c r="R783"/>
  <c r="P783"/>
  <c r="BI781"/>
  <c r="BH781"/>
  <c r="BG781"/>
  <c r="BF781"/>
  <c r="T781"/>
  <c r="R781"/>
  <c r="P781"/>
  <c r="BI773"/>
  <c r="BH773"/>
  <c r="BG773"/>
  <c r="BF773"/>
  <c r="T773"/>
  <c r="R773"/>
  <c r="P773"/>
  <c r="BI767"/>
  <c r="BH767"/>
  <c r="BG767"/>
  <c r="BF767"/>
  <c r="T767"/>
  <c r="R767"/>
  <c r="P767"/>
  <c r="BI746"/>
  <c r="BH746"/>
  <c r="BG746"/>
  <c r="BF746"/>
  <c r="T746"/>
  <c r="R746"/>
  <c r="P746"/>
  <c r="BI743"/>
  <c r="BH743"/>
  <c r="BG743"/>
  <c r="BF743"/>
  <c r="T743"/>
  <c r="R743"/>
  <c r="P743"/>
  <c r="BI728"/>
  <c r="BH728"/>
  <c r="BG728"/>
  <c r="BF728"/>
  <c r="T728"/>
  <c r="R728"/>
  <c r="P728"/>
  <c r="BI719"/>
  <c r="BH719"/>
  <c r="BG719"/>
  <c r="BF719"/>
  <c r="T719"/>
  <c r="R719"/>
  <c r="P719"/>
  <c r="BI710"/>
  <c r="BH710"/>
  <c r="BG710"/>
  <c r="BF710"/>
  <c r="T710"/>
  <c r="R710"/>
  <c r="P710"/>
  <c r="BI701"/>
  <c r="BH701"/>
  <c r="BG701"/>
  <c r="BF701"/>
  <c r="T701"/>
  <c r="R701"/>
  <c r="P701"/>
  <c r="BI692"/>
  <c r="BH692"/>
  <c r="BG692"/>
  <c r="BF692"/>
  <c r="T692"/>
  <c r="R692"/>
  <c r="P692"/>
  <c r="BI689"/>
  <c r="BH689"/>
  <c r="BG689"/>
  <c r="BF689"/>
  <c r="T689"/>
  <c r="R689"/>
  <c r="P689"/>
  <c r="BI671"/>
  <c r="BH671"/>
  <c r="BG671"/>
  <c r="BF671"/>
  <c r="T671"/>
  <c r="R671"/>
  <c r="P671"/>
  <c r="BI668"/>
  <c r="BH668"/>
  <c r="BG668"/>
  <c r="BF668"/>
  <c r="T668"/>
  <c r="R668"/>
  <c r="P668"/>
  <c r="BI649"/>
  <c r="BH649"/>
  <c r="BG649"/>
  <c r="BF649"/>
  <c r="T649"/>
  <c r="R649"/>
  <c r="P649"/>
  <c r="BI645"/>
  <c r="BH645"/>
  <c r="BG645"/>
  <c r="BF645"/>
  <c r="T645"/>
  <c r="R645"/>
  <c r="P645"/>
  <c r="BI641"/>
  <c r="BH641"/>
  <c r="BG641"/>
  <c r="BF641"/>
  <c r="T641"/>
  <c r="R641"/>
  <c r="P641"/>
  <c r="BI635"/>
  <c r="BH635"/>
  <c r="BG635"/>
  <c r="BF635"/>
  <c r="T635"/>
  <c r="R635"/>
  <c r="P635"/>
  <c r="BI629"/>
  <c r="BH629"/>
  <c r="BG629"/>
  <c r="BF629"/>
  <c r="T629"/>
  <c r="R629"/>
  <c r="P629"/>
  <c r="BI612"/>
  <c r="BH612"/>
  <c r="BG612"/>
  <c r="BF612"/>
  <c r="T612"/>
  <c r="R612"/>
  <c r="P612"/>
  <c r="BI608"/>
  <c r="BH608"/>
  <c r="BG608"/>
  <c r="BF608"/>
  <c r="T608"/>
  <c r="R608"/>
  <c r="P608"/>
  <c r="BI564"/>
  <c r="BH564"/>
  <c r="BG564"/>
  <c r="BF564"/>
  <c r="T564"/>
  <c r="R564"/>
  <c r="P564"/>
  <c r="BI558"/>
  <c r="BH558"/>
  <c r="BG558"/>
  <c r="BF558"/>
  <c r="T558"/>
  <c r="R558"/>
  <c r="P558"/>
  <c r="BI552"/>
  <c r="BH552"/>
  <c r="BG552"/>
  <c r="BF552"/>
  <c r="T552"/>
  <c r="R552"/>
  <c r="P552"/>
  <c r="BI547"/>
  <c r="BH547"/>
  <c r="BG547"/>
  <c r="BF547"/>
  <c r="T547"/>
  <c r="R547"/>
  <c r="P547"/>
  <c r="BI534"/>
  <c r="BH534"/>
  <c r="BG534"/>
  <c r="BF534"/>
  <c r="T534"/>
  <c r="R534"/>
  <c r="P534"/>
  <c r="BI521"/>
  <c r="BH521"/>
  <c r="BG521"/>
  <c r="BF521"/>
  <c r="T521"/>
  <c r="R521"/>
  <c r="P521"/>
  <c r="BI508"/>
  <c r="BH508"/>
  <c r="BG508"/>
  <c r="BF508"/>
  <c r="T508"/>
  <c r="R508"/>
  <c r="P508"/>
  <c r="BI504"/>
  <c r="BH504"/>
  <c r="BG504"/>
  <c r="BF504"/>
  <c r="T504"/>
  <c r="R504"/>
  <c r="P504"/>
  <c r="BI498"/>
  <c r="BH498"/>
  <c r="BG498"/>
  <c r="BF498"/>
  <c r="T498"/>
  <c r="R498"/>
  <c r="P498"/>
  <c r="BI496"/>
  <c r="BH496"/>
  <c r="BG496"/>
  <c r="BF496"/>
  <c r="T496"/>
  <c r="R496"/>
  <c r="P496"/>
  <c r="BI490"/>
  <c r="BH490"/>
  <c r="BG490"/>
  <c r="BF490"/>
  <c r="T490"/>
  <c r="R490"/>
  <c r="P490"/>
  <c r="BI488"/>
  <c r="BH488"/>
  <c r="BG488"/>
  <c r="BF488"/>
  <c r="T488"/>
  <c r="R488"/>
  <c r="P488"/>
  <c r="BI483"/>
  <c r="BH483"/>
  <c r="BG483"/>
  <c r="BF483"/>
  <c r="T483"/>
  <c r="R483"/>
  <c r="P483"/>
  <c r="BI478"/>
  <c r="BH478"/>
  <c r="BG478"/>
  <c r="BF478"/>
  <c r="T478"/>
  <c r="R478"/>
  <c r="P478"/>
  <c r="BI474"/>
  <c r="BH474"/>
  <c r="BG474"/>
  <c r="BF474"/>
  <c r="T474"/>
  <c r="R474"/>
  <c r="P474"/>
  <c r="BI469"/>
  <c r="BH469"/>
  <c r="BG469"/>
  <c r="BF469"/>
  <c r="T469"/>
  <c r="R469"/>
  <c r="P469"/>
  <c r="BI465"/>
  <c r="BH465"/>
  <c r="BG465"/>
  <c r="BF465"/>
  <c r="T465"/>
  <c r="R465"/>
  <c r="P465"/>
  <c r="BI460"/>
  <c r="BH460"/>
  <c r="BG460"/>
  <c r="BF460"/>
  <c r="T460"/>
  <c r="R460"/>
  <c r="P460"/>
  <c r="BI456"/>
  <c r="BH456"/>
  <c r="BG456"/>
  <c r="BF456"/>
  <c r="T456"/>
  <c r="R456"/>
  <c r="P456"/>
  <c r="BI451"/>
  <c r="BH451"/>
  <c r="BG451"/>
  <c r="BF451"/>
  <c r="T451"/>
  <c r="R451"/>
  <c r="P451"/>
  <c r="BI447"/>
  <c r="BH447"/>
  <c r="BG447"/>
  <c r="BF447"/>
  <c r="T447"/>
  <c r="R447"/>
  <c r="P447"/>
  <c r="BI442"/>
  <c r="BH442"/>
  <c r="BG442"/>
  <c r="BF442"/>
  <c r="T442"/>
  <c r="R442"/>
  <c r="P442"/>
  <c r="BI436"/>
  <c r="BH436"/>
  <c r="BG436"/>
  <c r="BF436"/>
  <c r="T436"/>
  <c r="R436"/>
  <c r="P436"/>
  <c r="BI434"/>
  <c r="BH434"/>
  <c r="BG434"/>
  <c r="BF434"/>
  <c r="T434"/>
  <c r="R434"/>
  <c r="P434"/>
  <c r="BI429"/>
  <c r="BH429"/>
  <c r="BG429"/>
  <c r="BF429"/>
  <c r="T429"/>
  <c r="R429"/>
  <c r="P429"/>
  <c r="BI424"/>
  <c r="BH424"/>
  <c r="BG424"/>
  <c r="BF424"/>
  <c r="T424"/>
  <c r="R424"/>
  <c r="P424"/>
  <c r="BI417"/>
  <c r="BH417"/>
  <c r="BG417"/>
  <c r="BF417"/>
  <c r="T417"/>
  <c r="R417"/>
  <c r="P417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399"/>
  <c r="BH399"/>
  <c r="BG399"/>
  <c r="BF399"/>
  <c r="T399"/>
  <c r="R399"/>
  <c r="P399"/>
  <c r="BI394"/>
  <c r="BH394"/>
  <c r="BG394"/>
  <c r="BF394"/>
  <c r="T394"/>
  <c r="R394"/>
  <c r="P394"/>
  <c r="BI389"/>
  <c r="BH389"/>
  <c r="BG389"/>
  <c r="BF389"/>
  <c r="T389"/>
  <c r="R389"/>
  <c r="P389"/>
  <c r="BI381"/>
  <c r="BH381"/>
  <c r="BG381"/>
  <c r="BF381"/>
  <c r="T381"/>
  <c r="R381"/>
  <c r="P381"/>
  <c r="BI370"/>
  <c r="BH370"/>
  <c r="BG370"/>
  <c r="BF370"/>
  <c r="T370"/>
  <c r="R370"/>
  <c r="P370"/>
  <c r="BI364"/>
  <c r="BH364"/>
  <c r="BG364"/>
  <c r="BF364"/>
  <c r="T364"/>
  <c r="R364"/>
  <c r="P364"/>
  <c r="BI356"/>
  <c r="BH356"/>
  <c r="BG356"/>
  <c r="BF356"/>
  <c r="T356"/>
  <c r="R356"/>
  <c r="P356"/>
  <c r="BI351"/>
  <c r="BH351"/>
  <c r="BG351"/>
  <c r="BF351"/>
  <c r="T351"/>
  <c r="R351"/>
  <c r="P351"/>
  <c r="BI347"/>
  <c r="BH347"/>
  <c r="BG347"/>
  <c r="BF347"/>
  <c r="T347"/>
  <c r="R347"/>
  <c r="P347"/>
  <c r="BI345"/>
  <c r="BH345"/>
  <c r="BG345"/>
  <c r="BF345"/>
  <c r="T345"/>
  <c r="R345"/>
  <c r="P345"/>
  <c r="BI340"/>
  <c r="BH340"/>
  <c r="BG340"/>
  <c r="BF340"/>
  <c r="T340"/>
  <c r="R340"/>
  <c r="P340"/>
  <c r="BI335"/>
  <c r="BH335"/>
  <c r="BG335"/>
  <c r="BF335"/>
  <c r="T335"/>
  <c r="R335"/>
  <c r="P335"/>
  <c r="BI328"/>
  <c r="BH328"/>
  <c r="BG328"/>
  <c r="BF328"/>
  <c r="T328"/>
  <c r="R328"/>
  <c r="P328"/>
  <c r="BI322"/>
  <c r="BH322"/>
  <c r="BG322"/>
  <c r="BF322"/>
  <c r="T322"/>
  <c r="R322"/>
  <c r="P322"/>
  <c r="BI319"/>
  <c r="BH319"/>
  <c r="BG319"/>
  <c r="BF319"/>
  <c r="T319"/>
  <c r="R319"/>
  <c r="P319"/>
  <c r="BI313"/>
  <c r="BH313"/>
  <c r="BG313"/>
  <c r="BF313"/>
  <c r="T313"/>
  <c r="R313"/>
  <c r="P313"/>
  <c r="BI307"/>
  <c r="BH307"/>
  <c r="BG307"/>
  <c r="BF307"/>
  <c r="T307"/>
  <c r="R307"/>
  <c r="P307"/>
  <c r="BI301"/>
  <c r="BH301"/>
  <c r="BG301"/>
  <c r="BF301"/>
  <c r="T301"/>
  <c r="R301"/>
  <c r="P301"/>
  <c r="BI295"/>
  <c r="BH295"/>
  <c r="BG295"/>
  <c r="BF295"/>
  <c r="T295"/>
  <c r="R295"/>
  <c r="P295"/>
  <c r="BI289"/>
  <c r="BH289"/>
  <c r="BG289"/>
  <c r="BF289"/>
  <c r="T289"/>
  <c r="R289"/>
  <c r="P289"/>
  <c r="BI283"/>
  <c r="BH283"/>
  <c r="BG283"/>
  <c r="BF283"/>
  <c r="T283"/>
  <c r="R283"/>
  <c r="P283"/>
  <c r="BI277"/>
  <c r="BH277"/>
  <c r="BG277"/>
  <c r="BF277"/>
  <c r="T277"/>
  <c r="R277"/>
  <c r="P277"/>
  <c r="BI271"/>
  <c r="BH271"/>
  <c r="BG271"/>
  <c r="BF271"/>
  <c r="T271"/>
  <c r="R271"/>
  <c r="P271"/>
  <c r="BI265"/>
  <c r="BH265"/>
  <c r="BG265"/>
  <c r="BF265"/>
  <c r="T265"/>
  <c r="R265"/>
  <c r="P265"/>
  <c r="BI258"/>
  <c r="BH258"/>
  <c r="BG258"/>
  <c r="BF258"/>
  <c r="T258"/>
  <c r="R258"/>
  <c r="P258"/>
  <c r="BI249"/>
  <c r="BH249"/>
  <c r="BG249"/>
  <c r="BF249"/>
  <c r="T249"/>
  <c r="R249"/>
  <c r="P249"/>
  <c r="BI240"/>
  <c r="BH240"/>
  <c r="BG240"/>
  <c r="BF240"/>
  <c r="T240"/>
  <c r="R240"/>
  <c r="P240"/>
  <c r="BI231"/>
  <c r="BH231"/>
  <c r="BG231"/>
  <c r="BF231"/>
  <c r="T231"/>
  <c r="R231"/>
  <c r="P231"/>
  <c r="BI225"/>
  <c r="BH225"/>
  <c r="BG225"/>
  <c r="BF225"/>
  <c r="T225"/>
  <c r="R225"/>
  <c r="P225"/>
  <c r="BI223"/>
  <c r="BH223"/>
  <c r="BG223"/>
  <c r="BF223"/>
  <c r="T223"/>
  <c r="R223"/>
  <c r="P223"/>
  <c r="BI218"/>
  <c r="BH218"/>
  <c r="BG218"/>
  <c r="BF218"/>
  <c r="T218"/>
  <c r="R218"/>
  <c r="P218"/>
  <c r="BI213"/>
  <c r="BH213"/>
  <c r="BG213"/>
  <c r="BF213"/>
  <c r="T213"/>
  <c r="R213"/>
  <c r="P213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R194"/>
  <c r="P194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69"/>
  <c r="BH169"/>
  <c r="BG169"/>
  <c r="BF169"/>
  <c r="T169"/>
  <c r="R169"/>
  <c r="P169"/>
  <c r="BI164"/>
  <c r="BH164"/>
  <c r="BG164"/>
  <c r="BF164"/>
  <c r="T164"/>
  <c r="R164"/>
  <c r="P164"/>
  <c r="BI159"/>
  <c r="BH159"/>
  <c r="BG159"/>
  <c r="BF159"/>
  <c r="T159"/>
  <c r="R159"/>
  <c r="P159"/>
  <c r="BI152"/>
  <c r="BH152"/>
  <c r="BG152"/>
  <c r="BF152"/>
  <c r="T152"/>
  <c r="R152"/>
  <c r="P152"/>
  <c r="J145"/>
  <c r="F145"/>
  <c r="F143"/>
  <c r="E141"/>
  <c r="J93"/>
  <c r="F93"/>
  <c r="F91"/>
  <c r="E89"/>
  <c r="J26"/>
  <c r="E26"/>
  <c r="J146"/>
  <c r="J25"/>
  <c r="J20"/>
  <c r="E20"/>
  <c r="F94"/>
  <c r="J19"/>
  <c r="J14"/>
  <c r="J143"/>
  <c r="E7"/>
  <c r="E137"/>
  <c i="2" r="J39"/>
  <c r="J38"/>
  <c i="1" r="AY96"/>
  <c i="2" r="J37"/>
  <c i="1" r="AX96"/>
  <c i="2" r="BI791"/>
  <c r="BH791"/>
  <c r="BG791"/>
  <c r="BF791"/>
  <c r="T791"/>
  <c r="T790"/>
  <c r="R791"/>
  <c r="R790"/>
  <c r="P791"/>
  <c r="P790"/>
  <c r="BI773"/>
  <c r="BH773"/>
  <c r="BG773"/>
  <c r="BF773"/>
  <c r="T773"/>
  <c r="T772"/>
  <c r="R773"/>
  <c r="R772"/>
  <c r="P773"/>
  <c r="P772"/>
  <c r="BI760"/>
  <c r="BH760"/>
  <c r="BG760"/>
  <c r="BF760"/>
  <c r="T760"/>
  <c r="R760"/>
  <c r="P760"/>
  <c r="BI745"/>
  <c r="BH745"/>
  <c r="BG745"/>
  <c r="BF745"/>
  <c r="T745"/>
  <c r="R745"/>
  <c r="P745"/>
  <c r="BI730"/>
  <c r="BH730"/>
  <c r="BG730"/>
  <c r="BF730"/>
  <c r="T730"/>
  <c r="T711"/>
  <c r="R730"/>
  <c r="R711"/>
  <c r="P730"/>
  <c r="P711"/>
  <c r="BI712"/>
  <c r="BH712"/>
  <c r="BG712"/>
  <c r="BF712"/>
  <c r="T712"/>
  <c r="R712"/>
  <c r="P712"/>
  <c r="BI705"/>
  <c r="BH705"/>
  <c r="BG705"/>
  <c r="BF705"/>
  <c r="T705"/>
  <c r="T704"/>
  <c r="R705"/>
  <c r="R704"/>
  <c r="P705"/>
  <c r="P704"/>
  <c r="BI695"/>
  <c r="BH695"/>
  <c r="BG695"/>
  <c r="BF695"/>
  <c r="T695"/>
  <c r="R695"/>
  <c r="P695"/>
  <c r="BI686"/>
  <c r="BH686"/>
  <c r="BG686"/>
  <c r="BF686"/>
  <c r="T686"/>
  <c r="R686"/>
  <c r="P686"/>
  <c r="BI678"/>
  <c r="BH678"/>
  <c r="BG678"/>
  <c r="BF678"/>
  <c r="T678"/>
  <c r="R678"/>
  <c r="P678"/>
  <c r="BI673"/>
  <c r="BH673"/>
  <c r="BG673"/>
  <c r="BF673"/>
  <c r="T673"/>
  <c r="R673"/>
  <c r="P673"/>
  <c r="BI664"/>
  <c r="BH664"/>
  <c r="BG664"/>
  <c r="BF664"/>
  <c r="T664"/>
  <c r="R664"/>
  <c r="P664"/>
  <c r="BI659"/>
  <c r="BH659"/>
  <c r="BG659"/>
  <c r="BF659"/>
  <c r="T659"/>
  <c r="R659"/>
  <c r="P659"/>
  <c r="BI654"/>
  <c r="BH654"/>
  <c r="BG654"/>
  <c r="BF654"/>
  <c r="T654"/>
  <c r="R654"/>
  <c r="P654"/>
  <c r="BI647"/>
  <c r="BH647"/>
  <c r="BG647"/>
  <c r="BF647"/>
  <c r="T647"/>
  <c r="R647"/>
  <c r="P647"/>
  <c r="BI641"/>
  <c r="BH641"/>
  <c r="BG641"/>
  <c r="BF641"/>
  <c r="T641"/>
  <c r="R641"/>
  <c r="P641"/>
  <c r="BI634"/>
  <c r="BH634"/>
  <c r="BG634"/>
  <c r="BF634"/>
  <c r="T634"/>
  <c r="R634"/>
  <c r="P634"/>
  <c r="BI627"/>
  <c r="BH627"/>
  <c r="BG627"/>
  <c r="BF627"/>
  <c r="T627"/>
  <c r="R627"/>
  <c r="P627"/>
  <c r="BI620"/>
  <c r="BH620"/>
  <c r="BG620"/>
  <c r="BF620"/>
  <c r="T620"/>
  <c r="R620"/>
  <c r="P620"/>
  <c r="BI613"/>
  <c r="BH613"/>
  <c r="BG613"/>
  <c r="BF613"/>
  <c r="T613"/>
  <c r="R613"/>
  <c r="P613"/>
  <c r="BI606"/>
  <c r="BH606"/>
  <c r="BG606"/>
  <c r="BF606"/>
  <c r="T606"/>
  <c r="R606"/>
  <c r="P606"/>
  <c r="BI599"/>
  <c r="BH599"/>
  <c r="BG599"/>
  <c r="BF599"/>
  <c r="T599"/>
  <c r="R599"/>
  <c r="P599"/>
  <c r="BI593"/>
  <c r="BH593"/>
  <c r="BG593"/>
  <c r="BF593"/>
  <c r="T593"/>
  <c r="T592"/>
  <c r="R593"/>
  <c r="R592"/>
  <c r="P593"/>
  <c r="P592"/>
  <c r="BI586"/>
  <c r="BH586"/>
  <c r="BG586"/>
  <c r="BF586"/>
  <c r="T586"/>
  <c r="T585"/>
  <c r="R586"/>
  <c r="R585"/>
  <c r="P586"/>
  <c r="P585"/>
  <c r="BI580"/>
  <c r="BH580"/>
  <c r="BG580"/>
  <c r="BF580"/>
  <c r="T580"/>
  <c r="R580"/>
  <c r="P580"/>
  <c r="BI575"/>
  <c r="BH575"/>
  <c r="BG575"/>
  <c r="BF575"/>
  <c r="T575"/>
  <c r="R575"/>
  <c r="P575"/>
  <c r="BI570"/>
  <c r="BH570"/>
  <c r="BG570"/>
  <c r="BF570"/>
  <c r="T570"/>
  <c r="R570"/>
  <c r="P570"/>
  <c r="BI565"/>
  <c r="BH565"/>
  <c r="BG565"/>
  <c r="BF565"/>
  <c r="T565"/>
  <c r="R565"/>
  <c r="P565"/>
  <c r="BI561"/>
  <c r="BH561"/>
  <c r="BG561"/>
  <c r="BF561"/>
  <c r="T561"/>
  <c r="R561"/>
  <c r="P561"/>
  <c r="BI559"/>
  <c r="BH559"/>
  <c r="BG559"/>
  <c r="BF559"/>
  <c r="T559"/>
  <c r="R559"/>
  <c r="P559"/>
  <c r="BI557"/>
  <c r="BH557"/>
  <c r="BG557"/>
  <c r="BF557"/>
  <c r="T557"/>
  <c r="R557"/>
  <c r="P557"/>
  <c r="BI555"/>
  <c r="BH555"/>
  <c r="BG555"/>
  <c r="BF555"/>
  <c r="T555"/>
  <c r="R555"/>
  <c r="P555"/>
  <c r="BI548"/>
  <c r="BH548"/>
  <c r="BG548"/>
  <c r="BF548"/>
  <c r="T548"/>
  <c r="R548"/>
  <c r="P548"/>
  <c r="BI537"/>
  <c r="BH537"/>
  <c r="BG537"/>
  <c r="BF537"/>
  <c r="T537"/>
  <c r="R537"/>
  <c r="P537"/>
  <c r="BI528"/>
  <c r="BH528"/>
  <c r="BG528"/>
  <c r="BF528"/>
  <c r="T528"/>
  <c r="R528"/>
  <c r="P528"/>
  <c r="BI492"/>
  <c r="BH492"/>
  <c r="BG492"/>
  <c r="BF492"/>
  <c r="T492"/>
  <c r="R492"/>
  <c r="P492"/>
  <c r="BI479"/>
  <c r="BH479"/>
  <c r="BG479"/>
  <c r="BF479"/>
  <c r="T479"/>
  <c r="R479"/>
  <c r="P479"/>
  <c r="BI473"/>
  <c r="BH473"/>
  <c r="BG473"/>
  <c r="BF473"/>
  <c r="T473"/>
  <c r="R473"/>
  <c r="P473"/>
  <c r="BI468"/>
  <c r="BH468"/>
  <c r="BG468"/>
  <c r="BF468"/>
  <c r="T468"/>
  <c r="R468"/>
  <c r="P468"/>
  <c r="BI464"/>
  <c r="BH464"/>
  <c r="BG464"/>
  <c r="BF464"/>
  <c r="T464"/>
  <c r="R464"/>
  <c r="P464"/>
  <c r="BI460"/>
  <c r="BH460"/>
  <c r="BG460"/>
  <c r="BF460"/>
  <c r="T460"/>
  <c r="R460"/>
  <c r="P460"/>
  <c r="BI452"/>
  <c r="BH452"/>
  <c r="BG452"/>
  <c r="BF452"/>
  <c r="T452"/>
  <c r="R452"/>
  <c r="P452"/>
  <c r="BI444"/>
  <c r="BH444"/>
  <c r="BG444"/>
  <c r="BF444"/>
  <c r="T444"/>
  <c r="R444"/>
  <c r="P444"/>
  <c r="BI435"/>
  <c r="BH435"/>
  <c r="BG435"/>
  <c r="BF435"/>
  <c r="T435"/>
  <c r="R435"/>
  <c r="P435"/>
  <c r="BI426"/>
  <c r="BH426"/>
  <c r="BG426"/>
  <c r="BF426"/>
  <c r="T426"/>
  <c r="R426"/>
  <c r="P426"/>
  <c r="BI418"/>
  <c r="BH418"/>
  <c r="BG418"/>
  <c r="BF418"/>
  <c r="T418"/>
  <c r="R418"/>
  <c r="P418"/>
  <c r="BI410"/>
  <c r="BH410"/>
  <c r="BG410"/>
  <c r="BF410"/>
  <c r="T410"/>
  <c r="R410"/>
  <c r="P410"/>
  <c r="BI401"/>
  <c r="BH401"/>
  <c r="BG401"/>
  <c r="BF401"/>
  <c r="T401"/>
  <c r="R401"/>
  <c r="P401"/>
  <c r="BI393"/>
  <c r="BH393"/>
  <c r="BG393"/>
  <c r="BF393"/>
  <c r="T393"/>
  <c r="R393"/>
  <c r="P393"/>
  <c r="BI386"/>
  <c r="BH386"/>
  <c r="BG386"/>
  <c r="BF386"/>
  <c r="T386"/>
  <c r="R386"/>
  <c r="P386"/>
  <c r="BI381"/>
  <c r="BH381"/>
  <c r="BG381"/>
  <c r="BF381"/>
  <c r="T381"/>
  <c r="R381"/>
  <c r="P381"/>
  <c r="BI379"/>
  <c r="BH379"/>
  <c r="BG379"/>
  <c r="BF379"/>
  <c r="T379"/>
  <c r="R379"/>
  <c r="P379"/>
  <c r="BI367"/>
  <c r="BH367"/>
  <c r="BG367"/>
  <c r="BF367"/>
  <c r="T367"/>
  <c r="R367"/>
  <c r="P367"/>
  <c r="BI358"/>
  <c r="BH358"/>
  <c r="BG358"/>
  <c r="BF358"/>
  <c r="T358"/>
  <c r="R358"/>
  <c r="P358"/>
  <c r="BI353"/>
  <c r="BH353"/>
  <c r="BG353"/>
  <c r="BF353"/>
  <c r="T353"/>
  <c r="R353"/>
  <c r="P353"/>
  <c r="BI347"/>
  <c r="BH347"/>
  <c r="BG347"/>
  <c r="BF347"/>
  <c r="T347"/>
  <c r="R347"/>
  <c r="P347"/>
  <c r="BI334"/>
  <c r="BH334"/>
  <c r="BG334"/>
  <c r="BF334"/>
  <c r="T334"/>
  <c r="R334"/>
  <c r="P334"/>
  <c r="BI324"/>
  <c r="BH324"/>
  <c r="BG324"/>
  <c r="BF324"/>
  <c r="T324"/>
  <c r="R324"/>
  <c r="P324"/>
  <c r="BI316"/>
  <c r="BH316"/>
  <c r="BG316"/>
  <c r="BF316"/>
  <c r="T316"/>
  <c r="R316"/>
  <c r="P316"/>
  <c r="BI310"/>
  <c r="BH310"/>
  <c r="BG310"/>
  <c r="BF310"/>
  <c r="T310"/>
  <c r="R310"/>
  <c r="P310"/>
  <c r="BI302"/>
  <c r="BH302"/>
  <c r="BG302"/>
  <c r="BF302"/>
  <c r="T302"/>
  <c r="R302"/>
  <c r="P302"/>
  <c r="BI297"/>
  <c r="BH297"/>
  <c r="BG297"/>
  <c r="BF297"/>
  <c r="T297"/>
  <c r="R297"/>
  <c r="P297"/>
  <c r="BI268"/>
  <c r="BH268"/>
  <c r="BG268"/>
  <c r="BF268"/>
  <c r="T268"/>
  <c r="R268"/>
  <c r="P268"/>
  <c r="BI246"/>
  <c r="BH246"/>
  <c r="BG246"/>
  <c r="BF246"/>
  <c r="T246"/>
  <c r="R246"/>
  <c r="P246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31"/>
  <c r="BH231"/>
  <c r="BG231"/>
  <c r="BF231"/>
  <c r="T231"/>
  <c r="R231"/>
  <c r="P231"/>
  <c r="BI226"/>
  <c r="BH226"/>
  <c r="BG226"/>
  <c r="BF226"/>
  <c r="T226"/>
  <c r="R226"/>
  <c r="P226"/>
  <c r="BI218"/>
  <c r="BH218"/>
  <c r="BG218"/>
  <c r="BF218"/>
  <c r="T218"/>
  <c r="R218"/>
  <c r="P218"/>
  <c r="BI216"/>
  <c r="BH216"/>
  <c r="BG216"/>
  <c r="BF216"/>
  <c r="T216"/>
  <c r="R216"/>
  <c r="P216"/>
  <c r="BI211"/>
  <c r="BH211"/>
  <c r="BG211"/>
  <c r="BF211"/>
  <c r="T211"/>
  <c r="R211"/>
  <c r="P211"/>
  <c r="BI203"/>
  <c r="BH203"/>
  <c r="BG203"/>
  <c r="BF203"/>
  <c r="T203"/>
  <c r="R203"/>
  <c r="P203"/>
  <c r="BI201"/>
  <c r="BH201"/>
  <c r="BG201"/>
  <c r="BF201"/>
  <c r="T201"/>
  <c r="R201"/>
  <c r="P201"/>
  <c r="BI196"/>
  <c r="BH196"/>
  <c r="BG196"/>
  <c r="BF196"/>
  <c r="T196"/>
  <c r="R196"/>
  <c r="P196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8"/>
  <c r="BH178"/>
  <c r="BG178"/>
  <c r="BF178"/>
  <c r="T178"/>
  <c r="R178"/>
  <c r="P178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59"/>
  <c r="BH159"/>
  <c r="BG159"/>
  <c r="BF159"/>
  <c r="T159"/>
  <c r="R159"/>
  <c r="P159"/>
  <c r="BI154"/>
  <c r="BH154"/>
  <c r="BG154"/>
  <c r="BF154"/>
  <c r="T154"/>
  <c r="R154"/>
  <c r="P154"/>
  <c r="BI147"/>
  <c r="BH147"/>
  <c r="BG147"/>
  <c r="BF147"/>
  <c r="T147"/>
  <c r="R147"/>
  <c r="P147"/>
  <c r="BI140"/>
  <c r="BH140"/>
  <c r="BG140"/>
  <c r="BF140"/>
  <c r="T140"/>
  <c r="R140"/>
  <c r="P140"/>
  <c r="J133"/>
  <c r="F133"/>
  <c r="F131"/>
  <c r="E129"/>
  <c r="J93"/>
  <c r="F93"/>
  <c r="F91"/>
  <c r="E89"/>
  <c r="J26"/>
  <c r="E26"/>
  <c r="J94"/>
  <c r="J25"/>
  <c r="J20"/>
  <c r="E20"/>
  <c r="F134"/>
  <c r="J19"/>
  <c r="J14"/>
  <c r="J91"/>
  <c r="E7"/>
  <c r="E125"/>
  <c i="1" r="L90"/>
  <c r="AM90"/>
  <c r="AM89"/>
  <c r="L89"/>
  <c r="AM87"/>
  <c r="L87"/>
  <c r="L85"/>
  <c r="L84"/>
  <c i="2" r="BK745"/>
  <c r="J730"/>
  <c r="J678"/>
  <c r="BK565"/>
  <c r="BK464"/>
  <c r="BK426"/>
  <c r="BK379"/>
  <c r="J353"/>
  <c r="BK246"/>
  <c r="J159"/>
  <c r="J712"/>
  <c r="BK673"/>
  <c r="BK654"/>
  <c r="J647"/>
  <c r="J627"/>
  <c r="J613"/>
  <c r="J586"/>
  <c r="J492"/>
  <c r="BK418"/>
  <c r="BK353"/>
  <c r="J316"/>
  <c r="J233"/>
  <c r="BK216"/>
  <c r="J169"/>
  <c r="J565"/>
  <c r="J557"/>
  <c r="J460"/>
  <c r="J379"/>
  <c r="J237"/>
  <c r="J201"/>
  <c r="BK171"/>
  <c r="J745"/>
  <c r="J599"/>
  <c r="BK575"/>
  <c r="J548"/>
  <c r="J444"/>
  <c r="J393"/>
  <c r="BK367"/>
  <c r="J302"/>
  <c r="J246"/>
  <c r="BK211"/>
  <c r="BK184"/>
  <c r="J171"/>
  <c r="BK159"/>
  <c i="3" r="BK1823"/>
  <c r="BK1781"/>
  <c r="BK1766"/>
  <c r="BK1706"/>
  <c r="BK1662"/>
  <c r="BK1615"/>
  <c r="J1590"/>
  <c r="BK1550"/>
  <c r="BK1519"/>
  <c r="J1492"/>
  <c r="J1432"/>
  <c r="BK1396"/>
  <c r="BK1367"/>
  <c r="J1340"/>
  <c r="BK1282"/>
  <c r="J1255"/>
  <c r="BK1210"/>
  <c r="J1150"/>
  <c r="J1076"/>
  <c r="J1006"/>
  <c r="J984"/>
  <c r="J961"/>
  <c r="J911"/>
  <c r="J864"/>
  <c r="BK838"/>
  <c r="J797"/>
  <c r="J767"/>
  <c r="BK645"/>
  <c r="J504"/>
  <c r="BK474"/>
  <c r="BK411"/>
  <c r="BK351"/>
  <c r="BK307"/>
  <c r="BK258"/>
  <c r="BK225"/>
  <c r="J164"/>
  <c r="BK1885"/>
  <c r="BK1868"/>
  <c r="BK1862"/>
  <c r="J1859"/>
  <c r="BK1847"/>
  <c r="BK1801"/>
  <c r="BK1754"/>
  <c r="J1706"/>
  <c r="J1667"/>
  <c r="J1620"/>
  <c r="J1550"/>
  <c r="J1519"/>
  <c r="BK1503"/>
  <c r="J1474"/>
  <c r="BK1435"/>
  <c r="BK1379"/>
  <c r="BK1346"/>
  <c r="J1329"/>
  <c r="J1261"/>
  <c r="BK1231"/>
  <c r="BK1190"/>
  <c r="BK1115"/>
  <c r="BK1051"/>
  <c r="J1032"/>
  <c r="BK1001"/>
  <c r="BK942"/>
  <c r="BK894"/>
  <c r="J857"/>
  <c r="J820"/>
  <c r="BK781"/>
  <c r="J728"/>
  <c r="BK710"/>
  <c r="J629"/>
  <c r="J521"/>
  <c r="BK442"/>
  <c r="BK417"/>
  <c r="J335"/>
  <c r="BK277"/>
  <c r="J203"/>
  <c r="BK1826"/>
  <c r="J1811"/>
  <c r="BK1768"/>
  <c r="BK1689"/>
  <c r="BK1545"/>
  <c r="BK1507"/>
  <c r="J1481"/>
  <c r="J1399"/>
  <c r="J1356"/>
  <c r="J1337"/>
  <c r="BK1309"/>
  <c r="BK1267"/>
  <c r="BK1252"/>
  <c r="BK1240"/>
  <c r="J1218"/>
  <c r="BK1179"/>
  <c r="BK1150"/>
  <c r="BK1133"/>
  <c r="BK1076"/>
  <c r="BK1060"/>
  <c r="BK998"/>
  <c r="BK961"/>
  <c r="BK925"/>
  <c r="BK891"/>
  <c r="BK857"/>
  <c r="J851"/>
  <c r="J815"/>
  <c r="J787"/>
  <c r="J743"/>
  <c r="J649"/>
  <c r="J558"/>
  <c r="BK496"/>
  <c r="BK469"/>
  <c r="BK436"/>
  <c r="J409"/>
  <c r="BK370"/>
  <c r="BK340"/>
  <c r="BK313"/>
  <c r="J271"/>
  <c r="J231"/>
  <c r="BK218"/>
  <c r="BK183"/>
  <c r="BK152"/>
  <c r="J1836"/>
  <c r="J1801"/>
  <c r="J1766"/>
  <c r="BK1673"/>
  <c r="BK1667"/>
  <c r="BK1612"/>
  <c r="J1545"/>
  <c r="BK1527"/>
  <c r="BK1474"/>
  <c r="BK1401"/>
  <c r="BK1343"/>
  <c r="J1272"/>
  <c r="BK1249"/>
  <c r="BK1214"/>
  <c r="BK1167"/>
  <c r="BK1069"/>
  <c r="J1048"/>
  <c r="BK1010"/>
  <c r="BK991"/>
  <c r="J932"/>
  <c r="BK911"/>
  <c r="J899"/>
  <c r="J871"/>
  <c r="BK847"/>
  <c r="BK806"/>
  <c r="J783"/>
  <c r="BK767"/>
  <c r="J689"/>
  <c r="J641"/>
  <c r="J564"/>
  <c r="BK504"/>
  <c r="BK456"/>
  <c r="J411"/>
  <c r="J394"/>
  <c r="BK356"/>
  <c r="J340"/>
  <c r="J258"/>
  <c r="BK207"/>
  <c r="BK176"/>
  <c i="4" r="J237"/>
  <c r="BK198"/>
  <c r="J184"/>
  <c r="BK147"/>
  <c r="BK132"/>
  <c r="J245"/>
  <c r="BK233"/>
  <c r="J222"/>
  <c r="BK217"/>
  <c r="BK195"/>
  <c r="J182"/>
  <c r="J172"/>
  <c r="BK162"/>
  <c r="J151"/>
  <c r="J138"/>
  <c r="BK228"/>
  <c r="BK215"/>
  <c r="J211"/>
  <c r="J198"/>
  <c r="BK178"/>
  <c r="BK149"/>
  <c r="BK134"/>
  <c r="J241"/>
  <c r="J228"/>
  <c r="J203"/>
  <c r="BK186"/>
  <c r="BK174"/>
  <c r="J164"/>
  <c r="BK160"/>
  <c r="BK138"/>
  <c i="5" r="J383"/>
  <c r="BK371"/>
  <c r="J342"/>
  <c r="J330"/>
  <c r="J317"/>
  <c r="J291"/>
  <c r="J274"/>
  <c r="J250"/>
  <c r="BK233"/>
  <c r="J213"/>
  <c r="BK178"/>
  <c r="BK168"/>
  <c r="BK148"/>
  <c r="BK130"/>
  <c r="BK385"/>
  <c r="BK367"/>
  <c r="J357"/>
  <c r="BK332"/>
  <c r="J301"/>
  <c r="BK281"/>
  <c r="J260"/>
  <c r="J240"/>
  <c r="J207"/>
  <c r="BK194"/>
  <c r="J148"/>
  <c r="J132"/>
  <c r="BK387"/>
  <c r="BK369"/>
  <c r="J359"/>
  <c r="BK342"/>
  <c r="J332"/>
  <c r="BK311"/>
  <c r="BK304"/>
  <c r="J289"/>
  <c r="BK252"/>
  <c r="J227"/>
  <c r="BK217"/>
  <c r="J199"/>
  <c r="J140"/>
  <c r="J375"/>
  <c r="BK355"/>
  <c r="BK336"/>
  <c r="J315"/>
  <c r="BK309"/>
  <c r="BK276"/>
  <c r="BK268"/>
  <c r="BK246"/>
  <c r="BK240"/>
  <c r="J229"/>
  <c r="J217"/>
  <c r="BK190"/>
  <c r="J176"/>
  <c r="J165"/>
  <c r="J134"/>
  <c i="6" r="J319"/>
  <c r="J306"/>
  <c r="BK296"/>
  <c r="J275"/>
  <c r="BK263"/>
  <c r="BK237"/>
  <c r="J217"/>
  <c r="J204"/>
  <c r="BK197"/>
  <c r="BK175"/>
  <c r="J156"/>
  <c r="J321"/>
  <c r="BK302"/>
  <c r="J287"/>
  <c r="J281"/>
  <c r="BK256"/>
  <c r="J235"/>
  <c r="J219"/>
  <c r="J211"/>
  <c r="BK202"/>
  <c r="BK191"/>
  <c r="J181"/>
  <c r="J148"/>
  <c r="J133"/>
  <c r="BK275"/>
  <c r="J267"/>
  <c r="J248"/>
  <c r="J227"/>
  <c r="J197"/>
  <c r="J163"/>
  <c r="J152"/>
  <c r="J139"/>
  <c r="BK317"/>
  <c r="J302"/>
  <c r="BK281"/>
  <c r="J265"/>
  <c r="BK250"/>
  <c r="BK233"/>
  <c r="J206"/>
  <c r="J187"/>
  <c r="J171"/>
  <c r="J150"/>
  <c r="J141"/>
  <c i="7" r="J419"/>
  <c r="J357"/>
  <c r="BK345"/>
  <c r="J299"/>
  <c r="J283"/>
  <c r="J274"/>
  <c r="J266"/>
  <c r="BK252"/>
  <c r="BK230"/>
  <c r="J202"/>
  <c r="BK181"/>
  <c r="J154"/>
  <c r="J142"/>
  <c r="BK429"/>
  <c r="J425"/>
  <c r="BK415"/>
  <c r="J404"/>
  <c r="J392"/>
  <c r="BK374"/>
  <c r="BK363"/>
  <c r="J351"/>
  <c r="BK334"/>
  <c r="BK326"/>
  <c r="J311"/>
  <c r="J301"/>
  <c r="BK270"/>
  <c r="J262"/>
  <c r="BK243"/>
  <c r="BK220"/>
  <c r="BK214"/>
  <c r="J200"/>
  <c r="BK194"/>
  <c r="BK177"/>
  <c r="BK158"/>
  <c r="J146"/>
  <c r="BK411"/>
  <c r="BK388"/>
  <c r="J376"/>
  <c r="J343"/>
  <c r="J326"/>
  <c r="J316"/>
  <c r="J293"/>
  <c r="J287"/>
  <c r="BK272"/>
  <c r="J254"/>
  <c r="BK238"/>
  <c r="BK228"/>
  <c r="J211"/>
  <c r="BK200"/>
  <c r="BK179"/>
  <c r="BK173"/>
  <c r="J164"/>
  <c r="BK150"/>
  <c r="J423"/>
  <c r="J413"/>
  <c r="BK396"/>
  <c r="J386"/>
  <c r="BK369"/>
  <c r="BK357"/>
  <c r="J345"/>
  <c r="BK330"/>
  <c r="J318"/>
  <c r="J303"/>
  <c r="J279"/>
  <c r="J238"/>
  <c r="J232"/>
  <c r="J190"/>
  <c r="J179"/>
  <c r="J166"/>
  <c r="BK140"/>
  <c i="8" r="J300"/>
  <c r="BK288"/>
  <c r="J267"/>
  <c r="BK255"/>
  <c r="J244"/>
  <c r="BK228"/>
  <c r="BK222"/>
  <c r="BK207"/>
  <c r="J193"/>
  <c r="BK183"/>
  <c r="BK176"/>
  <c r="J154"/>
  <c r="J296"/>
  <c r="BK269"/>
  <c r="J249"/>
  <c r="BK240"/>
  <c r="J230"/>
  <c r="BK213"/>
  <c r="BK201"/>
  <c r="J187"/>
  <c r="BK172"/>
  <c r="BK150"/>
  <c r="J145"/>
  <c r="BK304"/>
  <c r="BK296"/>
  <c r="J275"/>
  <c r="BK191"/>
  <c r="J185"/>
  <c r="BK163"/>
  <c r="BK143"/>
  <c r="J292"/>
  <c r="J269"/>
  <c r="J255"/>
  <c r="BK242"/>
  <c r="BK218"/>
  <c r="BK211"/>
  <c r="BK198"/>
  <c r="BK174"/>
  <c r="J160"/>
  <c r="J137"/>
  <c i="9" r="BK136"/>
  <c r="BK145"/>
  <c r="BK133"/>
  <c r="J127"/>
  <c i="2" r="J791"/>
  <c r="BK730"/>
  <c r="BK686"/>
  <c r="BK528"/>
  <c r="BK452"/>
  <c r="J410"/>
  <c r="BK316"/>
  <c r="J211"/>
  <c r="J188"/>
  <c r="BK712"/>
  <c r="J686"/>
  <c r="BK664"/>
  <c r="J659"/>
  <c r="BK647"/>
  <c r="BK634"/>
  <c r="BK620"/>
  <c r="BK606"/>
  <c r="BK593"/>
  <c r="J537"/>
  <c r="J464"/>
  <c r="BK410"/>
  <c r="J334"/>
  <c r="BK268"/>
  <c r="BK188"/>
  <c r="J178"/>
  <c r="J165"/>
  <c r="BK705"/>
  <c r="BK548"/>
  <c r="BK401"/>
  <c r="BK310"/>
  <c r="J231"/>
  <c r="BK196"/>
  <c r="BK147"/>
  <c r="J673"/>
  <c r="J580"/>
  <c r="J555"/>
  <c r="J468"/>
  <c r="BK435"/>
  <c r="J386"/>
  <c r="J347"/>
  <c r="BK233"/>
  <c r="BK180"/>
  <c r="BK169"/>
  <c r="J147"/>
  <c i="3" r="BK1818"/>
  <c r="J1768"/>
  <c r="J1751"/>
  <c r="J1703"/>
  <c r="BK1678"/>
  <c r="BK1652"/>
  <c r="J1608"/>
  <c r="BK1573"/>
  <c r="J1531"/>
  <c r="BK1523"/>
  <c r="J1499"/>
  <c r="BK1472"/>
  <c r="BK1421"/>
  <c r="J1379"/>
  <c r="J1348"/>
  <c r="BK1329"/>
  <c r="BK1277"/>
  <c r="BK1261"/>
  <c r="J1231"/>
  <c r="J1179"/>
  <c r="BK1066"/>
  <c r="BK1016"/>
  <c r="J973"/>
  <c r="BK905"/>
  <c r="J842"/>
  <c r="BK815"/>
  <c r="BK728"/>
  <c r="BK635"/>
  <c r="J508"/>
  <c r="J478"/>
  <c r="J456"/>
  <c r="BK405"/>
  <c r="J322"/>
  <c r="BK295"/>
  <c r="BK249"/>
  <c r="J194"/>
  <c r="BK159"/>
  <c r="J1885"/>
  <c r="BK1871"/>
  <c r="J1865"/>
  <c r="J1862"/>
  <c r="J1856"/>
  <c r="BK1850"/>
  <c r="BK1811"/>
  <c r="J1778"/>
  <c r="J1689"/>
  <c r="J1649"/>
  <c r="J1615"/>
  <c r="J1573"/>
  <c r="BK1536"/>
  <c r="J1507"/>
  <c r="BK1459"/>
  <c r="BK1393"/>
  <c r="J1365"/>
  <c r="BK1354"/>
  <c r="J1324"/>
  <c r="BK1246"/>
  <c r="J1228"/>
  <c r="BK1218"/>
  <c r="BK1122"/>
  <c r="BK1057"/>
  <c r="J1038"/>
  <c r="J998"/>
  <c r="BK864"/>
  <c r="BK833"/>
  <c r="J801"/>
  <c r="BK746"/>
  <c r="BK689"/>
  <c r="BK552"/>
  <c r="BK488"/>
  <c r="J447"/>
  <c r="BK429"/>
  <c r="J399"/>
  <c r="J328"/>
  <c r="J218"/>
  <c r="J152"/>
  <c r="BK1774"/>
  <c r="J1670"/>
  <c r="BK1608"/>
  <c r="J1523"/>
  <c r="BK1492"/>
  <c r="J1459"/>
  <c r="J1393"/>
  <c r="J1354"/>
  <c r="BK1335"/>
  <c r="J1331"/>
  <c r="J1277"/>
  <c r="BK1234"/>
  <c r="BK1195"/>
  <c r="J1167"/>
  <c r="J1122"/>
  <c r="BK1074"/>
  <c r="BK1038"/>
  <c r="J1024"/>
  <c r="BK967"/>
  <c r="J937"/>
  <c r="BK899"/>
  <c r="BK884"/>
  <c r="BK842"/>
  <c r="BK789"/>
  <c r="BK773"/>
  <c r="J668"/>
  <c r="J534"/>
  <c r="J498"/>
  <c r="BK483"/>
  <c r="J451"/>
  <c r="BK434"/>
  <c r="J407"/>
  <c r="BK347"/>
  <c r="BK319"/>
  <c r="BK289"/>
  <c r="BK265"/>
  <c r="BK223"/>
  <c r="BK194"/>
  <c r="J159"/>
  <c r="J1847"/>
  <c r="J1783"/>
  <c r="BK1699"/>
  <c r="BK1670"/>
  <c r="J1633"/>
  <c r="BK1557"/>
  <c r="J1512"/>
  <c r="J1455"/>
  <c r="J1396"/>
  <c r="BK1340"/>
  <c r="J1252"/>
  <c r="J1237"/>
  <c r="J1195"/>
  <c r="BK1163"/>
  <c r="J1066"/>
  <c r="J1042"/>
  <c r="J1016"/>
  <c r="J994"/>
  <c r="J978"/>
  <c r="J902"/>
  <c r="J860"/>
  <c r="J823"/>
  <c r="J773"/>
  <c r="BK692"/>
  <c r="BK649"/>
  <c r="BK612"/>
  <c r="BK534"/>
  <c r="J474"/>
  <c r="BK394"/>
  <c r="J351"/>
  <c r="J319"/>
  <c r="BK271"/>
  <c r="J213"/>
  <c r="BK199"/>
  <c i="4" r="J247"/>
  <c r="BK211"/>
  <c r="J193"/>
  <c r="J160"/>
  <c r="J134"/>
  <c r="BK237"/>
  <c r="J226"/>
  <c r="J220"/>
  <c r="J213"/>
  <c r="BK189"/>
  <c r="J180"/>
  <c r="BK168"/>
  <c r="BK155"/>
  <c r="J140"/>
  <c r="BK235"/>
  <c r="J224"/>
  <c r="BK209"/>
  <c r="J195"/>
  <c r="J168"/>
  <c r="J147"/>
  <c r="J130"/>
  <c r="J233"/>
  <c r="BK207"/>
  <c r="J189"/>
  <c r="BK176"/>
  <c r="BK166"/>
  <c r="J155"/>
  <c r="BK140"/>
  <c i="5" r="BK389"/>
  <c r="J377"/>
  <c r="J361"/>
  <c r="J336"/>
  <c r="J319"/>
  <c r="J293"/>
  <c r="J281"/>
  <c r="J265"/>
  <c r="BK244"/>
  <c r="BK221"/>
  <c r="J190"/>
  <c r="J154"/>
  <c r="J136"/>
  <c r="J390"/>
  <c r="BK383"/>
  <c r="BK359"/>
  <c r="BK347"/>
  <c r="BK315"/>
  <c r="BK287"/>
  <c r="J268"/>
  <c r="BK250"/>
  <c r="BK242"/>
  <c r="J215"/>
  <c r="BK199"/>
  <c r="J162"/>
  <c r="J152"/>
  <c r="J144"/>
  <c r="BK136"/>
  <c r="BK388"/>
  <c r="J371"/>
  <c r="BK345"/>
  <c r="BK338"/>
  <c r="BK324"/>
  <c r="BK307"/>
  <c r="BK291"/>
  <c r="BK258"/>
  <c r="BK229"/>
  <c r="J219"/>
  <c r="BK207"/>
  <c r="BK188"/>
  <c r="BK142"/>
  <c r="J385"/>
  <c r="BK357"/>
  <c r="J324"/>
  <c r="J313"/>
  <c r="BK301"/>
  <c r="BK285"/>
  <c r="J252"/>
  <c r="J233"/>
  <c r="J223"/>
  <c r="J211"/>
  <c r="J188"/>
  <c r="BK174"/>
  <c r="BK156"/>
  <c r="BK150"/>
  <c r="BK132"/>
  <c i="6" r="J317"/>
  <c r="BK309"/>
  <c r="J298"/>
  <c r="J289"/>
  <c r="J273"/>
  <c r="J239"/>
  <c r="BK225"/>
  <c r="J193"/>
  <c r="BK183"/>
  <c r="BK167"/>
  <c r="BK152"/>
  <c r="BK135"/>
  <c r="BK311"/>
  <c r="J296"/>
  <c r="J285"/>
  <c r="J269"/>
  <c r="BK254"/>
  <c r="J241"/>
  <c r="J221"/>
  <c r="BK206"/>
  <c r="J195"/>
  <c r="BK185"/>
  <c r="J177"/>
  <c r="BK154"/>
  <c r="J135"/>
  <c r="J283"/>
  <c r="BK271"/>
  <c r="BK260"/>
  <c r="BK243"/>
  <c r="J237"/>
  <c r="BK221"/>
  <c r="J208"/>
  <c r="BK171"/>
  <c r="BK158"/>
  <c r="BK148"/>
  <c r="J323"/>
  <c r="J309"/>
  <c r="BK298"/>
  <c r="BK273"/>
  <c r="BK252"/>
  <c r="BK235"/>
  <c r="BK231"/>
  <c r="BK208"/>
  <c r="BK189"/>
  <c r="BK177"/>
  <c r="J160"/>
  <c r="BK144"/>
  <c i="7" r="J398"/>
  <c r="J396"/>
  <c r="BK384"/>
  <c r="BK382"/>
  <c r="J380"/>
  <c r="J374"/>
  <c r="J369"/>
  <c r="J367"/>
  <c r="J365"/>
  <c r="J347"/>
  <c r="J305"/>
  <c r="BK291"/>
  <c r="J270"/>
  <c r="J258"/>
  <c r="J248"/>
  <c r="BK218"/>
  <c r="BK211"/>
  <c r="BK188"/>
  <c r="BK162"/>
  <c r="BK144"/>
  <c r="BK134"/>
  <c r="BK427"/>
  <c r="BK417"/>
  <c r="BK407"/>
  <c r="BK400"/>
  <c r="J390"/>
  <c r="BK371"/>
  <c r="J361"/>
  <c r="BK349"/>
  <c r="J332"/>
  <c r="J322"/>
  <c r="BK314"/>
  <c r="BK287"/>
  <c r="BK266"/>
  <c r="J256"/>
  <c r="J228"/>
  <c r="J216"/>
  <c r="BK205"/>
  <c r="BK192"/>
  <c r="J169"/>
  <c r="BK160"/>
  <c r="BK148"/>
  <c r="J132"/>
  <c r="J400"/>
  <c r="J384"/>
  <c r="BK347"/>
  <c r="BK332"/>
  <c r="BK322"/>
  <c r="BK309"/>
  <c r="J291"/>
  <c r="J285"/>
  <c r="BK274"/>
  <c r="BK260"/>
  <c r="J240"/>
  <c r="BK232"/>
  <c r="BK216"/>
  <c r="BK202"/>
  <c r="J194"/>
  <c r="J171"/>
  <c r="J158"/>
  <c r="BK142"/>
  <c r="BK421"/>
  <c r="BK402"/>
  <c r="BK390"/>
  <c r="J371"/>
  <c r="BK359"/>
  <c r="BK338"/>
  <c r="BK324"/>
  <c r="J309"/>
  <c r="BK299"/>
  <c r="BK281"/>
  <c r="BK248"/>
  <c r="J209"/>
  <c r="J181"/>
  <c r="J148"/>
  <c r="J136"/>
  <c i="8" r="BK298"/>
  <c r="J282"/>
  <c r="J277"/>
  <c r="J257"/>
  <c r="BK249"/>
  <c r="J232"/>
  <c r="J224"/>
  <c r="BK209"/>
  <c r="J172"/>
  <c r="BK156"/>
  <c r="J148"/>
  <c r="J288"/>
  <c r="J271"/>
  <c r="BK257"/>
  <c r="J242"/>
  <c r="J228"/>
  <c r="J209"/>
  <c r="J198"/>
  <c r="J174"/>
  <c r="J156"/>
  <c r="BK141"/>
  <c r="J298"/>
  <c r="J290"/>
  <c r="BK193"/>
  <c r="BK187"/>
  <c r="BK180"/>
  <c r="BK145"/>
  <c r="J133"/>
  <c r="J273"/>
  <c r="J263"/>
  <c r="BK251"/>
  <c r="BK236"/>
  <c r="J213"/>
  <c r="J201"/>
  <c r="J183"/>
  <c r="J143"/>
  <c r="J135"/>
  <c i="9" r="J130"/>
  <c r="J142"/>
  <c r="BK130"/>
  <c r="J139"/>
  <c i="2" r="BK760"/>
  <c r="BK695"/>
  <c r="J575"/>
  <c r="BK537"/>
  <c r="BK460"/>
  <c r="J418"/>
  <c r="BK358"/>
  <c r="J297"/>
  <c r="BK203"/>
  <c r="BK165"/>
  <c r="J760"/>
  <c r="BK678"/>
  <c r="BK659"/>
  <c r="J641"/>
  <c r="BK627"/>
  <c r="BK613"/>
  <c r="BK599"/>
  <c r="J561"/>
  <c r="BK444"/>
  <c r="J381"/>
  <c r="BK347"/>
  <c r="J310"/>
  <c r="BK226"/>
  <c r="J173"/>
  <c r="BK791"/>
  <c r="BK559"/>
  <c r="BK492"/>
  <c r="BK473"/>
  <c r="BK386"/>
  <c r="BK241"/>
  <c r="J216"/>
  <c r="BK154"/>
  <c r="J695"/>
  <c r="J593"/>
  <c r="J570"/>
  <c r="J528"/>
  <c r="J452"/>
  <c r="J401"/>
  <c r="BK381"/>
  <c r="J324"/>
  <c r="J268"/>
  <c r="J226"/>
  <c r="J203"/>
  <c r="BK173"/>
  <c r="J154"/>
  <c i="3" r="BK1783"/>
  <c r="BK1770"/>
  <c r="J1754"/>
  <c r="J1725"/>
  <c r="J1673"/>
  <c r="J1625"/>
  <c r="BK1605"/>
  <c r="J1578"/>
  <c r="BK1540"/>
  <c r="J1527"/>
  <c r="J1503"/>
  <c r="BK1426"/>
  <c r="J1385"/>
  <c r="BK1352"/>
  <c r="BK1331"/>
  <c r="J1294"/>
  <c r="J1267"/>
  <c r="J1234"/>
  <c r="J1190"/>
  <c r="J1143"/>
  <c r="J1074"/>
  <c r="BK1042"/>
  <c r="BK994"/>
  <c r="BK978"/>
  <c r="J954"/>
  <c r="J894"/>
  <c r="J855"/>
  <c r="J828"/>
  <c r="BK787"/>
  <c r="J692"/>
  <c r="J552"/>
  <c r="J496"/>
  <c r="BK460"/>
  <c r="J436"/>
  <c r="BK364"/>
  <c r="J345"/>
  <c r="J301"/>
  <c r="BK240"/>
  <c r="BK169"/>
  <c r="J1888"/>
  <c r="J1877"/>
  <c r="J1871"/>
  <c r="BK1865"/>
  <c r="BK1859"/>
  <c r="BK1853"/>
  <c r="BK1836"/>
  <c r="BK1792"/>
  <c r="BK1751"/>
  <c r="J1699"/>
  <c r="J1652"/>
  <c r="BK1625"/>
  <c r="BK1578"/>
  <c r="J1543"/>
  <c r="BK1516"/>
  <c r="J1495"/>
  <c r="J1470"/>
  <c r="J1421"/>
  <c r="BK1372"/>
  <c r="J1362"/>
  <c r="J1335"/>
  <c r="BK1264"/>
  <c r="BK1243"/>
  <c r="BK1222"/>
  <c r="J1163"/>
  <c r="J1079"/>
  <c r="BK1048"/>
  <c r="BK1024"/>
  <c r="BK989"/>
  <c r="BK932"/>
  <c r="BK880"/>
  <c r="J853"/>
  <c r="J806"/>
  <c r="BK743"/>
  <c r="BK701"/>
  <c r="J608"/>
  <c r="BK547"/>
  <c r="J483"/>
  <c r="J434"/>
  <c r="J381"/>
  <c r="J295"/>
  <c r="J207"/>
  <c r="J178"/>
  <c r="BK1815"/>
  <c r="J1770"/>
  <c r="J1694"/>
  <c r="BK1649"/>
  <c r="BK1485"/>
  <c r="J1401"/>
  <c r="BK1365"/>
  <c r="J1352"/>
  <c r="J1333"/>
  <c r="BK1294"/>
  <c r="J1264"/>
  <c r="J1249"/>
  <c r="BK1237"/>
  <c r="J1222"/>
  <c r="J1187"/>
  <c r="J1155"/>
  <c r="BK1079"/>
  <c r="BK1072"/>
  <c r="BK1035"/>
  <c r="BK1028"/>
  <c r="BK973"/>
  <c r="BK947"/>
  <c r="BK919"/>
  <c r="J875"/>
  <c r="J847"/>
  <c r="BK820"/>
  <c r="BK801"/>
  <c r="J781"/>
  <c r="J671"/>
  <c r="J612"/>
  <c r="J488"/>
  <c r="J460"/>
  <c r="J442"/>
  <c r="J424"/>
  <c r="BK381"/>
  <c r="J364"/>
  <c r="BK328"/>
  <c r="BK283"/>
  <c r="J249"/>
  <c r="J225"/>
  <c r="J199"/>
  <c r="BK164"/>
  <c r="J1818"/>
  <c r="J1792"/>
  <c r="BK1732"/>
  <c r="J1678"/>
  <c r="BK1590"/>
  <c r="J1536"/>
  <c r="J1485"/>
  <c r="J1435"/>
  <c r="BK1348"/>
  <c r="BK1327"/>
  <c r="BK1258"/>
  <c r="J1240"/>
  <c r="J1210"/>
  <c r="BK1155"/>
  <c r="J1057"/>
  <c r="J1028"/>
  <c r="BK1006"/>
  <c r="BK937"/>
  <c r="J919"/>
  <c r="J891"/>
  <c r="BK875"/>
  <c r="BK851"/>
  <c r="BK811"/>
  <c r="BK793"/>
  <c r="J701"/>
  <c r="BK668"/>
  <c r="BK629"/>
  <c r="J547"/>
  <c r="BK478"/>
  <c r="BK409"/>
  <c r="BK389"/>
  <c r="BK335"/>
  <c r="J283"/>
  <c r="J223"/>
  <c r="BK203"/>
  <c r="J169"/>
  <c i="4" r="BK226"/>
  <c r="BK205"/>
  <c r="J191"/>
  <c r="BK153"/>
  <c r="BK247"/>
  <c r="BK241"/>
  <c r="BK224"/>
  <c r="J215"/>
  <c r="BK201"/>
  <c r="BK184"/>
  <c r="J174"/>
  <c r="J166"/>
  <c r="J153"/>
  <c r="BK239"/>
  <c r="BK222"/>
  <c r="BK213"/>
  <c r="J205"/>
  <c r="BK193"/>
  <c r="BK151"/>
  <c r="BK145"/>
  <c r="BK245"/>
  <c r="J230"/>
  <c r="J217"/>
  <c r="BK191"/>
  <c r="BK180"/>
  <c r="BK170"/>
  <c r="J162"/>
  <c r="J145"/>
  <c r="J136"/>
  <c i="5" r="J388"/>
  <c r="BK375"/>
  <c r="J345"/>
  <c r="BK334"/>
  <c r="J304"/>
  <c r="J287"/>
  <c r="BK278"/>
  <c r="J258"/>
  <c r="BK254"/>
  <c r="BK219"/>
  <c r="J194"/>
  <c r="J174"/>
  <c r="J150"/>
  <c r="BK134"/>
  <c r="J389"/>
  <c r="BK379"/>
  <c r="J365"/>
  <c r="J355"/>
  <c r="BK317"/>
  <c r="BK293"/>
  <c r="J278"/>
  <c r="J256"/>
  <c r="J248"/>
  <c r="BK238"/>
  <c r="J205"/>
  <c r="BK165"/>
  <c r="J156"/>
  <c r="J146"/>
  <c r="BK138"/>
  <c r="BK128"/>
  <c r="J373"/>
  <c r="BK361"/>
  <c r="J347"/>
  <c r="J334"/>
  <c r="BK313"/>
  <c r="BK295"/>
  <c r="BK260"/>
  <c r="J231"/>
  <c r="BK223"/>
  <c r="J209"/>
  <c r="BK185"/>
  <c r="J128"/>
  <c r="BK373"/>
  <c r="J338"/>
  <c r="BK322"/>
  <c r="J295"/>
  <c r="BK274"/>
  <c r="BK265"/>
  <c r="J242"/>
  <c r="BK231"/>
  <c r="J221"/>
  <c r="BK209"/>
  <c r="J185"/>
  <c r="BK159"/>
  <c r="BK152"/>
  <c r="J138"/>
  <c i="6" r="J315"/>
  <c r="BK304"/>
  <c r="J291"/>
  <c r="BK287"/>
  <c r="BK265"/>
  <c r="BK258"/>
  <c r="J229"/>
  <c r="BK211"/>
  <c r="BK199"/>
  <c r="J185"/>
  <c r="BK169"/>
  <c r="BK160"/>
  <c r="BK139"/>
  <c r="BK319"/>
  <c r="BK306"/>
  <c r="J294"/>
  <c r="BK283"/>
  <c r="BK267"/>
  <c r="J252"/>
  <c r="BK229"/>
  <c r="J213"/>
  <c r="BK193"/>
  <c r="J183"/>
  <c r="J173"/>
  <c r="J144"/>
  <c r="BK285"/>
  <c r="BK277"/>
  <c r="BK269"/>
  <c r="J250"/>
  <c r="BK241"/>
  <c r="BK219"/>
  <c r="BK204"/>
  <c r="J169"/>
  <c r="BK156"/>
  <c r="BK150"/>
  <c r="BK313"/>
  <c r="J304"/>
  <c r="BK294"/>
  <c r="J271"/>
  <c r="J254"/>
  <c r="J243"/>
  <c r="BK217"/>
  <c r="J191"/>
  <c r="BK181"/>
  <c r="BK163"/>
  <c r="BK146"/>
  <c r="BK133"/>
  <c i="7" r="J407"/>
  <c r="BK351"/>
  <c r="J334"/>
  <c r="BK293"/>
  <c r="BK285"/>
  <c r="J272"/>
  <c r="BK256"/>
  <c r="BK236"/>
  <c r="J214"/>
  <c r="J192"/>
  <c r="J173"/>
  <c r="J150"/>
  <c r="BK138"/>
  <c r="J429"/>
  <c r="BK419"/>
  <c r="J409"/>
  <c r="BK398"/>
  <c r="J378"/>
  <c r="BK365"/>
  <c r="BK353"/>
  <c r="J338"/>
  <c r="J328"/>
  <c r="BK320"/>
  <c r="BK305"/>
  <c r="J281"/>
  <c r="J264"/>
  <c r="BK254"/>
  <c r="J223"/>
  <c r="J198"/>
  <c r="BK183"/>
  <c r="J152"/>
  <c r="J138"/>
  <c r="BK423"/>
  <c r="BK392"/>
  <c r="BK380"/>
  <c r="J359"/>
  <c r="J330"/>
  <c r="J320"/>
  <c r="J295"/>
  <c r="BK289"/>
  <c r="J276"/>
  <c r="BK264"/>
  <c r="J252"/>
  <c r="J230"/>
  <c r="BK223"/>
  <c r="BK209"/>
  <c r="BK196"/>
  <c r="BK186"/>
  <c r="BK175"/>
  <c r="J160"/>
  <c r="BK154"/>
  <c r="BK425"/>
  <c r="J415"/>
  <c r="BK404"/>
  <c r="J394"/>
  <c r="BK378"/>
  <c r="J363"/>
  <c r="J355"/>
  <c r="BK343"/>
  <c r="BK328"/>
  <c r="BK311"/>
  <c r="BK301"/>
  <c r="BK295"/>
  <c r="BK250"/>
  <c r="BK234"/>
  <c r="BK226"/>
  <c r="J183"/>
  <c r="BK171"/>
  <c r="BK152"/>
  <c r="J134"/>
  <c i="8" r="BK294"/>
  <c r="J285"/>
  <c r="BK261"/>
  <c r="BK253"/>
  <c r="J236"/>
  <c r="J226"/>
  <c r="J218"/>
  <c r="BK203"/>
  <c r="J191"/>
  <c r="J178"/>
  <c r="BK165"/>
  <c r="BK152"/>
  <c r="J141"/>
  <c r="BK285"/>
  <c r="BK263"/>
  <c r="BK244"/>
  <c r="BK234"/>
  <c r="BK216"/>
  <c r="J203"/>
  <c r="J176"/>
  <c r="BK160"/>
  <c r="BK137"/>
  <c r="J302"/>
  <c r="BK282"/>
  <c r="J195"/>
  <c r="BK170"/>
  <c r="J152"/>
  <c r="BK135"/>
  <c r="BK277"/>
  <c r="BK271"/>
  <c r="J261"/>
  <c r="J247"/>
  <c r="J238"/>
  <c r="BK232"/>
  <c r="J222"/>
  <c r="J207"/>
  <c r="J189"/>
  <c r="J167"/>
  <c r="J163"/>
  <c r="J139"/>
  <c i="9" r="J133"/>
  <c r="J136"/>
  <c r="BK142"/>
  <c i="2" r="J773"/>
  <c r="BK580"/>
  <c r="BK557"/>
  <c r="BK468"/>
  <c r="J435"/>
  <c r="BK393"/>
  <c r="BK334"/>
  <c r="BK231"/>
  <c r="J196"/>
  <c r="J140"/>
  <c r="J705"/>
  <c r="J664"/>
  <c r="J654"/>
  <c r="BK641"/>
  <c r="J634"/>
  <c r="J620"/>
  <c r="J606"/>
  <c r="BK570"/>
  <c r="J473"/>
  <c r="J367"/>
  <c r="BK324"/>
  <c r="BK237"/>
  <c r="J218"/>
  <c r="J180"/>
  <c r="BK140"/>
  <c r="BK561"/>
  <c r="BK555"/>
  <c r="BK479"/>
  <c r="BK302"/>
  <c r="BK218"/>
  <c r="J184"/>
  <c r="BK773"/>
  <c r="BK586"/>
  <c r="J559"/>
  <c r="J479"/>
  <c r="J426"/>
  <c r="J358"/>
  <c r="BK297"/>
  <c r="J241"/>
  <c r="BK201"/>
  <c r="BK178"/>
  <c i="1" r="AS95"/>
  <c i="3" r="J1732"/>
  <c r="BK1694"/>
  <c r="BK1659"/>
  <c r="J1612"/>
  <c r="J1584"/>
  <c r="J1540"/>
  <c r="J1516"/>
  <c r="BK1495"/>
  <c r="BK1470"/>
  <c r="BK1399"/>
  <c r="J1372"/>
  <c r="J1346"/>
  <c r="J1327"/>
  <c r="BK1272"/>
  <c r="J1258"/>
  <c r="BK1228"/>
  <c r="BK1187"/>
  <c r="J1133"/>
  <c r="J1060"/>
  <c r="J1010"/>
  <c r="J991"/>
  <c r="J967"/>
  <c r="J947"/>
  <c r="BK860"/>
  <c r="J833"/>
  <c r="J789"/>
  <c r="J719"/>
  <c r="BK564"/>
  <c r="BK498"/>
  <c r="J465"/>
  <c r="BK451"/>
  <c r="BK399"/>
  <c r="J347"/>
  <c r="J289"/>
  <c r="BK231"/>
  <c r="J176"/>
  <c r="BK1888"/>
  <c r="BK1877"/>
  <c r="J1868"/>
  <c r="BK1856"/>
  <c r="J1853"/>
  <c r="J1826"/>
  <c r="J1774"/>
  <c r="BK1703"/>
  <c r="J1662"/>
  <c r="BK1633"/>
  <c r="J1605"/>
  <c r="J1557"/>
  <c r="BK1512"/>
  <c r="J1472"/>
  <c r="BK1455"/>
  <c r="BK1385"/>
  <c r="BK1356"/>
  <c r="BK1333"/>
  <c r="J1309"/>
  <c r="BK1225"/>
  <c r="BK1159"/>
  <c r="J1072"/>
  <c r="J1035"/>
  <c r="BK1021"/>
  <c r="BK954"/>
  <c r="BK871"/>
  <c r="J838"/>
  <c r="J793"/>
  <c r="BK719"/>
  <c r="BK641"/>
  <c r="BK558"/>
  <c r="BK508"/>
  <c r="J469"/>
  <c r="BK424"/>
  <c r="J370"/>
  <c r="J313"/>
  <c r="J209"/>
  <c r="J183"/>
  <c r="J1823"/>
  <c r="J1781"/>
  <c r="BK1725"/>
  <c r="BK1683"/>
  <c r="BK1620"/>
  <c r="BK1543"/>
  <c r="BK1499"/>
  <c r="J1426"/>
  <c r="BK1362"/>
  <c r="J1343"/>
  <c r="J1282"/>
  <c r="BK1255"/>
  <c r="J1243"/>
  <c r="J1225"/>
  <c r="J1214"/>
  <c r="BK1171"/>
  <c r="BK1143"/>
  <c r="J1115"/>
  <c r="J1069"/>
  <c r="BK1032"/>
  <c r="BK984"/>
  <c r="J942"/>
  <c r="BK902"/>
  <c r="J880"/>
  <c r="BK855"/>
  <c r="BK823"/>
  <c r="J811"/>
  <c r="BK783"/>
  <c r="J710"/>
  <c r="J645"/>
  <c r="BK521"/>
  <c r="J490"/>
  <c r="BK465"/>
  <c r="BK447"/>
  <c r="J429"/>
  <c r="J405"/>
  <c r="J356"/>
  <c r="BK322"/>
  <c r="J307"/>
  <c r="J277"/>
  <c r="J240"/>
  <c r="BK213"/>
  <c r="J1850"/>
  <c r="J1815"/>
  <c r="BK1778"/>
  <c r="J1683"/>
  <c r="J1659"/>
  <c r="BK1584"/>
  <c r="BK1531"/>
  <c r="BK1481"/>
  <c r="BK1432"/>
  <c r="J1367"/>
  <c r="BK1337"/>
  <c r="BK1324"/>
  <c r="J1246"/>
  <c r="J1171"/>
  <c r="J1159"/>
  <c r="J1051"/>
  <c r="J1021"/>
  <c r="J1001"/>
  <c r="J989"/>
  <c r="J925"/>
  <c r="J905"/>
  <c r="J884"/>
  <c r="BK853"/>
  <c r="BK828"/>
  <c r="BK797"/>
  <c r="J746"/>
  <c r="BK671"/>
  <c r="J635"/>
  <c r="BK608"/>
  <c r="BK490"/>
  <c r="J417"/>
  <c r="BK407"/>
  <c r="J389"/>
  <c r="BK345"/>
  <c r="BK301"/>
  <c r="J265"/>
  <c r="BK209"/>
  <c r="BK178"/>
  <c i="4" r="J243"/>
  <c r="J207"/>
  <c r="J176"/>
  <c r="J142"/>
  <c r="BK130"/>
  <c r="BK243"/>
  <c r="J235"/>
  <c r="BK230"/>
  <c r="J209"/>
  <c r="J186"/>
  <c r="J178"/>
  <c r="J170"/>
  <c r="BK157"/>
  <c r="J149"/>
  <c r="BK203"/>
  <c r="BK164"/>
  <c r="BK136"/>
  <c r="J239"/>
  <c r="BK220"/>
  <c r="J201"/>
  <c r="BK182"/>
  <c r="BK172"/>
  <c r="J157"/>
  <c r="BK142"/>
  <c r="J132"/>
  <c i="5" r="J379"/>
  <c r="BK365"/>
  <c r="J322"/>
  <c r="BK298"/>
  <c r="J285"/>
  <c r="J276"/>
  <c r="BK256"/>
  <c r="J238"/>
  <c r="BK215"/>
  <c r="BK176"/>
  <c r="BK162"/>
  <c r="BK146"/>
  <c r="BK390"/>
  <c r="J369"/>
  <c r="BK363"/>
  <c r="BK340"/>
  <c r="J307"/>
  <c r="J271"/>
  <c r="J254"/>
  <c r="J246"/>
  <c r="BK227"/>
  <c r="BK196"/>
  <c r="J159"/>
  <c r="BK140"/>
  <c r="J130"/>
  <c r="BK377"/>
  <c r="J363"/>
  <c r="BK353"/>
  <c r="J340"/>
  <c r="BK330"/>
  <c r="J309"/>
  <c r="J298"/>
  <c r="J262"/>
  <c r="BK248"/>
  <c r="BK225"/>
  <c r="BK211"/>
  <c r="J196"/>
  <c r="BK144"/>
  <c r="J387"/>
  <c r="J367"/>
  <c r="J353"/>
  <c r="BK319"/>
  <c r="J311"/>
  <c r="BK289"/>
  <c r="BK271"/>
  <c r="BK262"/>
  <c r="J244"/>
  <c r="J225"/>
  <c r="BK213"/>
  <c r="BK205"/>
  <c r="J178"/>
  <c r="J168"/>
  <c r="BK154"/>
  <c r="J142"/>
  <c i="6" r="BK323"/>
  <c r="J313"/>
  <c r="BK300"/>
  <c r="J277"/>
  <c r="J260"/>
  <c r="J231"/>
  <c r="J215"/>
  <c r="J202"/>
  <c r="BK187"/>
  <c r="BK173"/>
  <c r="BK165"/>
  <c r="BK137"/>
  <c r="BK315"/>
  <c r="BK289"/>
  <c r="BK279"/>
  <c r="J258"/>
  <c r="BK245"/>
  <c r="BK227"/>
  <c r="BK215"/>
  <c r="J199"/>
  <c r="J189"/>
  <c r="J179"/>
  <c r="J167"/>
  <c r="BK141"/>
  <c r="J279"/>
  <c r="J263"/>
  <c r="J245"/>
  <c r="BK239"/>
  <c r="J233"/>
  <c r="BK213"/>
  <c r="J175"/>
  <c r="J165"/>
  <c r="J154"/>
  <c r="J146"/>
  <c r="BK321"/>
  <c r="J311"/>
  <c r="J300"/>
  <c r="BK291"/>
  <c r="J256"/>
  <c r="BK248"/>
  <c r="J225"/>
  <c r="BK195"/>
  <c r="BK179"/>
  <c r="J158"/>
  <c r="J137"/>
  <c i="7" r="J411"/>
  <c r="J353"/>
  <c r="BK341"/>
  <c r="BK297"/>
  <c r="J289"/>
  <c r="BK276"/>
  <c r="J260"/>
  <c r="J250"/>
  <c r="J220"/>
  <c r="BK198"/>
  <c r="J186"/>
  <c r="BK164"/>
  <c r="BK146"/>
  <c r="BK132"/>
  <c r="J427"/>
  <c r="BK413"/>
  <c r="J402"/>
  <c r="BK394"/>
  <c r="J382"/>
  <c r="BK367"/>
  <c r="BK355"/>
  <c r="BK336"/>
  <c r="BK316"/>
  <c r="BK303"/>
  <c r="BK283"/>
  <c r="J268"/>
  <c r="BK258"/>
  <c r="BK240"/>
  <c r="J218"/>
  <c r="BK207"/>
  <c r="J196"/>
  <c r="BK190"/>
  <c r="J162"/>
  <c r="J156"/>
  <c r="J140"/>
  <c r="J421"/>
  <c r="BK386"/>
  <c r="BK361"/>
  <c r="J341"/>
  <c r="J324"/>
  <c r="BK318"/>
  <c r="BK307"/>
  <c r="BK279"/>
  <c r="BK268"/>
  <c r="J243"/>
  <c r="J234"/>
  <c r="J226"/>
  <c r="J207"/>
  <c r="J188"/>
  <c r="J177"/>
  <c r="BK166"/>
  <c r="BK156"/>
  <c r="BK136"/>
  <c r="J417"/>
  <c r="BK409"/>
  <c r="J388"/>
  <c r="BK376"/>
  <c r="J349"/>
  <c r="J336"/>
  <c r="J314"/>
  <c r="J307"/>
  <c r="J297"/>
  <c r="BK262"/>
  <c r="J236"/>
  <c r="J205"/>
  <c r="J175"/>
  <c r="BK169"/>
  <c r="J144"/>
  <c i="8" r="J304"/>
  <c r="BK290"/>
  <c r="BK280"/>
  <c r="J259"/>
  <c r="J251"/>
  <c r="BK230"/>
  <c r="J211"/>
  <c r="BK195"/>
  <c r="J180"/>
  <c r="BK167"/>
  <c r="BK158"/>
  <c r="J150"/>
  <c r="J294"/>
  <c r="J280"/>
  <c r="BK259"/>
  <c r="BK247"/>
  <c r="BK238"/>
  <c r="BK224"/>
  <c r="J205"/>
  <c r="BK178"/>
  <c r="J170"/>
  <c r="BK148"/>
  <c r="BK133"/>
  <c r="BK300"/>
  <c r="BK292"/>
  <c r="BK273"/>
  <c r="BK189"/>
  <c r="J158"/>
  <c r="BK139"/>
  <c r="BK302"/>
  <c r="BK275"/>
  <c r="BK267"/>
  <c r="J253"/>
  <c r="J240"/>
  <c r="J234"/>
  <c r="BK226"/>
  <c r="J216"/>
  <c r="BK205"/>
  <c r="BK185"/>
  <c r="J165"/>
  <c r="BK154"/>
  <c i="9" r="BK127"/>
  <c r="BK139"/>
  <c r="J145"/>
  <c i="2" l="1" r="P139"/>
  <c r="T139"/>
  <c r="R187"/>
  <c r="P554"/>
  <c r="BK564"/>
  <c r="J564"/>
  <c r="J104"/>
  <c r="T564"/>
  <c r="P598"/>
  <c r="R640"/>
  <c r="T653"/>
  <c r="P672"/>
  <c r="T744"/>
  <c i="3" r="P151"/>
  <c r="BK230"/>
  <c r="J230"/>
  <c r="J101"/>
  <c r="BK388"/>
  <c r="J388"/>
  <c r="J102"/>
  <c r="BK495"/>
  <c r="J495"/>
  <c r="J103"/>
  <c r="R507"/>
  <c r="BK827"/>
  <c r="J827"/>
  <c r="J105"/>
  <c r="BK863"/>
  <c r="J863"/>
  <c r="J108"/>
  <c r="R904"/>
  <c r="P993"/>
  <c r="P1071"/>
  <c r="T1078"/>
  <c r="P1189"/>
  <c r="P1224"/>
  <c r="T1364"/>
  <c r="T1398"/>
  <c r="T1494"/>
  <c r="BK1542"/>
  <c r="J1542"/>
  <c r="J118"/>
  <c r="BK1672"/>
  <c r="J1672"/>
  <c r="J119"/>
  <c r="BK1705"/>
  <c r="J1705"/>
  <c r="J120"/>
  <c r="BK1780"/>
  <c r="J1780"/>
  <c r="J121"/>
  <c r="P1810"/>
  <c r="T1846"/>
  <c i="4" r="T129"/>
  <c r="P144"/>
  <c r="BK159"/>
  <c r="J159"/>
  <c r="J101"/>
  <c r="BK188"/>
  <c r="J188"/>
  <c r="J102"/>
  <c r="R219"/>
  <c r="R200"/>
  <c r="T232"/>
  <c i="5" r="R127"/>
  <c r="R193"/>
  <c r="R237"/>
  <c r="R284"/>
  <c r="R329"/>
  <c r="R306"/>
  <c r="R352"/>
  <c r="R382"/>
  <c i="6" r="T132"/>
  <c r="R143"/>
  <c r="R162"/>
  <c r="R201"/>
  <c r="R210"/>
  <c r="P224"/>
  <c r="BK247"/>
  <c r="J247"/>
  <c r="J106"/>
  <c r="BK262"/>
  <c r="J262"/>
  <c r="J107"/>
  <c r="P293"/>
  <c r="P308"/>
  <c i="7" r="R131"/>
  <c r="R168"/>
  <c r="P185"/>
  <c r="BK204"/>
  <c r="J204"/>
  <c r="J101"/>
  <c r="P213"/>
  <c r="R247"/>
  <c r="R246"/>
  <c r="T278"/>
  <c r="P313"/>
  <c r="BK340"/>
  <c r="J340"/>
  <c r="J107"/>
  <c r="P373"/>
  <c r="R406"/>
  <c i="8" r="P132"/>
  <c r="BK147"/>
  <c r="J147"/>
  <c r="J99"/>
  <c r="BK162"/>
  <c r="J162"/>
  <c r="J100"/>
  <c r="P169"/>
  <c r="P182"/>
  <c r="P215"/>
  <c r="R221"/>
  <c r="R220"/>
  <c r="R246"/>
  <c r="BK279"/>
  <c r="J279"/>
  <c r="J109"/>
  <c i="2" r="BK187"/>
  <c r="J187"/>
  <c r="J101"/>
  <c r="T187"/>
  <c r="T554"/>
  <c r="P564"/>
  <c r="BK598"/>
  <c r="J598"/>
  <c r="J107"/>
  <c r="T640"/>
  <c r="R653"/>
  <c r="BK672"/>
  <c r="J672"/>
  <c r="J110"/>
  <c r="R744"/>
  <c i="3" r="R151"/>
  <c r="T230"/>
  <c r="T388"/>
  <c r="T495"/>
  <c r="T507"/>
  <c r="T827"/>
  <c r="P863"/>
  <c r="BK904"/>
  <c r="J904"/>
  <c r="J109"/>
  <c r="BK993"/>
  <c r="J993"/>
  <c r="J110"/>
  <c r="BK1071"/>
  <c r="J1071"/>
  <c r="J111"/>
  <c r="P1078"/>
  <c r="BK1189"/>
  <c r="J1189"/>
  <c r="J113"/>
  <c r="T1224"/>
  <c r="R1364"/>
  <c r="P1398"/>
  <c r="R1494"/>
  <c r="R1542"/>
  <c r="R1672"/>
  <c r="P1705"/>
  <c r="R1780"/>
  <c r="R1810"/>
  <c r="BK1846"/>
  <c r="J1846"/>
  <c r="J123"/>
  <c i="4" r="P129"/>
  <c r="R144"/>
  <c r="T159"/>
  <c r="T188"/>
  <c r="P219"/>
  <c r="P200"/>
  <c r="BK232"/>
  <c r="J232"/>
  <c r="J106"/>
  <c i="5" r="T127"/>
  <c r="BK193"/>
  <c r="J193"/>
  <c r="J99"/>
  <c r="T237"/>
  <c r="P284"/>
  <c r="P329"/>
  <c r="P306"/>
  <c r="T352"/>
  <c r="T382"/>
  <c i="6" r="R132"/>
  <c r="R131"/>
  <c r="P143"/>
  <c r="T162"/>
  <c r="T201"/>
  <c r="T210"/>
  <c r="T224"/>
  <c r="T247"/>
  <c r="P262"/>
  <c r="BK293"/>
  <c r="J293"/>
  <c r="J108"/>
  <c r="BK308"/>
  <c r="J308"/>
  <c r="J109"/>
  <c i="7" r="BK131"/>
  <c r="J131"/>
  <c r="J98"/>
  <c r="P168"/>
  <c r="BK185"/>
  <c r="J185"/>
  <c r="J100"/>
  <c r="R204"/>
  <c r="T213"/>
  <c r="BK247"/>
  <c r="BK246"/>
  <c r="J246"/>
  <c r="J103"/>
  <c r="R278"/>
  <c r="BK313"/>
  <c r="J313"/>
  <c r="J106"/>
  <c r="T340"/>
  <c r="T373"/>
  <c r="P406"/>
  <c i="8" r="T132"/>
  <c r="R147"/>
  <c r="T162"/>
  <c r="R169"/>
  <c r="BK182"/>
  <c r="J182"/>
  <c r="J102"/>
  <c r="BK215"/>
  <c r="J215"/>
  <c r="J103"/>
  <c r="BK221"/>
  <c r="J221"/>
  <c r="J105"/>
  <c r="BK246"/>
  <c r="J246"/>
  <c r="J106"/>
  <c r="BK266"/>
  <c r="BK265"/>
  <c r="J265"/>
  <c r="J107"/>
  <c r="R266"/>
  <c r="R265"/>
  <c r="R279"/>
  <c r="P284"/>
  <c r="T284"/>
  <c i="2" r="T598"/>
  <c r="BK640"/>
  <c r="J640"/>
  <c r="J108"/>
  <c r="BK653"/>
  <c r="J653"/>
  <c r="J109"/>
  <c r="T672"/>
  <c r="BK744"/>
  <c r="J744"/>
  <c r="J113"/>
  <c i="3" r="BK151"/>
  <c r="J151"/>
  <c r="J100"/>
  <c r="P230"/>
  <c r="R388"/>
  <c r="R495"/>
  <c r="BK507"/>
  <c r="J507"/>
  <c r="J104"/>
  <c r="P827"/>
  <c r="R863"/>
  <c r="T904"/>
  <c r="R993"/>
  <c r="R1071"/>
  <c r="R1078"/>
  <c r="T1189"/>
  <c r="BK1224"/>
  <c r="J1224"/>
  <c r="J114"/>
  <c r="P1364"/>
  <c r="BK1398"/>
  <c r="J1398"/>
  <c r="J116"/>
  <c r="BK1494"/>
  <c r="J1494"/>
  <c r="J117"/>
  <c r="P1542"/>
  <c r="T1672"/>
  <c r="T1705"/>
  <c r="P1780"/>
  <c r="BK1810"/>
  <c r="J1810"/>
  <c r="J122"/>
  <c r="P1846"/>
  <c i="4" r="R129"/>
  <c r="T144"/>
  <c r="P159"/>
  <c r="R188"/>
  <c r="T219"/>
  <c r="T200"/>
  <c r="R232"/>
  <c i="5" r="P127"/>
  <c r="T193"/>
  <c r="P237"/>
  <c r="BK284"/>
  <c r="J284"/>
  <c r="J101"/>
  <c r="BK329"/>
  <c r="J329"/>
  <c r="J103"/>
  <c r="BK352"/>
  <c r="J352"/>
  <c r="J104"/>
  <c r="BK382"/>
  <c r="J382"/>
  <c r="J105"/>
  <c i="6" r="BK132"/>
  <c r="J132"/>
  <c r="J99"/>
  <c r="BK143"/>
  <c r="J143"/>
  <c r="J100"/>
  <c r="BK162"/>
  <c r="J162"/>
  <c r="J101"/>
  <c r="BK201"/>
  <c r="J201"/>
  <c r="J102"/>
  <c r="BK210"/>
  <c r="J210"/>
  <c r="J103"/>
  <c r="BK224"/>
  <c r="J224"/>
  <c r="J105"/>
  <c r="R247"/>
  <c r="R262"/>
  <c r="R293"/>
  <c r="R308"/>
  <c i="7" r="T131"/>
  <c r="BK168"/>
  <c r="J168"/>
  <c r="J99"/>
  <c r="R185"/>
  <c r="P204"/>
  <c r="BK213"/>
  <c r="J213"/>
  <c r="J102"/>
  <c r="P247"/>
  <c r="P246"/>
  <c r="BK278"/>
  <c r="J278"/>
  <c r="J105"/>
  <c r="R313"/>
  <c r="P340"/>
  <c r="R373"/>
  <c r="BK406"/>
  <c r="J406"/>
  <c r="J109"/>
  <c i="8" r="BK132"/>
  <c r="T147"/>
  <c r="R162"/>
  <c r="T169"/>
  <c r="T182"/>
  <c r="T215"/>
  <c r="P221"/>
  <c r="P220"/>
  <c r="P246"/>
  <c r="P266"/>
  <c r="P279"/>
  <c i="2" r="BK139"/>
  <c r="J139"/>
  <c r="J100"/>
  <c r="R139"/>
  <c r="R138"/>
  <c r="P187"/>
  <c r="BK554"/>
  <c r="J554"/>
  <c r="J102"/>
  <c r="R554"/>
  <c r="R564"/>
  <c r="R598"/>
  <c r="P640"/>
  <c r="P653"/>
  <c r="R672"/>
  <c r="P744"/>
  <c i="3" r="T151"/>
  <c r="T150"/>
  <c r="R230"/>
  <c r="P388"/>
  <c r="P495"/>
  <c r="P507"/>
  <c r="R827"/>
  <c r="T863"/>
  <c r="P904"/>
  <c r="T993"/>
  <c r="T1071"/>
  <c r="BK1078"/>
  <c r="J1078"/>
  <c r="J112"/>
  <c r="R1189"/>
  <c r="R1224"/>
  <c r="BK1364"/>
  <c r="J1364"/>
  <c r="J115"/>
  <c r="R1398"/>
  <c r="P1494"/>
  <c r="T1542"/>
  <c r="P1672"/>
  <c r="R1705"/>
  <c r="T1780"/>
  <c r="T1810"/>
  <c r="R1846"/>
  <c i="4" r="BK129"/>
  <c r="J129"/>
  <c r="J99"/>
  <c r="BK144"/>
  <c r="J144"/>
  <c r="J100"/>
  <c r="R159"/>
  <c r="P188"/>
  <c r="BK219"/>
  <c r="J219"/>
  <c r="J105"/>
  <c r="P232"/>
  <c i="5" r="BK127"/>
  <c r="J127"/>
  <c r="J98"/>
  <c r="P193"/>
  <c r="BK237"/>
  <c r="J237"/>
  <c r="J100"/>
  <c r="T284"/>
  <c r="T329"/>
  <c r="T306"/>
  <c r="P352"/>
  <c r="P382"/>
  <c i="6" r="P132"/>
  <c r="T143"/>
  <c r="P162"/>
  <c r="P201"/>
  <c r="P210"/>
  <c r="R224"/>
  <c r="R223"/>
  <c r="P247"/>
  <c r="T262"/>
  <c r="T293"/>
  <c r="T308"/>
  <c i="7" r="P131"/>
  <c r="T168"/>
  <c r="T185"/>
  <c r="T204"/>
  <c r="R213"/>
  <c r="T247"/>
  <c r="T246"/>
  <c r="P278"/>
  <c r="T313"/>
  <c r="R340"/>
  <c r="BK373"/>
  <c r="J373"/>
  <c r="J108"/>
  <c r="T406"/>
  <c i="8" r="R132"/>
  <c r="P147"/>
  <c r="P162"/>
  <c r="BK169"/>
  <c r="J169"/>
  <c r="J101"/>
  <c r="R182"/>
  <c r="R215"/>
  <c r="T221"/>
  <c r="T220"/>
  <c r="T246"/>
  <c r="T266"/>
  <c r="T279"/>
  <c r="BK284"/>
  <c r="J284"/>
  <c r="J110"/>
  <c r="R284"/>
  <c i="2" r="BK592"/>
  <c r="J592"/>
  <c r="J106"/>
  <c r="BK704"/>
  <c r="J704"/>
  <c r="J111"/>
  <c i="4" r="BK197"/>
  <c r="J197"/>
  <c r="J103"/>
  <c r="BK200"/>
  <c r="J200"/>
  <c r="J104"/>
  <c i="2" r="BK585"/>
  <c r="J585"/>
  <c r="J105"/>
  <c r="BK711"/>
  <c r="J711"/>
  <c r="J112"/>
  <c r="BK790"/>
  <c r="J790"/>
  <c r="J115"/>
  <c i="5" r="BK306"/>
  <c r="J306"/>
  <c r="J102"/>
  <c i="9" r="BK129"/>
  <c r="J129"/>
  <c r="J99"/>
  <c r="BK132"/>
  <c r="J132"/>
  <c r="J100"/>
  <c i="3" r="BK859"/>
  <c r="J859"/>
  <c r="J106"/>
  <c r="BK1870"/>
  <c r="J1870"/>
  <c r="J124"/>
  <c i="9" r="BK141"/>
  <c r="J141"/>
  <c r="J103"/>
  <c i="2" r="BK772"/>
  <c r="J772"/>
  <c r="J114"/>
  <c i="3" r="BK1884"/>
  <c r="J1884"/>
  <c r="J126"/>
  <c r="BK1887"/>
  <c r="J1887"/>
  <c r="J127"/>
  <c i="9" r="BK126"/>
  <c r="BK135"/>
  <c r="J135"/>
  <c r="J101"/>
  <c r="BK138"/>
  <c r="J138"/>
  <c r="J102"/>
  <c r="BK144"/>
  <c r="J144"/>
  <c r="J104"/>
  <c i="8" r="J132"/>
  <c r="J98"/>
  <c r="J266"/>
  <c r="J108"/>
  <c i="9" r="J89"/>
  <c r="E114"/>
  <c r="BE130"/>
  <c r="BE133"/>
  <c i="8" r="BK220"/>
  <c r="J220"/>
  <c r="J104"/>
  <c i="9" r="F121"/>
  <c r="J92"/>
  <c r="BE127"/>
  <c r="BE136"/>
  <c r="BE142"/>
  <c r="BE139"/>
  <c r="BE145"/>
  <c i="7" r="J247"/>
  <c r="J104"/>
  <c i="8" r="E120"/>
  <c r="J124"/>
  <c r="J127"/>
  <c r="BE150"/>
  <c r="BE156"/>
  <c r="BE158"/>
  <c r="BE170"/>
  <c r="BE178"/>
  <c r="BE193"/>
  <c r="BE195"/>
  <c r="BE205"/>
  <c r="BE209"/>
  <c r="BE216"/>
  <c r="BE224"/>
  <c r="BE230"/>
  <c r="BE240"/>
  <c r="BE244"/>
  <c r="BE249"/>
  <c r="BE251"/>
  <c r="BE257"/>
  <c r="BE263"/>
  <c r="BE269"/>
  <c r="BE280"/>
  <c r="BE282"/>
  <c r="BE294"/>
  <c r="BE296"/>
  <c r="BE304"/>
  <c i="7" r="BK130"/>
  <c r="J130"/>
  <c r="J97"/>
  <c i="8" r="F92"/>
  <c r="BE148"/>
  <c r="BE154"/>
  <c r="BE167"/>
  <c r="BE172"/>
  <c r="BE174"/>
  <c r="BE176"/>
  <c r="BE277"/>
  <c r="BE285"/>
  <c r="BE290"/>
  <c r="BE298"/>
  <c r="BE300"/>
  <c r="BE141"/>
  <c r="BE152"/>
  <c r="BE163"/>
  <c r="BE165"/>
  <c r="BE180"/>
  <c r="BE183"/>
  <c r="BE189"/>
  <c r="BE198"/>
  <c r="BE203"/>
  <c r="BE211"/>
  <c r="BE213"/>
  <c r="BE222"/>
  <c r="BE226"/>
  <c r="BE228"/>
  <c r="BE232"/>
  <c r="BE236"/>
  <c r="BE238"/>
  <c r="BE242"/>
  <c r="BE255"/>
  <c r="BE259"/>
  <c r="BE261"/>
  <c r="BE267"/>
  <c r="BE273"/>
  <c r="BE275"/>
  <c r="BE288"/>
  <c r="BE292"/>
  <c r="BE133"/>
  <c r="BE135"/>
  <c r="BE137"/>
  <c r="BE139"/>
  <c r="BE143"/>
  <c r="BE145"/>
  <c r="BE160"/>
  <c r="BE185"/>
  <c r="BE187"/>
  <c r="BE191"/>
  <c r="BE201"/>
  <c r="BE207"/>
  <c r="BE218"/>
  <c r="BE234"/>
  <c r="BE247"/>
  <c r="BE253"/>
  <c r="BE271"/>
  <c r="BE302"/>
  <c i="7" r="BE134"/>
  <c r="BE136"/>
  <c r="BE146"/>
  <c r="BE148"/>
  <c r="BE150"/>
  <c r="BE154"/>
  <c r="BE156"/>
  <c r="BE158"/>
  <c r="BE160"/>
  <c r="BE173"/>
  <c r="BE211"/>
  <c r="BE214"/>
  <c r="BE216"/>
  <c r="BE220"/>
  <c r="BE228"/>
  <c r="BE243"/>
  <c r="BE256"/>
  <c r="BE258"/>
  <c r="BE268"/>
  <c r="BE272"/>
  <c r="BE281"/>
  <c r="BE283"/>
  <c r="BE289"/>
  <c r="BE291"/>
  <c r="BE293"/>
  <c r="BE332"/>
  <c r="BE365"/>
  <c r="BE380"/>
  <c r="BE382"/>
  <c r="BE398"/>
  <c r="BE400"/>
  <c r="BE417"/>
  <c r="BE419"/>
  <c r="E119"/>
  <c r="J123"/>
  <c r="J126"/>
  <c r="BE132"/>
  <c r="BE181"/>
  <c r="BE190"/>
  <c r="BE192"/>
  <c r="BE194"/>
  <c r="BE205"/>
  <c r="BE218"/>
  <c r="BE250"/>
  <c r="BE266"/>
  <c r="BE270"/>
  <c r="BE287"/>
  <c r="BE299"/>
  <c r="BE301"/>
  <c r="BE303"/>
  <c r="BE305"/>
  <c r="BE324"/>
  <c r="BE326"/>
  <c r="BE334"/>
  <c r="BE343"/>
  <c r="BE349"/>
  <c r="BE351"/>
  <c r="BE353"/>
  <c r="BE363"/>
  <c r="BE367"/>
  <c r="BE371"/>
  <c r="BE390"/>
  <c r="BE392"/>
  <c r="BE396"/>
  <c r="BE402"/>
  <c r="BE404"/>
  <c r="BE407"/>
  <c r="BE413"/>
  <c r="BE415"/>
  <c r="BE138"/>
  <c r="BE140"/>
  <c r="BE142"/>
  <c r="BE144"/>
  <c r="BE152"/>
  <c r="BE162"/>
  <c r="BE164"/>
  <c r="BE171"/>
  <c r="BE179"/>
  <c r="BE186"/>
  <c r="BE196"/>
  <c r="BE202"/>
  <c r="BE209"/>
  <c r="BE230"/>
  <c r="BE236"/>
  <c r="BE248"/>
  <c r="BE264"/>
  <c r="BE276"/>
  <c r="BE279"/>
  <c r="BE285"/>
  <c r="BE295"/>
  <c r="BE297"/>
  <c r="BE311"/>
  <c r="BE338"/>
  <c r="BE341"/>
  <c r="BE345"/>
  <c r="BE355"/>
  <c r="BE357"/>
  <c r="BE378"/>
  <c r="BE384"/>
  <c r="BE386"/>
  <c r="BE388"/>
  <c r="BE411"/>
  <c r="BE421"/>
  <c r="BE423"/>
  <c r="BE425"/>
  <c r="BE427"/>
  <c r="BE429"/>
  <c i="6" r="BK223"/>
  <c i="7" r="F92"/>
  <c r="BE166"/>
  <c r="BE169"/>
  <c r="BE175"/>
  <c r="BE177"/>
  <c r="BE183"/>
  <c r="BE188"/>
  <c r="BE198"/>
  <c r="BE200"/>
  <c r="BE207"/>
  <c r="BE223"/>
  <c r="BE226"/>
  <c r="BE232"/>
  <c r="BE234"/>
  <c r="BE238"/>
  <c r="BE240"/>
  <c r="BE252"/>
  <c r="BE254"/>
  <c r="BE260"/>
  <c r="BE262"/>
  <c r="BE274"/>
  <c r="BE307"/>
  <c r="BE309"/>
  <c r="BE314"/>
  <c r="BE316"/>
  <c r="BE318"/>
  <c r="BE320"/>
  <c r="BE322"/>
  <c r="BE328"/>
  <c r="BE330"/>
  <c r="BE336"/>
  <c r="BE347"/>
  <c r="BE359"/>
  <c r="BE361"/>
  <c r="BE369"/>
  <c r="BE374"/>
  <c r="BE376"/>
  <c r="BE394"/>
  <c r="BE409"/>
  <c i="6" r="F92"/>
  <c r="J123"/>
  <c r="BE133"/>
  <c r="BE150"/>
  <c r="BE152"/>
  <c r="BE154"/>
  <c r="BE165"/>
  <c r="BE171"/>
  <c r="BE173"/>
  <c r="BE175"/>
  <c r="BE181"/>
  <c r="BE191"/>
  <c r="BE193"/>
  <c r="BE197"/>
  <c r="BE211"/>
  <c r="BE213"/>
  <c r="BE219"/>
  <c r="BE221"/>
  <c r="BE227"/>
  <c r="BE239"/>
  <c r="BE243"/>
  <c r="BE258"/>
  <c r="BE260"/>
  <c r="BE275"/>
  <c r="BE277"/>
  <c r="BE283"/>
  <c r="BE285"/>
  <c r="BE296"/>
  <c r="BE304"/>
  <c r="BE306"/>
  <c r="BE311"/>
  <c r="BE315"/>
  <c r="BE319"/>
  <c r="E85"/>
  <c r="J126"/>
  <c r="BE141"/>
  <c r="BE179"/>
  <c r="BE187"/>
  <c r="BE189"/>
  <c r="BE199"/>
  <c r="BE202"/>
  <c r="BE208"/>
  <c r="BE215"/>
  <c r="BE229"/>
  <c r="BE233"/>
  <c r="BE235"/>
  <c r="BE250"/>
  <c r="BE256"/>
  <c r="BE263"/>
  <c r="BE273"/>
  <c r="BE279"/>
  <c r="BE287"/>
  <c i="5" r="BK126"/>
  <c r="BK125"/>
  <c r="J125"/>
  <c i="6" r="BE135"/>
  <c r="BE137"/>
  <c r="BE139"/>
  <c r="BE156"/>
  <c r="BE158"/>
  <c r="BE160"/>
  <c r="BE167"/>
  <c r="BE169"/>
  <c r="BE183"/>
  <c r="BE185"/>
  <c r="BE195"/>
  <c r="BE204"/>
  <c r="BE206"/>
  <c r="BE225"/>
  <c r="BE237"/>
  <c r="BE248"/>
  <c r="BE265"/>
  <c r="BE271"/>
  <c r="BE294"/>
  <c r="BE300"/>
  <c r="BE309"/>
  <c r="BE313"/>
  <c r="BE317"/>
  <c r="BE144"/>
  <c r="BE146"/>
  <c r="BE148"/>
  <c r="BE163"/>
  <c r="BE177"/>
  <c r="BE217"/>
  <c r="BE231"/>
  <c r="BE241"/>
  <c r="BE245"/>
  <c r="BE252"/>
  <c r="BE254"/>
  <c r="BE267"/>
  <c r="BE269"/>
  <c r="BE281"/>
  <c r="BE289"/>
  <c r="BE291"/>
  <c r="BE298"/>
  <c r="BE302"/>
  <c r="BE321"/>
  <c r="BE323"/>
  <c i="5" r="F92"/>
  <c r="BE130"/>
  <c r="BE144"/>
  <c r="BE162"/>
  <c r="BE165"/>
  <c r="BE176"/>
  <c r="BE194"/>
  <c r="BE248"/>
  <c r="BE260"/>
  <c r="BE278"/>
  <c r="BE291"/>
  <c r="BE298"/>
  <c r="BE304"/>
  <c r="BE332"/>
  <c r="BE334"/>
  <c r="BE340"/>
  <c r="BE342"/>
  <c r="BE345"/>
  <c r="BE359"/>
  <c r="BE361"/>
  <c r="BE377"/>
  <c r="BE379"/>
  <c r="E85"/>
  <c r="BE132"/>
  <c r="BE134"/>
  <c r="BE136"/>
  <c r="BE146"/>
  <c r="BE148"/>
  <c r="BE150"/>
  <c r="BE159"/>
  <c r="BE178"/>
  <c r="BE190"/>
  <c r="BE196"/>
  <c r="BE215"/>
  <c r="BE233"/>
  <c r="BE238"/>
  <c r="BE240"/>
  <c r="BE242"/>
  <c r="BE244"/>
  <c r="BE250"/>
  <c r="BE254"/>
  <c r="BE256"/>
  <c r="BE265"/>
  <c r="BE268"/>
  <c r="BE271"/>
  <c r="BE274"/>
  <c r="BE276"/>
  <c r="BE281"/>
  <c r="BE285"/>
  <c r="BE307"/>
  <c r="BE315"/>
  <c r="BE317"/>
  <c r="BE322"/>
  <c r="BE355"/>
  <c r="BE365"/>
  <c r="BE383"/>
  <c r="J92"/>
  <c r="BE140"/>
  <c r="BE152"/>
  <c r="BE154"/>
  <c r="BE168"/>
  <c r="BE174"/>
  <c r="BE188"/>
  <c r="BE207"/>
  <c r="BE213"/>
  <c r="BE217"/>
  <c r="BE219"/>
  <c r="BE221"/>
  <c r="BE225"/>
  <c r="BE229"/>
  <c r="BE231"/>
  <c r="BE258"/>
  <c r="BE262"/>
  <c r="BE289"/>
  <c r="BE295"/>
  <c r="BE301"/>
  <c r="BE311"/>
  <c r="BE324"/>
  <c r="BE330"/>
  <c r="BE336"/>
  <c r="BE363"/>
  <c r="BE369"/>
  <c r="BE371"/>
  <c r="BE375"/>
  <c r="BE387"/>
  <c r="BE388"/>
  <c r="BE389"/>
  <c r="BE390"/>
  <c r="J89"/>
  <c r="BE128"/>
  <c r="BE138"/>
  <c r="BE142"/>
  <c r="BE156"/>
  <c r="BE185"/>
  <c r="BE199"/>
  <c r="BE205"/>
  <c r="BE209"/>
  <c r="BE211"/>
  <c r="BE223"/>
  <c r="BE227"/>
  <c r="BE246"/>
  <c r="BE252"/>
  <c r="BE287"/>
  <c r="BE293"/>
  <c r="BE309"/>
  <c r="BE313"/>
  <c r="BE319"/>
  <c r="BE338"/>
  <c r="BE347"/>
  <c r="BE353"/>
  <c r="BE357"/>
  <c r="BE367"/>
  <c r="BE373"/>
  <c r="BE385"/>
  <c i="4" r="E116"/>
  <c r="BE145"/>
  <c r="BE151"/>
  <c r="BE153"/>
  <c r="BE166"/>
  <c r="BE178"/>
  <c r="BE184"/>
  <c r="BE191"/>
  <c r="BE195"/>
  <c r="BE198"/>
  <c r="BE207"/>
  <c r="BE211"/>
  <c r="BE213"/>
  <c r="BE220"/>
  <c r="BE233"/>
  <c r="BE243"/>
  <c i="3" r="BK1883"/>
  <c r="J1883"/>
  <c r="J125"/>
  <c i="4" r="J120"/>
  <c r="J123"/>
  <c r="BE132"/>
  <c r="BE138"/>
  <c r="BE142"/>
  <c r="BE155"/>
  <c r="BE157"/>
  <c r="BE160"/>
  <c r="BE162"/>
  <c r="BE164"/>
  <c r="BE168"/>
  <c r="BE170"/>
  <c r="BE172"/>
  <c r="BE174"/>
  <c r="BE176"/>
  <c r="BE180"/>
  <c r="BE182"/>
  <c r="BE186"/>
  <c r="BE201"/>
  <c r="BE217"/>
  <c r="BE224"/>
  <c r="BE230"/>
  <c r="BE241"/>
  <c r="BE247"/>
  <c r="F92"/>
  <c r="BE130"/>
  <c r="BE134"/>
  <c r="BE147"/>
  <c r="BE149"/>
  <c r="BE193"/>
  <c r="BE203"/>
  <c r="BE205"/>
  <c r="BE226"/>
  <c r="BE237"/>
  <c r="BE239"/>
  <c r="BE136"/>
  <c r="BE140"/>
  <c r="BE189"/>
  <c r="BE209"/>
  <c r="BE215"/>
  <c r="BE222"/>
  <c r="BE228"/>
  <c r="BE235"/>
  <c r="BE245"/>
  <c i="2" r="BK138"/>
  <c r="J138"/>
  <c r="J99"/>
  <c i="3" r="J91"/>
  <c r="F146"/>
  <c r="BE152"/>
  <c r="BE164"/>
  <c r="BE183"/>
  <c r="BE213"/>
  <c r="BE231"/>
  <c r="BE283"/>
  <c r="BE289"/>
  <c r="BE307"/>
  <c r="BE313"/>
  <c r="BE364"/>
  <c r="BE381"/>
  <c r="BE389"/>
  <c r="BE394"/>
  <c r="BE399"/>
  <c r="BE424"/>
  <c r="BE434"/>
  <c r="BE436"/>
  <c r="BE442"/>
  <c r="BE447"/>
  <c r="BE451"/>
  <c r="BE460"/>
  <c r="BE465"/>
  <c r="BE483"/>
  <c r="BE498"/>
  <c r="BE508"/>
  <c r="BE552"/>
  <c r="BE710"/>
  <c r="BE728"/>
  <c r="BE781"/>
  <c r="BE815"/>
  <c r="BE838"/>
  <c r="BE855"/>
  <c r="BE857"/>
  <c r="BE864"/>
  <c r="BE875"/>
  <c r="BE880"/>
  <c r="BE942"/>
  <c r="BE961"/>
  <c r="BE967"/>
  <c r="BE978"/>
  <c r="BE984"/>
  <c r="BE998"/>
  <c r="BE1024"/>
  <c r="BE1032"/>
  <c r="BE1072"/>
  <c r="BE1074"/>
  <c r="BE1079"/>
  <c r="BE1115"/>
  <c r="BE1122"/>
  <c r="BE1133"/>
  <c r="BE1179"/>
  <c r="BE1218"/>
  <c r="BE1228"/>
  <c r="BE1261"/>
  <c r="BE1264"/>
  <c r="BE1294"/>
  <c r="BE1329"/>
  <c r="BE1331"/>
  <c r="BE1352"/>
  <c r="BE1356"/>
  <c r="BE1385"/>
  <c r="BE1399"/>
  <c r="BE1401"/>
  <c r="BE1421"/>
  <c r="BE1470"/>
  <c r="BE1472"/>
  <c r="BE1495"/>
  <c r="BE1499"/>
  <c r="BE1503"/>
  <c r="BE1507"/>
  <c r="BE1512"/>
  <c r="BE1516"/>
  <c r="BE1536"/>
  <c r="BE1545"/>
  <c r="BE1573"/>
  <c r="BE1605"/>
  <c r="BE1615"/>
  <c r="BE1625"/>
  <c r="BE1649"/>
  <c r="BE1659"/>
  <c r="BE1689"/>
  <c r="BE1694"/>
  <c r="BE1703"/>
  <c r="BE1706"/>
  <c r="BE1751"/>
  <c r="BE1770"/>
  <c r="BE1815"/>
  <c r="BE1823"/>
  <c r="BE1850"/>
  <c r="BE1853"/>
  <c r="E85"/>
  <c r="J94"/>
  <c r="BE176"/>
  <c r="BE199"/>
  <c r="BE207"/>
  <c r="BE295"/>
  <c r="BE345"/>
  <c r="BE351"/>
  <c r="BE417"/>
  <c r="BE456"/>
  <c r="BE504"/>
  <c r="BE547"/>
  <c r="BE564"/>
  <c r="BE629"/>
  <c r="BE641"/>
  <c r="BE689"/>
  <c r="BE692"/>
  <c r="BE719"/>
  <c r="BE767"/>
  <c r="BE793"/>
  <c r="BE806"/>
  <c r="BE811"/>
  <c r="BE828"/>
  <c r="BE833"/>
  <c r="BE853"/>
  <c r="BE860"/>
  <c r="BE894"/>
  <c r="BE905"/>
  <c r="BE991"/>
  <c r="BE1001"/>
  <c r="BE1010"/>
  <c r="BE1016"/>
  <c r="BE1042"/>
  <c r="BE1048"/>
  <c r="BE1066"/>
  <c r="BE1159"/>
  <c r="BE1187"/>
  <c r="BE1190"/>
  <c r="BE1225"/>
  <c r="BE1231"/>
  <c r="BE1243"/>
  <c r="BE1258"/>
  <c r="BE1324"/>
  <c r="BE1327"/>
  <c r="BE1337"/>
  <c r="BE1343"/>
  <c r="BE1346"/>
  <c r="BE1367"/>
  <c r="BE1372"/>
  <c r="BE1379"/>
  <c r="BE1393"/>
  <c r="BE1432"/>
  <c r="BE1519"/>
  <c r="BE1550"/>
  <c r="BE1557"/>
  <c r="BE1578"/>
  <c r="BE1590"/>
  <c r="BE1612"/>
  <c r="BE1620"/>
  <c r="BE1662"/>
  <c r="BE1732"/>
  <c r="BE1754"/>
  <c r="BE1778"/>
  <c r="BE1783"/>
  <c r="BE1792"/>
  <c r="BE159"/>
  <c r="BE169"/>
  <c r="BE194"/>
  <c r="BE218"/>
  <c r="BE223"/>
  <c r="BE225"/>
  <c r="BE240"/>
  <c r="BE249"/>
  <c r="BE258"/>
  <c r="BE301"/>
  <c r="BE319"/>
  <c r="BE340"/>
  <c r="BE347"/>
  <c r="BE356"/>
  <c r="BE405"/>
  <c r="BE409"/>
  <c r="BE474"/>
  <c r="BE490"/>
  <c r="BE496"/>
  <c r="BE558"/>
  <c r="BE645"/>
  <c r="BE649"/>
  <c r="BE783"/>
  <c r="BE787"/>
  <c r="BE789"/>
  <c r="BE797"/>
  <c r="BE823"/>
  <c r="BE842"/>
  <c r="BE847"/>
  <c r="BE891"/>
  <c r="BE902"/>
  <c r="BE911"/>
  <c r="BE919"/>
  <c r="BE947"/>
  <c r="BE954"/>
  <c r="BE973"/>
  <c r="BE989"/>
  <c r="BE994"/>
  <c r="BE1006"/>
  <c r="BE1060"/>
  <c r="BE1076"/>
  <c r="BE1143"/>
  <c r="BE1150"/>
  <c r="BE1155"/>
  <c r="BE1171"/>
  <c r="BE1210"/>
  <c r="BE1234"/>
  <c r="BE1240"/>
  <c r="BE1252"/>
  <c r="BE1255"/>
  <c r="BE1267"/>
  <c r="BE1272"/>
  <c r="BE1277"/>
  <c r="BE1282"/>
  <c r="BE1340"/>
  <c r="BE1348"/>
  <c r="BE1396"/>
  <c r="BE1426"/>
  <c r="BE1481"/>
  <c r="BE1492"/>
  <c r="BE1523"/>
  <c r="BE1527"/>
  <c r="BE1531"/>
  <c r="BE1540"/>
  <c r="BE1584"/>
  <c r="BE1608"/>
  <c r="BE1652"/>
  <c r="BE1670"/>
  <c r="BE1673"/>
  <c r="BE1678"/>
  <c r="BE1725"/>
  <c r="BE1766"/>
  <c r="BE1768"/>
  <c r="BE1781"/>
  <c r="BE1818"/>
  <c r="BE1856"/>
  <c r="BE1859"/>
  <c r="BE1862"/>
  <c r="BE1865"/>
  <c r="BE1868"/>
  <c r="BE1871"/>
  <c r="BE1877"/>
  <c r="BE1885"/>
  <c r="BE1888"/>
  <c r="BE178"/>
  <c r="BE203"/>
  <c r="BE209"/>
  <c r="BE265"/>
  <c r="BE271"/>
  <c r="BE277"/>
  <c r="BE322"/>
  <c r="BE328"/>
  <c r="BE335"/>
  <c r="BE370"/>
  <c r="BE407"/>
  <c r="BE411"/>
  <c r="BE429"/>
  <c r="BE469"/>
  <c r="BE478"/>
  <c r="BE488"/>
  <c r="BE521"/>
  <c r="BE534"/>
  <c r="BE608"/>
  <c r="BE612"/>
  <c r="BE635"/>
  <c r="BE668"/>
  <c r="BE671"/>
  <c r="BE701"/>
  <c r="BE743"/>
  <c r="BE746"/>
  <c r="BE773"/>
  <c r="BE801"/>
  <c r="BE820"/>
  <c r="BE851"/>
  <c r="BE871"/>
  <c r="BE884"/>
  <c r="BE899"/>
  <c r="BE925"/>
  <c r="BE932"/>
  <c r="BE937"/>
  <c r="BE1021"/>
  <c r="BE1028"/>
  <c r="BE1035"/>
  <c r="BE1038"/>
  <c r="BE1051"/>
  <c r="BE1057"/>
  <c r="BE1069"/>
  <c r="BE1163"/>
  <c r="BE1167"/>
  <c r="BE1195"/>
  <c r="BE1214"/>
  <c r="BE1222"/>
  <c r="BE1237"/>
  <c r="BE1246"/>
  <c r="BE1249"/>
  <c r="BE1309"/>
  <c r="BE1333"/>
  <c r="BE1335"/>
  <c r="BE1354"/>
  <c r="BE1362"/>
  <c r="BE1365"/>
  <c r="BE1435"/>
  <c r="BE1455"/>
  <c r="BE1459"/>
  <c r="BE1474"/>
  <c r="BE1485"/>
  <c r="BE1543"/>
  <c r="BE1633"/>
  <c r="BE1667"/>
  <c r="BE1683"/>
  <c r="BE1699"/>
  <c r="BE1774"/>
  <c r="BE1801"/>
  <c r="BE1811"/>
  <c r="BE1826"/>
  <c r="BE1836"/>
  <c r="BE1847"/>
  <c i="2" r="E85"/>
  <c r="J134"/>
  <c r="BE140"/>
  <c r="BE188"/>
  <c r="BE226"/>
  <c r="BE233"/>
  <c r="BE302"/>
  <c r="BE310"/>
  <c r="BE324"/>
  <c r="BE347"/>
  <c r="BE401"/>
  <c r="BE435"/>
  <c r="BE460"/>
  <c r="BE468"/>
  <c r="BE555"/>
  <c r="BE565"/>
  <c r="BE586"/>
  <c r="BE593"/>
  <c r="BE673"/>
  <c r="BE686"/>
  <c r="BE159"/>
  <c r="BE165"/>
  <c r="BE180"/>
  <c r="BE184"/>
  <c r="BE201"/>
  <c r="BE211"/>
  <c r="BE231"/>
  <c r="BE241"/>
  <c r="BE246"/>
  <c r="BE268"/>
  <c r="BE316"/>
  <c r="BE334"/>
  <c r="BE353"/>
  <c r="BE358"/>
  <c r="BE379"/>
  <c r="BE410"/>
  <c r="BE426"/>
  <c r="BE444"/>
  <c r="BE464"/>
  <c r="BE528"/>
  <c r="BE570"/>
  <c r="BE580"/>
  <c r="BE705"/>
  <c r="BE712"/>
  <c r="BE745"/>
  <c r="BE791"/>
  <c r="F94"/>
  <c r="J131"/>
  <c r="BE154"/>
  <c r="BE171"/>
  <c r="BE178"/>
  <c r="BE203"/>
  <c r="BE367"/>
  <c r="BE393"/>
  <c r="BE418"/>
  <c r="BE452"/>
  <c r="BE473"/>
  <c r="BE492"/>
  <c r="BE537"/>
  <c r="BE548"/>
  <c r="BE557"/>
  <c r="BE575"/>
  <c r="BE599"/>
  <c r="BE606"/>
  <c r="BE613"/>
  <c r="BE620"/>
  <c r="BE627"/>
  <c r="BE634"/>
  <c r="BE641"/>
  <c r="BE647"/>
  <c r="BE654"/>
  <c r="BE659"/>
  <c r="BE664"/>
  <c r="BE695"/>
  <c r="BE760"/>
  <c r="BE147"/>
  <c r="BE169"/>
  <c r="BE173"/>
  <c r="BE196"/>
  <c r="BE216"/>
  <c r="BE218"/>
  <c r="BE237"/>
  <c r="BE297"/>
  <c r="BE381"/>
  <c r="BE386"/>
  <c r="BE479"/>
  <c r="BE559"/>
  <c r="BE561"/>
  <c r="BE678"/>
  <c r="BE730"/>
  <c r="BE773"/>
  <c r="F38"/>
  <c i="1" r="BC96"/>
  <c i="2" r="J36"/>
  <c i="1" r="AW96"/>
  <c i="3" r="F37"/>
  <c i="1" r="BB97"/>
  <c i="4" r="J34"/>
  <c i="1" r="AW98"/>
  <c i="5" r="J34"/>
  <c i="1" r="AW99"/>
  <c i="5" r="F34"/>
  <c i="1" r="BA99"/>
  <c i="5" r="F37"/>
  <c i="1" r="BD99"/>
  <c i="6" r="J34"/>
  <c i="1" r="AW100"/>
  <c i="7" r="F37"/>
  <c i="1" r="BD101"/>
  <c i="8" r="F34"/>
  <c i="1" r="BA102"/>
  <c i="9" r="J34"/>
  <c i="1" r="AW103"/>
  <c i="2" r="F37"/>
  <c i="1" r="BB96"/>
  <c i="3" r="F38"/>
  <c i="1" r="BC97"/>
  <c i="4" r="F34"/>
  <c i="1" r="BA98"/>
  <c i="4" r="F36"/>
  <c i="1" r="BC98"/>
  <c i="5" r="F35"/>
  <c i="1" r="BB99"/>
  <c i="6" r="F34"/>
  <c i="1" r="BA100"/>
  <c i="6" r="F36"/>
  <c i="1" r="BC100"/>
  <c i="7" r="F36"/>
  <c i="1" r="BC101"/>
  <c i="8" r="F37"/>
  <c i="1" r="BD102"/>
  <c i="9" r="F34"/>
  <c i="1" r="BA103"/>
  <c i="9" r="F35"/>
  <c i="1" r="BB103"/>
  <c i="2" r="F39"/>
  <c i="1" r="BD96"/>
  <c r="AS94"/>
  <c i="3" r="J36"/>
  <c i="1" r="AW97"/>
  <c i="4" r="F37"/>
  <c i="1" r="BD98"/>
  <c i="4" r="F35"/>
  <c i="1" r="BB98"/>
  <c i="5" r="F36"/>
  <c i="1" r="BC99"/>
  <c i="6" r="F37"/>
  <c i="1" r="BD100"/>
  <c i="6" r="F35"/>
  <c i="1" r="BB100"/>
  <c i="7" r="F35"/>
  <c i="1" r="BB101"/>
  <c i="8" r="F35"/>
  <c i="1" r="BB102"/>
  <c i="8" r="F36"/>
  <c i="1" r="BC102"/>
  <c i="2" r="F36"/>
  <c i="1" r="BA96"/>
  <c i="3" r="F36"/>
  <c i="1" r="BA97"/>
  <c i="3" r="F39"/>
  <c i="1" r="BD97"/>
  <c i="5" r="J30"/>
  <c i="7" r="F34"/>
  <c i="1" r="BA101"/>
  <c i="7" r="J34"/>
  <c i="1" r="AW101"/>
  <c i="8" r="J34"/>
  <c i="1" r="AW102"/>
  <c i="9" r="F37"/>
  <c i="1" r="BD103"/>
  <c i="9" r="F36"/>
  <c i="1" r="BC103"/>
  <c i="7" l="1" r="P130"/>
  <c r="P129"/>
  <c i="1" r="AU101"/>
  <c i="6" r="P131"/>
  <c i="2" r="R563"/>
  <c i="4" r="P128"/>
  <c r="P127"/>
  <c r="P126"/>
  <c i="1" r="AU98"/>
  <c i="3" r="R150"/>
  <c i="8" r="BK131"/>
  <c r="J131"/>
  <c r="J97"/>
  <c i="7" r="T130"/>
  <c r="T129"/>
  <c i="3" r="R862"/>
  <c i="6" r="R130"/>
  <c r="R129"/>
  <c i="3" r="P862"/>
  <c i="2" r="P563"/>
  <c r="T563"/>
  <c r="T138"/>
  <c i="9" r="BK125"/>
  <c r="J125"/>
  <c r="J97"/>
  <c i="3" r="T862"/>
  <c r="T149"/>
  <c i="2" r="R137"/>
  <c i="8" r="T131"/>
  <c i="6" r="T223"/>
  <c i="8" r="P131"/>
  <c i="7" r="R130"/>
  <c r="R129"/>
  <c i="6" r="P223"/>
  <c i="4" r="T128"/>
  <c r="T127"/>
  <c r="T126"/>
  <c i="2" r="P138"/>
  <c r="P137"/>
  <c i="1" r="AU96"/>
  <c i="8" r="T265"/>
  <c r="R131"/>
  <c r="R130"/>
  <c r="P265"/>
  <c i="5" r="P126"/>
  <c r="P125"/>
  <c i="1" r="AU99"/>
  <c i="4" r="R128"/>
  <c r="R127"/>
  <c r="R126"/>
  <c i="5" r="T126"/>
  <c r="T125"/>
  <c i="6" r="T131"/>
  <c r="T130"/>
  <c r="T129"/>
  <c i="5" r="R126"/>
  <c r="R125"/>
  <c i="3" r="P150"/>
  <c r="P149"/>
  <c i="1" r="AU97"/>
  <c i="3" r="BK150"/>
  <c r="J150"/>
  <c r="J99"/>
  <c i="4" r="BK128"/>
  <c r="J128"/>
  <c r="J98"/>
  <c i="6" r="BK131"/>
  <c r="J131"/>
  <c r="J98"/>
  <c i="9" r="J126"/>
  <c r="J98"/>
  <c i="2" r="BK563"/>
  <c r="J563"/>
  <c r="J103"/>
  <c i="3" r="BK862"/>
  <c r="J862"/>
  <c r="J107"/>
  <c i="8" r="BK130"/>
  <c r="J130"/>
  <c r="J96"/>
  <c i="7" r="BK129"/>
  <c r="J129"/>
  <c i="6" r="J223"/>
  <c r="J104"/>
  <c i="1" r="AG99"/>
  <c i="5" r="J126"/>
  <c r="J97"/>
  <c r="J96"/>
  <c i="3" r="BK149"/>
  <c r="J149"/>
  <c r="J98"/>
  <c i="2" r="BK137"/>
  <c r="J137"/>
  <c r="F35"/>
  <c i="1" r="AZ96"/>
  <c i="4" r="J33"/>
  <c i="1" r="AV98"/>
  <c r="AT98"/>
  <c i="5" r="F33"/>
  <c i="1" r="AZ99"/>
  <c i="6" r="J33"/>
  <c i="1" r="AV100"/>
  <c r="AT100"/>
  <c i="7" r="J33"/>
  <c i="1" r="AV101"/>
  <c r="AT101"/>
  <c i="9" r="J33"/>
  <c i="1" r="AV103"/>
  <c r="AT103"/>
  <c r="BD95"/>
  <c r="BA95"/>
  <c i="3" r="J35"/>
  <c i="1" r="AV97"/>
  <c r="AT97"/>
  <c i="8" r="F33"/>
  <c i="1" r="AZ102"/>
  <c i="2" r="J35"/>
  <c i="1" r="AV96"/>
  <c r="AT96"/>
  <c i="4" r="F33"/>
  <c i="1" r="AZ98"/>
  <c i="5" r="J33"/>
  <c i="1" r="AV99"/>
  <c r="AT99"/>
  <c r="AN99"/>
  <c i="6" r="F33"/>
  <c i="1" r="AZ100"/>
  <c i="7" r="F33"/>
  <c i="1" r="AZ101"/>
  <c i="9" r="F33"/>
  <c i="1" r="AZ103"/>
  <c r="BC95"/>
  <c i="2" r="J32"/>
  <c i="1" r="AG96"/>
  <c r="BB95"/>
  <c r="AX95"/>
  <c i="3" r="F35"/>
  <c i="1" r="AZ97"/>
  <c i="7" r="J30"/>
  <c i="1" r="AG101"/>
  <c i="8" r="J33"/>
  <c i="1" r="AV102"/>
  <c r="AT102"/>
  <c i="8" l="1" r="T130"/>
  <c i="2" r="T137"/>
  <c i="8" r="P130"/>
  <c i="1" r="AU102"/>
  <c i="3" r="R149"/>
  <c i="6" r="P130"/>
  <c r="P129"/>
  <c i="1" r="AU100"/>
  <c i="6" r="BK130"/>
  <c r="J130"/>
  <c r="J97"/>
  <c i="9" r="BK124"/>
  <c r="J124"/>
  <c r="J96"/>
  <c i="4" r="BK127"/>
  <c r="J127"/>
  <c r="J97"/>
  <c i="1" r="AN101"/>
  <c i="7" r="J96"/>
  <c r="J39"/>
  <c i="5" r="J39"/>
  <c i="1" r="AN96"/>
  <c i="2" r="J98"/>
  <c r="J41"/>
  <c i="1" r="AU95"/>
  <c r="AU94"/>
  <c r="BA94"/>
  <c r="AW94"/>
  <c r="AK30"/>
  <c r="AW95"/>
  <c r="BC94"/>
  <c r="AY94"/>
  <c r="AZ95"/>
  <c r="BB94"/>
  <c r="AX94"/>
  <c r="BD94"/>
  <c r="W33"/>
  <c r="AY95"/>
  <c i="3" r="J32"/>
  <c i="1" r="AG97"/>
  <c r="AN97"/>
  <c i="8" r="J30"/>
  <c i="1" r="AG102"/>
  <c r="AN102"/>
  <c i="4" l="1" r="BK126"/>
  <c r="J126"/>
  <c r="J96"/>
  <c i="6" r="BK129"/>
  <c r="J129"/>
  <c r="J96"/>
  <c i="8" r="J39"/>
  <c i="3" r="J41"/>
  <c i="1" r="W30"/>
  <c r="AZ94"/>
  <c r="W29"/>
  <c r="W32"/>
  <c i="9" r="J30"/>
  <c i="1" r="AG103"/>
  <c r="AV95"/>
  <c r="AT95"/>
  <c r="AG95"/>
  <c r="W31"/>
  <c i="9" l="1" r="J39"/>
  <c i="1" r="AN95"/>
  <c r="AN103"/>
  <c r="AV94"/>
  <c r="AK29"/>
  <c i="6" r="J30"/>
  <c i="1" r="AG100"/>
  <c r="AN100"/>
  <c i="4" r="J30"/>
  <c i="1" r="AG98"/>
  <c i="4" l="1" r="J39"/>
  <c i="6" r="J39"/>
  <c i="1" r="AN98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<sst xmlns="http://schemas.openxmlformats.org/spreadsheetml/2006/main">
  <si>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</si>
  <si>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</si>
  <si>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</si>
  <si>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</si>
  <si>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</si>
  <si>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{5db6bc4e-a2f9-4f27-bd65-5c3b6389c4ec}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</si>
  <si>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</si>
  <si>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</si>
  <si>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</si>
  <si>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</si>
  <si>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</si>
  <si>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</si>
  <si>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</si>
  <si>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</si>
  <si>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2021/10/30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</si>
  <si>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</si>
  <si>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</si>
  <si>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objektu č.p. 2755, ul. Západní ve Varnsdorfu</t>
  </si>
  <si>
    <t>KSO:</t>
  </si>
  <si>
    <t>CC-CZ:</t>
  </si>
  <si>
    <t>Místo:</t>
  </si>
  <si>
    <t>ul. Západní 2755, Varnsdorf, 470 47</t>
  </si>
  <si>
    <t>Datum:</t>
  </si>
  <si>
    <t>13. 3. 2025</t>
  </si>
  <si>
    <t>Zadavatel:</t>
  </si>
  <si>
    <t>IČ:</t>
  </si>
  <si>
    <t>Město Varnsdorf</t>
  </si>
  <si>
    <t>DIČ:</t>
  </si>
  <si>
    <t>Uchazeč:</t>
  </si>
  <si>
    <t>Vyplň údaj</t>
  </si>
  <si>
    <t>Projektant:</t>
  </si>
  <si>
    <t>DIGITRONIC CZ s. r. 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</si>
  <si>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</si>
  <si>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</si>
  <si>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</si>
  <si>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</si>
  <si>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</si>
  <si>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</si>
  <si>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</si>
  <si>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</si>
  <si>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</si>
  <si>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</si>
  <si>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</si>
  <si>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</si>
  <si>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</si>
  <si>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</si>
  <si>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</si>
  <si>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</si>
  <si>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</si>
  <si>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</si>
  <si>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</si>
  <si>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</si>
  <si>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</si>
  <si>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</si>
  <si>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</si>
  <si>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</si>
  <si>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</si>
  <si>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</si>
  <si>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</si>
  <si>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</si>
  <si>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</si>
  <si>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</si>
  <si>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</si>
  <si>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</si>
  <si>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</si>
  <si>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</si>
  <si>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</si>
  <si>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</si>
  <si>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</si>
  <si>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</si>
  <si>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</si>
  <si>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</si>
  <si>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</si>
  <si>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</si>
  <si>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</si>
  <si>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</si>
  <si>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</si>
  <si>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</si>
  <si>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</si>
  <si>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</si>
  <si>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D.1.1</t>
  </si>
  <si>
    <t>Architektonicko stavební část</t>
  </si>
  <si>
    <t>STA</t>
  </si>
  <si>
    <t>1</t>
  </si>
  <si>
    <t>{9bc26ff8-c465-4a4c-a4a2-bfbb169b615b}</t>
  </si>
  <si>
    <t>2</t>
  </si>
  <si>
    <t>/</t>
  </si>
  <si>
    <t>01</t>
  </si>
  <si>
    <t>Bourací práce</t>
  </si>
  <si>
    <t>Soupis</t>
  </si>
  <si>
    <t>{125d3880-53a0-45bb-9746-27aa42268a49}</t>
  </si>
  <si>
    <t>02</t>
  </si>
  <si>
    <t>Architektonicko – stavební část</t>
  </si>
  <si>
    <t>{b80fd5ed-da45-48d0-b2e9-71a83451cf48}</t>
  </si>
  <si>
    <t>D.1.4.A</t>
  </si>
  <si>
    <t>Vytápění</t>
  </si>
  <si>
    <t>{2815a00d-6516-4aa8-a143-7735a4839d7a}</t>
  </si>
  <si>
    <t>D.1.4.C</t>
  </si>
  <si>
    <t>Vzduchotechnika</t>
  </si>
  <si>
    <t>{a3ab7665-96ee-4b20-a178-a5efd5c32ee6}</t>
  </si>
  <si>
    <t>D.1.4.E</t>
  </si>
  <si>
    <t>Zařízení technických instalací</t>
  </si>
  <si>
    <t>{753353d4-96bb-4d79-9c3d-a7e56a86b3b9}</t>
  </si>
  <si>
    <t>D.1.4.G</t>
  </si>
  <si>
    <t>Elektroinstalace</t>
  </si>
  <si>
    <t>{6e469e24-2f4e-4d00-8a25-2d9c65e8a7c0}</t>
  </si>
  <si>
    <t>D.1.4.H</t>
  </si>
  <si>
    <t>Slaboproud</t>
  </si>
  <si>
    <t>{eeeeb10e-f596-49de-8f83-6dc7a1b24335}</t>
  </si>
  <si>
    <t>VRN</t>
  </si>
  <si>
    <t>Vedlejší rozpočtové náklady</t>
  </si>
  <si>
    <t>{d1dc22f1-00a9-4c7a-b21c-f2ebce9f29d1}</t>
  </si>
  <si>
    <t>plocha_okna</t>
  </si>
  <si>
    <t>Dřevěná okna - plocha</t>
  </si>
  <si>
    <t>m2</t>
  </si>
  <si>
    <t>77,6</t>
  </si>
  <si>
    <t>3</t>
  </si>
  <si>
    <t>plocha_sklo</t>
  </si>
  <si>
    <t>Skleněné tvárnice - plocha</t>
  </si>
  <si>
    <t>146,388</t>
  </si>
  <si>
    <t>KRYCÍ LIST SOUPISU PRACÍ</t>
  </si>
  <si>
    <t>plochy_1NP</t>
  </si>
  <si>
    <t>Plochy místnostní 1.NP</t>
  </si>
  <si>
    <t>420,22</t>
  </si>
  <si>
    <t>plochy_2NP</t>
  </si>
  <si>
    <t>Plochy místností 2.NP</t>
  </si>
  <si>
    <t>425,99</t>
  </si>
  <si>
    <t>Objekt:</t>
  </si>
  <si>
    <t>D.1.1 - Architektonicko stavební část</t>
  </si>
  <si>
    <t>Soupis:</t>
  </si>
  <si>
    <t>01 -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</si>
  <si>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</si>
  <si>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</si>
  <si>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</si>
  <si>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</si>
  <si>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</si>
  <si>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</si>
  <si>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</si>
  <si>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práce-bourání</t>
  </si>
  <si>
    <t xml:space="preserve">    997 - Přesun sutě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</si>
  <si>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</si>
  <si>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</si>
  <si>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</si>
  <si>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</si>
  <si>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725 - Zdravotechnika - zařizovací předměty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</si>
  <si>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</si>
  <si>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</si>
  <si>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</si>
  <si>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</si>
  <si>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</si>
  <si>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</si>
  <si>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787 - Dokončovací práce - zasklívání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</si>
  <si>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</si>
  <si>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</si>
  <si>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</si>
  <si>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</si>
  <si>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</si>
  <si>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</si>
  <si>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</si>
  <si>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</si>
  <si>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</si>
  <si>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</si>
  <si>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</si>
  <si>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</si>
  <si>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</si>
  <si>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</si>
  <si>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</si>
  <si>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</si>
  <si>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</si>
  <si>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</si>
  <si>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</si>
  <si>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</si>
  <si>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</si>
  <si>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CS ÚRS 2025 01</t>
  </si>
  <si>
    <t>4</t>
  </si>
  <si>
    <t>-1031185415</t>
  </si>
  <si>
    <t>PP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</si>
  <si>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</si>
  <si>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VV</t>
  </si>
  <si>
    <t>dle D.1.1.06</t>
  </si>
  <si>
    <t xml:space="preserve">"demontáž okapového chodníku" </t>
  </si>
  <si>
    <t>(18,9+1)*2*0,5</t>
  </si>
  <si>
    <t>24,9*0,5+(24,9-6,9)*0,5</t>
  </si>
  <si>
    <t>Součet</t>
  </si>
  <si>
    <t>113107122</t>
  </si>
  <si>
    <t>Odstranění podkladu z kameniva drceného tl přes 100 do 200 mm ručně</t>
  </si>
  <si>
    <t>2094237330</t>
  </si>
  <si>
    <t>Odstranění podkladů nebo krytů ručně s přemístěním hmot na skládku na vzdálenost do 3 m nebo s naložením na dopravní prostředek z kameniva hrubého drceného, o tl. vrstvy přes 100 do 200 mm</t>
  </si>
  <si>
    <t>"ŽB základová vana výtahové šachty_předpoklad 150mm"</t>
  </si>
  <si>
    <t>2,25*2,51</t>
  </si>
  <si>
    <t>"vstup"</t>
  </si>
  <si>
    <t>6,65*3,0</t>
  </si>
  <si>
    <t>132212111</t>
  </si>
  <si>
    <t>Hloubení rýh š do 800 mm v soudržných horninách třídy těžitelnosti I skupiny 3 ručně</t>
  </si>
  <si>
    <t>m3</t>
  </si>
  <si>
    <t>CS ÚRS 2021 02</t>
  </si>
  <si>
    <t>1783104935</t>
  </si>
  <si>
    <t>Hloubení rýh šířky do 800 mm ručně zapažených i nezapažených, s urovnáním dna do předepsaného profilu a spádu v hornině třídy těžitelnosti I skupiny 3 soudržných</t>
  </si>
  <si>
    <t>"vstup_základové pasy"</t>
  </si>
  <si>
    <t>0,85*(3,2*1,0*2+5,4*0,4)</t>
  </si>
  <si>
    <t>133212011</t>
  </si>
  <si>
    <t>Hloubení šachet v hornině třídy těžitelnosti I skupiny 3 plocha výkopu do 4 m2 ručně</t>
  </si>
  <si>
    <t>-366599725</t>
  </si>
  <si>
    <t>Hloubení šachet ručně zapažených i nezapažených v horninách třídy těžitelnosti I skupiny 3, půdorysná plocha výkopu do 4 m2</t>
  </si>
  <si>
    <t>2,25*2,51*1,0</t>
  </si>
  <si>
    <t>"základ pod P2" 0,6*0,6*0,75</t>
  </si>
  <si>
    <t>5</t>
  </si>
  <si>
    <t>162351103</t>
  </si>
  <si>
    <t>Vodorovné přemístění přes 50 do 500 m výkopku/sypaniny z horniny třídy těžitelnosti I skupiny 1 až 3</t>
  </si>
  <si>
    <t>-395015197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</si>
  <si>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</si>
  <si>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7,276+5,918</t>
  </si>
  <si>
    <t>6</t>
  </si>
  <si>
    <t>162751119</t>
  </si>
  <si>
    <t>Příplatek k vodorovnému přemístění výkopku/sypaniny z horniny třídy těžitelnosti I skupiny 1 až 3 ZKD 1000 m přes 10000 m</t>
  </si>
  <si>
    <t>-1945127337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</si>
  <si>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</si>
  <si>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7</t>
  </si>
  <si>
    <t>167151101</t>
  </si>
  <si>
    <t>Nakládání výkopku z hornin třídy těžitelnosti I skupiny 1 až 3 do 100 m3</t>
  </si>
  <si>
    <t>-1217087113</t>
  </si>
  <si>
    <t>Nakládání, skládání a překládání neulehlého výkopku nebo sypaniny strojně nakládání, množství do 100 m3, z horniny třídy těžitelnosti I, skupiny 1 až 3</t>
  </si>
  <si>
    <t>8</t>
  </si>
  <si>
    <t>171201231</t>
  </si>
  <si>
    <t>Poplatek za uložení zeminy a kamení na recyklační skládce (skládkovné) kód odpadu 17 05 04</t>
  </si>
  <si>
    <t>t</t>
  </si>
  <si>
    <t>1237547092</t>
  </si>
  <si>
    <t>Poplatek za uložení stavebního odpadu na recyklační skládce (skládkovné) zeminy a kamení zatříděného do Katalogu odpadů pod kódem 17 05 04</t>
  </si>
  <si>
    <t>m3 * koeficient množství</t>
  </si>
  <si>
    <t>13,194*1,8</t>
  </si>
  <si>
    <t>9</t>
  </si>
  <si>
    <t>171251201</t>
  </si>
  <si>
    <t>Uložení sypaniny na skládky nebo meziskládky</t>
  </si>
  <si>
    <t>522041484</t>
  </si>
  <si>
    <t>Uložení sypaniny na skládky nebo meziskládky bez hutnění s upravením uložené sypaniny do předepsaného tvaru</t>
  </si>
  <si>
    <t>10</t>
  </si>
  <si>
    <t>174111101</t>
  </si>
  <si>
    <t>Zásyp jam, šachet rýh nebo kolem objektů sypaninou se zhutněním ručně</t>
  </si>
  <si>
    <t>616797231</t>
  </si>
  <si>
    <t>Zásyp sypaninou z jakékoliv horniny ručně s uložením výkopku ve vrstvách se zhutněním jam, šachet, rýh nebo kolem objektů v těchto vykopávkách</t>
  </si>
  <si>
    <t>"zásypy, dosypy_předpoklad" 4,5</t>
  </si>
  <si>
    <t>11</t>
  </si>
  <si>
    <t>M</t>
  </si>
  <si>
    <t>58344121</t>
  </si>
  <si>
    <t>štěrkodrť frakce 0/8</t>
  </si>
  <si>
    <t>-1670924010</t>
  </si>
  <si>
    <t>4,5*1,8 'Přepočtené koeficientem množství</t>
  </si>
  <si>
    <t>Ostatní konstrukce a práce-bourání</t>
  </si>
  <si>
    <t>941111111</t>
  </si>
  <si>
    <t>Montáž lešení řadového trubkového lehkého s podlahami zatížení do 200 kg/m2 š od 0,6 do 0,9 m v do 10 m</t>
  </si>
  <si>
    <t>-858311026</t>
  </si>
  <si>
    <t xml:space="preserve">Montáž lešení řadového trubkového lehkého pracovního s podlahami  s provozním zatížením tř. 3 do 200 kg/m2 šířky tř. W06 od 0,6 do 0,9 m, výšky do 10 m</t>
  </si>
  <si>
    <t>lešení</t>
  </si>
  <si>
    <t>"jihozápad" (0,5+18,9+0,5)*(8,85+0,9)</t>
  </si>
  <si>
    <t>"jihovýchod" 24,9*(9,0+0,9)</t>
  </si>
  <si>
    <t>"sevarozápad" 24,9*(9,0+0,9)</t>
  </si>
  <si>
    <t>"severovýchod" (0,5+18,9+0,5)*(9,0+0,9)</t>
  </si>
  <si>
    <t>13</t>
  </si>
  <si>
    <t>941111211</t>
  </si>
  <si>
    <t>Příplatek k lešení řadovému trubkovému lehkému s podlahami š 0,9 m v 10 m za první a ZKD den použití</t>
  </si>
  <si>
    <t>-1955744964</t>
  </si>
  <si>
    <t xml:space="preserve">Montáž lešení řadového trubkového lehkého pracovního s podlahami  s provozním zatížením tř. 3 do 200 kg/m2 Příplatek za první a každý další den použití lešení k ceně -1111</t>
  </si>
  <si>
    <t>pronájem lešení_150 dní</t>
  </si>
  <si>
    <t>884,055*150</t>
  </si>
  <si>
    <t>14</t>
  </si>
  <si>
    <t>941111811</t>
  </si>
  <si>
    <t>Demontáž lešení řadového trubkového lehkého s podlahami zatížení do 200 kg/m2 š přes 0,6 do 0,9 m v do 10 m</t>
  </si>
  <si>
    <t>1573637298</t>
  </si>
  <si>
    <t xml:space="preserve">Demontáž lešení řadového trubkového lehkého pracovního s podlahami  s provozním zatížením tř. 3 do 200 kg/m2 šířky tř. W06 od 0,6 do 0,9 m, výšky do 10 m</t>
  </si>
  <si>
    <t>85</t>
  </si>
  <si>
    <t>944111121</t>
  </si>
  <si>
    <t>Montáž ochranného zábradlí trubkového vnitřního na lešeňových konstrukcích jednotyčového</t>
  </si>
  <si>
    <t>m</t>
  </si>
  <si>
    <t>1288400765</t>
  </si>
  <si>
    <t>Zábradlí ochranné trubkové vnitřní na lešeňových konstrukcích jednotyčové montáž</t>
  </si>
  <si>
    <t>lešení - vnitřní zábradlí</t>
  </si>
  <si>
    <t>"jihozápad" (0,5+18,9+0,5)*((8,85+0,9)/2)</t>
  </si>
  <si>
    <t>"jihovýchod" 24,9*((9,0+0,9))/2</t>
  </si>
  <si>
    <t>"sevarozápad" 24,9*(9,0+0,9)/2</t>
  </si>
  <si>
    <t>"severovýchod" (0,5+18,9+0,5)*((9,0+0,9))/2</t>
  </si>
  <si>
    <t>86</t>
  </si>
  <si>
    <t>944111221</t>
  </si>
  <si>
    <t>Příplatek k ochrannému zábradlí trubkovému vnitřnímu jednotyčovému za každý den použití</t>
  </si>
  <si>
    <t>-208002905</t>
  </si>
  <si>
    <t>Zábradlí ochranné trubkové vnitřní na lešeňových konstrukcích jednotyčové příplatek k ceně za každý den použití</t>
  </si>
  <si>
    <t>pronájem zábradlí_150 dní</t>
  </si>
  <si>
    <t>442,028*150</t>
  </si>
  <si>
    <t>87</t>
  </si>
  <si>
    <t>944111821</t>
  </si>
  <si>
    <t>Demontáž ochranného zábradlí trubkového vnitřního na lešeňových konstrukcích jednotyčového</t>
  </si>
  <si>
    <t>83007188</t>
  </si>
  <si>
    <t>Zábradlí ochranné trubkové vnitřní na lešeňových konstrukcích jednotyčové demontáž</t>
  </si>
  <si>
    <t>15</t>
  </si>
  <si>
    <t>944511111</t>
  </si>
  <si>
    <t>Montáž ochranné sítě z textilie z umělých vláken</t>
  </si>
  <si>
    <t>-1875633689</t>
  </si>
  <si>
    <t xml:space="preserve">Montáž ochranné sítě  zavěšené na konstrukci lešení z textilie z umělých vláken</t>
  </si>
  <si>
    <t>ochranné sítě z textilie</t>
  </si>
  <si>
    <t>16</t>
  </si>
  <si>
    <t>944511211</t>
  </si>
  <si>
    <t>Příplatek k ochranné síti za první a ZKD den použití</t>
  </si>
  <si>
    <t>-1262199347</t>
  </si>
  <si>
    <t xml:space="preserve">Montáž ochranné sítě  Příplatek za první a každý další den použití sítě k ceně -1111</t>
  </si>
  <si>
    <t>pronájem ochranné sítě z textilie_150 dní</t>
  </si>
  <si>
    <t>17</t>
  </si>
  <si>
    <t>944511811</t>
  </si>
  <si>
    <t>Demontáž ochranné sítě z textilie z umělých vláken</t>
  </si>
  <si>
    <t>-338626505</t>
  </si>
  <si>
    <t xml:space="preserve">Demontáž ochranné sítě  zavěšené na konstrukci lešení z textilie z umělých vláken</t>
  </si>
  <si>
    <t>18</t>
  </si>
  <si>
    <t>949101111</t>
  </si>
  <si>
    <t>Lešení pomocné pro objekty pozemních staveb s lešeňovou podlahou v do 1,9 m zatížení do 150 kg/m2</t>
  </si>
  <si>
    <t>1039896703</t>
  </si>
  <si>
    <t xml:space="preserve">Lešení pomocné pracovní pro objekty pozemních staveb  pro zatížení do 150 kg/m2, o výšce lešeňové podlahy do 1,9 m</t>
  </si>
  <si>
    <t>"plochy místností 2.NP"</t>
  </si>
  <si>
    <t>19</t>
  </si>
  <si>
    <t>949101112</t>
  </si>
  <si>
    <t>Lešení pomocné pro objekty pozemních staveb s lešeňovou podlahou v přes 1,9 do 3,5 m zatížení do 150 kg/m2</t>
  </si>
  <si>
    <t>-2124255774</t>
  </si>
  <si>
    <t xml:space="preserve">Lešení pomocné pracovní pro objekty pozemních staveb  pro zatížení do 150 kg/m2, o výšce lešeňové podlahy přes 1,9 do 3,5 m</t>
  </si>
  <si>
    <t>"plochy místností 1.NP"</t>
  </si>
  <si>
    <t>20</t>
  </si>
  <si>
    <t>952902501</t>
  </si>
  <si>
    <t>Čištění střešních nebo nadstřešních konstrukcí plochých střech budov</t>
  </si>
  <si>
    <t>1092854160</t>
  </si>
  <si>
    <t xml:space="preserve">Čištění budov při provádění oprav a udržovacích prací  střešních nebo nadstřešních konstrukcí, střech plochých</t>
  </si>
  <si>
    <t>dle D.1.1.05</t>
  </si>
  <si>
    <t>"střecha" 24,3*18,3</t>
  </si>
  <si>
    <t>962032230</t>
  </si>
  <si>
    <t>Bourání zdiva z cihel pálených nebo vápenopískových na MV nebo MVC do 1 m3</t>
  </si>
  <si>
    <t>-1050640672</t>
  </si>
  <si>
    <t xml:space="preserve">Bourání zdiva nadzákladového z cihel nebo tvárnic  z cihel pálených nebo vápenopískových, na maltu vápennou nebo vápenocementovou, objemu do 1 m3</t>
  </si>
  <si>
    <t>vybourání obvodového zdiva cihelného</t>
  </si>
  <si>
    <t>"pohled jihozápadní" 1,0*0,15*2,4+0,335*0,3*2,4+1,0*0,15*2,4+0,135*0,3*2,4</t>
  </si>
  <si>
    <t>Mezisoučet</t>
  </si>
  <si>
    <t>Dle D.1.1.02</t>
  </si>
  <si>
    <t>vybourání vnitřního zdiva cihelného</t>
  </si>
  <si>
    <t>0,6*0,2*3,0</t>
  </si>
  <si>
    <t>1,035*0,2*3,0</t>
  </si>
  <si>
    <t>1,035*0,15*3,0-0,7*2,05*2*0,15</t>
  </si>
  <si>
    <t>1,95*0,1*3,0</t>
  </si>
  <si>
    <t>1,1*0,1*3,0-0,7*2,05*0,1</t>
  </si>
  <si>
    <t>Dle D.1.1.03</t>
  </si>
  <si>
    <t>2,88*0,1*3,1-0,9*2,05*0,1</t>
  </si>
  <si>
    <t>(0,7+0,25)*3,1*0,1</t>
  </si>
  <si>
    <t>(1,15*0,1*3,1-0,7*2,05*0,1)*4</t>
  </si>
  <si>
    <t>(0,9*0,1*3,1)*4</t>
  </si>
  <si>
    <t>3,15*0,1*3,1</t>
  </si>
  <si>
    <t>2,5*0,1*3,1</t>
  </si>
  <si>
    <t>22</t>
  </si>
  <si>
    <t>962032231</t>
  </si>
  <si>
    <t>Bourání zdiva z cihel pálených nebo vápenopískových na MV nebo MVC přes 1 m3</t>
  </si>
  <si>
    <t>-1190598197</t>
  </si>
  <si>
    <t xml:space="preserve">Bourání zdiva nadzákladového z cihel nebo tvárnic  z cihel pálených nebo vápenopískových, na maltu vápennou nebo vápenocementovou, objemu přes 1 m3</t>
  </si>
  <si>
    <t>6,2*0,2*3,0</t>
  </si>
  <si>
    <t>3,95*0,2*3,0-0,9*2,05*0,2</t>
  </si>
  <si>
    <t>6,0*0,2*3,0-0,9*2,05*2*0,2</t>
  </si>
  <si>
    <t>6,7*0,2*3,0-0,9*2,05*2*0,2</t>
  </si>
  <si>
    <t>5,6*0,2*3,0-0,7*2,05*2*0,2</t>
  </si>
  <si>
    <t>2,07*0,2*3,0</t>
  </si>
  <si>
    <t>6,3*0,15*3,1</t>
  </si>
  <si>
    <t>5,6*0,15*3,1-0,9*2,05*0,15</t>
  </si>
  <si>
    <t>5,6*0,15*3,1</t>
  </si>
  <si>
    <t>6,4*0,15*3,1-1,45*1,45*0,15</t>
  </si>
  <si>
    <t>6,4*0,15*3,1-0,9*2,05*0,15</t>
  </si>
  <si>
    <t>4,25*0,15*3,1</t>
  </si>
  <si>
    <t>5,88*0,1*3,1-0,9*2,05*2*0,1</t>
  </si>
  <si>
    <t>2,6*0,15*3,1</t>
  </si>
  <si>
    <t>5,6*0,1*3,1</t>
  </si>
  <si>
    <t>2,9*0,15*3,1</t>
  </si>
  <si>
    <t>23</t>
  </si>
  <si>
    <t>962032432</t>
  </si>
  <si>
    <t>Bourání zdiva cihelných z dutých nebo plných cihel pálených i nepálených na MV nebo MVC přes 1 m3</t>
  </si>
  <si>
    <t>-1186301575</t>
  </si>
  <si>
    <t xml:space="preserve">Bourání zdiva nadzákladového z cihel nebo tvárnic  z dutých cihel nebo tvárnic pálených nebo nepálených, na maltu vápennou nebo vápenocementovou, objemu přes 1 m3</t>
  </si>
  <si>
    <t>"střecha" 24,3*18,3*0,24</t>
  </si>
  <si>
    <t>24</t>
  </si>
  <si>
    <t>962042520</t>
  </si>
  <si>
    <t>Bourání zdiva nadzákladového z lehčeného betonu do 1 m3 - plynosilikát</t>
  </si>
  <si>
    <t>1886471300</t>
  </si>
  <si>
    <t>Bourání zdiva z lehčeného betonu nadzákladového objemu do 1 m3</t>
  </si>
  <si>
    <t>vybourání obvodových plynosilikátových panelů a plynosilikátového zdiva</t>
  </si>
  <si>
    <t>"jihozápad" 2,2*1,65*0,25+0,9*1,65*0,25</t>
  </si>
  <si>
    <t>"jihovýchod" 0</t>
  </si>
  <si>
    <t>"sevarozápad" 1,45*0,35*0,25</t>
  </si>
  <si>
    <t>"severovýchod" 1,2*1,2*0,25+1,01*1,2*0,25+0,77*1,2*0,25+0,25*1,2*0,25</t>
  </si>
  <si>
    <t>25</t>
  </si>
  <si>
    <t>962052314</t>
  </si>
  <si>
    <t>Bourání pilířů (sloupů) ze ŽB</t>
  </si>
  <si>
    <t>-95088707</t>
  </si>
  <si>
    <t xml:space="preserve">Bourání zdiva železobetonového  pilířů, průřezu do 0,36 m2</t>
  </si>
  <si>
    <t>dle D.1.1.03</t>
  </si>
  <si>
    <t>"vybourání části stropu 2.NP_1ks ŽB sloup"</t>
  </si>
  <si>
    <t>0,4*0,4*3,1</t>
  </si>
  <si>
    <t>26</t>
  </si>
  <si>
    <t>962081141</t>
  </si>
  <si>
    <t xml:space="preserve">Bourání zdiva příček nebo vybourání otvorů  ze skleněných tvárnic, tl. do 150 mm</t>
  </si>
  <si>
    <t>1135832152</t>
  </si>
  <si>
    <t>vybourání skleněných tvárnic vč. rámu a podružného materiálu</t>
  </si>
  <si>
    <t>"jihozápad" 7,488-1,44+25,92-0,25*2-2,16*4+34,56-2,88*5</t>
  </si>
  <si>
    <t>"jihovýchod" 32,4-2,16*6+43,2-2,88*6</t>
  </si>
  <si>
    <t>"sevarozápad" 26,4-2,16*3+12,26-1,46*3</t>
  </si>
  <si>
    <t>"severovýchod" 21,6+14,4-2,88*2</t>
  </si>
  <si>
    <t>27</t>
  </si>
  <si>
    <t>962086121</t>
  </si>
  <si>
    <t xml:space="preserve">Bourání zdiva příček nebo vybourání otvorů  z plynosilikátu, siporexu a ostatních nepálených zdících materiálů o objemové hmotnosti do 500 kg/m3, tl. do 300 mm</t>
  </si>
  <si>
    <t>-1238717637</t>
  </si>
  <si>
    <t>5,0*4,45-1,55*2,05</t>
  </si>
  <si>
    <t>6,2*4,45</t>
  </si>
  <si>
    <t>5,6*3,1-4,8*3,0</t>
  </si>
  <si>
    <t>28</t>
  </si>
  <si>
    <t>963012520</t>
  </si>
  <si>
    <t>Bourání stropů z ŽB desek š přes 300 mm tl přes 140 mm</t>
  </si>
  <si>
    <t>1570644356</t>
  </si>
  <si>
    <t xml:space="preserve">Bourání stropů z desek nebo panelů železobetonových prefabrikovaných s dutinami  z panelů, š. přes 300 mm tl. přes 140 mm</t>
  </si>
  <si>
    <t>"vybourání části stropu 2.NP"</t>
  </si>
  <si>
    <t>12*12*0,25</t>
  </si>
  <si>
    <t>dle D.1.1.04</t>
  </si>
  <si>
    <t>"vybourání části stropu 1.NP a 2.NP_výtahová šachta"</t>
  </si>
  <si>
    <t>2,2*1,6*0,25</t>
  </si>
  <si>
    <t>"prostup na střechu_600x600mm" 0,25*(0,6*0,6)</t>
  </si>
  <si>
    <t>29</t>
  </si>
  <si>
    <t>964053111</t>
  </si>
  <si>
    <t>Bourání ŽB trámů, průvlaků nebo pásů průřezu do 0,25 m2</t>
  </si>
  <si>
    <t>-115136649</t>
  </si>
  <si>
    <t xml:space="preserve">Bourání samostatných trámů, průvlaků nebo pásů ze železobetonu  bez přerušení výztuže, průřezu do 0,25 m2</t>
  </si>
  <si>
    <t>"vybourání části stropu 2.NP_2ks ŽB průvlaku"</t>
  </si>
  <si>
    <t>0,225*6*2</t>
  </si>
  <si>
    <t>30</t>
  </si>
  <si>
    <t>965041341</t>
  </si>
  <si>
    <t>Bourání mazanin škvárobetonových tl do 100 mm pl přes 4 m2</t>
  </si>
  <si>
    <t>250659672</t>
  </si>
  <si>
    <t>Bourání mazanin škvárobetonových tl. do 100 mm, plochy přes 4 m2</t>
  </si>
  <si>
    <t>"škvárobeton" 0,05*plochy_2NP</t>
  </si>
  <si>
    <t>31</t>
  </si>
  <si>
    <t>965042141</t>
  </si>
  <si>
    <t>Bourání podkladů pod dlažby nebo mazanin betonových nebo z litého asfaltu tl do 100 mm pl přes 4 m2</t>
  </si>
  <si>
    <t>2133291989</t>
  </si>
  <si>
    <t>Bourání mazanin betonových nebo z litého asfaltu tl. do 100 mm, plochy přes 4 m2</t>
  </si>
  <si>
    <t>"střecha" 24,3*18,3*0,07</t>
  </si>
  <si>
    <t>"betonová mazanina" 0,05*plochy_1NP</t>
  </si>
  <si>
    <t>"betonová mazanina" 0,06*plochy_2NP</t>
  </si>
  <si>
    <t>"1.03_betonová mazanina"35,15*0,01</t>
  </si>
  <si>
    <t>32</t>
  </si>
  <si>
    <t>965042241</t>
  </si>
  <si>
    <t>Bourání podkladů pod dlažby nebo mazanin betonových nebo z litého asfaltu tl přes 100 mm pl přes 4 m2</t>
  </si>
  <si>
    <t>775457719</t>
  </si>
  <si>
    <t>Bourání mazanin betonových nebo z litého asfaltu tl. přes 100 mm, plochy přes 4 m2</t>
  </si>
  <si>
    <t>"podkladní beton" 0,105*plochy_1NP</t>
  </si>
  <si>
    <t xml:space="preserve">"podkladní beton_skladba S2" </t>
  </si>
  <si>
    <t>"1.06"13,88*0,11</t>
  </si>
  <si>
    <t>"1.07"12,58*0,11</t>
  </si>
  <si>
    <t>"1.08"11,59*0,11</t>
  </si>
  <si>
    <t>"1.09"21,00*0,11</t>
  </si>
  <si>
    <t>"1.10"3,19*0,11</t>
  </si>
  <si>
    <t>"1.11"3,02*0,11</t>
  </si>
  <si>
    <t>33</t>
  </si>
  <si>
    <t>965049112</t>
  </si>
  <si>
    <t>Příplatek k bourání betonových mazanin za bourání mazanin se svařovanou sítí tl přes 100 mm</t>
  </si>
  <si>
    <t>2039325340</t>
  </si>
  <si>
    <t>Bourání mazanin Příplatek k cenám za bourání mazanin betonových se svařovanou sítí, tl. přes 100 mm</t>
  </si>
  <si>
    <t>34</t>
  </si>
  <si>
    <t>965082941</t>
  </si>
  <si>
    <t>Odstranění násypu pod podlahami nebo ochranného násypu na střechách tl. přes 200 mm jakékoliv plochy</t>
  </si>
  <si>
    <t>-2043838400</t>
  </si>
  <si>
    <t>"střecha" 24,3*18,3*0,25</t>
  </si>
  <si>
    <t>35</t>
  </si>
  <si>
    <t>965083131</t>
  </si>
  <si>
    <t>Odstranění násypů pod podlahami mezi trámy tl přes 200 mm</t>
  </si>
  <si>
    <t>1287367039</t>
  </si>
  <si>
    <t>Odstranění násypu mezi stropními trámy tl. přes 200 mm jakékoliv plochy</t>
  </si>
  <si>
    <t>"vybourání části stropu 1.NP"</t>
  </si>
  <si>
    <t>0,25*76,15</t>
  </si>
  <si>
    <t>36</t>
  </si>
  <si>
    <t>968062354</t>
  </si>
  <si>
    <t>Vybourání dřevěných rámů oken dvojitých včetně křídel pl do 1 m2</t>
  </si>
  <si>
    <t>1207881052</t>
  </si>
  <si>
    <t xml:space="preserve">Vybourání dřevěných rámů oken s křídly, dveřních zárubní, vrat, stěn, ostění nebo obkladů  rámů oken s křídly dvojitých, plochy do 1 m2</t>
  </si>
  <si>
    <t>vybourání dřevěných oken</t>
  </si>
  <si>
    <t>"jihozápad" 0,25*2</t>
  </si>
  <si>
    <t>"sevarozápad" 0,36</t>
  </si>
  <si>
    <t>"severovýchod" 0</t>
  </si>
  <si>
    <t>37</t>
  </si>
  <si>
    <t>968062355</t>
  </si>
  <si>
    <t>Vybourání dřevěných rámů oken dvojitých včetně křídel pl do 2 m2</t>
  </si>
  <si>
    <t>-2022327910</t>
  </si>
  <si>
    <t xml:space="preserve">Vybourání dřevěných rámů oken s křídly, dveřních zárubní, vrat, stěn, ostění nebo obkladů  rámů oken s křídly dvojitých, plochy do 2 m2</t>
  </si>
  <si>
    <t>"jihozápad" 1,44</t>
  </si>
  <si>
    <t>"sevarozápad" 1,46*3</t>
  </si>
  <si>
    <t>"severovýchod" 1,8*3</t>
  </si>
  <si>
    <t>"Dle D.1.1.03 - okno 2.13" 1,45*1,45</t>
  </si>
  <si>
    <t>38</t>
  </si>
  <si>
    <t>968062356</t>
  </si>
  <si>
    <t>Vybourání dřevěných rámů oken dvojitých včetně křídel pl do 4 m2</t>
  </si>
  <si>
    <t>-1034631929</t>
  </si>
  <si>
    <t xml:space="preserve">Vybourání dřevěných rámů oken s křídly, dveřních zárubní, vrat, stěn, ostění nebo obkladů  rámů oken s křídly dvojitých, plochy do 4 m2</t>
  </si>
  <si>
    <t>"jihozápad" 2,16*4+2,88*5</t>
  </si>
  <si>
    <t>"jihovýchod" 2,16*6+2,88*6</t>
  </si>
  <si>
    <t>"sevarozápad" 2,16*3</t>
  </si>
  <si>
    <t>"severovýchod" 2,88*2</t>
  </si>
  <si>
    <t>39</t>
  </si>
  <si>
    <t>968062456</t>
  </si>
  <si>
    <t xml:space="preserve">Vybourání dřevěných rámů oken s křídly, dveřních zárubní, vrat, stěn, ostění nebo obkladů  dveřních zárubní, plochy přes 2 m2</t>
  </si>
  <si>
    <t>-384674733</t>
  </si>
  <si>
    <t>vybourání dřevěných dveří</t>
  </si>
  <si>
    <t>"jihozápad" 4,32</t>
  </si>
  <si>
    <t>"sevarozápad" 2,96</t>
  </si>
  <si>
    <t>40</t>
  </si>
  <si>
    <t>968072455</t>
  </si>
  <si>
    <t xml:space="preserve">Vybourání kovových dveřních zárubní pl do 2 m2 </t>
  </si>
  <si>
    <t>-1180131898</t>
  </si>
  <si>
    <t xml:space="preserve">Vybourání kovových rámů oken s křídly, dveřních zárubní, vrat, stěn, ostění nebo obkladů  dveřních zárubní, plochy do 2 m2</t>
  </si>
  <si>
    <t>1.NP</t>
  </si>
  <si>
    <t>0,9*2,05*5</t>
  </si>
  <si>
    <t>0,7*2,05*5</t>
  </si>
  <si>
    <t>2.NP</t>
  </si>
  <si>
    <t>0,9*2,05*6</t>
  </si>
  <si>
    <t>0,7*2,05*4</t>
  </si>
  <si>
    <t>41</t>
  </si>
  <si>
    <t>968072456</t>
  </si>
  <si>
    <t xml:space="preserve">Vybourání kovových dveřních zárubní pl přes 2 m2 </t>
  </si>
  <si>
    <t>-168600617</t>
  </si>
  <si>
    <t xml:space="preserve">Vybourání kovových rámů oken s křídly, dveřních zárubní, vrat, stěn, ostění nebo obkladů  dveřních zárubní, plochy přes 2 m2</t>
  </si>
  <si>
    <t>1,55*2,05</t>
  </si>
  <si>
    <t>2,5*2,45</t>
  </si>
  <si>
    <t>1,69*2,2</t>
  </si>
  <si>
    <t>4,9*3,05</t>
  </si>
  <si>
    <t>42</t>
  </si>
  <si>
    <t>968072558</t>
  </si>
  <si>
    <t>Vybourání kovových vrat pl do 5 m2</t>
  </si>
  <si>
    <t>-1368400021</t>
  </si>
  <si>
    <t xml:space="preserve">Vybourání kovových rámů oken s křídly, dveřních zárubní, vrat, stěn, ostění nebo obkladů  vrat, mimo posuvných a skládacích, plochy do 5 m2</t>
  </si>
  <si>
    <t>vybourání kovových vrat</t>
  </si>
  <si>
    <t xml:space="preserve">"jihozápad" </t>
  </si>
  <si>
    <t>"sevarozápad" 3,6</t>
  </si>
  <si>
    <t>43</t>
  </si>
  <si>
    <t>968072559</t>
  </si>
  <si>
    <t>Vybourání kovových vrat pl přes 5 m2</t>
  </si>
  <si>
    <t>306732625</t>
  </si>
  <si>
    <t xml:space="preserve">Vybourání kovových rámů oken s křídly, dveřních zárubní, vrat, stěn, ostění nebo obkladů  vrat, mimo posuvných a skládacích, plochy přes 5 m2</t>
  </si>
  <si>
    <t>"sevarozápad" 5,76</t>
  </si>
  <si>
    <t>44</t>
  </si>
  <si>
    <t>977151228</t>
  </si>
  <si>
    <t>Jádrové vrty dovrchní diamantovými korunkami do stavebních materiálů D přes 250 do 300 mm</t>
  </si>
  <si>
    <t>-1214012606</t>
  </si>
  <si>
    <t>Jádrové vrty diamantovými korunkami do stavebních materiálů (železobetonu, betonu, cihel, obkladů, dlažeb, kamene) dovrchní (směrem vzhůru), průměru přes 250 do 300 mm</t>
  </si>
  <si>
    <t>"prostup na střechu_D300" 0,25</t>
  </si>
  <si>
    <t>45</t>
  </si>
  <si>
    <t>977151229</t>
  </si>
  <si>
    <t>Jádrové vrty dovrchní diamantovými korunkami do stavebních materiálů D přes 300 do 350 mm</t>
  </si>
  <si>
    <t>707063724</t>
  </si>
  <si>
    <t>Jádrové vrty diamantovými korunkami do stavebních materiálů (železobetonu, betonu, cihel, obkladů, dlažeb, kamene) dovrchní (směrem vzhůru), průměru přes 300 do 350 mm</t>
  </si>
  <si>
    <t>"prostup na střechu_D350" 0,25*2</t>
  </si>
  <si>
    <t>46</t>
  </si>
  <si>
    <t>977211122</t>
  </si>
  <si>
    <t>Řezání stěnovou pilou kcí z cihel nebo tvárnic hl přes 200 do 350 mm</t>
  </si>
  <si>
    <t>-30151920</t>
  </si>
  <si>
    <t>Řezání konstrukcí stěnovou pilou z cihel nebo tvárnic hloubka řezu přes 200 do 350 mm</t>
  </si>
  <si>
    <t>Podřezání zdiva</t>
  </si>
  <si>
    <t>24,9*2+18,9*2</t>
  </si>
  <si>
    <t>47</t>
  </si>
  <si>
    <t>977212111</t>
  </si>
  <si>
    <t>Řezání diamantovým lanem ŽB kcí s výztuží průměru do 16 mm</t>
  </si>
  <si>
    <t>1455081542</t>
  </si>
  <si>
    <t>Řezání konstrukcí diamantovým lanem železobetonových s výztuží průměru do 16 mm</t>
  </si>
  <si>
    <t>"vybourání části stropu 1.NP a 2.NP_výtahová šachta_vyřezání"</t>
  </si>
  <si>
    <t>2,2*2*0,25+1,6*2*0,25</t>
  </si>
  <si>
    <t>"prostup na střechu_600x600mm" 0,25*(4*0,6)</t>
  </si>
  <si>
    <t>48</t>
  </si>
  <si>
    <t>978011191</t>
  </si>
  <si>
    <t>Otlučení (osekání) vnitřní vápenné nebo vápenocementové omítky stropů v rozsahu přes 50 do 100 %</t>
  </si>
  <si>
    <t>-1737808300</t>
  </si>
  <si>
    <t>Otlučení vápenných nebo vápenocementových omítek vnitřních ploch stropů, v rozsahu přes 50 do 100 %</t>
  </si>
  <si>
    <t>otlučení omítky (v místnostech kde je požadavek na štukovou omítku, v místnostech SDK neotloukat)</t>
  </si>
  <si>
    <t>"1.02"36,00</t>
  </si>
  <si>
    <t>"1.03"35,15</t>
  </si>
  <si>
    <t>"1.08"10,12</t>
  </si>
  <si>
    <t>"1.10"36,82</t>
  </si>
  <si>
    <t>"1.11"150,32</t>
  </si>
  <si>
    <t>"1.12"53,78</t>
  </si>
  <si>
    <t>"1.13"15,35</t>
  </si>
  <si>
    <t>"1.14"17,0</t>
  </si>
  <si>
    <t>"2.01"20,49</t>
  </si>
  <si>
    <t>49</t>
  </si>
  <si>
    <t>978013191</t>
  </si>
  <si>
    <t>Otlučení (osekání) vnitřní vápenné nebo vápenocementové omítky stěn v rozsahu přes 50 do 100 %</t>
  </si>
  <si>
    <t>1449804871</t>
  </si>
  <si>
    <t>Otlučení vápenných nebo vápenocementových omítek vnitřních ploch stěn s vyškrabáním spar, s očištěním zdiva, v rozsahu přes 50 do 100 %</t>
  </si>
  <si>
    <t>otlučení omítky</t>
  </si>
  <si>
    <t>"1.01"(75,2+5,9)*4,45</t>
  </si>
  <si>
    <t>"1.02"21,6*4,45</t>
  </si>
  <si>
    <t>"1.03"23,8*4,45</t>
  </si>
  <si>
    <t>"1.04"16,8*4,45</t>
  </si>
  <si>
    <t>"1.05"17,7*4,45</t>
  </si>
  <si>
    <t>"1.06"15,76*4,45</t>
  </si>
  <si>
    <t>"1.07"14,32*4,45</t>
  </si>
  <si>
    <t>"1.08"16,86*4,45</t>
  </si>
  <si>
    <t>"1.09"19,0*4,45</t>
  </si>
  <si>
    <t>"1.10"9,1*4,45</t>
  </si>
  <si>
    <t>"1.11"8,6*4,45</t>
  </si>
  <si>
    <t>"2.01"85,4*3,25</t>
  </si>
  <si>
    <t>"2.02"18,6*3,25</t>
  </si>
  <si>
    <t>"2.03"14,4*3,25</t>
  </si>
  <si>
    <t>"2.04"14,0*3,25</t>
  </si>
  <si>
    <t>"2.05"21,3*3,25</t>
  </si>
  <si>
    <t>"2,06"24,0*3,25</t>
  </si>
  <si>
    <t>"2,07"19,1*3,25</t>
  </si>
  <si>
    <t>"2,08"5,3*3,25</t>
  </si>
  <si>
    <t>"2,09"4,7*3,25</t>
  </si>
  <si>
    <t>"2,10"5,3*3,25</t>
  </si>
  <si>
    <t>"2,11"4,7*3,25</t>
  </si>
  <si>
    <t>"2,12"15,4*3,25</t>
  </si>
  <si>
    <t>"2,13"9,86*3,25</t>
  </si>
  <si>
    <t>"vnitřní sloupy" 0,4*0,4*4,45*3+0,4*0,4*3,25*2</t>
  </si>
  <si>
    <t>"odpočty"</t>
  </si>
  <si>
    <t>-plocha_okna</t>
  </si>
  <si>
    <t>-plocha_sklo</t>
  </si>
  <si>
    <t>"obvodové dveře" -(1,25*1,97+2,4*2,4+1,45*2,48+1,6*2,45)</t>
  </si>
  <si>
    <t>"obklad" -106,968</t>
  </si>
  <si>
    <t>"int. výplně" -(0,8*1,97*10+2,4*2,4*2+1,45*1,97*2+0,6*1,97*2)</t>
  </si>
  <si>
    <t>"int. výplně" -(0,8*1,97*11+0,6*1,97*2+1,7*3,0*2+1,59*2,15*2+1,45*1,45)</t>
  </si>
  <si>
    <t>50</t>
  </si>
  <si>
    <t>978036161</t>
  </si>
  <si>
    <t>Otlučení (osekání) cementových škrábaných omítek vnějších ploch v rozsahu přes 30 do 50 %</t>
  </si>
  <si>
    <t>1033770375</t>
  </si>
  <si>
    <t>Otlučení cementových omítek vnějších ploch s vyškrabáním spar zdiva a s očištěním povrchu, v rozsahu přes 40 do 50 %</t>
  </si>
  <si>
    <t xml:space="preserve">"omítka_otlučení do 50%" </t>
  </si>
  <si>
    <t>"jihozápad" 167,27-7,488-25,92-34,56-1,8*2,4</t>
  </si>
  <si>
    <t>"jihovýchod" 224,1-32,4-43,2</t>
  </si>
  <si>
    <t>"sevarozápad" 186,84-26,4-12,26-2,96-0,36-5,76-3,6</t>
  </si>
  <si>
    <t>"severovýchod" 170,01-21,6-14,4-1,8*3</t>
  </si>
  <si>
    <t>51</t>
  </si>
  <si>
    <t>978059541</t>
  </si>
  <si>
    <t xml:space="preserve">Odsekání obkladů  stěn včetně otlučení podkladní omítky až na zdivo z obkládaček vnitřních, z jakýchkoliv materiálů, plochy přes 1 m2</t>
  </si>
  <si>
    <t>-784763343</t>
  </si>
  <si>
    <t>"otlučení obkladů"</t>
  </si>
  <si>
    <t>"1.10"9,1*2,0-0,6*1,97</t>
  </si>
  <si>
    <t>"1.11"8,6*2,0-0,6*1,97</t>
  </si>
  <si>
    <t>"2.05"21,3*2,0-0,8*1,97</t>
  </si>
  <si>
    <t>"2,08"5,3*2,0-0,6*1,97*2</t>
  </si>
  <si>
    <t>"2,09"4,7*2,0-0,6*1,97</t>
  </si>
  <si>
    <t>"2,10"5,3*2,0-0,6*1,97*2</t>
  </si>
  <si>
    <t>"2,11"4,7*2,0-0,6*1,97</t>
  </si>
  <si>
    <t>52</t>
  </si>
  <si>
    <t>978071261</t>
  </si>
  <si>
    <t>Odstranění izolace z lepenky vodorovné pl přes 1 m2</t>
  </si>
  <si>
    <t>1191678620</t>
  </si>
  <si>
    <t xml:space="preserve">Odsekání omítky (včetně podkladní) a odstranění tepelné nebo vodotěsné izolace  lepenkové vodorovné, plochy přes 1 m2</t>
  </si>
  <si>
    <t>"asfaltová lepenka" plochy_1NP</t>
  </si>
  <si>
    <t>"podlahové pásy" plochy_2NP</t>
  </si>
  <si>
    <t>997</t>
  </si>
  <si>
    <t>Přesun sutě</t>
  </si>
  <si>
    <t>53</t>
  </si>
  <si>
    <t>997013152</t>
  </si>
  <si>
    <t>Vnitrostaveništní doprava suti a vybouraných hmot pro budovy v přes 6 do 9 m s omezením mechanizace</t>
  </si>
  <si>
    <t>1110056687</t>
  </si>
  <si>
    <t xml:space="preserve">Vnitrostaveništní doprava suti a vybouraných hmot  vodorovně do 50 m svisle s omezením mechanizace pro budovy a haly výšky přes 6 do 9 m</t>
  </si>
  <si>
    <t>54</t>
  </si>
  <si>
    <t>997013501</t>
  </si>
  <si>
    <t>Odvoz suti a vybouraných hmot na skládku nebo meziskládku do 1 km se složením</t>
  </si>
  <si>
    <t>-882340981</t>
  </si>
  <si>
    <t xml:space="preserve">Odvoz suti a vybouraných hmot na skládku nebo meziskládku  se složením, na vzdálenost do 1 km</t>
  </si>
  <si>
    <t>55</t>
  </si>
  <si>
    <t>997013509</t>
  </si>
  <si>
    <t>Příplatek k odvozu suti a vybouraných hmot na skládku ZKD 1 km přes 1 km</t>
  </si>
  <si>
    <t>-1645128509</t>
  </si>
  <si>
    <t xml:space="preserve">Odvoz suti a vybouraných hmot na skládku nebo meziskládku  se složením, na vzdálenost Příplatek k ceně za každý další i započatý 1 km přes 1 km</t>
  </si>
  <si>
    <t>56</t>
  </si>
  <si>
    <t>997013631</t>
  </si>
  <si>
    <t>Poplatek za uložení na skládce (skládkovné) stavebního odpadu směsného kód odpadu 17 09 04</t>
  </si>
  <si>
    <t>-1948432225</t>
  </si>
  <si>
    <t>Poplatek za uložení stavebního odpadu na skládce (skládkovné) směsného stavebního a demoličního zatříděného do Katalogu odpadů pod kódem 17 09 04</t>
  </si>
  <si>
    <t>PSV</t>
  </si>
  <si>
    <t>Práce a dodávky PSV</t>
  </si>
  <si>
    <t>712</t>
  </si>
  <si>
    <t>Povlakové krytiny</t>
  </si>
  <si>
    <t>57</t>
  </si>
  <si>
    <t>712340833</t>
  </si>
  <si>
    <t>Odstranění povlakové krytiny střech do 10° z pásů NAIP přitavených v plné ploše třívrstvé</t>
  </si>
  <si>
    <t>-892118856</t>
  </si>
  <si>
    <t>Odstranění povlakové krytiny střech plochých do 10° z přitavených pásů NAIP v plné ploše třívrstvé</t>
  </si>
  <si>
    <t>58</t>
  </si>
  <si>
    <t>712340834</t>
  </si>
  <si>
    <t>Příplatek k odstranění povlakové krytiny střech do 10° z pásů NAIP přitavených v plné ploše ZKD vrstvu</t>
  </si>
  <si>
    <t>-1881980170</t>
  </si>
  <si>
    <t>Odstranění povlakové krytiny střech plochých do 10° z přitavených pásů NAIP v plné ploše Příplatek k ceně - 0833 za každou další vrstvu</t>
  </si>
  <si>
    <t>59</t>
  </si>
  <si>
    <t>712300851</t>
  </si>
  <si>
    <t>Demontáž ukončujícího kovového profilu přímého</t>
  </si>
  <si>
    <t>425011221</t>
  </si>
  <si>
    <t>Ostatní práce při odstranění povlakové krytiny střech plochých do 10° ukončení izolace střechy profily přímými</t>
  </si>
  <si>
    <t>"střecha" 24,3*2+18,9*2</t>
  </si>
  <si>
    <t>60</t>
  </si>
  <si>
    <t>712300845</t>
  </si>
  <si>
    <t>Demontáž ventilační hlavice na ploché střeše sklonu do 10°</t>
  </si>
  <si>
    <t>kus</t>
  </si>
  <si>
    <t>803806239</t>
  </si>
  <si>
    <t>Ostatní práce při odstranění povlakové krytiny střech plochých do 10° doplňků ventilační hlavice</t>
  </si>
  <si>
    <t>"střecha_VZT zařízení" 3</t>
  </si>
  <si>
    <t>713</t>
  </si>
  <si>
    <t>Izolace tepelné</t>
  </si>
  <si>
    <t>61</t>
  </si>
  <si>
    <t>713140862</t>
  </si>
  <si>
    <t>Odstranění tepelné izolace střech nadstřešní lepené z polystyrenu nasáklého vodou tl do 100 mm</t>
  </si>
  <si>
    <t>2008735360</t>
  </si>
  <si>
    <t>Odstranění tepelné izolace střech plochých z rohoží, pásů, dílců, desek, bloků nadstřešních izolací připevněných lepením z polystyrenu nasáklého vodou, tloušťka izolace do 100 mm</t>
  </si>
  <si>
    <t>"vybourání části stropu 2.NP_polystyren tl. 50 mm po obvodu budovy"</t>
  </si>
  <si>
    <t>0,7*(12+12)</t>
  </si>
  <si>
    <t>721</t>
  </si>
  <si>
    <t>Zdravotechnika - vnitřní kanalizace</t>
  </si>
  <si>
    <t>62</t>
  </si>
  <si>
    <t>721210823</t>
  </si>
  <si>
    <t>Demontáž vpustí střešních DN 125</t>
  </si>
  <si>
    <t>59098430</t>
  </si>
  <si>
    <t xml:space="preserve">Demontáž kanalizačního příslušenství  střešních vtoků DN 125</t>
  </si>
  <si>
    <t>"střecha_vpusťi" 2</t>
  </si>
  <si>
    <t>725</t>
  </si>
  <si>
    <t>Zdravotechnika - zařizovací předměty</t>
  </si>
  <si>
    <t>63</t>
  </si>
  <si>
    <t>725110811</t>
  </si>
  <si>
    <t>Demontáž klozetů splachovací s nádrží</t>
  </si>
  <si>
    <t>soubor</t>
  </si>
  <si>
    <t>588765542</t>
  </si>
  <si>
    <t xml:space="preserve">Demontáž klozetů  splachovacích s nádrží nebo tlakovým splachovačem</t>
  </si>
  <si>
    <t>1+1</t>
  </si>
  <si>
    <t>64</t>
  </si>
  <si>
    <t>725210821</t>
  </si>
  <si>
    <t>Demontáž umyvadel bez výtokových armatur</t>
  </si>
  <si>
    <t>1085167511</t>
  </si>
  <si>
    <t xml:space="preserve">Demontáž umyvadel  bez výtokových armatur umyvadel</t>
  </si>
  <si>
    <t>65</t>
  </si>
  <si>
    <t>725240812</t>
  </si>
  <si>
    <t>Demontáž vaniček sprchových bez výtokových armatur</t>
  </si>
  <si>
    <t>1596456558</t>
  </si>
  <si>
    <t xml:space="preserve">Demontáž sprchových kabin a vaniček  bez výtokových armatur vaniček</t>
  </si>
  <si>
    <t>1+1+1</t>
  </si>
  <si>
    <t>66</t>
  </si>
  <si>
    <t>725820802</t>
  </si>
  <si>
    <t>Demontáž baterie stojánkové do jednoho otvoru</t>
  </si>
  <si>
    <t>1434143826</t>
  </si>
  <si>
    <t xml:space="preserve">Demontáž baterií  stojánkových do 1 otvoru</t>
  </si>
  <si>
    <t>67</t>
  </si>
  <si>
    <t>725840850</t>
  </si>
  <si>
    <t>Demontáž baterie sprch diferenciální do G 3/4x1</t>
  </si>
  <si>
    <t>-2032362850</t>
  </si>
  <si>
    <t xml:space="preserve">Demontáž baterií sprchových  diferenciálních do G 3/4 x 1</t>
  </si>
  <si>
    <t>68</t>
  </si>
  <si>
    <t>725850800</t>
  </si>
  <si>
    <t>Demontáž ventilů odpadních</t>
  </si>
  <si>
    <t>-1917412707</t>
  </si>
  <si>
    <t xml:space="preserve">Demontáž odpadních ventilů  všech připojovacích dimenzí</t>
  </si>
  <si>
    <t>"klozet" 4</t>
  </si>
  <si>
    <t>"umyvadla" 4</t>
  </si>
  <si>
    <t>"vaničky" 4</t>
  </si>
  <si>
    <t>762</t>
  </si>
  <si>
    <t>Konstrukce tesařské</t>
  </si>
  <si>
    <t>69</t>
  </si>
  <si>
    <t>762811811</t>
  </si>
  <si>
    <t>Demontáž záklopů stropů z hrubých prken tl do 32 mm</t>
  </si>
  <si>
    <t>-996463800</t>
  </si>
  <si>
    <t xml:space="preserve">Demontáž záklopů stropů vrchních a zapuštěných  z hrubých prken, tl. do 32 mm</t>
  </si>
  <si>
    <t>76,15</t>
  </si>
  <si>
    <t>70</t>
  </si>
  <si>
    <t>76282283R</t>
  </si>
  <si>
    <t xml:space="preserve">Demontáž stropních trámů z hraněného řeziva </t>
  </si>
  <si>
    <t>-1417429482</t>
  </si>
  <si>
    <t xml:space="preserve">Demontáž stropních trámů  z hraněného řeziva, průřezové plochy přes 288 do 450 cm2</t>
  </si>
  <si>
    <t>764</t>
  </si>
  <si>
    <t>Konstrukce klempířské</t>
  </si>
  <si>
    <t>71</t>
  </si>
  <si>
    <t>764002821</t>
  </si>
  <si>
    <t>Demontáž střešního výlezu do suti</t>
  </si>
  <si>
    <t>304118383</t>
  </si>
  <si>
    <t>Demontáž klempířských konstrukcí střešního výlezu do suti</t>
  </si>
  <si>
    <t>"střecha_střešní výlez" 1</t>
  </si>
  <si>
    <t>72</t>
  </si>
  <si>
    <t>764002841</t>
  </si>
  <si>
    <t>Demontáž oplechování horních ploch zdí a nadezdívek do suti</t>
  </si>
  <si>
    <t>-730540147</t>
  </si>
  <si>
    <t>Demontáž klempířských konstrukcí oplechování horních ploch zdí a nadezdívek do suti</t>
  </si>
  <si>
    <t>"střecha_atika" 24,9*2+18,9*2</t>
  </si>
  <si>
    <t>73</t>
  </si>
  <si>
    <t>764002851</t>
  </si>
  <si>
    <t>Demontáž oplechování parapetů do suti</t>
  </si>
  <si>
    <t>-440295328</t>
  </si>
  <si>
    <t>Demontáž klempířských konstrukcí oplechování parapetů do suti</t>
  </si>
  <si>
    <t>demontáž ext. parapetů</t>
  </si>
  <si>
    <t>"jihozápad" 2,4+14,4+14,4</t>
  </si>
  <si>
    <t>"jihovýchod" 18,0+18,0</t>
  </si>
  <si>
    <t>"sevarozápad" 14,7+10,22+0,6</t>
  </si>
  <si>
    <t>"severovýchod" 12,0+6,0+1,5*3</t>
  </si>
  <si>
    <t>766</t>
  </si>
  <si>
    <t>Konstrukce truhlářské</t>
  </si>
  <si>
    <t>74</t>
  </si>
  <si>
    <t>766111820</t>
  </si>
  <si>
    <t>Demontáž truhlářských stěn dřevěných plných</t>
  </si>
  <si>
    <t>-471549028</t>
  </si>
  <si>
    <t xml:space="preserve">Demontáž dřevěných stěn  plných</t>
  </si>
  <si>
    <t>Dle D.1.1.03 - stěna 2.12</t>
  </si>
  <si>
    <t>5,6*3,1</t>
  </si>
  <si>
    <t>75</t>
  </si>
  <si>
    <t>766441821</t>
  </si>
  <si>
    <t>Demontáž parapetních desek dřevěných nebo plastových šířky do 30 cm délky přes 1,0 m</t>
  </si>
  <si>
    <t>2076286010</t>
  </si>
  <si>
    <t>Demontáž parapetních desek dřevěných nebo plastových šířky do 300 mm délky přes 1 m</t>
  </si>
  <si>
    <t>demontáž int. parapetů</t>
  </si>
  <si>
    <t>76</t>
  </si>
  <si>
    <t>766691914</t>
  </si>
  <si>
    <t>Vyvěšení nebo zavěšení dřevěných křídel dveří pl do 2 m2</t>
  </si>
  <si>
    <t>-584177548</t>
  </si>
  <si>
    <t xml:space="preserve">Ostatní práce  vyvěšení nebo zavěšení křídel s případným uložením a opětovným zavěšením po provedení stavebních změn dřevěných dveřních, plochy do 2 m2</t>
  </si>
  <si>
    <t>1.NP - rozměr křídlo + zárubeň</t>
  </si>
  <si>
    <t>2.NP - rozměr křídlo + zárubeň</t>
  </si>
  <si>
    <t>77</t>
  </si>
  <si>
    <t>766691915</t>
  </si>
  <si>
    <t>Vyvěšení nebo zavěšení dřevěných křídel dveří pl přes 2 m2</t>
  </si>
  <si>
    <t>1404207035</t>
  </si>
  <si>
    <t xml:space="preserve">Ostatní práce  vyvěšení nebo zavěšení křídel s případným uložením a opětovným zavěšením po provedení stavebních změn dřevěných dveřních, plochy přes 2 m2</t>
  </si>
  <si>
    <t>767</t>
  </si>
  <si>
    <t>Konstrukce zámečnické</t>
  </si>
  <si>
    <t>78</t>
  </si>
  <si>
    <t>767661811</t>
  </si>
  <si>
    <t>Demontáž mříží pevných nebo otevíravých</t>
  </si>
  <si>
    <t>2127532564</t>
  </si>
  <si>
    <t>"mříže dveře"</t>
  </si>
  <si>
    <t>1,45*2,04</t>
  </si>
  <si>
    <t>1,8*2,4</t>
  </si>
  <si>
    <t>771</t>
  </si>
  <si>
    <t>Podlahy z dlaždic</t>
  </si>
  <si>
    <t>79</t>
  </si>
  <si>
    <t>771473810</t>
  </si>
  <si>
    <t>Demontáž soklíků z dlaždic keramických lepených rovných</t>
  </si>
  <si>
    <t>-176275126</t>
  </si>
  <si>
    <t xml:space="preserve">Demontáž soklíků z dlaždic keramických  lepených rovných</t>
  </si>
  <si>
    <t>"demontáž soklů"</t>
  </si>
  <si>
    <t>"1.01"75,2+5,9-2,4</t>
  </si>
  <si>
    <t>"1.02"21,6-2,4-2,4</t>
  </si>
  <si>
    <t>"1.05"17,7-1,45</t>
  </si>
  <si>
    <t>"1.06"15,76-0,8</t>
  </si>
  <si>
    <t>"1.07"14,32-0,8</t>
  </si>
  <si>
    <t>"1.08"16,86-1,25-0,8*3-0,6*2</t>
  </si>
  <si>
    <t>"1.09"19,0-0,8*3</t>
  </si>
  <si>
    <t>"1.10"9,1-0,6</t>
  </si>
  <si>
    <t>"1.11"8,6-0,6</t>
  </si>
  <si>
    <t>"2.05"21,3-0,8</t>
  </si>
  <si>
    <t>"2,07"19,1-1,6</t>
  </si>
  <si>
    <t>"2,08"5,3-0,6*2</t>
  </si>
  <si>
    <t>"2,09"4,7-0,6</t>
  </si>
  <si>
    <t>"2,10"5,3-0,6</t>
  </si>
  <si>
    <t>80</t>
  </si>
  <si>
    <t>771573810</t>
  </si>
  <si>
    <t>Demontáž podlah z dlaždic keramických lepených</t>
  </si>
  <si>
    <t>-1361178052</t>
  </si>
  <si>
    <t>"keramická dlažba + cement. lepidlo" plochy_1NP</t>
  </si>
  <si>
    <t>"keramická dlažba + cement. lepidlo" plochy_2NP</t>
  </si>
  <si>
    <t>"1.03_betonová mazanina"-35,15</t>
  </si>
  <si>
    <t xml:space="preserve">"keramická dlažba_skladba S2" </t>
  </si>
  <si>
    <t>"1.06"13,88</t>
  </si>
  <si>
    <t>"1.07"12,58</t>
  </si>
  <si>
    <t>"1.08"11,59</t>
  </si>
  <si>
    <t>"1.09"21,00</t>
  </si>
  <si>
    <t>"1.10"3,19</t>
  </si>
  <si>
    <t>"1.11"3,02</t>
  </si>
  <si>
    <t>776</t>
  </si>
  <si>
    <t>Podlahy povlakové</t>
  </si>
  <si>
    <t>81</t>
  </si>
  <si>
    <t>776201812</t>
  </si>
  <si>
    <t>Demontáž lepených povlakových podlah s podložkou ručně</t>
  </si>
  <si>
    <t>-2085443773</t>
  </si>
  <si>
    <t>Demontáž povlakových podlahovin lepených ručně s podložkou</t>
  </si>
  <si>
    <t>"vybourání PVC → předpoklad nalepeno na dlažbu</t>
  </si>
  <si>
    <t>OBVOD 2.NP - PVC</t>
  </si>
  <si>
    <t>PLOCHY 2.NP - PVC</t>
  </si>
  <si>
    <t>"2.01"311,2</t>
  </si>
  <si>
    <t>"2.02"18,34</t>
  </si>
  <si>
    <t>"2.03"12,19</t>
  </si>
  <si>
    <t>"2.04"11,76</t>
  </si>
  <si>
    <t>"2,06"18,58</t>
  </si>
  <si>
    <t>"2,11"1,28</t>
  </si>
  <si>
    <t>"2,12"10,04</t>
  </si>
  <si>
    <t>"2,13"5,66</t>
  </si>
  <si>
    <t>82</t>
  </si>
  <si>
    <t>776410811</t>
  </si>
  <si>
    <t>Odstranění soklíků a lišt pryžových nebo plastových</t>
  </si>
  <si>
    <t>-1846535993</t>
  </si>
  <si>
    <t>Demontáž soklíků nebo lišt pryžových nebo plastových</t>
  </si>
  <si>
    <t>"2.01"85,4-0,8-4,8</t>
  </si>
  <si>
    <t>"2.02"18,6-0,8</t>
  </si>
  <si>
    <t>"2.03"14,4-0,8</t>
  </si>
  <si>
    <t>"2.04"14,0-0,8</t>
  </si>
  <si>
    <t>"2,06"24,0-4,8*0,8*3-0,6*2-1,59</t>
  </si>
  <si>
    <t>"2,11"4,7-0,6</t>
  </si>
  <si>
    <t>"2,12"15,4-0,8</t>
  </si>
  <si>
    <t>"2,13"9,86-0,8*3</t>
  </si>
  <si>
    <t>787</t>
  </si>
  <si>
    <t>Dokončovací práce - zasklívání</t>
  </si>
  <si>
    <t>83</t>
  </si>
  <si>
    <t>787600802</t>
  </si>
  <si>
    <t>Vysklívání oken a dveří plochy skla plochého přes 1 do 3 m2</t>
  </si>
  <si>
    <t>-392715913</t>
  </si>
  <si>
    <t xml:space="preserve">Vysklívání oken a dveří  skla plochého, plochy přes 1 do 3 m2</t>
  </si>
  <si>
    <t>"jihozápad" 1,44+0,25*2+2,16*4+2,88*5</t>
  </si>
  <si>
    <t>"sevarozápad" 2,16*3+1,46*3+0,36</t>
  </si>
  <si>
    <t>"severovýchod" 2,88*2+1,8*3</t>
  </si>
  <si>
    <t>"sevarozápad" 0</t>
  </si>
  <si>
    <t>HZS</t>
  </si>
  <si>
    <t>Hodinové zúčtovací sazby</t>
  </si>
  <si>
    <t>84</t>
  </si>
  <si>
    <t>HZS1292</t>
  </si>
  <si>
    <t>Hodinová zúčtovací sazba stavební dělník</t>
  </si>
  <si>
    <t>hod</t>
  </si>
  <si>
    <t>512</t>
  </si>
  <si>
    <t>1201139160</t>
  </si>
  <si>
    <t xml:space="preserve">Hodinové zúčtovací sazby profesí HSV  zemní a pomocné práce stavební dělník</t>
  </si>
  <si>
    <t>P</t>
  </si>
  <si>
    <t>Poznámka k položce:_x000d_
 Fakturace bude dle skutečně provedených pracím předložených zhotovitelem a odsouhlasených zadavatelem nebo jeho zástupcem	</t>
  </si>
  <si>
    <t>"demontáže stávajících konstrukcí, prvků a zařízení"</t>
  </si>
  <si>
    <t>"pomocné práce při vyklízení objektu"</t>
  </si>
  <si>
    <t>"přisekání, vysekání apod."</t>
  </si>
  <si>
    <t>"předpoklad" 100</t>
  </si>
  <si>
    <t>F0001</t>
  </si>
  <si>
    <t>ST1 - skladba nové střechy</t>
  </si>
  <si>
    <t>444,69</t>
  </si>
  <si>
    <t>F0002</t>
  </si>
  <si>
    <t>Obvodové výplně</t>
  </si>
  <si>
    <t>212,028</t>
  </si>
  <si>
    <t>F003</t>
  </si>
  <si>
    <t>ST2 - skladba nové střechy vstupní portál</t>
  </si>
  <si>
    <t>19,95</t>
  </si>
  <si>
    <t>F004</t>
  </si>
  <si>
    <t>Obvodové výplně_obvody"</t>
  </si>
  <si>
    <t>265,24</t>
  </si>
  <si>
    <t>F005</t>
  </si>
  <si>
    <t>Plochy_nový stav</t>
  </si>
  <si>
    <t>824,7</t>
  </si>
  <si>
    <t>F006</t>
  </si>
  <si>
    <t>Plochy_nový stav 1.NP</t>
  </si>
  <si>
    <t>411,49</t>
  </si>
  <si>
    <t>F007</t>
  </si>
  <si>
    <t>Plochy_nový stav 2.NP</t>
  </si>
  <si>
    <t>413,21</t>
  </si>
  <si>
    <t>F008</t>
  </si>
  <si>
    <t>Obvody_nový stav 1.NP</t>
  </si>
  <si>
    <t>289,28</t>
  </si>
  <si>
    <t>F009</t>
  </si>
  <si>
    <t>Obvody_nový stav 2.NP</t>
  </si>
  <si>
    <t>368,3</t>
  </si>
  <si>
    <t>02 - Architektonicko – stavební část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</si>
  <si>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</si>
  <si>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</si>
  <si>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</si>
  <si>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</si>
  <si>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</si>
  <si>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</si>
  <si>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</si>
  <si>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763 - Konstrukce suché výstavby</t>
  </si>
  <si>
    <t xml:space="preserve">    775 - Podlahy skládané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</si>
  <si>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</si>
  <si>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</si>
  <si>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</si>
  <si>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</si>
  <si>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789 - Povrchové úpravy ocelových konstrukcí a technologických zařízení</t>
  </si>
  <si>
    <t>M - Práce a dodávky M</t>
  </si>
  <si>
    <t xml:space="preserve">    33-M - Montáže dopr.zaříz.,sklad. zař. a váh</t>
  </si>
  <si>
    <t>Zakládání</t>
  </si>
  <si>
    <t>271532213</t>
  </si>
  <si>
    <t>Podsyp pod základové konstrukce se zhutněním z hrubého kameniva frakce 8 až 16 mm</t>
  </si>
  <si>
    <t>-1764457621</t>
  </si>
  <si>
    <t>Podsyp pod základové konstrukce se zhutněním a urovnáním povrchu z kameniva hrubého, frakce 8 - 16 mm</t>
  </si>
  <si>
    <t>"hutněný násyp_vstup</t>
  </si>
  <si>
    <t>6,65*3,0*0,2</t>
  </si>
  <si>
    <t>2,25*2,51*0,2</t>
  </si>
  <si>
    <t>273321411</t>
  </si>
  <si>
    <t>Základové desky ze ŽB bez zvýšených nároků na prostředí tř. C 20/25</t>
  </si>
  <si>
    <t>2040481932</t>
  </si>
  <si>
    <t>Základy z betonu železového (bez výztuže) desky z betonu bez zvláštních nároků na prostředí tř. C 20/25</t>
  </si>
  <si>
    <t>Betonová deska - S1, S2 + vstup</t>
  </si>
  <si>
    <t>460,5*0,1</t>
  </si>
  <si>
    <t>273323511</t>
  </si>
  <si>
    <t>Základové desky ze ŽB pro konstrukce bílých van tř. C 25/30</t>
  </si>
  <si>
    <t>367875018</t>
  </si>
  <si>
    <t>Základy z betonu železového (bez výztuže) desky z betonu pro konstrukce bílých van tř. C 25/30</t>
  </si>
  <si>
    <t>"ŽB základová vana výtahové šachty"</t>
  </si>
  <si>
    <t>"deska" 0,25*2,51*2,25</t>
  </si>
  <si>
    <t>273351121</t>
  </si>
  <si>
    <t>Zřízení bednění základových desek</t>
  </si>
  <si>
    <t>-699472164</t>
  </si>
  <si>
    <t>Bednění základů desek zřízení</t>
  </si>
  <si>
    <t>"bednění deska_vstup</t>
  </si>
  <si>
    <t>(6,65+3,0*2)*0,2</t>
  </si>
  <si>
    <t>"deska" 0,25*(2,5*4)</t>
  </si>
  <si>
    <t>273351122</t>
  </si>
  <si>
    <t>Odstranění bednění základových desek</t>
  </si>
  <si>
    <t>-496146664</t>
  </si>
  <si>
    <t>Bednění základů desek odstranění</t>
  </si>
  <si>
    <t>273361821</t>
  </si>
  <si>
    <t>Výztuž základových desek betonářskou ocelí 10 505 (R)</t>
  </si>
  <si>
    <t>-65931991</t>
  </si>
  <si>
    <t>Výztuž základů desek z betonářské oceli 10 505 (R) nebo BSt 500</t>
  </si>
  <si>
    <t>"ŽB základová vana výtahové šachty_předpoklad 90kg/m3</t>
  </si>
  <si>
    <t>"deska" 0,25*2,51*2,25*90/1000</t>
  </si>
  <si>
    <t>273362021</t>
  </si>
  <si>
    <t>Výztuž základových desek svařovanými sítěmi Kari</t>
  </si>
  <si>
    <t>1935912072</t>
  </si>
  <si>
    <t>Výztuž základů desek ze svařovaných sítí z drátů typu KARI</t>
  </si>
  <si>
    <t>hmotnost: 4,44 kg/m2</t>
  </si>
  <si>
    <t>2x kari síť O6, oko 100/100, přesah ok 200mm - S1, S2 + vstup</t>
  </si>
  <si>
    <t>460,5*4,44*2/1000</t>
  </si>
  <si>
    <t>"odpočet vstup_1x kari síť O6, oko 100/100, přesah ok 200mm</t>
  </si>
  <si>
    <t>-6,65*3,0*4,44/1000</t>
  </si>
  <si>
    <t>"přesahy + rezerva" 0,1*4,0</t>
  </si>
  <si>
    <t>274313811</t>
  </si>
  <si>
    <t>Základové pásy z betonu tř. C 25/30</t>
  </si>
  <si>
    <t>-1489357364</t>
  </si>
  <si>
    <t>Základy z betonu prostého pasy betonu kamenem neprokládaného tř. C 25/30</t>
  </si>
  <si>
    <t>275321411</t>
  </si>
  <si>
    <t>Základové patky ze ŽB bez zvýšených nároků na prostředí tř. C 20/25</t>
  </si>
  <si>
    <t>248531540</t>
  </si>
  <si>
    <t>Základy z betonu železového (bez výztuže) patky z betonu bez zvláštních nároků na prostředí tř. C 20/25</t>
  </si>
  <si>
    <t>"základ pod P2" 0,6*0,6*0,5+0,25*0,55*0,4</t>
  </si>
  <si>
    <t>275351121</t>
  </si>
  <si>
    <t>Zřízení bednění základových patek</t>
  </si>
  <si>
    <t>751973469</t>
  </si>
  <si>
    <t>Bednění základů patek zřízení</t>
  </si>
  <si>
    <t>"základ pod P2" 0,25*0,55*2+0,25*0,4</t>
  </si>
  <si>
    <t>275351122</t>
  </si>
  <si>
    <t>Odstranění bednění základových patek</t>
  </si>
  <si>
    <t>1470521625</t>
  </si>
  <si>
    <t>Bednění základů patek odstranění</t>
  </si>
  <si>
    <t>275361821</t>
  </si>
  <si>
    <t>Výztuž základových patek betonářskou ocelí 10 505 (R)</t>
  </si>
  <si>
    <t>-904970485</t>
  </si>
  <si>
    <t>Výztuž základů patek z betonářské oceli 10 505 (R)</t>
  </si>
  <si>
    <t>"základ pod P2_předpoklad 90kg/m3"( 0,6*0,6*0,5+0,25*0,55*0,4)*90/1000</t>
  </si>
  <si>
    <t>279323111</t>
  </si>
  <si>
    <t>Základová zeď ze ŽB pro konstrukce bílých van tř. C 25/30</t>
  </si>
  <si>
    <t>1922518257</t>
  </si>
  <si>
    <t xml:space="preserve">Základové zdi z betonu železového (bez výztuže)  pro konstrukce bílých van tř. C 25/30</t>
  </si>
  <si>
    <t>"stěny" 0,25*0,585*2,25+0,25*2,51*0,9+0,25*2,25*0,9</t>
  </si>
  <si>
    <t>279351311</t>
  </si>
  <si>
    <t>Zřízení jednostranného bednění základových zdí</t>
  </si>
  <si>
    <t>-414650228</t>
  </si>
  <si>
    <t>Bednění základových zdí rovné jednostranné zřízení</t>
  </si>
  <si>
    <t>"stěny" 0,6*2,25*2+2,6*6</t>
  </si>
  <si>
    <t>279351312</t>
  </si>
  <si>
    <t>Odstranění jednostranného bednění základových zdí</t>
  </si>
  <si>
    <t>1825096361</t>
  </si>
  <si>
    <t>Bednění základových zdí rovné jednostranné odstranění</t>
  </si>
  <si>
    <t>279361821</t>
  </si>
  <si>
    <t>Výztuž základových zdí nosných betonářskou ocelí 10 505</t>
  </si>
  <si>
    <t>1806303461</t>
  </si>
  <si>
    <t xml:space="preserve">Výztuž základových zdí nosných  svislých nebo odkloněných od svislice, rovinných nebo oblých, deskových nebo žebrových, včetně výztuže jejich žeber z betonářské oceli 10 505 (R) nebo BSt 500</t>
  </si>
  <si>
    <t>"stěny" (0,25*0,585*2,25+0,25*2,51*0,9+0,25*2,25*0,9)*90/1000</t>
  </si>
  <si>
    <t>Svislé a kompletní konstrukce</t>
  </si>
  <si>
    <t>310278842</t>
  </si>
  <si>
    <t>Zazdívka otvorů pl přes 0,25 do 1 m2 ve zdivu nadzákladovém z nepálených tvárnic tl do 300 mm</t>
  </si>
  <si>
    <t>1861073381</t>
  </si>
  <si>
    <t xml:space="preserve">Zazdívka otvorů ve zdivu nadzákladovém nepálenými tvárnicemi  plochy přes 0,25 m2 do 1 m2 , ve zdi tl. do 300 mm</t>
  </si>
  <si>
    <t>Dle D.1.1.11</t>
  </si>
  <si>
    <t>Zazdívky v obvodovém plášti z pórobetonových tvárnic tl. 250mm</t>
  </si>
  <si>
    <t>"jihozápad" 0</t>
  </si>
  <si>
    <t>"severovýchod" 0,55*1,2*0,25</t>
  </si>
  <si>
    <t>310279842</t>
  </si>
  <si>
    <t>Zazdívka otvorů pl přes 1 do 4 m2 ve zdivu nadzákladovém z nepálených tvárnic tl do 300 mm</t>
  </si>
  <si>
    <t>711281596</t>
  </si>
  <si>
    <t xml:space="preserve">Zazdívka otvorů ve zdivu nadzákladovém nepálenými tvárnicemi  plochy přes 1 m2 do 4 m2 , ve zdi tl. do 300 mm</t>
  </si>
  <si>
    <t>"jihozápad" 1,8*2,4*0,25+1,6*2,4*0,25</t>
  </si>
  <si>
    <t>"severovýchod" 1,31*1,2*0,25+1,07*1,2*0,25</t>
  </si>
  <si>
    <t>311272031</t>
  </si>
  <si>
    <t>Zdivo z pórobetonových tvárnic hladkých přes P2 do P4 přes 450 do 600 kg/m3 na tenkovrstvou maltu tl 200 mm</t>
  </si>
  <si>
    <t>-1213371065</t>
  </si>
  <si>
    <t>Zdivo z pórobetonových tvárnic na tenké maltové lože, tl. zdiva 200 mm pevnost tvárnic přes P2 do P4, objemová hmotnost přes 450 do 600 kg/m3 hladkých</t>
  </si>
  <si>
    <t>Dle 1.1.07</t>
  </si>
  <si>
    <t>4,45*(55,6+12,0+5,35+1,8+4,0+4,0+4,0+2,0+4,8+6,2+1,0)</t>
  </si>
  <si>
    <t>"odpočet otvory" -(0,9*2,05*4+1,0*2,05+0,8*2,05*2+1,6*2,05)</t>
  </si>
  <si>
    <t>Dle 1.1.08</t>
  </si>
  <si>
    <t>3,1*(6,1+1,2+5,6+1,4+1,8+12,3+10,2+4,0+1,975+4,4+0,5+1,2+1,2+6,85+6,2+5,38)</t>
  </si>
  <si>
    <t>"odpočt otvory" -(0,9*2,05*5+0,8*2,05*6+1,1*2,05*2)</t>
  </si>
  <si>
    <t>311272231</t>
  </si>
  <si>
    <t>Zdivo z pórobetonových tvárnic hladkých přes P2 do P4 přes 450 do 600 kg/m3 na tenkovrstvou maltu tl 300 mm</t>
  </si>
  <si>
    <t>662326158</t>
  </si>
  <si>
    <t>Zdivo z pórobetonových tvárnic na tenké maltové lože, tl. zdiva 300 mm pevnost tvárnic přes P2 do P4, objemová hmotnost přes 450 do 600 kg/m3 hladkých</t>
  </si>
  <si>
    <t>"výtahová šachta" (2,51*2+1,65*2)*7,8</t>
  </si>
  <si>
    <t>-1,16*2,0*2</t>
  </si>
  <si>
    <t>5,6*4,45</t>
  </si>
  <si>
    <t>317142434</t>
  </si>
  <si>
    <t>Překlad nenosný pórobetonový š 125 mm v do 250 mm na tenkovrstvou maltu dl přes 1250 do 1500 mm</t>
  </si>
  <si>
    <t>-1373699479</t>
  </si>
  <si>
    <t>Překlady nenosné z pórobetonu osazené do tenkého maltového lože, výšky do 250 mm, šířky překladu 125 mm, délky překladu přes 1250 do 1500 mm</t>
  </si>
  <si>
    <t>Dle D.1.1.07</t>
  </si>
  <si>
    <t>Výpis překladů</t>
  </si>
  <si>
    <t>"P8" 1</t>
  </si>
  <si>
    <t>317142442</t>
  </si>
  <si>
    <t>Překlad nenosný pórobetonový š 150 mm v do 250 mm na tenkovrstvou maltu dl přes 1000 do 1250 mm</t>
  </si>
  <si>
    <t>-231856607</t>
  </si>
  <si>
    <t>Překlady nenosné z pórobetonu osazené do tenkého maltového lože, výšky do 250 mm, šířky překladu 150 mm, délky překladu přes 1000 do 1250 mm</t>
  </si>
  <si>
    <t>"P5" 2</t>
  </si>
  <si>
    <t>317143431</t>
  </si>
  <si>
    <t>Překlad nosný z pórobetonu ve zdech tl 200 mm dl do 1300 mm</t>
  </si>
  <si>
    <t>-1097929628</t>
  </si>
  <si>
    <t>Překlady nosné z pórobetonu osazené do tenkého maltového lože, pro zdi tl. 200 mm, délky překladu do 1300 mm</t>
  </si>
  <si>
    <t>"P2" 14</t>
  </si>
  <si>
    <t>317143432</t>
  </si>
  <si>
    <t>Překlad nosný z pórobetonu ve zdech tl 200 mm dl přes 1300 do 1500 mm</t>
  </si>
  <si>
    <t>-1483952708</t>
  </si>
  <si>
    <t>Překlady nosné z pórobetonu osazené do tenkého maltového lože, pro zdi tl. 200 mm, délky překladu přes 1300 do 1500 mm</t>
  </si>
  <si>
    <t>"P7" 2</t>
  </si>
  <si>
    <t>317143434</t>
  </si>
  <si>
    <t>Překlad nosný z pórobetonu ve zdech tl 200 mm dl přes 1800 do 2000 mm</t>
  </si>
  <si>
    <t>-1400376622</t>
  </si>
  <si>
    <t>Překlady nosné z pórobetonu osazené do tenkého maltového lože, pro zdi tl. 200 mm, délky překladu přes 1800 do 2000 mm</t>
  </si>
  <si>
    <t>"P3" 1</t>
  </si>
  <si>
    <t>317143443</t>
  </si>
  <si>
    <t>Překlad nosný z pórobetonu ve zdech tl 250 mm dl přes 1500 do 1800 mm</t>
  </si>
  <si>
    <t>2111803849</t>
  </si>
  <si>
    <t>Překlady nosné z pórobetonu osazené do tenkého maltového lože, pro zdi tl. 250 mm, délky překladu přes 1500 do 1800 mm</t>
  </si>
  <si>
    <t xml:space="preserve">"P1" 4 </t>
  </si>
  <si>
    <t>317143453</t>
  </si>
  <si>
    <t>Překlad nosný z pórobetonu ve zdech tl 300 mm dl přes 1500 do 1800 mm</t>
  </si>
  <si>
    <t>936100061</t>
  </si>
  <si>
    <t>Překlady nosné z pórobetonu osazené do tenkého maltového lože, pro zdi tl. 300 mm, délky překladu přes 1500 do 1800 mm</t>
  </si>
  <si>
    <t>"P9" 1</t>
  </si>
  <si>
    <t>317143455</t>
  </si>
  <si>
    <t>Překlad nosný z pórobetonu ve zdech tl 300 mm dl přes 2100 do 2400 mm</t>
  </si>
  <si>
    <t>-232578210</t>
  </si>
  <si>
    <t>Překlady nosné z pórobetonu osazené do tenkého maltového lože, pro zdi tl. 300 mm, délky překladu přes 2100 do 2400 mm</t>
  </si>
  <si>
    <t>"P4" 2</t>
  </si>
  <si>
    <t>317941123</t>
  </si>
  <si>
    <t>Osazování ocelových válcovaných nosníků na zdivu I, IE, U, UE nebo L přes č. 14 do č. 22 nebo výšky do 220 mm</t>
  </si>
  <si>
    <t>-1911281124</t>
  </si>
  <si>
    <t xml:space="preserve">Osazování ocelových válcovaných nosníků na zdivu  I nebo IE nebo U nebo UE nebo L č. 14 až 22 nebo výšky do 220 mm</t>
  </si>
  <si>
    <t>Výpis překladů; Hmotnost: 25,30 kg/m</t>
  </si>
  <si>
    <t>"P6" 2*2,5*25,3/1000</t>
  </si>
  <si>
    <t>13010826</t>
  </si>
  <si>
    <t>ocel profilová jakost S235JR (11 375) průřez U (UPN) 200</t>
  </si>
  <si>
    <t>-39382596</t>
  </si>
  <si>
    <t>Poznámka k položce:_x000d_
Hmotnost: 25,30 kg/m</t>
  </si>
  <si>
    <t>317321411</t>
  </si>
  <si>
    <t>Překlad ze ŽB tř. C 25/30</t>
  </si>
  <si>
    <t>1737073108</t>
  </si>
  <si>
    <t xml:space="preserve">Překlady z betonu železového (bez výztuže)  tř. C 25/30</t>
  </si>
  <si>
    <t>Výpis překladů; beton</t>
  </si>
  <si>
    <t>"P6" 2*2,5*0,25*0,2</t>
  </si>
  <si>
    <t>317361821</t>
  </si>
  <si>
    <t>Výztuž překladů a říms z betonářské oceli 10 505</t>
  </si>
  <si>
    <t>-46017015</t>
  </si>
  <si>
    <t xml:space="preserve">Výztuž překladů, říms, žlabů, žlabových říms, klenbových pásů  z betonářské oceli 10 505 (R) nebo BSt 500</t>
  </si>
  <si>
    <t>Výpis překladů; Hmotnost: 0,89 kg/m x 5R12</t>
  </si>
  <si>
    <t>"P6" 2*2,5*5*0,89/1000</t>
  </si>
  <si>
    <t>"třmínky" 0,15*0,022</t>
  </si>
  <si>
    <t>341321410</t>
  </si>
  <si>
    <t>Stěny nosné ze ŽB tř. C 25/30</t>
  </si>
  <si>
    <t>-567765521</t>
  </si>
  <si>
    <t>Stěny a příčky z betonu železového (bez výztuže) nosné tř. C 25/30</t>
  </si>
  <si>
    <t>Vstupní portál - nová vstupní ŽB kce</t>
  </si>
  <si>
    <t>"stěny" (3,0*2,5*0,25)*2</t>
  </si>
  <si>
    <t>341351311</t>
  </si>
  <si>
    <t>Zřízení jednostranného bednění nosných stěn</t>
  </si>
  <si>
    <t>1597231620</t>
  </si>
  <si>
    <t>Bednění stěn a příček nosných rovné jednostranné zřízení</t>
  </si>
  <si>
    <t>"stěny" (3,0*2,5)*4</t>
  </si>
  <si>
    <t>341351312</t>
  </si>
  <si>
    <t>Odstranění jednostranného bednění nosných stěn</t>
  </si>
  <si>
    <t>1987512282</t>
  </si>
  <si>
    <t>Bednění stěn a příček nosných rovné jednostranné odstranění</t>
  </si>
  <si>
    <t>341351911</t>
  </si>
  <si>
    <t>Příplatek k cenám bednění nosných stěn za pohledový beton</t>
  </si>
  <si>
    <t>-1401146657</t>
  </si>
  <si>
    <t>Bednění stěn a příček nosných Příplatek k cenám bednění za pohledový beton</t>
  </si>
  <si>
    <t>"Dle D.1.1.11 - příplatek za pohledový beton PB3" 30</t>
  </si>
  <si>
    <t>341361821</t>
  </si>
  <si>
    <t>Výztuž stěn betonářskou ocelí 10 505</t>
  </si>
  <si>
    <t>637936834</t>
  </si>
  <si>
    <t>Výztuž stěn a příček nosných svislých nebo šikmých, rovných nebo oblých z betonářské oceli 10 505 (R) nebo BSt 500</t>
  </si>
  <si>
    <t>Vstupní portál - nová vstupní ŽB kce_výztuž předpoklad 120kg/m3</t>
  </si>
  <si>
    <t>"stěny" (3,0*2,5*0,25)*2*120/1000</t>
  </si>
  <si>
    <t>342272235</t>
  </si>
  <si>
    <t>Příčka z pórobetonových hladkých tvárnic na tenkovrstvou maltu tl 125 mm</t>
  </si>
  <si>
    <t>458940405</t>
  </si>
  <si>
    <t>Příčky z pórobetonových tvárnic hladkých na tenké maltové lože objemová hmotnost do 500 kg/m3, tloušťka příčky 125 mm</t>
  </si>
  <si>
    <t>3,3*4,45</t>
  </si>
  <si>
    <t>3,1*(6,32*3+1,85+3,8+1,2+1,3)</t>
  </si>
  <si>
    <t>"odpočet otvory" -(1,0*2,05)</t>
  </si>
  <si>
    <t>342272245</t>
  </si>
  <si>
    <t>Příčka z pórobetonových hladkých tvárnic na tenkovrstvou maltu tl 150 mm</t>
  </si>
  <si>
    <t>-1631748357</t>
  </si>
  <si>
    <t>Příčky z pórobetonových tvárnic hladkých na tenké maltové lože objemová hmotnost do 500 kg/m3, tloušťka příčky 150 mm</t>
  </si>
  <si>
    <t>3,1*(4,2+4,2+4,2)</t>
  </si>
  <si>
    <t>"odpočet otvory" -(0,8*2,05*2)</t>
  </si>
  <si>
    <t>342291112</t>
  </si>
  <si>
    <t>Ukotvení příček montážní polyuretanovou pěnou tl příčky přes 100 mm</t>
  </si>
  <si>
    <t>2100862818</t>
  </si>
  <si>
    <t xml:space="preserve">Ukotvení příček  polyuretanovou pěnou, tl. příčky přes 100 mm</t>
  </si>
  <si>
    <t>3,3</t>
  </si>
  <si>
    <t>(6,32*3+1,85+3,8+1,2+1,3)</t>
  </si>
  <si>
    <t>"odpočet otvory" -(1,0)</t>
  </si>
  <si>
    <t>(4,2+4,2+4,2)</t>
  </si>
  <si>
    <t>"odpočet otvory" -(0,8*2)</t>
  </si>
  <si>
    <t>342291121</t>
  </si>
  <si>
    <t>Ukotvení příček k cihelným konstrukcím plochými kotvami</t>
  </si>
  <si>
    <t>872297003</t>
  </si>
  <si>
    <t xml:space="preserve">Ukotvení příček  plochými kotvami, do konstrukce cihelné</t>
  </si>
  <si>
    <t>4,45*2</t>
  </si>
  <si>
    <t>3,1*12</t>
  </si>
  <si>
    <t>Vodorovné konstrukce</t>
  </si>
  <si>
    <t>411321414</t>
  </si>
  <si>
    <t>Stropy deskové ze ŽB tř. C 25/30</t>
  </si>
  <si>
    <t>618706399</t>
  </si>
  <si>
    <t xml:space="preserve">Stropy z betonu železového (bez výztuže)  stropů deskových, plochých střech, desek balkonových, desek hřibových stropů včetně hlavic hřibových sloupů tř. C 25/30</t>
  </si>
  <si>
    <t>železobetonová deska stropu o tl. 220 mm</t>
  </si>
  <si>
    <t>"stropní deska D1" 6*12*0,22</t>
  </si>
  <si>
    <t>411324444</t>
  </si>
  <si>
    <t>Stropy deskové ze ŽB pohledového tř. C 25/30</t>
  </si>
  <si>
    <t>439152147</t>
  </si>
  <si>
    <t xml:space="preserve">Stropy z betonu železového (bez výztuže)  pohledového stropů deskových, plochých střech, desek balkonových, desek hřibových stropů včetně hlavic hřibových sloupů tř. C 25/30</t>
  </si>
  <si>
    <t>Vstupní portál - nová vstupní ŽB kce - pohledový beton PB3</t>
  </si>
  <si>
    <t>"strop" 3,0*6,65*0,3</t>
  </si>
  <si>
    <t>411351021</t>
  </si>
  <si>
    <t>Zřízení bednění stropů deskových tl přes 25 do 50 cm bez podpěrné kce</t>
  </si>
  <si>
    <t>1918622125</t>
  </si>
  <si>
    <t>Bednění stropních konstrukcí - bez podpěrné konstrukce desek tloušťky stropní desky přes 25 do 50 cm zřízení</t>
  </si>
  <si>
    <t>"strop" 3,0*6,65</t>
  </si>
  <si>
    <t>"stropní deska D1" 6*12</t>
  </si>
  <si>
    <t>411351022</t>
  </si>
  <si>
    <t>Odstranění bednění stropů deskových tl přes 25 do 50 cm bez podpěrné kce</t>
  </si>
  <si>
    <t>-705121085</t>
  </si>
  <si>
    <t>Bednění stropních konstrukcí - bez podpěrné konstrukce desek tloušťky stropní desky přes 25 do 50 cm odstranění</t>
  </si>
  <si>
    <t>411354315</t>
  </si>
  <si>
    <t>Zřízení podpěrné konstrukce stropů výšky do 4 m tl přes 25 do 35 cm</t>
  </si>
  <si>
    <t>-766367868</t>
  </si>
  <si>
    <t>Podpěrná konstrukce stropů - desek, kleneb a skořepin výška podepření do 4 m tloušťka stropu přes 25 do 35 cm zřízení</t>
  </si>
  <si>
    <t>411354316</t>
  </si>
  <si>
    <t>Odstranění podpěrné konstrukce stropů výšky do 4 m tl přes 25 do 35 cm</t>
  </si>
  <si>
    <t>1998554705</t>
  </si>
  <si>
    <t>Podpěrná konstrukce stropů - desek, kleneb a skořepin výška podepření do 4 m tloušťka stropu přes 25 do 35 cm odstranění</t>
  </si>
  <si>
    <t>411361821</t>
  </si>
  <si>
    <t>Výztuž stropů betonářskou ocelí 10 505</t>
  </si>
  <si>
    <t>-389322860</t>
  </si>
  <si>
    <t xml:space="preserve">Výztuž stropů 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</si>
  <si>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Vstupní portál - nová vstupní ŽB kce - pohledový beton PB3_předpoklad 120kg/m3</t>
  </si>
  <si>
    <t>"strop" 3,0*6,65*0,3*120/1000</t>
  </si>
  <si>
    <t>"stropní deska D1" 6*12*0,22*120/1000</t>
  </si>
  <si>
    <t>4113542R1</t>
  </si>
  <si>
    <t xml:space="preserve">Bednění stropů ztracené z hraněných trapézových vln TR 85/250/0,75mm </t>
  </si>
  <si>
    <t>1016110276</t>
  </si>
  <si>
    <t xml:space="preserve">Bednění stropů ztracené ocelové žebrované 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60 mm, tl. plechu 0,75 mm</t>
  </si>
  <si>
    <t>2.NP - nová střešní konstrukce</t>
  </si>
  <si>
    <t>12,0*12,0</t>
  </si>
  <si>
    <t>Trapézový plech musí být k ostatním prvkům ocelové konstrukce připevněn pomocí</t>
  </si>
  <si>
    <t>vrutů, nastřelených hřebů atp. › zkalkulováno do jednotkové ceny</t>
  </si>
  <si>
    <t>413321414</t>
  </si>
  <si>
    <t>Nosníky ze ŽB tř. C 25/30</t>
  </si>
  <si>
    <t>-247941921</t>
  </si>
  <si>
    <t xml:space="preserve">Nosníky z betonu železového (bez výztuže)  včetně stěnových i jeřábových drah, volných trámů, průvlaků, rámových příčlí, ztužidel, konzol, vodorovných táhel apod., tyčových konstrukcí tř. C 25/30</t>
  </si>
  <si>
    <t>podkladní betonový roznášecí práh</t>
  </si>
  <si>
    <t>0,2*0,3*0,15</t>
  </si>
  <si>
    <t>413351121</t>
  </si>
  <si>
    <t>Zřízení bednění nosníků a průvlaků bez podpěrné kce výšky přes 100 cm</t>
  </si>
  <si>
    <t>465491063</t>
  </si>
  <si>
    <t>Bednění nosníků a průvlaků - bez podpěrné konstrukce výška nosníku po spodní líc stropní desky přes 100 cm zřízení</t>
  </si>
  <si>
    <t>0,2*0,15+0,3*0,15*2</t>
  </si>
  <si>
    <t>413351122</t>
  </si>
  <si>
    <t>Odstranění bednění nosníků a průvlaků bez podpěrné kce výšky přes 100 cm</t>
  </si>
  <si>
    <t>1161311035</t>
  </si>
  <si>
    <t>Bednění nosníků a průvlaků - bez podpěrné konstrukce výška nosníku po spodní líc stropní desky přes 100 cm odstranění</t>
  </si>
  <si>
    <t>413362021</t>
  </si>
  <si>
    <t>Výztuž nosníků, volných trámů nebo průvlaků volných trámů svařovanými sítěmi Kari</t>
  </si>
  <si>
    <t>482521881</t>
  </si>
  <si>
    <t xml:space="preserve">Výztuž nosníků  včetně stěnových i jeřábových drah, volných trámů, průvlaků, rámových příčlí, ztužidel, konzol, vodorovných táhel apod. tyčových konstrukcí lemujících nebo vyztužujících stropní a podobné střešní konstrukce ze svařovaných sítí z drátů typu KARI</t>
  </si>
  <si>
    <t>3,03*2*0,3*0,2/1000</t>
  </si>
  <si>
    <t>413941123</t>
  </si>
  <si>
    <t>Osazování ocelových válcovaných nosníků stropů I, IE, U, UE nebo L č. 14 až 22 nebo výšky do 220 mm</t>
  </si>
  <si>
    <t>857482165</t>
  </si>
  <si>
    <t>Osazování ocelových válcovaných nosníků ve stropech I nebo IE nebo U nebo UE nebo L č. 14 až 22 nebo výšky do 220 mm</t>
  </si>
  <si>
    <t>vaznic V1_HEA180, Hmotnost: 36,40 kg/m</t>
  </si>
  <si>
    <t>36,4*(5,85*12)/1000</t>
  </si>
  <si>
    <t>13010958</t>
  </si>
  <si>
    <t>ocel profilová jakost S235JR (11 375) průřez HEA 180</t>
  </si>
  <si>
    <t>-1655157341</t>
  </si>
  <si>
    <t>Poznámka k položce:_x000d_
Hmotnost: 36,40 kg/m</t>
  </si>
  <si>
    <t>2,555*1,05 'Přepočtené koeficientem množství</t>
  </si>
  <si>
    <t>-1709280291</t>
  </si>
  <si>
    <t>"ocelový nosník N1_Hmotnost: 16,00 kg/m"</t>
  </si>
  <si>
    <t>(16*2*2,55)/1000</t>
  </si>
  <si>
    <t>13010820</t>
  </si>
  <si>
    <t>ocel profilová jakost S235JR (11 375) průřez U (UPN) 140</t>
  </si>
  <si>
    <t>840436928</t>
  </si>
  <si>
    <t>Poznámka k položce:_x000d_
Hmotnost: 16,00 kg/m</t>
  </si>
  <si>
    <t>0,082*1,05 'Přepočtené koeficientem množství</t>
  </si>
  <si>
    <t>-1910492388</t>
  </si>
  <si>
    <t>"ocelové nosníky H1_Hmotnost: 29,40 kg/m"</t>
  </si>
  <si>
    <t>29,4*2,25*3/1000</t>
  </si>
  <si>
    <t>13010828</t>
  </si>
  <si>
    <t>ocel profilová jakost S235JR (11 375) průřez U (UPN) 220</t>
  </si>
  <si>
    <t>-341933705</t>
  </si>
  <si>
    <t>Poznámka k položce:_x000d_
Hmotnost: 29,40 kg/m</t>
  </si>
  <si>
    <t>0,198*1,05 'Přepočtené koeficientem množství</t>
  </si>
  <si>
    <t>413941125</t>
  </si>
  <si>
    <t>Osazování ocelových válcovaných nosníků stropů I, IE, U, UE nebo L č. 24 a výše nebo výšky přes 220 mm</t>
  </si>
  <si>
    <t>820587861</t>
  </si>
  <si>
    <t>Osazování ocelových válcovaných nosníků ve stropech I nebo IE nebo U nebo UE nebo L č. 24 a výše nebo výšky přes 220 mm</t>
  </si>
  <si>
    <t>roštový nosník G1 a G2_I45, Hmotnost: 115,00 kg/m</t>
  </si>
  <si>
    <t>115*(12,2+11,7)/1000</t>
  </si>
  <si>
    <t>13011023</t>
  </si>
  <si>
    <t>ocel profilová jakost S235JR (11 375) průřez I (IPN) 450</t>
  </si>
  <si>
    <t>547318749</t>
  </si>
  <si>
    <t>Poznámka k položce:_x000d_
Hmotnost: 115,00 kg/m</t>
  </si>
  <si>
    <t>2,749*1,05 'Přepočtené koeficientem množství</t>
  </si>
  <si>
    <t>417321515</t>
  </si>
  <si>
    <t>Ztužující pásy a věnce ze ŽB tř. C 25/30</t>
  </si>
  <si>
    <t>73418139</t>
  </si>
  <si>
    <t xml:space="preserve">Ztužující pásy a věnce z betonu železového (bez výztuže)  tř. C 25/30</t>
  </si>
  <si>
    <t>"ŽB věnec výtakové šachty"</t>
  </si>
  <si>
    <t>(0,3*0,25*(2,51*2+1,65*2))*3</t>
  </si>
  <si>
    <t>417351115</t>
  </si>
  <si>
    <t>Zřízení bednění ztužujících věnců</t>
  </si>
  <si>
    <t>1223414595</t>
  </si>
  <si>
    <t xml:space="preserve">Bednění bočnic ztužujících pásů a věnců včetně vzpěr  zřízení</t>
  </si>
  <si>
    <t>(0,3*(1,65*2+1,91*2)+0,3*(2,51*2+2,25))*3</t>
  </si>
  <si>
    <t>417351116</t>
  </si>
  <si>
    <t>Odstranění bednění ztužujících věnců</t>
  </si>
  <si>
    <t>161088015</t>
  </si>
  <si>
    <t xml:space="preserve">Bednění bočnic ztužujících pásů a věnců včetně vzpěr  odstranění</t>
  </si>
  <si>
    <t>417361821</t>
  </si>
  <si>
    <t>Výztuž ztužujících pásů a věnců betonářskou ocelí 10 505</t>
  </si>
  <si>
    <t>393438194</t>
  </si>
  <si>
    <t xml:space="preserve">Výztuž ztužujících pásů a věnců  z betonářské oceli 10 505 (R) nebo BSt 500</t>
  </si>
  <si>
    <t>Výztuž věnců výtahové šachty_předpoklad 70kg/m3</t>
  </si>
  <si>
    <t>((0,3*0,25*(2,51*2+1,65*2))*3)*70/1000</t>
  </si>
  <si>
    <t>Komunikace</t>
  </si>
  <si>
    <t>564851111</t>
  </si>
  <si>
    <t>Podklad ze štěrkodrtě ŠD tl 150 mm</t>
  </si>
  <si>
    <t>884203005</t>
  </si>
  <si>
    <t xml:space="preserve">Podklad ze štěrkodrti ŠD  s rozprostřením a zhutněním, po zhutnění tl. 150 mm</t>
  </si>
  <si>
    <t>596811120</t>
  </si>
  <si>
    <t>Kladení betonové dlažby komunikací pro pěší do lože z kameniva velikosti do 0,09 m2 pl do 50 m2</t>
  </si>
  <si>
    <t>678499466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</si>
  <si>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</si>
  <si>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 xml:space="preserve">"nový okapový chodník" </t>
  </si>
  <si>
    <t>59248005</t>
  </si>
  <si>
    <t>dlažba plošná betonová chodníková 300x300x50mm přírodní</t>
  </si>
  <si>
    <t>417471102</t>
  </si>
  <si>
    <t>41,35*1,1 'Přepočtené koeficientem množství</t>
  </si>
  <si>
    <t>Úpravy povrchů, podlahy a osazování výplní</t>
  </si>
  <si>
    <t>611111121</t>
  </si>
  <si>
    <t xml:space="preserve">Vyspravení povrchu neomítaných vnitřních ploch  monolitických betonových nebo železobetonových konstrukcí rozetřením vysprávky do ztracena maltou cementovou lokálně v rozsahu vyspravované plochy do 30 % z celkové plochy stropů</t>
  </si>
  <si>
    <t>519932568</t>
  </si>
  <si>
    <t>Úprava povrchů stropu_omítka</t>
  </si>
  <si>
    <t>611131121</t>
  </si>
  <si>
    <t>Penetrační disperzní nátěr vnitřních stropů nanášený ručně</t>
  </si>
  <si>
    <t>-1425593179</t>
  </si>
  <si>
    <t xml:space="preserve">Podkladní a spojovací vrstva vnitřních omítaných ploch  penetrace disperzní nanášená ručně stropů</t>
  </si>
  <si>
    <t>611321141</t>
  </si>
  <si>
    <t>Vápenocementová omítka štuková dvouvrstvá vnitřních stropů rovných nanášená ručně</t>
  </si>
  <si>
    <t>-961769296</t>
  </si>
  <si>
    <t xml:space="preserve">Omítka vápenocementová vnitřních ploch  nanášená ručně dvouvrstvá, tloušťky jádrové omítky do 10 mm a tloušťky štuku do 3 mm štuková vodorovných konstrukcí stropů rovných</t>
  </si>
  <si>
    <t>611321191</t>
  </si>
  <si>
    <t>Příplatek k vápenocementové omítce vnitřních stropů za každých dalších 5 mm tloušťky ručně</t>
  </si>
  <si>
    <t>-131470470</t>
  </si>
  <si>
    <t xml:space="preserve">Omítka vápenocementová vnitřních ploch  nanášená ručně Příplatek k cenám za každých dalších i započatých 5 mm tloušťky omítky přes 10 mm stropů</t>
  </si>
  <si>
    <t>Úprava povrchů stropu_omítka příplatek za 10mm</t>
  </si>
  <si>
    <t>375,030*2</t>
  </si>
  <si>
    <t>612131121</t>
  </si>
  <si>
    <t>Penetrační disperzní nátěr vnitřních stěn nanášený ručně</t>
  </si>
  <si>
    <t>860257694</t>
  </si>
  <si>
    <t xml:space="preserve">Podkladní a spojovací vrstva vnitřních omítaných ploch  penetrace disperzní nanášená ručně stěn</t>
  </si>
  <si>
    <t>"Vápenocementová omítka hladká jednovrstvá vnitřních stěn nanášená ručně" 232,007</t>
  </si>
  <si>
    <t>"Vápenocementová omítka štuková dvouvrstvá vnitřních stěn nanášená ručně" 1587,41</t>
  </si>
  <si>
    <t>"Vápenocementová štuková omítka ostění nebo nadpraží" 24,330</t>
  </si>
  <si>
    <t>612321121</t>
  </si>
  <si>
    <t>Vápenocementová omítka hladká jednovrstvá vnitřních stěn nanášená ručně</t>
  </si>
  <si>
    <t>204757391</t>
  </si>
  <si>
    <t xml:space="preserve">Omítka vápenocementová vnitřních ploch  nanášená ručně jednovrstvá, tloušťky do 10 mm hladká svislých konstrukcí stěn</t>
  </si>
  <si>
    <t>"pod obklad" 181,111</t>
  </si>
  <si>
    <t>"výtahová šachta" (1,91*2+1,65*2)*7,8</t>
  </si>
  <si>
    <t>612321141</t>
  </si>
  <si>
    <t>Vápenocementová omítka štuková dvouvrstvá vnitřních stěn nanášená ručně</t>
  </si>
  <si>
    <t>-1986549344</t>
  </si>
  <si>
    <t xml:space="preserve">Omítka vápenocementová vnitřních ploch  nanášená ručně dvouvrstvá, tloušťky jádrové omítky do 10 mm a tloušťky štuku do 3 mm štuková svislých konstrukcí stěn</t>
  </si>
  <si>
    <t>"1.01"24,08*4,2-(1,1*1,97+0,8*1,97*4+0,7*1,97+1,0*1,97)</t>
  </si>
  <si>
    <t>"1.02"23,95*4,2-(2,4*2,4*2)</t>
  </si>
  <si>
    <t>"1.03"23,8*4,2-(1,45*2,48)</t>
  </si>
  <si>
    <t>"1.04"12,2*4,2-(0,8*1,97+0,7*1,97)</t>
  </si>
  <si>
    <t>"1.05"9,8*4,2-(0,7*1,97)</t>
  </si>
  <si>
    <t>"1.06"11,2*4,2-(0,8*1,97)</t>
  </si>
  <si>
    <t>"1.07"14,9*4,2-(0,8*1,97)</t>
  </si>
  <si>
    <t>"1.08"13,1*4,2-(0,8*1,97)</t>
  </si>
  <si>
    <t>"1.09"6,0*4,2-(0,7*1,97)</t>
  </si>
  <si>
    <t>"1.10"24,35*4,2-(5,6*4,2)</t>
  </si>
  <si>
    <t>"1.11"54,5*4,2-(5,6*4,2*2+2,4*2,4+1,5*1,97)</t>
  </si>
  <si>
    <t>"1.12"34,4*4,2-(5,6*4,2)</t>
  </si>
  <si>
    <t>"1.13"19,7*4,2-(1,5*1,97)</t>
  </si>
  <si>
    <t>"1.14"17,3*4,2-(1,6*2,45)</t>
  </si>
  <si>
    <t>"2.01"19,4*3,0-(1,5*1,97+1,0*1,97)</t>
  </si>
  <si>
    <t>"2.01a"11,3*3,0-(1,5*1,97*2+1,16*1,97)</t>
  </si>
  <si>
    <t>"2.01b"17,7*3,0-(1,0*1,97+0,7*1,97*2+1,0*1,97+0,8*1,97*2)</t>
  </si>
  <si>
    <t>"2.02"47,9*3,0-(1,5*1,97+0,7*1,97*3+0,8*1,97*1+16,55*3,0)</t>
  </si>
  <si>
    <t>"2.03"24,5*3,0-(0,9*1,97+6,0*3,0)</t>
  </si>
  <si>
    <t>"2.04"19,7*3,0-(0,9*1,97+3,5*3,0)</t>
  </si>
  <si>
    <t>"2.05"24,0*3,0-(4,545*3,0)</t>
  </si>
  <si>
    <t>"2.06"20,2*3,0-(3,18*3,0+0,8*1,97+4,6*3,0)</t>
  </si>
  <si>
    <t>"2.07"21,0*3,0-(4,6*3,0)</t>
  </si>
  <si>
    <t>"2.08"46,3*3,0-(0,7*1,97+1,0*1,97)</t>
  </si>
  <si>
    <t>"2.09"6,2*3,0-(0,7*1,97)</t>
  </si>
  <si>
    <t>"2.10"6,2*3,0-(0,7*1,97)</t>
  </si>
  <si>
    <t>"2.11"14,0*3,0-(0,8*1,97)</t>
  </si>
  <si>
    <t>"2.12"7,4*3,0-(0,7*1,97)</t>
  </si>
  <si>
    <t>"2.13"14,3*3,0-(0,7*1,97)</t>
  </si>
  <si>
    <t>"2.14"12,2*3,0-(0,7*1,97+0,8*1,97)</t>
  </si>
  <si>
    <t>"2.15"6,6*3,0-(0,7*1,97)</t>
  </si>
  <si>
    <t>"2.16"6,6*3,0-(0,7*1,97)</t>
  </si>
  <si>
    <t>"2.17"12,2*3,0-(0,7*1,97+0,8*1,97)</t>
  </si>
  <si>
    <t>"2.18"6,8*3,0-(0,7*1,97)</t>
  </si>
  <si>
    <t>"2.19"6,8*3,0-(0,7*1,97)</t>
  </si>
  <si>
    <t>"2.20"11,2*3,0-(0,8*1,97*2)</t>
  </si>
  <si>
    <t>"2.21"5,8*3,0-(0,8*1,97)</t>
  </si>
  <si>
    <t>"pod obklad" -181,111</t>
  </si>
  <si>
    <t>"odpočet obvodové výplně" -F0002</t>
  </si>
  <si>
    <t>612321191</t>
  </si>
  <si>
    <t>Příplatek k vápenocementové omítce vnitřních stěn za každých dalších 5 mm tloušťky ručně</t>
  </si>
  <si>
    <t>-1352274487</t>
  </si>
  <si>
    <t xml:space="preserve">Omítka vápenocementová vnitřních ploch  nanášená ručně Příplatek k cenám za každých dalších i započatých 5 mm tloušťky omítky přes 10 mm stěn</t>
  </si>
  <si>
    <t>"příplatek za 10mm" 2*(1587,41+232,007+24,33)</t>
  </si>
  <si>
    <t>612325302</t>
  </si>
  <si>
    <t>Vápenocementová štuková omítka ostění nebo nadpraží</t>
  </si>
  <si>
    <t>-829997020</t>
  </si>
  <si>
    <t>Vápenocementová omítka ostění nebo nadpraží štuková</t>
  </si>
  <si>
    <t>"O1"(0,6+2*0,6)*0,12</t>
  </si>
  <si>
    <t>"O2"((1,2+2*1,2)*4)*0,09</t>
  </si>
  <si>
    <t>"O3"(2,4+2*3,72)*0,05</t>
  </si>
  <si>
    <t>"SO1"(6,0+2*2,4)*0,15</t>
  </si>
  <si>
    <t>"SO2"(18,0+2*2,4)*0,15</t>
  </si>
  <si>
    <t>"SO3"(10,6+2*2,4)*0,15</t>
  </si>
  <si>
    <t>"SO4"(10,2+2*1,2)*0,15</t>
  </si>
  <si>
    <t>"SO5"(12,0+2*1,8)*0,15</t>
  </si>
  <si>
    <t>"SO6"(18,0+2*1,8)*0,15</t>
  </si>
  <si>
    <t>"SO7"(11,8+2*1,8)*0,15</t>
  </si>
  <si>
    <t>"SO8"(14,7+2*1,8)*0,15</t>
  </si>
  <si>
    <t>"D5"(2,4+2*2,4)*0,125</t>
  </si>
  <si>
    <t>"D6"(1,45+2*2,48)*0,125</t>
  </si>
  <si>
    <t>"D8"(1,2+2*2,4)*0,125</t>
  </si>
  <si>
    <t>613131121</t>
  </si>
  <si>
    <t>Penetrační disperzní nátěr vnitřních pilířů nebo sloupů nanášený ručně</t>
  </si>
  <si>
    <t>-354996635</t>
  </si>
  <si>
    <t xml:space="preserve">Podkladní a spojovací vrstva vnitřních omítaných ploch  penetrace disperzní nanášená ručně pilířů nebo sloupů</t>
  </si>
  <si>
    <t>"vnitřní sloupy_volně stojící"</t>
  </si>
  <si>
    <t>0,4*0,4*4,45*8</t>
  </si>
  <si>
    <t>0,4*0,4*3,0*10</t>
  </si>
  <si>
    <t>613321141</t>
  </si>
  <si>
    <t>Vápenocementová omítka štuková dvouvrstvá vnitřních pilířů nebo sloupů nanášená ručně</t>
  </si>
  <si>
    <t>-2048881507</t>
  </si>
  <si>
    <t xml:space="preserve">Omítka vápenocementová vnitřních ploch  nanášená ručně dvouvrstvá, tloušťky jádrové omítky do 10 mm a tloušťky štuku do 3 mm štuková svislých konstrukcí pilířů nebo sloupů</t>
  </si>
  <si>
    <t>613321191</t>
  </si>
  <si>
    <t>Příplatek k vápenocementové omítce vnitřních sloupů za každých dalších 5 mm tloušťky ručně</t>
  </si>
  <si>
    <t>1845042127</t>
  </si>
  <si>
    <t xml:space="preserve">Omítka vápenocementová vnitřních ploch  nanášená ručně Příplatek k cenám za každých dalších i započatých 5 mm tloušťky omítky přes 10 mm pilířů nebo sloupů</t>
  </si>
  <si>
    <t>"příplatek za 10mm" 2*10,496</t>
  </si>
  <si>
    <t>619995001</t>
  </si>
  <si>
    <t>Začištění omítek kolem oken, dveří, podlah nebo obkladů</t>
  </si>
  <si>
    <t>-1493638007</t>
  </si>
  <si>
    <t xml:space="preserve">Začištění omítek (s dodáním hmot)  kolem oken, dveří, podlah, obkladů apod.</t>
  </si>
  <si>
    <t xml:space="preserve">"zednícké zapravení kolem výtahových dveří"  (1,16*2+1,97*2)*2</t>
  </si>
  <si>
    <t>622143003</t>
  </si>
  <si>
    <t>Montáž omítkových plastových nebo pozinkovaných rohových profilů s tkaninou</t>
  </si>
  <si>
    <t>-1735201828</t>
  </si>
  <si>
    <t xml:space="preserve">Montáž omítkových profilů  plastových, pozinkovaných nebo dřevěných upevněných vtlačením do podkladní vrstvy nebo přibitím rohových s tkaninou</t>
  </si>
  <si>
    <t>Interiér - rohové profily</t>
  </si>
  <si>
    <t>"O1"0,6+2*0,6</t>
  </si>
  <si>
    <t>"O2"(1,2+2*1,2)*4</t>
  </si>
  <si>
    <t>"O3"2,4+2*3,72</t>
  </si>
  <si>
    <t>"SO1"6,0+2*2,4</t>
  </si>
  <si>
    <t>"SO2"18,0+2*2,4</t>
  </si>
  <si>
    <t>"SO3"10,6+2*2,4</t>
  </si>
  <si>
    <t>"SO4"10,2+2*1,2</t>
  </si>
  <si>
    <t>"SO5"12,0+2*1,8</t>
  </si>
  <si>
    <t>"SO6"18,0+2*1,8</t>
  </si>
  <si>
    <t>"SO7"11,8+2*1,8</t>
  </si>
  <si>
    <t>"SO8"14,7+2*1,8</t>
  </si>
  <si>
    <t>"D5"(2,4+2*2,4)</t>
  </si>
  <si>
    <t>"D6"(1,45+2*2,48)</t>
  </si>
  <si>
    <t>"D8"(1,2+2*2,4)</t>
  </si>
  <si>
    <t>"sloupy+příčky" 4,2*28+3,0*28</t>
  </si>
  <si>
    <t>55343023</t>
  </si>
  <si>
    <t>profil rohový Pz s kulatou hlavou pro vnitřní omítky tl 15mm</t>
  </si>
  <si>
    <t>-1956289724</t>
  </si>
  <si>
    <t>379,75*1,1 'Přepočtené koeficientem množství</t>
  </si>
  <si>
    <t>622143004</t>
  </si>
  <si>
    <t>Montáž omítkových samolepících začišťovacích profilů pro spojení s okenním rámem</t>
  </si>
  <si>
    <t>-497539896</t>
  </si>
  <si>
    <t xml:space="preserve">Montáž omítkových profilů  plastových, pozinkovaných nebo dřevěných upevněných vtlačením do podkladní vrstvy nebo přibitím začišťovacích samolepících pro vytvoření dilatujícího spoje s okenním rámem</t>
  </si>
  <si>
    <t>Interiér - začišťovací profily</t>
  </si>
  <si>
    <t>59051476</t>
  </si>
  <si>
    <t xml:space="preserve">profil začišťovací PVC 9mm s výztužnou tkaninou pro ostění </t>
  </si>
  <si>
    <t>950035629</t>
  </si>
  <si>
    <t>profil začišťovací PVC 9mm s výztužnou tkaninou pro ostění ETICS</t>
  </si>
  <si>
    <t>178,15*1,1 'Přepočtené koeficientem množství</t>
  </si>
  <si>
    <t>622131121</t>
  </si>
  <si>
    <t>Penetrační nátěr vnějších stěn nanášený ručně</t>
  </si>
  <si>
    <t>1857340557</t>
  </si>
  <si>
    <t xml:space="preserve">Podkladní a spojovací vrstva vnějších omítaných ploch  penetrace nanášená ručně stěn</t>
  </si>
  <si>
    <t>"jihozápad" 1,8*2,4+1,6*2,4</t>
  </si>
  <si>
    <t>"severovýchod" 1,31*1,2+1,07*1,2+0,55*1,2</t>
  </si>
  <si>
    <t>622142001</t>
  </si>
  <si>
    <t>Potažení vnějších stěn sklovláknitým pletivem vtlačeným do tenkovrstvé hmoty</t>
  </si>
  <si>
    <t>970442395</t>
  </si>
  <si>
    <t xml:space="preserve">Potažení vnějších ploch pletivem  v ploše nebo pruzích, na plném podkladu sklovláknitým vtlačením do tmelu stěn</t>
  </si>
  <si>
    <t>88</t>
  </si>
  <si>
    <t>622311131</t>
  </si>
  <si>
    <t>Potažení vnějších stěn vápenným štukem tloušťky do 3 mm</t>
  </si>
  <si>
    <t>-1402849822</t>
  </si>
  <si>
    <t>Potažení vnějších ploch štukem vápenným, tloušťky do 3 mm stěn</t>
  </si>
  <si>
    <t>89</t>
  </si>
  <si>
    <t>622335103</t>
  </si>
  <si>
    <t>Oprava cementové škrábené omítky vnějších stěn v rozsahu přes 30 do 50 %</t>
  </si>
  <si>
    <t>-1930718114</t>
  </si>
  <si>
    <t xml:space="preserve">Oprava cementové omítky vnějších ploch  hladké stěn, v rozsahu opravované plochy přes 30 do 50%</t>
  </si>
  <si>
    <t xml:space="preserve">"omítka_vyspravení do 50%" </t>
  </si>
  <si>
    <t>90</t>
  </si>
  <si>
    <t>622271051</t>
  </si>
  <si>
    <t>Montáž odvětrávané fasády stěn nýtováním na dřevěný rošt tepelná izolace tl. 140 mm</t>
  </si>
  <si>
    <t>1753925118</t>
  </si>
  <si>
    <t xml:space="preserve">Montáž zavěšené odvětrávané fasády na kombinované nosné konstrukci  z fasádních desek na jednosměrné nosné konstrukci opláštění připevněné mechanickým viditelným spojem, (nýty) stěn s vložením tepelné izolace, tloušťky 140 mm</t>
  </si>
  <si>
    <t>dle D.1.1.11</t>
  </si>
  <si>
    <t xml:space="preserve">"odvětrávaná fasáda_kompletní dodávka" </t>
  </si>
  <si>
    <t>"jihozápad" 19,3*8,85</t>
  </si>
  <si>
    <t>"odpočet vstup" -2,825-6,65</t>
  </si>
  <si>
    <t>"jihovýchod" 25,3*9,05</t>
  </si>
  <si>
    <t>"sevarozápad" 25,3*9,05</t>
  </si>
  <si>
    <t>"odpočet sousední budova" -6,9*5,4</t>
  </si>
  <si>
    <t>"severovýchod" 19,3*9,05</t>
  </si>
  <si>
    <t>"odečet dveře" -(1,2*2,4+2,4*2,4+1,45*2,4)</t>
  </si>
  <si>
    <t>"odečet obvodové výplně" -F0002</t>
  </si>
  <si>
    <t>91</t>
  </si>
  <si>
    <t>59590798</t>
  </si>
  <si>
    <t>deska cementotřísková se základním nátěrem tl 16mm</t>
  </si>
  <si>
    <t>-1246681886</t>
  </si>
  <si>
    <t>532,517*1,35 'Přepočtené koeficientem množství</t>
  </si>
  <si>
    <t>92</t>
  </si>
  <si>
    <t>622271091</t>
  </si>
  <si>
    <t>Montáž odvětrávané fasády ostění nebo nadpraží nýtováním na dřevěný rošt</t>
  </si>
  <si>
    <t>-1662663065</t>
  </si>
  <si>
    <t xml:space="preserve">Montáž zavěšené odvětrávané fasády na kombinované nosné konstrukci  z fasádních desek na jednosměrné nosné konstrukci opláštění připevněné mechanickým viditelným spojem, (nýty) stěn s vložením tepelné izolace, tloušťky ostění nebo nadpraží</t>
  </si>
  <si>
    <t>"ostění a nadpraží"</t>
  </si>
  <si>
    <t>"D8" 2,4+1,2*2</t>
  </si>
  <si>
    <t>"D5" 2,4+2,4*2</t>
  </si>
  <si>
    <t>"D6" 2,4*2+1,45</t>
  </si>
  <si>
    <t>"O1"2*0,6+2*0,6</t>
  </si>
  <si>
    <t>"O2"(2*1,2+2*1,2)*4</t>
  </si>
  <si>
    <t>"O3"2*2,4+2*3,72</t>
  </si>
  <si>
    <t>93</t>
  </si>
  <si>
    <t>405141346</t>
  </si>
  <si>
    <t>210,63*0,2</t>
  </si>
  <si>
    <t>42,126*1,35 'Přepočtené koeficientem množství</t>
  </si>
  <si>
    <t>94</t>
  </si>
  <si>
    <t>631311115</t>
  </si>
  <si>
    <t>Mazanina tl přes 50 do 80 mm z betonu prostého bez zvýšených nároků na prostředí tř. C 20/25</t>
  </si>
  <si>
    <t>-2103206374</t>
  </si>
  <si>
    <t xml:space="preserve">Mazanina z betonu  prostého bez zvýšených nároků na prostředí tl. přes 50 do 80 mm tř. C 20/25</t>
  </si>
  <si>
    <t>Skladba S3+S4</t>
  </si>
  <si>
    <t>F007*0,065</t>
  </si>
  <si>
    <t>"2.08" -120,33*0,065+120,33*0,04</t>
  </si>
  <si>
    <t>Skladba S1+S1</t>
  </si>
  <si>
    <t>F006*0,05</t>
  </si>
  <si>
    <t>95</t>
  </si>
  <si>
    <t>631319011</t>
  </si>
  <si>
    <t>Příplatek k mazanině tl přes 50 do 80 mm za přehlazení povrchu</t>
  </si>
  <si>
    <t>-214492785</t>
  </si>
  <si>
    <t xml:space="preserve">Příplatek k cenám mazanin  za úpravu povrchu mazaniny přehlazením, mazanina tl. přes 50 do 80 mm</t>
  </si>
  <si>
    <t>96</t>
  </si>
  <si>
    <t>631342112</t>
  </si>
  <si>
    <t>Mazanina tl přes 40 do 80 mm z betonu lehkého tepelně-izolačního polystyrenového 500 kg/m3</t>
  </si>
  <si>
    <t>1776187198</t>
  </si>
  <si>
    <t>Mazanina z betonu lehkého tepelně-izolačního polystyrénového tl. přes 50 do 80 mm, objemové hmotnosti 500 kg/m3</t>
  </si>
  <si>
    <t>F003*0,04</t>
  </si>
  <si>
    <t>97</t>
  </si>
  <si>
    <t>631319012</t>
  </si>
  <si>
    <t>Příplatek k mazanině tl přes 80 do 120 mm za přehlazení povrchu</t>
  </si>
  <si>
    <t>1442097068</t>
  </si>
  <si>
    <t xml:space="preserve">Příplatek k cenám mazanin  za úpravu povrchu mazaniny přehlazením, mazanina tl. přes 80 do 120 mm</t>
  </si>
  <si>
    <t>98</t>
  </si>
  <si>
    <t>632451234</t>
  </si>
  <si>
    <t>Potěr cementový samonivelační litý C25 tl přes 45 do 50 mm</t>
  </si>
  <si>
    <t>-1216117624</t>
  </si>
  <si>
    <t>Potěr cementový samonivelační litý tř. C 25, tl. přes 45 do 50 mm</t>
  </si>
  <si>
    <t>"vstup_cementový litý potěr tl.80mm › v položce tl. 50mm" 6,15*3,0</t>
  </si>
  <si>
    <t>99</t>
  </si>
  <si>
    <t>632451292</t>
  </si>
  <si>
    <t>Příplatek k cementovému samonivelačnímu litému potěru C25 ZKD 5 mm tl přes 50 mm</t>
  </si>
  <si>
    <t>-716942750</t>
  </si>
  <si>
    <t>Potěr cementový samonivelační litý Příplatek k cenám za každých dalších i započatých 5 mm tloušťky přes 50 mm tř. C 25</t>
  </si>
  <si>
    <t>"vstup_cementový litý potěr tl.80mm › příplatek za 30mm" (6,15*3,0)*6</t>
  </si>
  <si>
    <t>100</t>
  </si>
  <si>
    <t>632481215</t>
  </si>
  <si>
    <t>Separační vrstva z geotextilie</t>
  </si>
  <si>
    <t>-1121038933</t>
  </si>
  <si>
    <t xml:space="preserve">Separační vrstva k oddělení podlahových vrstev  z geotextilie</t>
  </si>
  <si>
    <t>"vstup_geotextílie 300g/m2" 6,15*3,0</t>
  </si>
  <si>
    <t>101</t>
  </si>
  <si>
    <t>634112113</t>
  </si>
  <si>
    <t>Obvodová dilatace podlahovým páskem z pěnového PE mezi stěnou a mazaninou nebo potěrem v 80 mm</t>
  </si>
  <si>
    <t>1118680961</t>
  </si>
  <si>
    <t>Obvodová dilatace mezi stěnou a mazaninou nebo potěrem podlahovým páskem z pěnového PE tl. do 10 mm, výšky 80 mm</t>
  </si>
  <si>
    <t>Skladba S1+S2</t>
  </si>
  <si>
    <t>102</t>
  </si>
  <si>
    <t>634112114</t>
  </si>
  <si>
    <t>Obvodová dilatace podlahovým páskem z pěnového PE mezi stěnou a mazaninou nebo potěrem v 120 mm</t>
  </si>
  <si>
    <t>574505716</t>
  </si>
  <si>
    <t>Obvodová dilatace mezi stěnou a mazaninou nebo potěrem podlahovým páskem z pěnového PE tl. do 10 mm, výšky 120 mm</t>
  </si>
  <si>
    <t>103</t>
  </si>
  <si>
    <t>634112115</t>
  </si>
  <si>
    <t>Obvodová dilatace podlahovým páskem z pěnového PE mezi stěnou a mazaninou nebo potěrem v 150 mm</t>
  </si>
  <si>
    <t>793089847</t>
  </si>
  <si>
    <t>Obvodová dilatace mezi stěnou a mazaninou nebo potěrem podlahovým páskem z pěnového PE tl. do 10 mm, výšky 150 mm</t>
  </si>
  <si>
    <t>"vstup_dilatace" 6,15*2+3,0*2</t>
  </si>
  <si>
    <t>104</t>
  </si>
  <si>
    <t>713291222</t>
  </si>
  <si>
    <t>Montáž izolace tepelné parotěsné zábrany stěn a sloupů fólií</t>
  </si>
  <si>
    <t>-1457498308</t>
  </si>
  <si>
    <t>Montáž tepelné izolace chlazených a temperovaných místností - doplňky a konstrukční součásti parotěsné zábrany stěn a sloupů fólií</t>
  </si>
  <si>
    <t>"fasáda_plocha" 532,517</t>
  </si>
  <si>
    <t>"fasáda_ostění a nadpraží" 207,03*0,2</t>
  </si>
  <si>
    <t>105</t>
  </si>
  <si>
    <t>28329034</t>
  </si>
  <si>
    <t>fólie kontaktní (pouze na TI) difuzně propustná pro doplňkovou hydroizolační vrstvu, třívrstvá mikroporézní PP 115-121g/m2 s integrovanou samolepící páskou</t>
  </si>
  <si>
    <t>-118212398</t>
  </si>
  <si>
    <t>573,923*1,15 'Přepočtené koeficientem množství</t>
  </si>
  <si>
    <t>106</t>
  </si>
  <si>
    <t>622274001R</t>
  </si>
  <si>
    <t>Příplatek za sítě a mřížky proti hmyzu do otevřených spár</t>
  </si>
  <si>
    <t>116906325</t>
  </si>
  <si>
    <t xml:space="preserve">Montáž profilů zavěšené odvětrávané fasády  rohových nebo do spár, na rošt dřevěný</t>
  </si>
  <si>
    <t>0,25*573,923</t>
  </si>
  <si>
    <t>107</t>
  </si>
  <si>
    <t>226830039</t>
  </si>
  <si>
    <t>108</t>
  </si>
  <si>
    <t>-224138432</t>
  </si>
  <si>
    <t>109</t>
  </si>
  <si>
    <t>952901114</t>
  </si>
  <si>
    <t>Vyčištění budov bytové a občanské výstavby při výšce podlaží přes 4 m</t>
  </si>
  <si>
    <t>-1071251878</t>
  </si>
  <si>
    <t xml:space="preserve">Vyčištění budov nebo objektů před předáním do užívání  budov bytové nebo občanské výstavby, světlé výšky podlaží přes 4 m</t>
  </si>
  <si>
    <t>"celková plocha 1.NP + 2.NP" F005</t>
  </si>
  <si>
    <t>110</t>
  </si>
  <si>
    <t>985221101</t>
  </si>
  <si>
    <t>Doplnění zdiva cihlami do aktivované malty</t>
  </si>
  <si>
    <t>752335520</t>
  </si>
  <si>
    <t>Doplnění zdiva ručně do aktivované malty cihlami</t>
  </si>
  <si>
    <t>Podřezání zdiva - doplnění zdiva</t>
  </si>
  <si>
    <t>(24,9*2+18,9*2)*0,25*0,065</t>
  </si>
  <si>
    <t>111</t>
  </si>
  <si>
    <t>59610001</t>
  </si>
  <si>
    <t>cihla pálená plná do P15 290x140x65mm</t>
  </si>
  <si>
    <t>963547673</t>
  </si>
  <si>
    <t>Poznámka k položce:_x000d_
Spotřeba: 333 kus/m3</t>
  </si>
  <si>
    <t>1,424*305 'Přepočtené koeficientem množství</t>
  </si>
  <si>
    <t>112</t>
  </si>
  <si>
    <t>999010101</t>
  </si>
  <si>
    <t>Zednické přípomoce k EI</t>
  </si>
  <si>
    <t>-313934593</t>
  </si>
  <si>
    <t>113</t>
  </si>
  <si>
    <t>999010102</t>
  </si>
  <si>
    <t>Zednické přípomoce k ZTI</t>
  </si>
  <si>
    <t>554429287</t>
  </si>
  <si>
    <t>114</t>
  </si>
  <si>
    <t>999010103</t>
  </si>
  <si>
    <t>Zednické přípomoce k VZT</t>
  </si>
  <si>
    <t>1176882977</t>
  </si>
  <si>
    <t>115</t>
  </si>
  <si>
    <t>999010104</t>
  </si>
  <si>
    <t>Zednické přípomoce k ÚT</t>
  </si>
  <si>
    <t>-1409464595</t>
  </si>
  <si>
    <t>998</t>
  </si>
  <si>
    <t>Přesun hmot</t>
  </si>
  <si>
    <t>116</t>
  </si>
  <si>
    <t>998017002</t>
  </si>
  <si>
    <t>Přesun hmot s omezením mechanizace pro budovy v přes 6 do 12 m</t>
  </si>
  <si>
    <t>-1155229788</t>
  </si>
  <si>
    <t xml:space="preserve">Přesun hmot pro budovy občanské výstavby, bydlení, výrobu a služby  s omezením mechanizace vodorovná dopravní vzdálenost do 100 m pro budovy s jakoukoliv nosnou konstrukcí výšky přes 6 do 12 m</t>
  </si>
  <si>
    <t>711</t>
  </si>
  <si>
    <t>Izolace proti vodě, vlhkosti a plynům</t>
  </si>
  <si>
    <t>117</t>
  </si>
  <si>
    <t>711111001</t>
  </si>
  <si>
    <t>Provedení izolace proti zemní vlhkosti vodorovné za studena nátěrem penetračním</t>
  </si>
  <si>
    <t>-88777653</t>
  </si>
  <si>
    <t xml:space="preserve">Provedení izolace proti zemní vlhkosti natěradly a tmely za studena  na ploše vodorovné V nátěrem penetračním</t>
  </si>
  <si>
    <t>Penetrační nátěr podkladního betonu - celková plocha - S1, S2</t>
  </si>
  <si>
    <t>"1.NP + nový vstup + podřezané zdivo" 490</t>
  </si>
  <si>
    <t>"dno" 2,25*2,51</t>
  </si>
  <si>
    <t>118</t>
  </si>
  <si>
    <t>11163150</t>
  </si>
  <si>
    <t>lak penetrační asfaltový</t>
  </si>
  <si>
    <t>1337581896</t>
  </si>
  <si>
    <t>Poznámka k položce:_x000d_
Spotřeba 0,3-0,4kg/m2</t>
  </si>
  <si>
    <t>495,648*0,00033 'Přepočtené koeficientem množství</t>
  </si>
  <si>
    <t>119</t>
  </si>
  <si>
    <t>711112001</t>
  </si>
  <si>
    <t>Provedení izolace proti zemní vlhkosti svislé za studena nátěrem penetračním</t>
  </si>
  <si>
    <t>135423654</t>
  </si>
  <si>
    <t xml:space="preserve">Provedení izolace proti zemní vlhkosti natěradly a tmely za studena  na ploše svislé S nátěrem penetračním</t>
  </si>
  <si>
    <t>"stěny" 2,25*0,835+2,51*2*1,0+2,25*1,0</t>
  </si>
  <si>
    <t>120</t>
  </si>
  <si>
    <t>-1897142422</t>
  </si>
  <si>
    <t>9,149*0,00034 'Přepočtené koeficientem množství</t>
  </si>
  <si>
    <t>121</t>
  </si>
  <si>
    <t>711141559</t>
  </si>
  <si>
    <t>Provedení izolace proti zemní vlhkosti pásy přitavením vodorovné NAIP</t>
  </si>
  <si>
    <t>-61535516</t>
  </si>
  <si>
    <t xml:space="preserve">Provedení izolace proti zemní vlhkosti pásy přitavením  NAIP na ploše vodorovné V</t>
  </si>
  <si>
    <t>HI asfaltový pás - celková plocha - S1, S2</t>
  </si>
  <si>
    <t>"ŽB základová vana výtahové šachty_2x"</t>
  </si>
  <si>
    <t>"dno" 2,25*2,51*2</t>
  </si>
  <si>
    <t>122</t>
  </si>
  <si>
    <t>62856011</t>
  </si>
  <si>
    <t>pás asfaltový natavitelný modifikovaný SBS tl 4,0mm s vložkou z hliníkové fólie, hliníkové fólie s textilií a spalitelnou PE fólií nebo jemnozrnným minerálním posypem na horním povrchu</t>
  </si>
  <si>
    <t>733279789</t>
  </si>
  <si>
    <t>501,295*1,1655 'Přepočtené koeficientem množství</t>
  </si>
  <si>
    <t>123</t>
  </si>
  <si>
    <t>711142559</t>
  </si>
  <si>
    <t>Provedení izolace proti zemní vlhkosti pásy přitavením svislé NAIP</t>
  </si>
  <si>
    <t>-1763975370</t>
  </si>
  <si>
    <t xml:space="preserve">Provedení izolace proti zemní vlhkosti pásy přitavením  NAIP na ploše svislé S</t>
  </si>
  <si>
    <t>"stěny" (2,25*0,835+2,51*2*1,0+2,25*1,0)*2</t>
  </si>
  <si>
    <t>124</t>
  </si>
  <si>
    <t>368424366</t>
  </si>
  <si>
    <t>18,298*1,221 'Přepočtené koeficientem množství</t>
  </si>
  <si>
    <t>125</t>
  </si>
  <si>
    <t>998711202</t>
  </si>
  <si>
    <t>Přesun hmot procentní pro izolace proti vodě, vlhkosti a plynům v objektech v přes 6 do 12 m</t>
  </si>
  <si>
    <t>%</t>
  </si>
  <si>
    <t>884068843</t>
  </si>
  <si>
    <t xml:space="preserve">Přesun hmot pro izolace proti vodě, vlhkosti a plynům  stanovený procentní sazbou (%) z ceny vodorovná dopravní vzdálenost do 50 m v objektech výšky přes 6 do 12 m</t>
  </si>
  <si>
    <t>126</t>
  </si>
  <si>
    <t>712311101</t>
  </si>
  <si>
    <t xml:space="preserve">Provedení povlakové krytiny střech plochých do 10° natěradly a tmely za studena  nátěrem lakem penetračním nebo asfaltovým</t>
  </si>
  <si>
    <t>-734223233</t>
  </si>
  <si>
    <t>"svislá část" (24,3*2+18,3*2)*0,7</t>
  </si>
  <si>
    <t>127</t>
  </si>
  <si>
    <t>11163155</t>
  </si>
  <si>
    <t>lak hydroizolační z modifikovaného asfaltu</t>
  </si>
  <si>
    <t>-480833999</t>
  </si>
  <si>
    <t>výměra skladby*koeficient</t>
  </si>
  <si>
    <t>F0001*0,0004</t>
  </si>
  <si>
    <t>"svislá část" (24,3*2+18,3*2)*0,7*0,0004</t>
  </si>
  <si>
    <t>F003*0,0004</t>
  </si>
  <si>
    <t>Spotřeba: 0,3-0,5 kg/m2</t>
  </si>
  <si>
    <t>128</t>
  </si>
  <si>
    <t>712341559</t>
  </si>
  <si>
    <t>Provedení povlakové krytiny střech do 10° pásy NAIP přitavením v plné ploše</t>
  </si>
  <si>
    <t>-737737846</t>
  </si>
  <si>
    <t>Provedení povlakové krytiny střech plochých do 10° pásy přitavením NAIP v plné ploše</t>
  </si>
  <si>
    <t>129</t>
  </si>
  <si>
    <t>62853004</t>
  </si>
  <si>
    <t>pás asfaltový natavitelný modifikovaný SBS tl 4,0mm s vložkou ze skleněné tkaniny a spalitelnou PE fólií nebo jemnozrnným minerálním posypem na horním povrchu</t>
  </si>
  <si>
    <t>651213508</t>
  </si>
  <si>
    <t>F0001*1,15</t>
  </si>
  <si>
    <t>"svislá část" (24,3*2+18,3*2)*0,7*1,15</t>
  </si>
  <si>
    <t>F003*1,15</t>
  </si>
  <si>
    <t>130</t>
  </si>
  <si>
    <t>712363352</t>
  </si>
  <si>
    <t>Povlakové krytiny střech do 10° z tvarovaných poplastovaných lišt délky 2 m koutová lišta vnitřní rš 100 mm</t>
  </si>
  <si>
    <t>-2095509125</t>
  </si>
  <si>
    <t>Povlakové krytiny střech plochých do 10° z tvarovaných poplastovaných lišt pro mPVC vnitřní koutová lišta rš 100 mm</t>
  </si>
  <si>
    <t xml:space="preserve">"vnitřní koutová lišta" </t>
  </si>
  <si>
    <t>24,3*2+18,3*2</t>
  </si>
  <si>
    <t>131</t>
  </si>
  <si>
    <t>712363353</t>
  </si>
  <si>
    <t>Povlakové krytiny střech do 10° z tvarovaných poplastovaných lišt délky 2 m koutová lišta vnější rš 100 mm</t>
  </si>
  <si>
    <t>-776071261</t>
  </si>
  <si>
    <t>Povlakové krytiny střech plochých do 10° z tvarovaných poplastovaných lišt pro mPVC vnější koutová lišta rš 100 mm</t>
  </si>
  <si>
    <t xml:space="preserve">"vnější koutová lišta" </t>
  </si>
  <si>
    <t>132</t>
  </si>
  <si>
    <t>712363354</t>
  </si>
  <si>
    <t>Povlakové krytiny střech do 10° z tvarovaných poplastovaných lišt délky 2 m stěnová lišta vyhnutá rš 70 mm</t>
  </si>
  <si>
    <t>367851117</t>
  </si>
  <si>
    <t>Povlakové krytiny střech plochých do 10° z tvarovaných poplastovaných lišt pro mPVC stěnová lišta vyhnutá rš 71 mm</t>
  </si>
  <si>
    <t xml:space="preserve">"vnitřní stěnová lišta" </t>
  </si>
  <si>
    <t>24,3*2+18,3*2+6,65</t>
  </si>
  <si>
    <t>133</t>
  </si>
  <si>
    <t>712363604</t>
  </si>
  <si>
    <t>Provedení povlakové krytiny střech plochých do 10° s mechanicky kotvenou izolací včetně položení fólie a horkovzdušného svaření tl. tepelné izolace přes 240 mm budovy výšky do 18 m, kotvené do betonu vnitřní pole</t>
  </si>
  <si>
    <t>-2081414826</t>
  </si>
  <si>
    <t>F0001*0,8</t>
  </si>
  <si>
    <t>"svislá část" (24,3*2+18,3*2)*0,35</t>
  </si>
  <si>
    <t>F003*0,8</t>
  </si>
  <si>
    <t>134</t>
  </si>
  <si>
    <t>28322012</t>
  </si>
  <si>
    <t>fólie hydroizolační střešní mPVC mechanicky kotvená tl 1,5mm šedá</t>
  </si>
  <si>
    <t>-1712914305</t>
  </si>
  <si>
    <t>135</t>
  </si>
  <si>
    <t>712363605</t>
  </si>
  <si>
    <t>Provedení povlakové krytiny střech plochých do 10° s mechanicky kotvenou izolací včetně položení fólie a horkovzdušného svaření tl. tepelné izolace přes 240 mm budovy výšky do 18 m, kotvené do betonu krajní pole</t>
  </si>
  <si>
    <t>-1848597102</t>
  </si>
  <si>
    <t>F0001*0,1</t>
  </si>
  <si>
    <t>F003*0,1</t>
  </si>
  <si>
    <t>136</t>
  </si>
  <si>
    <t>712363606</t>
  </si>
  <si>
    <t>Provedení povlakové krytiny střech plochých do 10° s mechanicky kotvenou izolací včetně položení fólie a horkovzdušného svaření tl. tepelné izolace přes 240 mm budovy výšky do 18 m, kotvené do betonu rohové pole</t>
  </si>
  <si>
    <t>1512219724</t>
  </si>
  <si>
    <t>137</t>
  </si>
  <si>
    <t>712391171</t>
  </si>
  <si>
    <t xml:space="preserve">Provedení povlakové krytiny střech plochých do 10° -ostatní práce  provedení vrstvy textilní podkladní</t>
  </si>
  <si>
    <t>-552186883</t>
  </si>
  <si>
    <t>138</t>
  </si>
  <si>
    <t>69311068</t>
  </si>
  <si>
    <t>geotextilie netkaná separační, ochranná, filtrační, drenážní PP 300g/m2</t>
  </si>
  <si>
    <t>-926833908</t>
  </si>
  <si>
    <t>F0001*1,1</t>
  </si>
  <si>
    <t>F003*1,1</t>
  </si>
  <si>
    <t>139</t>
  </si>
  <si>
    <t>71213501R</t>
  </si>
  <si>
    <t>Montáž střešních výlezů povlakové krytiny pl přes 0,25 do 1 m2</t>
  </si>
  <si>
    <t>-464601317</t>
  </si>
  <si>
    <t xml:space="preserve">Montáž střešních doplňků vláknocementové krytiny skládané  střešních výlezů, plochy jednotlivě přes 0,25 do 1,0 m2</t>
  </si>
  <si>
    <t>dle D.1.1.10</t>
  </si>
  <si>
    <t>"střešní výlez" 1</t>
  </si>
  <si>
    <t>140</t>
  </si>
  <si>
    <t>59164622R</t>
  </si>
  <si>
    <t>výlez na střechu 80x1100mm</t>
  </si>
  <si>
    <t>-1638239436</t>
  </si>
  <si>
    <t>výlez na střechu pro vláknocementovou krytinu vlnitou plast 920x1250mm</t>
  </si>
  <si>
    <t>141</t>
  </si>
  <si>
    <t>998712202</t>
  </si>
  <si>
    <t>Přesun hmot procentní pro krytiny povlakové v objektech v přes 6 do 12 m</t>
  </si>
  <si>
    <t>1323734417</t>
  </si>
  <si>
    <t>Přesun hmot pro povlakové krytiny stanovený procentní sazbou (%) z ceny vodorovná dopravní vzdálenost do 50 m v objektech výšky přes 6 do 12 m</t>
  </si>
  <si>
    <t>142</t>
  </si>
  <si>
    <t>713121111</t>
  </si>
  <si>
    <t>Montáž izolace tepelné podlah volně kladenými rohožemi, pásy, dílci, deskami 1 vrstva</t>
  </si>
  <si>
    <t>-1126019315</t>
  </si>
  <si>
    <t>Montáž tepelné izolace podlah rohožemi, pásy, deskami, dílci, bloky (izolační materiál ve specifikaci) kladenými volně jednovrstvá</t>
  </si>
  <si>
    <t>"vstup_TI EPS tl.100mm" 6,15*3,0</t>
  </si>
  <si>
    <t>143</t>
  </si>
  <si>
    <t>28375914</t>
  </si>
  <si>
    <t>deska EPS 150 pro konstrukce s vysokým zatížením λ=0,035 tl 100mm</t>
  </si>
  <si>
    <t>1022358432</t>
  </si>
  <si>
    <t>18,45*1,1 'Přepočtené koeficientem množství</t>
  </si>
  <si>
    <t>144</t>
  </si>
  <si>
    <t>1738994452</t>
  </si>
  <si>
    <t>145</t>
  </si>
  <si>
    <t>28376559</t>
  </si>
  <si>
    <t>deska polystyrénová pro snížení kročejového hluku (max. zatížení 6,5 kN/m2) tl 50mm</t>
  </si>
  <si>
    <t>59399483</t>
  </si>
  <si>
    <t>Poznámka k položce:_x000d_
Elastifikované desky z EPS s kročejovým útlumem.</t>
  </si>
  <si>
    <t>413,21*1,1 'Přepočtené koeficientem množství</t>
  </si>
  <si>
    <t>146</t>
  </si>
  <si>
    <t>713141151</t>
  </si>
  <si>
    <t>Montáž tepelné izolace střech plochých rohožemi, pásy, deskami, dílci, bloky (izolační materiál ve specifikaci) kladenými volně jednovrstvá</t>
  </si>
  <si>
    <t>-906847356</t>
  </si>
  <si>
    <t>"doplnění po vybourání části stropu 2.NP_polystyren tl. 50 mm po obvodu budovy"</t>
  </si>
  <si>
    <t>147</t>
  </si>
  <si>
    <t>28372305</t>
  </si>
  <si>
    <t>deska EPS 100 pro konstrukce s běžným zatížením λ=0,037 tl 50mm</t>
  </si>
  <si>
    <t>-552053198</t>
  </si>
  <si>
    <t>16,8*1,05</t>
  </si>
  <si>
    <t>17,64*1,02 'Přepočtené koeficientem množství</t>
  </si>
  <si>
    <t>148</t>
  </si>
  <si>
    <t>713141152</t>
  </si>
  <si>
    <t>Montáž izolace tepelné střech plochých kladené volně 2 vrstvy rohoží, pásů, dílců, desek</t>
  </si>
  <si>
    <t>1590519974</t>
  </si>
  <si>
    <t>Montáž tepelné izolace střech plochých rohožemi, pásy, deskami, dílci, bloky (izolační materiál ve specifikaci) kladenými volně dvouvrstvá</t>
  </si>
  <si>
    <t>149</t>
  </si>
  <si>
    <t>28372309</t>
  </si>
  <si>
    <t>deska EPS 100 pro konstrukce s běžným zatížením λ=0,037 tl 100mm</t>
  </si>
  <si>
    <t>2097292074</t>
  </si>
  <si>
    <t>F0001*1,05</t>
  </si>
  <si>
    <t>150</t>
  </si>
  <si>
    <t>28372317</t>
  </si>
  <si>
    <t>deska EPS 100 pro konstrukce s běžným zatížením λ=0,037 tl 150mm</t>
  </si>
  <si>
    <t>-1933537108</t>
  </si>
  <si>
    <t>151</t>
  </si>
  <si>
    <t>713141263</t>
  </si>
  <si>
    <t>Montáž tepelné izolace střech plochých mechanické přikotvení šrouby včetně dodávky šroubů, bez položení tepelné izolace tl. izolace přes 240 mm do betonu</t>
  </si>
  <si>
    <t>-1656610179</t>
  </si>
  <si>
    <t>152</t>
  </si>
  <si>
    <t>713141311</t>
  </si>
  <si>
    <t>Montáž tepelné izolace střech plochých spádovými klíny v ploše kladenými volně</t>
  </si>
  <si>
    <t>-1380369592</t>
  </si>
  <si>
    <t>153</t>
  </si>
  <si>
    <t>28376141</t>
  </si>
  <si>
    <t>klín izolační z pěnového polystyrenu EPS 100 spád do 5%</t>
  </si>
  <si>
    <t>944830414</t>
  </si>
  <si>
    <t>F0001*0,0816</t>
  </si>
  <si>
    <t>154</t>
  </si>
  <si>
    <t>713191132</t>
  </si>
  <si>
    <t>Montáž izolace tepelné podlah, stropů vrchem nebo střech překrytí separační fólií z PE</t>
  </si>
  <si>
    <t>-1650351146</t>
  </si>
  <si>
    <t>Montáž tepelné izolace stavebních konstrukcí - doplňky a konstrukční součásti podlah, stropů vrchem nebo střech překrytím fólií separační z PE</t>
  </si>
  <si>
    <t>"vstup_PE fólie" 6,15*3,0</t>
  </si>
  <si>
    <t>155</t>
  </si>
  <si>
    <t>28329338</t>
  </si>
  <si>
    <t>fólie PE nevyztužená pro parotěsnou vrstvu podlah, stěn, stropů a střech do 200g/m2</t>
  </si>
  <si>
    <t>1153180352</t>
  </si>
  <si>
    <t>431,66*1,1 'Přepočtené koeficientem množství</t>
  </si>
  <si>
    <t>156</t>
  </si>
  <si>
    <t>7132912.R1</t>
  </si>
  <si>
    <t>Montáž parotěsné zábrany (fólie) po obvodu oken a dveří - interiérové pásky</t>
  </si>
  <si>
    <t>-1802085683</t>
  </si>
  <si>
    <t xml:space="preserve">"montáž parotěsných pásek int." </t>
  </si>
  <si>
    <t>"obvody oken" F004</t>
  </si>
  <si>
    <t>"obvody D7+D8" 1,6*2+2,7*2+1,2*2+2,7*2</t>
  </si>
  <si>
    <t>157</t>
  </si>
  <si>
    <t>283553260</t>
  </si>
  <si>
    <t>páska parotěsná interiérová - parotěsná fólie difuzně uzavřená</t>
  </si>
  <si>
    <t>CS ÚRS 2017 01</t>
  </si>
  <si>
    <t>812428026</t>
  </si>
  <si>
    <t>páska parotěsná PE 5 cm x 25 m, pro tepelně izolační pásy</t>
  </si>
  <si>
    <t>281,64*1,1 'Přepočtené koeficientem množství</t>
  </si>
  <si>
    <t>158</t>
  </si>
  <si>
    <t>7132912.R2</t>
  </si>
  <si>
    <t>Montáž parotěsné zábrany (fólie) po obvodu oken a dveří - exteriérové pásky</t>
  </si>
  <si>
    <t>1689420703</t>
  </si>
  <si>
    <t xml:space="preserve">"montáž parotěsných pásek ext." </t>
  </si>
  <si>
    <t>159</t>
  </si>
  <si>
    <t>283553280</t>
  </si>
  <si>
    <t>páska paropropustná exteriérová - difuzně otevřená</t>
  </si>
  <si>
    <t>1310966317</t>
  </si>
  <si>
    <t>páska parotěsná PE 7,5 cm x 25 m, pro tepelně izolační pásy</t>
  </si>
  <si>
    <t>160</t>
  </si>
  <si>
    <t>998713202</t>
  </si>
  <si>
    <t>Přesun hmot procentní pro izolace tepelné v objektech v přes 6 do 12 m</t>
  </si>
  <si>
    <t>-2120616536</t>
  </si>
  <si>
    <t>Přesun hmot pro izolace tepelné stanovený procentní sazbou (%) z ceny vodorovná dopravní vzdálenost do 50 m v objektech výšky přes 6 do 12 m</t>
  </si>
  <si>
    <t>161</t>
  </si>
  <si>
    <t>721239114</t>
  </si>
  <si>
    <t>Montáž střešního vtoku svislý odtok do DN 160 ostatní typ</t>
  </si>
  <si>
    <t>-1989935439</t>
  </si>
  <si>
    <t>Střešní vtoky (vpusti) montáž střešních vtoků ostatních typů se svislým odtokem do DN 160</t>
  </si>
  <si>
    <t>162</t>
  </si>
  <si>
    <t>56231112</t>
  </si>
  <si>
    <t>vtok střešní svislý pro PVC-P hydroizolaci plochých střech s vyhříváním DN 75, DN 110, DN 125, DN 160</t>
  </si>
  <si>
    <t>2027569895</t>
  </si>
  <si>
    <t>163</t>
  </si>
  <si>
    <t>998721202</t>
  </si>
  <si>
    <t>Přesun hmot procentní pro vnitřní kanalizace v objektech v přes 6 do 12 m</t>
  </si>
  <si>
    <t>-1809993571</t>
  </si>
  <si>
    <t xml:space="preserve">Přesun hmot pro vnitřní kanalizace  stanovený procentní sazbou (%) z ceny vodorovná dopravní vzdálenost do 50 m v objektech výšky přes 6 do 12 m</t>
  </si>
  <si>
    <t>763</t>
  </si>
  <si>
    <t>Konstrukce suché výstavby</t>
  </si>
  <si>
    <t>164</t>
  </si>
  <si>
    <t>763131411</t>
  </si>
  <si>
    <t>SDK podhled desky 1xA 12,5 bez izolace dvouvrstvá spodní kce profil CD+UD</t>
  </si>
  <si>
    <t>1023119072</t>
  </si>
  <si>
    <t xml:space="preserve">Podhled ze sádrokartonových desek  dvouvrstvá zavěšená spodní konstrukce z ocelových profilů CD, UD jednoduše opláštěná deskou standardní A, tl. 12,5 mm, bez izolace</t>
  </si>
  <si>
    <t>SDK_deska obyčejná</t>
  </si>
  <si>
    <t>PLOCHY 1.NP - SDK</t>
  </si>
  <si>
    <t>"1.01"19,8</t>
  </si>
  <si>
    <t>"1.04"8,32</t>
  </si>
  <si>
    <t>"1.05"0</t>
  </si>
  <si>
    <t>"1.06"7,59</t>
  </si>
  <si>
    <t>"1.07"13,80</t>
  </si>
  <si>
    <t>"1.09"2,16</t>
  </si>
  <si>
    <t>PLOCHY 2.NP - SDK</t>
  </si>
  <si>
    <t>"2.01a"7,35</t>
  </si>
  <si>
    <t>"2.01b"10,96</t>
  </si>
  <si>
    <t>"2.02"53,60</t>
  </si>
  <si>
    <t>"2.03"36,52</t>
  </si>
  <si>
    <t>"2.04"21,92</t>
  </si>
  <si>
    <t>"2.05"30,96</t>
  </si>
  <si>
    <t>"2.06"21,72</t>
  </si>
  <si>
    <t>"2.07"27,02</t>
  </si>
  <si>
    <t>"2.08"120,33</t>
  </si>
  <si>
    <t>"2.09"2.28</t>
  </si>
  <si>
    <t>"2.10"2,25</t>
  </si>
  <si>
    <t>"2.11"11,50</t>
  </si>
  <si>
    <t>"2.12"3,24</t>
  </si>
  <si>
    <t>"2.13"8,49</t>
  </si>
  <si>
    <t>"2.14"8,00</t>
  </si>
  <si>
    <t>"2.15"0</t>
  </si>
  <si>
    <t>"2.16"0</t>
  </si>
  <si>
    <t>"2.17"8,00</t>
  </si>
  <si>
    <t>"2.18"2,73</t>
  </si>
  <si>
    <t>"2.19"2,73</t>
  </si>
  <si>
    <t>"2.20"5,88</t>
  </si>
  <si>
    <t>"2.21"2,04</t>
  </si>
  <si>
    <t>165</t>
  </si>
  <si>
    <t>763131451</t>
  </si>
  <si>
    <t>SDK podhled deska 1xH2 12,5 bez izolace dvouvrstvá spodní kce profil CD+UD</t>
  </si>
  <si>
    <t>518002409</t>
  </si>
  <si>
    <t xml:space="preserve">Podhled ze sádrokartonových desek  dvouvrstvá zavěšená spodní konstrukce z ocelových profilů CD, UD jednoduše opláštěná deskou impregnovanou H2, tl. 12,5 mm, bez izolace</t>
  </si>
  <si>
    <t>SDK_mokrý provoz</t>
  </si>
  <si>
    <t>"1.05"5,28</t>
  </si>
  <si>
    <t>"2.15"2,60</t>
  </si>
  <si>
    <t>"2.16"2,60</t>
  </si>
  <si>
    <t>166</t>
  </si>
  <si>
    <t>763131761</t>
  </si>
  <si>
    <t>Příplatek k SDK podhledu za plochu do 3 m2 jednotlivě</t>
  </si>
  <si>
    <t>380049538</t>
  </si>
  <si>
    <t xml:space="preserve">Podhled ze sádrokartonových desek  Příplatek k cenám za plochu do 3 m2 jednotlivě</t>
  </si>
  <si>
    <t>167</t>
  </si>
  <si>
    <t>763131766</t>
  </si>
  <si>
    <t>Příplatek k SDK podhledu za výšku zavěšení přes 1,0 do 1,5 m</t>
  </si>
  <si>
    <t>1303097112</t>
  </si>
  <si>
    <t xml:space="preserve">Podhled ze sádrokartonových desek  Příplatek k cenám za výšku zavěšení přes 1,0 do 1,5 m</t>
  </si>
  <si>
    <t>1.NP - SDK snížená výška zavěšení</t>
  </si>
  <si>
    <t>168</t>
  </si>
  <si>
    <t>763164631</t>
  </si>
  <si>
    <t>SDK obklad kcí tvaru U š do 1,2 m desky 1xA 12,5</t>
  </si>
  <si>
    <t>-54116825</t>
  </si>
  <si>
    <t>Obklad konstrukcí sádrokartonovými deskami včetně ochranných úhelníků ve tvaru U rozvinuté šíře přes 0,6 do 1,2 m, opláštěný deskou standardní A, tl. 12,5 mm</t>
  </si>
  <si>
    <t>SDK kastlík</t>
  </si>
  <si>
    <t>"1.11" 4,45</t>
  </si>
  <si>
    <t>"2.03" 3,0</t>
  </si>
  <si>
    <t>"2.06" 3,0</t>
  </si>
  <si>
    <t>169</t>
  </si>
  <si>
    <t>763172377</t>
  </si>
  <si>
    <t>Montáž dvířek revizních jednoplášťových SDK kcí ostatních vel. do 0,16 m2pro podhledy</t>
  </si>
  <si>
    <t>-930422568</t>
  </si>
  <si>
    <t>Montáž dvířek pro konstrukce ze sádrokartonových desek revizních jednoplášťových pro podhledy ostatních velikostí do 0,16 m2</t>
  </si>
  <si>
    <t>"revizní dvířka_455x400" 1</t>
  </si>
  <si>
    <t>"revizní dvířka_350x400" 2</t>
  </si>
  <si>
    <t>170</t>
  </si>
  <si>
    <t>59030712</t>
  </si>
  <si>
    <t>dvířka revizní jednokřídlá s automatickým zámkem 455x400mm</t>
  </si>
  <si>
    <t>187749157</t>
  </si>
  <si>
    <t>dvířka revizní jednokřídlá s automatickým zámkem 400x400mm</t>
  </si>
  <si>
    <t>171</t>
  </si>
  <si>
    <t>59030751</t>
  </si>
  <si>
    <t>dvířka revizní jednokřídlá s automatickým zámkem 350x400mm</t>
  </si>
  <si>
    <t>-532931060</t>
  </si>
  <si>
    <t>dvířka revizní jednokřídlá s automatickým zámkem 300x400mm</t>
  </si>
  <si>
    <t>172</t>
  </si>
  <si>
    <t>763172378</t>
  </si>
  <si>
    <t>Montáž dvířek revizních jednoplášťových SDK kcí ostatních vel. do 0,5 m2 pro podhledy</t>
  </si>
  <si>
    <t>-2008577724</t>
  </si>
  <si>
    <t>Montáž dvířek pro konstrukce ze sádrokartonových desek revizních jednoplášťových pro podhledy ostatních velikostí do 0,5 m2</t>
  </si>
  <si>
    <t>"revizní dvířka_1000x1000" 1</t>
  </si>
  <si>
    <t>173</t>
  </si>
  <si>
    <t>59030740</t>
  </si>
  <si>
    <t>dvířka revizní jednokřídlá s automatickým zámkem 1000x1000mm</t>
  </si>
  <si>
    <t>1807072309</t>
  </si>
  <si>
    <t>dvířka revizní jednokřídlá s automatickým zámkem 700x700mm</t>
  </si>
  <si>
    <t>174</t>
  </si>
  <si>
    <t>763411111</t>
  </si>
  <si>
    <t>Sanitární příčky do mokrého prostředí, desky s HPL - laminátem tl 19,6 mm</t>
  </si>
  <si>
    <t>30113291</t>
  </si>
  <si>
    <t>Sanitární příčky vhodné do mokrého prostředí dělící z dřevotřískových desek s HPL-laminátem tl. 19,6 mm</t>
  </si>
  <si>
    <t>"1.06" 2,0*(0,9+3,3+1,35)-0,6*2,0*3</t>
  </si>
  <si>
    <t>"2.12" 2,0*(1,85)-0,6*2,0</t>
  </si>
  <si>
    <t>"2.13" 2,0*(1,55+1,95)-0,6*2,0*2</t>
  </si>
  <si>
    <t>"2.18" 2,0*(1,3)-0,6*2,0</t>
  </si>
  <si>
    <t>"2.19" 2,0*(1,3)-0,6*2,0</t>
  </si>
  <si>
    <t>175</t>
  </si>
  <si>
    <t>763411121</t>
  </si>
  <si>
    <t>Dveře sanitárních příček, desky s HPL - laminátem tl 19,6 mm, š do 800 mm, v do 2000 mm</t>
  </si>
  <si>
    <t>721601745</t>
  </si>
  <si>
    <t>Sanitární příčky vhodné do mokrého prostředí dveře vnitřní do sanitárních příček šířky do 800 mm, výšky do 2 000 mm z dřevotřískových desek s HPL-laminátem včetně nerezového kování tl. 19,6 mm</t>
  </si>
  <si>
    <t>"1.06" 3</t>
  </si>
  <si>
    <t>"2.12" 1</t>
  </si>
  <si>
    <t>"2.13" 2</t>
  </si>
  <si>
    <t>"2.18" 1</t>
  </si>
  <si>
    <t>"2.19" 1</t>
  </si>
  <si>
    <t>176</t>
  </si>
  <si>
    <t>998763201</t>
  </si>
  <si>
    <t>Přesun hmot procentní pro dřevostavby v objektech v přes 6 do 12 m</t>
  </si>
  <si>
    <t>-1525079214</t>
  </si>
  <si>
    <t xml:space="preserve">Přesun hmot pro dřevostavby  stanovený procentní sazbou (%) z ceny vodorovná dopravní vzdálenost do 50 m v objektech výšky přes 6 do 12 m</t>
  </si>
  <si>
    <t>177</t>
  </si>
  <si>
    <t>764214607</t>
  </si>
  <si>
    <t>Oplechování horních ploch a atik bez rohů z Pz s povrch úpravou mechanicky kotvené rš 670 mm</t>
  </si>
  <si>
    <t>776844536</t>
  </si>
  <si>
    <t>Oplechování horních ploch zdí a nadezdívek (atik) z pozinkovaného plechu s povrchovou úpravou mechanicky kotvené rš 670 mm</t>
  </si>
  <si>
    <t>oplechování atiky vč. odvětrávané fasády_prvek k1</t>
  </si>
  <si>
    <t>87,6</t>
  </si>
  <si>
    <t>178</t>
  </si>
  <si>
    <t>764216603</t>
  </si>
  <si>
    <t>Oplechování rovných parapetů mechanicky kotvené z Pz s povrchovou úpravou rš 250 mm</t>
  </si>
  <si>
    <t>-989362434</t>
  </si>
  <si>
    <t>Oplechování parapetů z pozinkovaného plechu s povrchovou úpravou rovných mechanicky kotvené, bez rohů rš 250 mm</t>
  </si>
  <si>
    <t>"oplechování parapetů" prvek k1 až k11</t>
  </si>
  <si>
    <t>"K1"0,6</t>
  </si>
  <si>
    <t>"K2"1,2*4</t>
  </si>
  <si>
    <t>"K3"2,4</t>
  </si>
  <si>
    <t>"K4"6,0</t>
  </si>
  <si>
    <t>"K5"18,0</t>
  </si>
  <si>
    <t>"K6"10,6</t>
  </si>
  <si>
    <t>"K7"10,2</t>
  </si>
  <si>
    <t>"K8"12,0</t>
  </si>
  <si>
    <t>"K9"18,0</t>
  </si>
  <si>
    <t>"K10"11,8</t>
  </si>
  <si>
    <t>"K11"14,7</t>
  </si>
  <si>
    <t>179</t>
  </si>
  <si>
    <t>764311404</t>
  </si>
  <si>
    <t>Lemování rovných zdí střech z Pz plechu rš 300 mm</t>
  </si>
  <si>
    <t>-865339309</t>
  </si>
  <si>
    <t>Lemování zdí z pozinkovaného plechu boční nebo horní rovné, střech s krytinou prejzovou nebo vlnitou rš 330 mm</t>
  </si>
  <si>
    <t>"prvek K3" 6,65</t>
  </si>
  <si>
    <t>180</t>
  </si>
  <si>
    <t>764515411</t>
  </si>
  <si>
    <t>Žlaby mezistřešní nebo zaatikové uložené v lůžku z Pz plechu rš 1100 mm</t>
  </si>
  <si>
    <t>1003726812</t>
  </si>
  <si>
    <t>Žlab mezistřešní nebo zaatikový z pozinkovaného plechu včetně čel a hrdel uložený v lůžku bez háků rš 1100 mm</t>
  </si>
  <si>
    <t>"prvek k2" 6,65</t>
  </si>
  <si>
    <t>181</t>
  </si>
  <si>
    <t>764518404</t>
  </si>
  <si>
    <t>Hranatý svod včetně objímek, kolen, odskoků z Pz plechu o straně 150 mm</t>
  </si>
  <si>
    <t>-1585902750</t>
  </si>
  <si>
    <t>Svod z pozinkovaného plechu včetně objímek, kolen a odskoků hranatý, o straně 150 mm</t>
  </si>
  <si>
    <t>"svod přístavby" 2,75*2</t>
  </si>
  <si>
    <t>182</t>
  </si>
  <si>
    <t>998764202</t>
  </si>
  <si>
    <t>Přesun hmot procentní pro konstrukce klempířské v objektech v přes 6 do 12 m</t>
  </si>
  <si>
    <t>-1846883965</t>
  </si>
  <si>
    <t>Přesun hmot pro konstrukce klempířské stanovený procentní sazbou (%) z ceny vodorovná dopravní vzdálenost do 50 m v objektech výšky přes 6 do 12 m</t>
  </si>
  <si>
    <t>183</t>
  </si>
  <si>
    <t>766-O/SO/D</t>
  </si>
  <si>
    <t>Poznámka k oddílu: výplně vnějších otvorů</t>
  </si>
  <si>
    <t>403822878</t>
  </si>
  <si>
    <t>Poznámka k oddílu: výpis vnějších výplní otvorů</t>
  </si>
  <si>
    <t xml:space="preserve">Poznámka k položce:_x000d_
- Všechny prvky jsou oceněny včetně dodávky, montáže, žaluzií, pákových ovladačů, dopravy, vybavení, povrchových úprav a funkčního zabudování do stavby včetně dořešení návaznosti na související konstrukce. (lištování, tmelení, zakládání na PIR desky apod.)_x000d_
- Rozměry stavebních otvorů a konstrukcí je nutno ověřit podle skutečného_x000d_
provedení stavby. Zásadní rozpory ve skladebných rozměrech budou_x000d_
konzultovány s projektantem, případné úpravy musí být odsouhlaseny, aby_x000d_
byly zachovány proporční a dispoziční vazby konstrukce._x000d_
- Konstrukční schémata ani ostatní výkresy nenahrazují výrobní dokumentaci_x000d_
(dílenskou), ta bude zpracována jednotlivými dodavateli a předložena GP k_x000d_
odsouhlasení, resp. bude-li potřebné, budou předloženy vzorky k_x000d_
odsouhlasení._x000d_
- Dodavatel garantuje veškeré technické parametry prvků, včetně jejich_x000d_
tuhostí._x000d_
- Kotvení prvků, kotevní materiály a technologie provádění budou_x000d_
garantovány výrobcem (dodavatelem), atypické postupy budou konzultovány_x000d_
s projektantem._x000d_
- Veškeré prvky musí splňovat statické i bezpečnostní předpisy a požadavky._x000d_
Dodavatel garantuje jejich způsobilost a dodá prohlášení o shodě k_x000d_
jednotlivým konstrukcím._x000d_
- Schéma neslouží jako výrobní výkres!!!_x000d_
- Příklady uvedených výrobků/výrobců určují minimální standard použitých_x000d_
výrobků. Záměna může být po řádném vyvzorkování dohodnuta s_x000d_
projektantem a investorem projektu._x000d_
</t>
  </si>
  <si>
    <t>184</t>
  </si>
  <si>
    <t>766-O1</t>
  </si>
  <si>
    <t>D+M plastových výplní, okno plastové, otevíravé s ventilací, celoproskleněné pro stavební otvor 600x600mm. Uwmax= 1,1 W/m²K. Barva antracit v exteriéru, bílá v interiéru, sklo čiré.</t>
  </si>
  <si>
    <t>2775552</t>
  </si>
  <si>
    <t>D+M plastových výplní, okno plastové, otevíravé s ventilací, celoproskleněné pro stavební otvor
600x600mm. Uwmax= 1,1 W/m²K. Barva antracit v exteriéru, bílá v interiéru, sklo
čiré.</t>
  </si>
  <si>
    <t>Poznámka k položce:_x000d_
Pozn.: specifikace dle výpisu prvků</t>
  </si>
  <si>
    <t>185</t>
  </si>
  <si>
    <t>766-O2</t>
  </si>
  <si>
    <t>D+M plastových výplní, okno plastové, otevíravé s ventilací, neprůhledné, průsvitné pro stavební otvor 1200x1200mm. Uwmax= 1,1 W/m²K. Barva antracit v exteriéru, bílá v interiéru, sklo číré.</t>
  </si>
  <si>
    <t>1175721753</t>
  </si>
  <si>
    <t>D+M plastových výplní, okno plastové, otevíravé s ventilací, neprůhledné, průsvitné pro stavební otvor 1200x1200mm. Uwmax= 1,1 W/m²K. Barva antracit v exteriéru, bílá v
interiéru, sklo číré.</t>
  </si>
  <si>
    <t>186</t>
  </si>
  <si>
    <t>766-O3</t>
  </si>
  <si>
    <t>-110421823</t>
  </si>
  <si>
    <t>D+M plastových výplní, okno plastové, otevíravé s ventilací, neprůhledné, průsvitné pro stavební otvor 2400x3720mm. Uwmax= 1,1 W/m²K. Barva antracit v exteriéru, bílá v
interiéru, sklo číré.</t>
  </si>
  <si>
    <t>187</t>
  </si>
  <si>
    <t>766-SO1</t>
  </si>
  <si>
    <t>D+M sestavy oken, otevíravé s ventilací / fixní, neprůhledné, průsvitné, pro stavební otvor 6000x2400mm. Uwmax= 1,1 W/m²K. Barva antracit v exteriéru, bílá v interiéru, sklo číré.</t>
  </si>
  <si>
    <t>1185506741</t>
  </si>
  <si>
    <t>D+M Sestavy oken, otevíravé s ventilací / fixní, neprůhledné, průsvitné, pro stavební otvor 6000x2400mm. Uwmax= 1,1 W/m²K. Barva antracit v exteriéru, bílá v interiéru, sklo číré.</t>
  </si>
  <si>
    <t>188</t>
  </si>
  <si>
    <t>766-SO2</t>
  </si>
  <si>
    <t>D+M sestavy oken, otevíravé s ventilací / fixní, neprůhledné, průsvitné, pro stavební otvor 18000x2400mm. Uwmax= 1,1 W/m²K. Barva antracit v exteriéru, bílá v interiéru, sklo číré.</t>
  </si>
  <si>
    <t>113181003</t>
  </si>
  <si>
    <t>D+M Sestavy oken, otevíravé s ventilací / fixní, neprůhledné, průsvitné, pro stavební otvor 18000x2400mm. Uwmax= 1,1 W/m²K. Barva antracit v exteriéru, bílá v interiéru, sklo číré.</t>
  </si>
  <si>
    <t>189</t>
  </si>
  <si>
    <t>766-SO3</t>
  </si>
  <si>
    <t>D+M sestavy oken, otevíravé s ventilací / fixní, neprůhledné, průsvitné, pro stavební otvor 10600x2400mm. Uwmax= 1,1 W/m²K. Barva antracit v exteriéru, bílá v interiéru, sklo číré.</t>
  </si>
  <si>
    <t>-1069104159</t>
  </si>
  <si>
    <t>190</t>
  </si>
  <si>
    <t>766-SO4</t>
  </si>
  <si>
    <t>D+M sestavy oken, otevíravé s ventilací / fixní, neprůhledné, průsvitné, pro stavební otvor 10200x1200mm. Uwmax= 1,1 W/m²K. Barva antracit v exteriéru, bílá v interiéru, sklo číré.</t>
  </si>
  <si>
    <t>-1295552832</t>
  </si>
  <si>
    <t>D+M Sestavy oken, otevíravé s ventilací / fixní, neprůhledné, průsvitné, pro stavební otvor 10200x1200mm. Uwmax= 1,1 W/m²K. Barva antracit v exteriéru, bílá v interiéru, sklo číré.</t>
  </si>
  <si>
    <t>191</t>
  </si>
  <si>
    <t>766-SO5</t>
  </si>
  <si>
    <t>D+M sestavy oken, otevíravé s ventilací / fixní, neprůhledné, průsvitné, pro stavební otvor 12000x1200mm. Uwmax= 1,1 W/m²K. Barva antracit v exteriéru, bílá v interiéru, sklo číré.</t>
  </si>
  <si>
    <t>1956337098</t>
  </si>
  <si>
    <t>D+M Sestavy oken, otevíravé s ventilací / fixní, neprůhledné, průsvitné, pro stavební otvor 12000x1200mm. Uwmax= 1,1 W/m²K. Barva antracit v exteriéru, bílá v interiéru, sklo číré.</t>
  </si>
  <si>
    <t>192</t>
  </si>
  <si>
    <t>766-SO6</t>
  </si>
  <si>
    <t>D+M sestavy oken, otevíravé s ventilací / fixní, neprůhledné, průsvitné, pro stavební otvor 18000x1800mm. Uwmax= 1,1 W/m²K. Barva antracit v exteriéru, bílá v interiéru, sklo číré.</t>
  </si>
  <si>
    <t>-1252368249</t>
  </si>
  <si>
    <t>D+M Sestavy oken, otevíravé s ventilací / fixní, neprůhledné, průsvitné, pro stavební otvor 18000x1800mm. Uwmax= 1,1 W/m²K. Barva antracit v exteriéru, bílá v interiéru, sklo číré.</t>
  </si>
  <si>
    <t>193</t>
  </si>
  <si>
    <t>766-SO7</t>
  </si>
  <si>
    <t>168327906</t>
  </si>
  <si>
    <t>D+M Sestavy oken, otevíravé s ventilací / fixní, neprůhledné, průsvitné, pro stavební otvor 11800x1800mm. Uwmax= 1,1 W/m²K. Barva antracit v exteriéru, bílá v interiéru, sklo číré.</t>
  </si>
  <si>
    <t>194</t>
  </si>
  <si>
    <t>766-SO8</t>
  </si>
  <si>
    <t>883447995</t>
  </si>
  <si>
    <t>D+M Sestavy oken, otevíravé s ventilací / fixní, neprůhledné, průsvitné, pro stavební otvor 14700x1800mm. Uwmax= 1,1 W/m²K. Barva antracit v exteriéru, bílá v interiéru, sklo číré.</t>
  </si>
  <si>
    <t>195</t>
  </si>
  <si>
    <t>766-D7</t>
  </si>
  <si>
    <t>D+M vchodových dveří plastových, otevírané, pro stavební otvor 1600x2450 + světlík 1600x350 (světlost hlavního křídla 900mm), Uwmax= 1,2W/m2K. Barva antracit v exteriéru, bílá v interiéru.</t>
  </si>
  <si>
    <t>-1625292195</t>
  </si>
  <si>
    <t>196</t>
  </si>
  <si>
    <t>766-D8</t>
  </si>
  <si>
    <t>D+M vchodových dveří plastových, otevírané,pro stavební otvor 1200x2400 + světlík 1200x300 (světlost hlavního křídla 900mm), Uwmax= 1,2W/m2K. Barva antracit v exteriéru, bílá v interiéru.</t>
  </si>
  <si>
    <t>-498165586</t>
  </si>
  <si>
    <t>197</t>
  </si>
  <si>
    <t>766694121</t>
  </si>
  <si>
    <t>Montáž parapetních desek dřevěných nebo plastových š přes 30 cm dl do 1,0 m</t>
  </si>
  <si>
    <t>68236103</t>
  </si>
  <si>
    <t>Montáž ostatních truhlářských konstrukcí parapetních desek dřevěných nebo plastových šířky přes 300 mm, délky do 1000 mm</t>
  </si>
  <si>
    <t>VNITŘNÍ PARAPET</t>
  </si>
  <si>
    <t>"T1"1</t>
  </si>
  <si>
    <t>198</t>
  </si>
  <si>
    <t>766694122</t>
  </si>
  <si>
    <t>Montáž parapetních dřevěných nebo plastových š přes 30 cm dl přes 1,0 do 1,6 m</t>
  </si>
  <si>
    <t>1558478842</t>
  </si>
  <si>
    <t>Montáž ostatních truhlářských konstrukcí parapetních desek dřevěných nebo plastových šířky přes 300 mm, délky přes 1000 do 1600 mm</t>
  </si>
  <si>
    <t>"T2"1*4</t>
  </si>
  <si>
    <t>199</t>
  </si>
  <si>
    <t>766694123</t>
  </si>
  <si>
    <t>Montáž parapetních dřevěných nebo plastových š přes 30 cm dl přes 1,6 do 2,6 m</t>
  </si>
  <si>
    <t>-1919483559</t>
  </si>
  <si>
    <t>Montáž ostatních truhlářských konstrukcí parapetních desek dřevěných nebo plastových šířky přes 300 mm, délky přes 1600 do 2600 mm</t>
  </si>
  <si>
    <t>"T3"1</t>
  </si>
  <si>
    <t>200</t>
  </si>
  <si>
    <t>766694125</t>
  </si>
  <si>
    <t>Montáž parapetních dřevěných nebo plastových š přes 30 cm dl přes 3,6 m</t>
  </si>
  <si>
    <t>-418569619</t>
  </si>
  <si>
    <t>Montáž ostatních truhlářských konstrukcí parapetních desek dřevěných nebo plastových šířky přes 300 mm, délky přes 3600 mm</t>
  </si>
  <si>
    <t>"T4"1</t>
  </si>
  <si>
    <t>"T5"1</t>
  </si>
  <si>
    <t>"T6"1</t>
  </si>
  <si>
    <t>"T7"1</t>
  </si>
  <si>
    <t>"T8"1</t>
  </si>
  <si>
    <t>"T9"1</t>
  </si>
  <si>
    <t>"T10"1</t>
  </si>
  <si>
    <t>"T11"1</t>
  </si>
  <si>
    <t>201</t>
  </si>
  <si>
    <t>61144404</t>
  </si>
  <si>
    <t>parapet plastový vnitřní komůrkový tl 20mm š 400mm</t>
  </si>
  <si>
    <t>-414511453</t>
  </si>
  <si>
    <t>"T1"0,6</t>
  </si>
  <si>
    <t>"T2"1,2*4</t>
  </si>
  <si>
    <t>"T3"2,4</t>
  </si>
  <si>
    <t>"T4"6,0</t>
  </si>
  <si>
    <t>"T5"18,0</t>
  </si>
  <si>
    <t>"T6"10,6</t>
  </si>
  <si>
    <t>"T7"10,2</t>
  </si>
  <si>
    <t>"T8"12,0</t>
  </si>
  <si>
    <t>"T9"18,0</t>
  </si>
  <si>
    <t>"T10"11,8</t>
  </si>
  <si>
    <t>"T11"14,7</t>
  </si>
  <si>
    <t>202</t>
  </si>
  <si>
    <t>61144019</t>
  </si>
  <si>
    <t>koncovka k parapetu plastovému vnitřnímu 1 pár</t>
  </si>
  <si>
    <t>sada</t>
  </si>
  <si>
    <t>614569243</t>
  </si>
  <si>
    <t>203</t>
  </si>
  <si>
    <t>766-D</t>
  </si>
  <si>
    <t>Poznámka k oddílu: výplně vnitřních otvorů</t>
  </si>
  <si>
    <t>1528198300</t>
  </si>
  <si>
    <t>Poznámka k oddílu: výpis vnitřních výplní otvorů</t>
  </si>
  <si>
    <t>Poznámka k položce:_x000d_
- Všechny prvky jsou oceněny včetně dodávky, montáže, zárubní, kování, dopravy, vybavení, povrchových úprav, doplňků (např.: cedulky) a funkčního zabudování do stavby včetně dořešení návaznosti na související konstrukce. (lištování, tmelení apod.)_x000d_
- Rozměry stavebních otvorů a konstrukcí je nutno ověřit podle skutečného_x000d_
provedení stavby. Zásadní rozpory ve skladebných rozměrech budou_x000d_
konzultovány s projektantem, případné úpravy musí být odsouhlaseny, aby_x000d_
byly zachovány proporční a dispoziční vazby konstrukce._x000d_
- Konstrukční schémata ani ostatní výkresy nenahrazují výrobní dokumentaci_x000d_
(dílenskou), ta bude zpracována jednotlivými dodavateli a předložena GP k_x000d_
odsouhlasení, resp. bude-li potřebna, budou předloženy vzorky k_x000d_
odsouhlasení._x000d_
- Dodavatel garantuje veškeré technické parametry prvků, včetně jejich tuhostí._x000d_
- Kotvení prvků, kotevní materiály a technologie provádění budou_x000d_
garantovány výrobcem (dodavatelem), atypické postupy budou konzultovány_x000d_
s projektantem._x000d_
- Veškeré prvky musí splňovat statické i bezpečnostní předpisy a požadavky._x000d_
Dodavatel garantuje jejich způsobilost a dodá prohlášení o shodě k_x000d_
jednotlivým konstrukcím._x000d_
- Schéma neslouží jako výrobní výkres!!!_x000d_
- Příklady uvedených výrobků/výrobců určují minimální standard použitých_x000d_
výrobků. Záměna může být po řádném vyvzorkování dohodnuta s_x000d_
projektantem a investorem projektu._x000d_
- Schémata jsou zobrazena vždy ze směru otevírání, resp. z místností, do_x000d_
kterých se otevírají, případně dle popisu.</t>
  </si>
  <si>
    <t>204</t>
  </si>
  <si>
    <t>767-D1</t>
  </si>
  <si>
    <t>D+ M prvku D1 - Jednokřídlé dveře 700x1970mm, obložková zárubeň, bezprahové, vnitřní, RAL dveří i zárubně dle výběru investora. Materiál MDF s výplní odlehčenou DTD, povrch laminát 0,8mm a všech doplňků viz výpis prvků</t>
  </si>
  <si>
    <t>698512155</t>
  </si>
  <si>
    <t>205</t>
  </si>
  <si>
    <t>767-D2</t>
  </si>
  <si>
    <t>D+ M prvku D2 - Jednokřídlé dveře 800x1970mm, obložková zárubeň, bezprahové, vnitřní, RAL dveří i zárubně dle výběru investora. Materiál MDF s výplní odlehčenou DTD, povrch laminát 0,8mm a všech doplňků viz výpis prvků</t>
  </si>
  <si>
    <t>253541315</t>
  </si>
  <si>
    <t>206</t>
  </si>
  <si>
    <t>767-D3</t>
  </si>
  <si>
    <t>D+ M prvku D3 - Jednokřídlé dveře 900x1970mm, obložková zárubeň, bezprahové, vnitřní, RAL dveří i zárubně dle výběru investora. Materiál MDF s výplní odlehčenou DTD, povrch laminát 0,8mm a všech doplňků viz výpis prvků</t>
  </si>
  <si>
    <t>1336195220</t>
  </si>
  <si>
    <t>207</t>
  </si>
  <si>
    <t>767-D4a</t>
  </si>
  <si>
    <t>D+ M prvku D4 - Jednokřídlé dveře 1000x1970mm, obložková zárubeň, bezprahové, vnitřní, RAL dveří i zárubně dle výběru investora. Materiál MDF s výplní odlehčenou DTD, povrch laminát 0,8mm a všech doplňků viz výpis prvků</t>
  </si>
  <si>
    <t>-435108660</t>
  </si>
  <si>
    <t>208</t>
  </si>
  <si>
    <t>767-D4b</t>
  </si>
  <si>
    <t>D+ M prvku D4 EW30DP3 a samozavíračem C3 - Jednokřídlé dveře 1000x1970mm, obložková zárubeň, bezprahové, vnitřní, RAL dveří i zárubně dle výběru investora. Materiál MDF s výplní odlehčenou DTD, povrch laminát 0,8mm a všech doplňků viz výpis prvků</t>
  </si>
  <si>
    <t>-708434126</t>
  </si>
  <si>
    <t>209</t>
  </si>
  <si>
    <t>767-D5</t>
  </si>
  <si>
    <t>D+ M prvku D5 - Dvojkřídlé dveře 2400x2400mm, ocelová zárubeň bezprahové, RAL barvy antracit. Bezpečnostní dveře ocelové, bezpečnostní třídy (zárubeň+dveře) min 2, s ocelovým rámem, celolakované tvrzeným lakem s UV ochranou a všech doplňků viz výpis prvků</t>
  </si>
  <si>
    <t>-739569206</t>
  </si>
  <si>
    <t>Poznámka k položce:_x000d_
Pozn.: včetně nátěru obložkové zárubně</t>
  </si>
  <si>
    <t>210</t>
  </si>
  <si>
    <t>767-D6</t>
  </si>
  <si>
    <t>D+ M prvku D6 - Dvojkřídlé dveře 1450x2480mm, ocelová zárubeň bezprahové, RAL barvy antracit. Bezpečnostní dveře ocelové, bezpečnostní třídy (zárubeň+dveře) min 3, s ocelovým rámem, celolakované tvrzeným lakem s UV ochranou a všech doplňků viz výpis prvků</t>
  </si>
  <si>
    <t>-691353841</t>
  </si>
  <si>
    <t>211</t>
  </si>
  <si>
    <t>767-D9</t>
  </si>
  <si>
    <t>D+ M prvku D9 EW30DP3 a samozavíračem C3 - Dvojkřídlé dveře 1500x1970mm, ocelová zárubeň bezprahové, RAL barvy antracit. Bezpečnostní dveře ocelové, bezpečnostní třídy (zárubeň+dveře) min 2, s ocelovým rámem, barva a doplňky viz výpis prvků</t>
  </si>
  <si>
    <t>-1760673075</t>
  </si>
  <si>
    <t>212</t>
  </si>
  <si>
    <t>767-D10</t>
  </si>
  <si>
    <t>D+ M prvku D10 EW30DP3 a samozavírač C3 - Dvojkřídlé dveře 1500x1970mm, obložková zárubeň, bezprahové, vnitřní, RAL dveří i zárubně dle výběru investora. Materiál MDF s výplní odlehčenou DTD, povrch laminát 0,8mm a všech doplňků viz výpis prvků</t>
  </si>
  <si>
    <t>844372931</t>
  </si>
  <si>
    <t>213</t>
  </si>
  <si>
    <t>766231113</t>
  </si>
  <si>
    <t>Montáž sklápěcích půdních schodů</t>
  </si>
  <si>
    <t>-621436122</t>
  </si>
  <si>
    <t>Montáž sklápěcích schodů na půdu s vyřezáním otvoru a kompletizací</t>
  </si>
  <si>
    <t>"sklápěcí schody 2.01" 1</t>
  </si>
  <si>
    <t>214</t>
  </si>
  <si>
    <t>55347585</t>
  </si>
  <si>
    <t>schody skládací protipožární,mech. z Al profilů, El 30TI, pro výšku max. 320cm, 13 schodnic 110x80cm</t>
  </si>
  <si>
    <t>-1641217474</t>
  </si>
  <si>
    <t>schody skládací protipožární,mech. z Al profilů, El 30TI, pro výšku max. 320cm, 13 schodnic 130x70cm</t>
  </si>
  <si>
    <t>215</t>
  </si>
  <si>
    <t>766-R1.kuchynka</t>
  </si>
  <si>
    <t>Kuchyňská linka - specifikace dle výkresu /kompletní dodávka a montáž/</t>
  </si>
  <si>
    <t>-1646424555</t>
  </si>
  <si>
    <t>Kuchyňská linka - specifikace dle výkresu /kompletní dodávka a montáž/ specifikace dle investora/uživatele</t>
  </si>
  <si>
    <t>216</t>
  </si>
  <si>
    <t>766-R2.skrinka</t>
  </si>
  <si>
    <t>Šatní skříňka s lavičkou a policí, modré dveře, otočný zámek /kompletní dodávka a montáž/</t>
  </si>
  <si>
    <t>-1267860110</t>
  </si>
  <si>
    <t>"1.04" 10</t>
  </si>
  <si>
    <t>"2.14" 20</t>
  </si>
  <si>
    <t>"2.17" 20</t>
  </si>
  <si>
    <t>217</t>
  </si>
  <si>
    <t>998766202</t>
  </si>
  <si>
    <t>Přesun hmot procentní pro kce truhlářské v objektech v přes 6 do 12 m</t>
  </si>
  <si>
    <t>-363058845</t>
  </si>
  <si>
    <t>Přesun hmot pro konstrukce truhlářské stanovený procentní sazbou (%) z ceny vodorovná dopravní vzdálenost do 50 m v objektech výšky přes 6 do 12 m</t>
  </si>
  <si>
    <t>218</t>
  </si>
  <si>
    <t>767-SD</t>
  </si>
  <si>
    <t>D+M automatických dveří posuvných dvoukřídlých s hliníkovou konstrukcí - bezpečnostní izolační dvojsklo, průchozí šířka 2500 mm, průchozí výška 2360 mm. Šířka konstrukce 6010 mm, výška konstrukce 2490 mm, barva RAL - jednobarevné; Antracit</t>
  </si>
  <si>
    <t>1780066870</t>
  </si>
  <si>
    <t>Poznámka k položce:_x000d_
Automatické dveře posuvné dvoukřídlové s hliníkovou konstrukcí - bezpečnostní izolační dvojsklo, průchozí šířka 2500 mm, průchozí výška 2360 mm. Šířka konstrukce 6010 mm, výška konstrukce 2490 mm, barva RAL - jednobarevné; Antracit_x000d_
Provedení dveří - dvoukřídlové, pohon AD SP808PAL, kryt pohonu 808 barva Antracit-5100 mm, boční kryty pohonu, elektrozámek, nouzové odjištění elektrozámku v krytu, nouzový zdroj, digitální programový přepínač bez kódu-Programový přepínač externě; EPS_x000d_
kontakt otevřeno, zdroj impulzů a jištění proti skřípnutí zevnitř: 1 ks; zdroj impulzů a jištění proti skřípnutí zvenku</t>
  </si>
  <si>
    <t>219</t>
  </si>
  <si>
    <t>767995111</t>
  </si>
  <si>
    <t>Montáž atypických zámečnických konstrukcí hm do 5 kg</t>
  </si>
  <si>
    <t>kg</t>
  </si>
  <si>
    <t>1891243048</t>
  </si>
  <si>
    <t xml:space="preserve">Montáž ostatních atypických zámečnických konstrukcí  hmotnosti do 5 kg</t>
  </si>
  <si>
    <t>"ocelový sloupek P2_Hmotnost: 10,5 kg/m</t>
  </si>
  <si>
    <t>10,5*4,51</t>
  </si>
  <si>
    <t>220</t>
  </si>
  <si>
    <t>14550264</t>
  </si>
  <si>
    <t>profil ocelový čtvercový svařovaný 70x70x5mm</t>
  </si>
  <si>
    <t>1626488346</t>
  </si>
  <si>
    <t>Poznámka k položce:_x000d_
Hmotnost: 10,5 kg/m</t>
  </si>
  <si>
    <t>10,5*4,51/1000</t>
  </si>
  <si>
    <t>0,047*1,05 'Přepočtené koeficientem množství</t>
  </si>
  <si>
    <t>221</t>
  </si>
  <si>
    <t>1667674617</t>
  </si>
  <si>
    <t xml:space="preserve">"prvek Z1,  kotvení do sloupů/zdiva, kování klika-klika, zámek FAB, RAL dle investora"</t>
  </si>
  <si>
    <t>500,0*2</t>
  </si>
  <si>
    <t>222</t>
  </si>
  <si>
    <t>14550250</t>
  </si>
  <si>
    <t>profil ocelový čtvercový svařovaný</t>
  </si>
  <si>
    <t>-558082794</t>
  </si>
  <si>
    <t>profil ocelový čtvercový svařovaný 50x50x5mm</t>
  </si>
  <si>
    <t>Poznámka k položce:_x000d_
Hmotnost: 6,72 kg/m</t>
  </si>
  <si>
    <t>0,5*2</t>
  </si>
  <si>
    <t>1*1,05 'Přepočtené koeficientem množství</t>
  </si>
  <si>
    <t>223</t>
  </si>
  <si>
    <t>767-Z02</t>
  </si>
  <si>
    <t>Repase interiérové zábradlí + madlo na schodišti (demontáž, vyspravení, nová povrchová úprava a zpětná montáž)</t>
  </si>
  <si>
    <t>-917264873</t>
  </si>
  <si>
    <t>"zábradlí schodiště" 2,243+3,29+3,263+0,28*2</t>
  </si>
  <si>
    <t>224</t>
  </si>
  <si>
    <t>998767202</t>
  </si>
  <si>
    <t>Přesun hmot procentní pro zámečnické konstrukce v objektech v přes 6 do 12 m</t>
  </si>
  <si>
    <t>772026181</t>
  </si>
  <si>
    <t xml:space="preserve">Přesun hmot pro zámečnické konstrukce  stanovený procentní sazbou (%) z ceny vodorovná dopravní vzdálenost do 50 m v objektech výšky přes 6 do 12 m</t>
  </si>
  <si>
    <t>225</t>
  </si>
  <si>
    <t>771111011</t>
  </si>
  <si>
    <t>Vysátí podkladu před pokládkou dlažby</t>
  </si>
  <si>
    <t>795909707</t>
  </si>
  <si>
    <t>226</t>
  </si>
  <si>
    <t>771121011</t>
  </si>
  <si>
    <t>Nátěr penetrační na podlahu</t>
  </si>
  <si>
    <t>1354685883</t>
  </si>
  <si>
    <t>227</t>
  </si>
  <si>
    <t>771151011</t>
  </si>
  <si>
    <t>Samonivelační stěrka podlah pevnosti 20 MPa tl 3 mm</t>
  </si>
  <si>
    <t>1290489979</t>
  </si>
  <si>
    <t>Příprava podkladu před provedením dlažby samonivelační stěrka min.pevnosti 20 MPa, tloušťky do 3 mm</t>
  </si>
  <si>
    <t>V případě potřeby → vyrovnání podkladu</t>
  </si>
  <si>
    <t>108,53</t>
  </si>
  <si>
    <t>228</t>
  </si>
  <si>
    <t>771474142</t>
  </si>
  <si>
    <t>Montáž soklů z dlaždic keramický zapuštěný lepený flexibilním lepidlem v do 100 mm</t>
  </si>
  <si>
    <t>-717526021</t>
  </si>
  <si>
    <t>Montáž soklů z dlaždic keramických lepených flexibilním lepidlem s požlábkem, výšky přes 90 do 120 mm</t>
  </si>
  <si>
    <t>"1.01"24,08-0,8*4-0,7-0,9-1,1</t>
  </si>
  <si>
    <t>"2.01b"17,7-1,0-0,7*2-1,0-0,8*2</t>
  </si>
  <si>
    <t>"2.11"14,0-0,8</t>
  </si>
  <si>
    <t>229</t>
  </si>
  <si>
    <t>59761283</t>
  </si>
  <si>
    <t>sokl - dlažba keramická slinutá hladká do interiéru - dle výběru investora</t>
  </si>
  <si>
    <t>-893395008</t>
  </si>
  <si>
    <t>sokl s položlábkem-dlažba keramická slinutá hladká do interiéru i exteriéru roh vnitřní 23x90mm</t>
  </si>
  <si>
    <t>44,08*1,15 'Přepočtené koeficientem množství</t>
  </si>
  <si>
    <t>230</t>
  </si>
  <si>
    <t>771574112</t>
  </si>
  <si>
    <t>Montáž podlah keramických hladkých lepených flexibilním lepidlem do 12 ks/ m2</t>
  </si>
  <si>
    <t>-1738831178</t>
  </si>
  <si>
    <t>231</t>
  </si>
  <si>
    <t>59761409</t>
  </si>
  <si>
    <t>dlažba keramická slinutá protiskluzná do interiéru i exteriéru pro vysoké mechanické namáhání přes 9 do 12ks/m2</t>
  </si>
  <si>
    <t>1870611299</t>
  </si>
  <si>
    <t>Poznámka k položce:_x000d_
Pozn. dlažba R10</t>
  </si>
  <si>
    <t>108,53*1,15 'Přepočtené koeficientem množství</t>
  </si>
  <si>
    <t>232</t>
  </si>
  <si>
    <t>771577111</t>
  </si>
  <si>
    <t>Příplatek k montáži podlah keramických lepených flexibilním lepidlem za plochu do 5 m2</t>
  </si>
  <si>
    <t>-203996914</t>
  </si>
  <si>
    <t>Montáž podlah z dlaždic keramických lepených flexibilním lepidlem Příplatek k cenám za plochu do 5 m2 jednotlivě</t>
  </si>
  <si>
    <t>233</t>
  </si>
  <si>
    <t>771577114</t>
  </si>
  <si>
    <t>Příplatek k montáži podlah keramických lepených flexibilním lepidlem za spárování tmelem dvousložkovým</t>
  </si>
  <si>
    <t>-602028583</t>
  </si>
  <si>
    <t>234</t>
  </si>
  <si>
    <t>771577115</t>
  </si>
  <si>
    <t>Příplatek k montáži podlah keramických lepených flexibilním lepidlem za lepení dvousložkovým lepidlem</t>
  </si>
  <si>
    <t>287834879</t>
  </si>
  <si>
    <t>Montáž podlah z dlaždic keramických lepených flexibilním lepidlem Příplatek k cenám za dvousložkové lepidlo</t>
  </si>
  <si>
    <t>235</t>
  </si>
  <si>
    <t>771591112</t>
  </si>
  <si>
    <t>Izolace pod dlažbu nátěrem nebo stěrkou ve dvou vrstvách</t>
  </si>
  <si>
    <t>1222531144</t>
  </si>
  <si>
    <t>"mokrý provoz"</t>
  </si>
  <si>
    <t>236</t>
  </si>
  <si>
    <t>771591115</t>
  </si>
  <si>
    <t>Podlahy spárování silikonem</t>
  </si>
  <si>
    <t>-366666285</t>
  </si>
  <si>
    <t>"předpoklad" 200</t>
  </si>
  <si>
    <t>237</t>
  </si>
  <si>
    <t>771591264</t>
  </si>
  <si>
    <t>Izolace těsnícími pásy mezi podlahou a stěnou</t>
  </si>
  <si>
    <t>930166023</t>
  </si>
  <si>
    <t>"1.05"1,6*2+3,3*2</t>
  </si>
  <si>
    <t>"2.15"2,0*2+1,3*2</t>
  </si>
  <si>
    <t>"2.16"2,0*2+1,3*2</t>
  </si>
  <si>
    <t>238</t>
  </si>
  <si>
    <t>998771202</t>
  </si>
  <si>
    <t>Přesun hmot procentní pro podlahy z dlaždic v objektech v do 12 m</t>
  </si>
  <si>
    <t>-1908401254</t>
  </si>
  <si>
    <t>Přesun hmot pro podlahy z dlaždic stanovený procentní sazbou (%) z ceny vodorovná dopravní vzdálenost do 50 m v objektech výšky přes 6 do 12 m</t>
  </si>
  <si>
    <t>775</t>
  </si>
  <si>
    <t>Podlahy skládané</t>
  </si>
  <si>
    <t>239</t>
  </si>
  <si>
    <t>775111112</t>
  </si>
  <si>
    <t>Broušení betonového podkladu skládaných podlah</t>
  </si>
  <si>
    <t>-913455495</t>
  </si>
  <si>
    <t>Příprava podkladu skládaných podlah broušení podlah nového podkladu betonového</t>
  </si>
  <si>
    <t>240</t>
  </si>
  <si>
    <t>775111115</t>
  </si>
  <si>
    <t>Broušení podkladu skládaných podlah před litím stěrky</t>
  </si>
  <si>
    <t>-1521364235</t>
  </si>
  <si>
    <t>Příprava podkladu skládaných podlah broušení podlah stávajícího podkladu před litím stěrky</t>
  </si>
  <si>
    <t>241</t>
  </si>
  <si>
    <t>775121111</t>
  </si>
  <si>
    <t>Vodou ředitelná penetrace savého podkladu skládaných podlah</t>
  </si>
  <si>
    <t>915821489</t>
  </si>
  <si>
    <t>Příprava podkladu skládaných podlah penetrace vodou ředitelná na savý podklad (válečkováním) podlah</t>
  </si>
  <si>
    <t>242</t>
  </si>
  <si>
    <t>775141111</t>
  </si>
  <si>
    <t>Vyrovnání podkladu skládaných podlah stěrkou pevnosti 20 MPa tl do 3 mm</t>
  </si>
  <si>
    <t>1234015410</t>
  </si>
  <si>
    <t>Příprava podkladu skládaných podlah vyrovnání samonivelační stěrkou podlah min.pevnosti 20 MPa, tloušťky do 3 mm</t>
  </si>
  <si>
    <t>243</t>
  </si>
  <si>
    <t>775413115</t>
  </si>
  <si>
    <t>Montáž podlahové lišty ze dřeva tvrdého nebo měkkého lepené</t>
  </si>
  <si>
    <t>2003746120</t>
  </si>
  <si>
    <t>Montáž podlahového soklíku nebo lišty obvodové (soklové) dřevěné bez základního nátěru lišty ze dřeva tvrdého nebo měkkého, v přírodní barvě lepené</t>
  </si>
  <si>
    <t>"2.08"46,3-1,0</t>
  </si>
  <si>
    <t>244</t>
  </si>
  <si>
    <t>61418101</t>
  </si>
  <si>
    <t>lišta podlahová dřevěná dub 8x35mm</t>
  </si>
  <si>
    <t>1978883851</t>
  </si>
  <si>
    <t>45,3*1,15 'Přepočtené koeficientem množství</t>
  </si>
  <si>
    <t>245</t>
  </si>
  <si>
    <t>775511411</t>
  </si>
  <si>
    <t>Podlahy z vlysů lepených tl do 22 mm š přes 40 do 50 mm dl přes 240 do 300 mm dub I</t>
  </si>
  <si>
    <t>-2066910543</t>
  </si>
  <si>
    <t xml:space="preserve">Podlahy vlysové masivní lepené  rybinový, řemenový, průpletový vzor s tmelením a broušením, bez povrchové úpravy a olištování z vlysů tl. do 22 mm šířky přes 40 do 50 mm, délky přes 240 do 300 mm dub, třída I</t>
  </si>
  <si>
    <t>246</t>
  </si>
  <si>
    <t>775591311</t>
  </si>
  <si>
    <t>Podlahy dřevěné, základní lak</t>
  </si>
  <si>
    <t>1541977900</t>
  </si>
  <si>
    <t xml:space="preserve">Skládané podlahy - ostatní práce  lakování jednotlivé operace základní lak</t>
  </si>
  <si>
    <t>247</t>
  </si>
  <si>
    <t>775591314</t>
  </si>
  <si>
    <t>Podlahy dřevěné, vrchní lak pro velmi vysokou zátěž</t>
  </si>
  <si>
    <t>-237043481</t>
  </si>
  <si>
    <t xml:space="preserve">Skládané podlahy - ostatní práce  lakování jednotlivé operace vrchní lak pro velmi vysokou zátěž (schodiště, taneční sály, restaurace apod.)</t>
  </si>
  <si>
    <t>248</t>
  </si>
  <si>
    <t>775591316</t>
  </si>
  <si>
    <t>Podlahy dřevěné, mezibroušení mezi vrstvami laku</t>
  </si>
  <si>
    <t>-2028696059</t>
  </si>
  <si>
    <t xml:space="preserve">Skládané podlahy - ostatní práce  lakování jednotlivé operace mezibroušení mezi vrstvami laku</t>
  </si>
  <si>
    <t>"broušení 1x po základním laku, 1x po vrchním laku</t>
  </si>
  <si>
    <t>"2.08"120,33*2</t>
  </si>
  <si>
    <t>249</t>
  </si>
  <si>
    <t>775591411</t>
  </si>
  <si>
    <t>Podlahy dřevěné, nátěr olejem a voskování</t>
  </si>
  <si>
    <t>53126790</t>
  </si>
  <si>
    <t xml:space="preserve">Skládané podlahy - ostatní práce  dokončovací nátěr olejem a voskování</t>
  </si>
  <si>
    <t>250</t>
  </si>
  <si>
    <t>998775202</t>
  </si>
  <si>
    <t>Přesun hmot procentní pro podlahy dřevěné v objektech v přes 6 do 12 m</t>
  </si>
  <si>
    <t>1901703047</t>
  </si>
  <si>
    <t xml:space="preserve">Přesun hmot pro podlahy skládané  stanovený procentní sazbou (%) z ceny vodorovná dopravní vzdálenost do 50 m v objektech výšky přes 6 do 12 m</t>
  </si>
  <si>
    <t>251</t>
  </si>
  <si>
    <t>776111311</t>
  </si>
  <si>
    <t>Vysátí podkladu povlakových podlah</t>
  </si>
  <si>
    <t>-17766006</t>
  </si>
  <si>
    <t>Příprava podkladu vysátí podlah</t>
  </si>
  <si>
    <t>252</t>
  </si>
  <si>
    <t>776111323</t>
  </si>
  <si>
    <t>Vysátí podkladu povlakových podlah schodišťových stupňů</t>
  </si>
  <si>
    <t>1600021995</t>
  </si>
  <si>
    <t>Příprava podkladu vysátí schodišť</t>
  </si>
  <si>
    <t>"schodišťové stupně"</t>
  </si>
  <si>
    <t>0,3*1,5*26</t>
  </si>
  <si>
    <t>253</t>
  </si>
  <si>
    <t>776121112</t>
  </si>
  <si>
    <t>Vodou ředitelná penetrace savého podkladu povlakových podlah</t>
  </si>
  <si>
    <t>191474183</t>
  </si>
  <si>
    <t>Příprava podkladu penetrace vodou ředitelná podlah</t>
  </si>
  <si>
    <t>"podstupnice"</t>
  </si>
  <si>
    <t>0,165*1,5*27</t>
  </si>
  <si>
    <t>254</t>
  </si>
  <si>
    <t>776121113</t>
  </si>
  <si>
    <t>Vodou ředitelná penetrace savého podkladu povlakových podlah schodišťových stupňů</t>
  </si>
  <si>
    <t>1885225848</t>
  </si>
  <si>
    <t>Příprava podkladu penetrace vodou ředitelná schodišť</t>
  </si>
  <si>
    <t>255</t>
  </si>
  <si>
    <t>776141111</t>
  </si>
  <si>
    <t>Vyrovnání podkladu povlakových podlah stěrkou pevnosti 20 MPa tl do 3 mm</t>
  </si>
  <si>
    <t>531952858</t>
  </si>
  <si>
    <t>Příprava podkladu vyrovnání samonivelační stěrkou podlah min.pevnosti 20 MPa, tloušťky do 3 mm</t>
  </si>
  <si>
    <t>V případě potřeby › vyrovnání podkladu</t>
  </si>
  <si>
    <t>268,42</t>
  </si>
  <si>
    <t>256</t>
  </si>
  <si>
    <t>776141221</t>
  </si>
  <si>
    <t>Vyrovnání podkladu povlakových podlah schodišťových stupňů samonivelační stěrkou pevnosti 35 MPa tl do 3 mm</t>
  </si>
  <si>
    <t>-1853447930</t>
  </si>
  <si>
    <t>Příprava podkladu vyrovnání samonivelační stěrkou schodišť min.pevnosti 35 MPa, tloušťky do 3 mm</t>
  </si>
  <si>
    <t>257</t>
  </si>
  <si>
    <t>776143131</t>
  </si>
  <si>
    <t>Tmelení schodišťových podstupnic povlakových podlah stěrkou tl do 3 mm</t>
  </si>
  <si>
    <t>539964034</t>
  </si>
  <si>
    <t>Příprava podkladu tmelení schodišť podstupnic stěrka tloušťky do 3 mm</t>
  </si>
  <si>
    <t>258</t>
  </si>
  <si>
    <t>776221211</t>
  </si>
  <si>
    <t>Lepení čtverců z PVC standardním lepidlem</t>
  </si>
  <si>
    <t>-1281936019</t>
  </si>
  <si>
    <t>Montáž podlahovin z PVC lepením standardním lepidlem ze čtverců standardních</t>
  </si>
  <si>
    <t>259</t>
  </si>
  <si>
    <t>28411031</t>
  </si>
  <si>
    <t xml:space="preserve">PVC vinyl </t>
  </si>
  <si>
    <t>1165213331</t>
  </si>
  <si>
    <t>PVC vinyl heterogenní akustická čtverce 500x500mm, tl 3,40mm, nášlapná vrstva 0,67mm, třída zátěže 34/42, útlum 17dB, hořlavost Cfl S1</t>
  </si>
  <si>
    <t>266,38*1,15 'Přepočtené koeficientem množství</t>
  </si>
  <si>
    <t>260</t>
  </si>
  <si>
    <t>776221221</t>
  </si>
  <si>
    <t>Lepení elektrostaticky vodivých čtverců z PVC standardním lepidlem</t>
  </si>
  <si>
    <t>-680572985</t>
  </si>
  <si>
    <t>Montáž podlahovin z PVC lepením standardním lepidlem ze čtverců elektrostaticky vodivých</t>
  </si>
  <si>
    <t>261</t>
  </si>
  <si>
    <t>28411044</t>
  </si>
  <si>
    <t xml:space="preserve">PVC vinyl antistatická </t>
  </si>
  <si>
    <t>-1314297751</t>
  </si>
  <si>
    <t>PVC vinyl homogenní antistatická neválcovaná tl 2,00mm, čtverce 615x615mm, R 1-100MΩ, rozměrová stálost 0,05%, otlak do 0,035mm</t>
  </si>
  <si>
    <t>2,04*1,15 'Přepočtené koeficientem množství</t>
  </si>
  <si>
    <t>262</t>
  </si>
  <si>
    <t>776321111</t>
  </si>
  <si>
    <t>Montáž podlahovin z PVC na stupnice šířky do 300 mm</t>
  </si>
  <si>
    <t>-1004674994</t>
  </si>
  <si>
    <t>Montáž podlahovin z PVC na schodišťové stupně stupnic, šířky do 300 mm</t>
  </si>
  <si>
    <t>1,5*26</t>
  </si>
  <si>
    <t>263</t>
  </si>
  <si>
    <t>776321211</t>
  </si>
  <si>
    <t>Montáž podlahovin z PVC na podstupnice výšky do 200 mm</t>
  </si>
  <si>
    <t>-1896927450</t>
  </si>
  <si>
    <t>Montáž podlahovin z PVC na schodišťové stupně podstupnic, výšky do 200 mm</t>
  </si>
  <si>
    <t>1,5*27</t>
  </si>
  <si>
    <t>264</t>
  </si>
  <si>
    <t>1925626821</t>
  </si>
  <si>
    <t>18,383*1,15 'Přepočtené koeficientem množství</t>
  </si>
  <si>
    <t>265</t>
  </si>
  <si>
    <t>776421111</t>
  </si>
  <si>
    <t>Montáž obvodových lišt lepením</t>
  </si>
  <si>
    <t>-2074188724</t>
  </si>
  <si>
    <t>Montáž lišt obvodových lepených</t>
  </si>
  <si>
    <t>"1.07"13,80-0,8</t>
  </si>
  <si>
    <t>"1.08"10,12-0,8</t>
  </si>
  <si>
    <t>"1.14"17,0-1,6</t>
  </si>
  <si>
    <t>"2.01"19,4-1,0-1,5</t>
  </si>
  <si>
    <t>"2.01a"11,3-1,5-1,5-1,16</t>
  </si>
  <si>
    <t>"2.02"47,9-1,5-17,6</t>
  </si>
  <si>
    <t>"2.03"24,5-6,0-0,9</t>
  </si>
  <si>
    <t>"2.04"19,7-3,5-0,9</t>
  </si>
  <si>
    <t>"2.05"24,0-4,545</t>
  </si>
  <si>
    <t>"2.06"20,2-3,5-4,6</t>
  </si>
  <si>
    <t>"2.07"21,0-4,6</t>
  </si>
  <si>
    <t>"2.20"11,2-0,8-0,8</t>
  </si>
  <si>
    <t>"2.21"5,8-0,8</t>
  </si>
  <si>
    <t>266</t>
  </si>
  <si>
    <t>283421R1</t>
  </si>
  <si>
    <t xml:space="preserve">lišty pro vinilové podlahy vč. vlepení </t>
  </si>
  <si>
    <t>-799834954</t>
  </si>
  <si>
    <t>kontrolní trubice přímá (manžeta zemní fólie)</t>
  </si>
  <si>
    <t>186,015*1,15 'Přepočtené koeficientem množství</t>
  </si>
  <si>
    <t>267</t>
  </si>
  <si>
    <t>776421211</t>
  </si>
  <si>
    <t>Montáž schodišťových samolepících lišt</t>
  </si>
  <si>
    <t>-1386229033</t>
  </si>
  <si>
    <t>Montáž lišt schodišťových samolepících</t>
  </si>
  <si>
    <t>0,3*26</t>
  </si>
  <si>
    <t>0,165*27</t>
  </si>
  <si>
    <t>268</t>
  </si>
  <si>
    <t>-1403473597</t>
  </si>
  <si>
    <t>12,255*1,15 'Přepočtené koeficientem množství</t>
  </si>
  <si>
    <t>269</t>
  </si>
  <si>
    <t>776431111</t>
  </si>
  <si>
    <t>Montáž schodišťových hran lepených</t>
  </si>
  <si>
    <t>-290410293</t>
  </si>
  <si>
    <t>Montáž schodišťových hran kovových nebo plastových lepených</t>
  </si>
  <si>
    <t>"schodišťové hrany"</t>
  </si>
  <si>
    <t>270</t>
  </si>
  <si>
    <t>28342168</t>
  </si>
  <si>
    <t>hrana schodová z PVC 45x42x3mm</t>
  </si>
  <si>
    <t>-1827640659</t>
  </si>
  <si>
    <t>40,5*1,02 'Přepočtené koeficientem množství</t>
  </si>
  <si>
    <t>271</t>
  </si>
  <si>
    <t>998776202</t>
  </si>
  <si>
    <t>Přesun hmot procentní pro podlahy povlakové v objektech v přes 6 do 12 m</t>
  </si>
  <si>
    <t>-1592064456</t>
  </si>
  <si>
    <t xml:space="preserve">Přesun hmot pro podlahy povlakové  stanovený procentní sazbou (%) z ceny vodorovná dopravní vzdálenost do 50 m v objektech výšky přes 6 do 12 m</t>
  </si>
  <si>
    <t>777</t>
  </si>
  <si>
    <t>Podlahy lité</t>
  </si>
  <si>
    <t>272</t>
  </si>
  <si>
    <t>777111101</t>
  </si>
  <si>
    <t>Zametení podkladu před provedením lité podlahy</t>
  </si>
  <si>
    <t>96442598</t>
  </si>
  <si>
    <t>Příprava podkladu před provedením litých podlah zametení</t>
  </si>
  <si>
    <t>"vstup" 6,15*3,0</t>
  </si>
  <si>
    <t>"vstup_napojení na stávající zádveří" 3,2+1,45</t>
  </si>
  <si>
    <t>273</t>
  </si>
  <si>
    <t>777111111</t>
  </si>
  <si>
    <t>Vysátí podkladu před provedením lité podlahy</t>
  </si>
  <si>
    <t>583811476</t>
  </si>
  <si>
    <t>Příprava podkladu před provedením litých podlah vysátí</t>
  </si>
  <si>
    <t>274</t>
  </si>
  <si>
    <t>777121105</t>
  </si>
  <si>
    <t>Vyrovnání podkladu podlah stěrkou plněnou pískem pl přes 1,0 m2 tl do 3 mm</t>
  </si>
  <si>
    <t>698586905</t>
  </si>
  <si>
    <t>Vyrovnání podkladu epoxidovou stěrkou plněnou pískem, tloušťky do 3 mm, plochy přes 1,0 m2</t>
  </si>
  <si>
    <t>275</t>
  </si>
  <si>
    <t>777131105</t>
  </si>
  <si>
    <t>Penetrační epoxidový nátěr podlahy na podklad z čerstvého betonu</t>
  </si>
  <si>
    <t>-1534215919</t>
  </si>
  <si>
    <t>Penetrační nátěr podlahy epoxidový na podklad z čerstvého betonu</t>
  </si>
  <si>
    <t>276</t>
  </si>
  <si>
    <t>777211011</t>
  </si>
  <si>
    <t>Podlahy z epoxidové pryskyřice a oblázků křemičitých frakce 2 až 5 mm tl 10 mm</t>
  </si>
  <si>
    <t>-127829428</t>
  </si>
  <si>
    <t>Podlahy z epoxidové pryskyřice a oblázků (kamenný koberec) křemičitých frakce 2 až 5 mm, tl. 10 mm</t>
  </si>
  <si>
    <t>277</t>
  </si>
  <si>
    <t>777911113</t>
  </si>
  <si>
    <t>Pohyblivé napojení lité podlahy na stěnu nebo sokl</t>
  </si>
  <si>
    <t>59399679</t>
  </si>
  <si>
    <t>Napojení na stěnu nebo sokl fabionem z epoxidové stěrky plněné pískem a výplňovým spárovým profilem s trvale pružným tmelem pohyblivé</t>
  </si>
  <si>
    <t>"vstup" 3,0*2+0,7+0,665+0,175+0,4+0,2+0,25+0,2+0,67+0,1+0,35+0,75+0,75+0,35+0,1+0,65+0,45</t>
  </si>
  <si>
    <t>278</t>
  </si>
  <si>
    <t>998777202</t>
  </si>
  <si>
    <t>Přesun hmot procentní pro podlahy lité v objektech v přes 6 do 12 m</t>
  </si>
  <si>
    <t>-1521746402</t>
  </si>
  <si>
    <t xml:space="preserve">Přesun hmot pro podlahy lité  stanovený procentní sazbou (%) z ceny vodorovná dopravní vzdálenost do 50 m v objektech výšky přes 6 do 12 m</t>
  </si>
  <si>
    <t>781</t>
  </si>
  <si>
    <t>Dokončovací práce - obklady</t>
  </si>
  <si>
    <t>279</t>
  </si>
  <si>
    <t>781121011</t>
  </si>
  <si>
    <t>Nátěr penetrační na stěnu vnitřní</t>
  </si>
  <si>
    <t>1473793599</t>
  </si>
  <si>
    <t>Příprava podkladu před provedením obkladu nátěr penetrační na stěnu</t>
  </si>
  <si>
    <t>"1.04"12,2*1,8-0,8*1,8-1,2*0,7-0,7*1,8</t>
  </si>
  <si>
    <t>"1.05"9,8*2,0-0,7*1,97-1,2*0,9</t>
  </si>
  <si>
    <t>"1.06"11,2*2,0-0,8*1,97</t>
  </si>
  <si>
    <t>"1.07_kuchyň"0,4*(3,6+0,4)</t>
  </si>
  <si>
    <t>"1.09"6,0*1,5-0,7*1,5</t>
  </si>
  <si>
    <t>"2.09"6,2*1,5-0,7*1,5</t>
  </si>
  <si>
    <t>"2.10"6,2*1,5-0,7*1,5</t>
  </si>
  <si>
    <t>"2.11_kuchyň"0,4*(0,4+0,125+0,2+2,75)</t>
  </si>
  <si>
    <t>"2.12"7,4*2,0-0,7*1,97</t>
  </si>
  <si>
    <t>"2.13"14,3*2,0-0,7*1,97</t>
  </si>
  <si>
    <t>"2.14"12,2*1,8-0,8*1,8-0,7*1,8</t>
  </si>
  <si>
    <t>"2.15"6,6*2,0-0,7*1,97</t>
  </si>
  <si>
    <t>"2.16"6,6-0,7*1,97</t>
  </si>
  <si>
    <t>"2.17"12,2-0,8*1,8-0,7*1,8</t>
  </si>
  <si>
    <t>"2.18"6,8-0,7*1,97</t>
  </si>
  <si>
    <t>"2.19"6,8-0,7*1,97</t>
  </si>
  <si>
    <t>280</t>
  </si>
  <si>
    <t>781131112</t>
  </si>
  <si>
    <t>Izolace pod obklad nátěrem nebo stěrkou ve dvou vrstvách</t>
  </si>
  <si>
    <t>-752469819</t>
  </si>
  <si>
    <t>Izolace stěny pod obklad izolace nátěrem nebo stěrkou ve dvou vrstvách</t>
  </si>
  <si>
    <t>281</t>
  </si>
  <si>
    <t>781474112</t>
  </si>
  <si>
    <t>Montáž obkladů vnitřních keramických hladkých přes 9 do 12 ks/m2 lepených flexibilním lepidlem</t>
  </si>
  <si>
    <t>104613916</t>
  </si>
  <si>
    <t>Montáž obkladů vnitřních stěn z dlaždic keramických lepených flexibilním lepidlem maloformátových hladkých přes 9 do 12 ks/m2</t>
  </si>
  <si>
    <t>282</t>
  </si>
  <si>
    <t>59761071</t>
  </si>
  <si>
    <t>obklad keramický hladký přes 12 do 19ks/m2</t>
  </si>
  <si>
    <t>129862552</t>
  </si>
  <si>
    <t>181,111*1,15 'Přepočtené koeficientem množství</t>
  </si>
  <si>
    <t>283</t>
  </si>
  <si>
    <t>781477111</t>
  </si>
  <si>
    <t>Příplatek k montáži obkladů vnitřních keramických hladkých za plochu do 10 m2</t>
  </si>
  <si>
    <t>930740412</t>
  </si>
  <si>
    <t>Montáž obkladů vnitřních stěn z dlaždic keramických Příplatek k cenám za plochu do 10 m2 jednotlivě</t>
  </si>
  <si>
    <t>284</t>
  </si>
  <si>
    <t>781477114</t>
  </si>
  <si>
    <t>Příplatek k montáži obkladů vnitřních keramických hladkých za spárování tmelem dvousložkovým</t>
  </si>
  <si>
    <t>-335216760</t>
  </si>
  <si>
    <t>Montáž obkladů vnitřních stěn z dlaždic keramických Příplatek k cenám za dvousložkový spárovací tmel</t>
  </si>
  <si>
    <t>285</t>
  </si>
  <si>
    <t>781477115</t>
  </si>
  <si>
    <t>Příplatek k montáži obkladů vnitřních keramických hladkých za lepením lepidlem dvousložkovým</t>
  </si>
  <si>
    <t>-1421630755</t>
  </si>
  <si>
    <t>Montáž obkladů vnitřních stěn z dlaždic keramických Příplatek k cenám za dvousložkové lepidlo</t>
  </si>
  <si>
    <t>286</t>
  </si>
  <si>
    <t>781494111</t>
  </si>
  <si>
    <t>Hliníkové profily rohové lepené flexibilním lepidlem</t>
  </si>
  <si>
    <t>-1621300024</t>
  </si>
  <si>
    <t>Ostatní prvky plastové profily ukončovací a dilatační lepené flexibilním lepidlem rohové</t>
  </si>
  <si>
    <t>"předpoklad" 40</t>
  </si>
  <si>
    <t>287</t>
  </si>
  <si>
    <t>781495115</t>
  </si>
  <si>
    <t>Spárování vnitřních obkladů silikonem</t>
  </si>
  <si>
    <t>-1559187628</t>
  </si>
  <si>
    <t>Ostatní prvky ostatní práce spárování silikonem</t>
  </si>
  <si>
    <t>"předpoklad" 60</t>
  </si>
  <si>
    <t>288</t>
  </si>
  <si>
    <t>998781202</t>
  </si>
  <si>
    <t>Přesun hmot procentní pro obklady keramické v objektech v do 12 m</t>
  </si>
  <si>
    <t>-1311357217</t>
  </si>
  <si>
    <t xml:space="preserve">Přesun hmot pro obklady keramické  stanovený procentní sazbou (%) z ceny vodorovná dopravní vzdálenost do 50 m v objektech výšky přes 6 do 12 m</t>
  </si>
  <si>
    <t>783</t>
  </si>
  <si>
    <t>Dokončovací práce - nátěry</t>
  </si>
  <si>
    <t>289</t>
  </si>
  <si>
    <t>783901453</t>
  </si>
  <si>
    <t>Vysátí betonových podlah před provedením nátěru</t>
  </si>
  <si>
    <t>941653462</t>
  </si>
  <si>
    <t>Příprava podkladu betonových podlah před provedením nátěru vysátím</t>
  </si>
  <si>
    <t>290</t>
  </si>
  <si>
    <t>783913151</t>
  </si>
  <si>
    <t>Penetrační syntetický nátěr hladkých betonových podlah</t>
  </si>
  <si>
    <t>1070780971</t>
  </si>
  <si>
    <t>Penetrační nátěr betonových podlah hladkých (z pohledového nebo gletovaného betonu, stěrky apod.) syntetický</t>
  </si>
  <si>
    <t>291</t>
  </si>
  <si>
    <t>783917161</t>
  </si>
  <si>
    <t>Krycí dvojnásobný syntetický nátěr betonové podlahy</t>
  </si>
  <si>
    <t>-1730890632</t>
  </si>
  <si>
    <t>Krycí (uzavírací) nátěr betonových podlah dvojnásobný syntetický</t>
  </si>
  <si>
    <t>292</t>
  </si>
  <si>
    <t>783997161</t>
  </si>
  <si>
    <t>Příplatek k cenám krycího nátěru betonové podlahy za soklový nátěr šířky do 50 mm</t>
  </si>
  <si>
    <t>1343880011</t>
  </si>
  <si>
    <t>Krycí (uzavírací) nátěr betonových podlah Příplatek k cenám za provedení vodorovného značení (lajnování), šířky do 50 mm</t>
  </si>
  <si>
    <t>"1.02"23,95-2,4-2,4</t>
  </si>
  <si>
    <t>"1.03"23,8-1,45</t>
  </si>
  <si>
    <t>"1.10"24,35-5,6</t>
  </si>
  <si>
    <t>"1.11"54,5-5,6*2-2,4-0,9-1,5</t>
  </si>
  <si>
    <t>"1.12"34,4-5,6</t>
  </si>
  <si>
    <t>"1.13"19,7-1,5</t>
  </si>
  <si>
    <t>784</t>
  </si>
  <si>
    <t>Dokončovací práce - malby a tapety</t>
  </si>
  <si>
    <t>293</t>
  </si>
  <si>
    <t>784171101</t>
  </si>
  <si>
    <t>Zakrytí vnitřních podlah včetně pozdějšího odkrytí</t>
  </si>
  <si>
    <t>-227893062</t>
  </si>
  <si>
    <t>Zakrytí nemalovaných ploch (materiál ve specifikaci) včetně pozdějšího odkrytí podlah</t>
  </si>
  <si>
    <t>"podlahy 1.NP a 2.NP" F005</t>
  </si>
  <si>
    <t>294</t>
  </si>
  <si>
    <t>58124844</t>
  </si>
  <si>
    <t>fólie pro malířské potřeby zakrývací tl 25µ 4x5m</t>
  </si>
  <si>
    <t>933285074</t>
  </si>
  <si>
    <t>824,7*1,1 'Přepočtené koeficientem množství</t>
  </si>
  <si>
    <t>295</t>
  </si>
  <si>
    <t>784171111</t>
  </si>
  <si>
    <t>Zakrytí nemalovaných ploch (materiál ve specifikaci) včetně pozdějšího odkrytí svislých ploch např. stěn, oken, dveří v místnostech výšky do 3,80 m</t>
  </si>
  <si>
    <t>-625894244</t>
  </si>
  <si>
    <t>Zakrytí nemalovaných ploch (materiál ve specifikaci) včetně pozdějšího odkrytí svislých ploch např. stěn, oken, dveří v místnostech výšky do 3,80</t>
  </si>
  <si>
    <t>"obvodové výplně" F0002</t>
  </si>
  <si>
    <t>"obvodové dveře" 2,4*1,2+2,4*2,4+1,45*2,48</t>
  </si>
  <si>
    <t>296</t>
  </si>
  <si>
    <t>2037991957</t>
  </si>
  <si>
    <t>224,264*1,1 'Přepočtené koeficientem množství</t>
  </si>
  <si>
    <t>297</t>
  </si>
  <si>
    <t>784181101</t>
  </si>
  <si>
    <t>Základní akrylátová jednonásobná penetrace podkladu v místnostech výšky do 3,80m</t>
  </si>
  <si>
    <t>-1063989021</t>
  </si>
  <si>
    <t>Penetrace podkladu jednonásobná základní akrylátová v místnostech výšky do 3,80 m</t>
  </si>
  <si>
    <t>Penetrace pod malby</t>
  </si>
  <si>
    <t>"strop" 375,030</t>
  </si>
  <si>
    <t>"SDK" 439,19+10,48</t>
  </si>
  <si>
    <t>"stěny" 1587,41</t>
  </si>
  <si>
    <t>"nadpraží a ostění" 24,33</t>
  </si>
  <si>
    <t>"vnitřní sloupy" 110,496</t>
  </si>
  <si>
    <t>"výtahová šachta" 50,896</t>
  </si>
  <si>
    <t>298</t>
  </si>
  <si>
    <t>784221101</t>
  </si>
  <si>
    <t>Dvojnásobné bílé malby ze směsí za sucha dobře otěruvzdorných v místnostech do 3,80 m</t>
  </si>
  <si>
    <t>-264657671</t>
  </si>
  <si>
    <t>Malby z malířských směsí otěruvzdorných za sucha dvojnásobné, bílé za sucha otěruvzdorné dobře v místnostech výšky do 3,80 m</t>
  </si>
  <si>
    <t>Dvojnásobná výmalba</t>
  </si>
  <si>
    <t>299</t>
  </si>
  <si>
    <t>787-EL2.01</t>
  </si>
  <si>
    <t>Rámová příčka, rozměr 3,32 x 3,00 m, vč. dvoukřídlých hliníkových dvojitě prosklených dveří 1500/2100 mm do AL zárubně s nadsvětlíkem</t>
  </si>
  <si>
    <t>-836675998</t>
  </si>
  <si>
    <t xml:space="preserve">Zasklívání stěn a příček deskami plochými plnými  sklem plochým matovaným s podtmelením a zatmelením, tl. 4 mm</t>
  </si>
  <si>
    <t xml:space="preserve">Poznámka k položce:_x000d_
Pozn.: Specifiace dle PD_x000d_
  akustické neprůzvučnosti u všech příček  Rw= 37db _x000d_
  akustické neprůzvučnosti u dveří  Rw= 32db pomocí padací lišty</t>
  </si>
  <si>
    <t>300</t>
  </si>
  <si>
    <t>787-EL2.03</t>
  </si>
  <si>
    <t>Rámová příčka, rozměr 5,53 x 3,00 m, vč. hliníkového dvojitě proskleného křídla 800/2100 mm do AL zárubně s nadsvětlíkem</t>
  </si>
  <si>
    <t>-1542076981</t>
  </si>
  <si>
    <t>301</t>
  </si>
  <si>
    <t>787-EL2.04</t>
  </si>
  <si>
    <t>Rámová příčka, rozměr 3,16 x 3,00 m, vč. hliníkového dvojitě proskleného křídla 800/2100 mm do AL zárubně s nadsvětlíkem</t>
  </si>
  <si>
    <t>412186974</t>
  </si>
  <si>
    <t>302</t>
  </si>
  <si>
    <t>787-EL2.05a</t>
  </si>
  <si>
    <t>Rámová příčka, rozměr 2,18 x 3,00 m, vč. hliníkového dvojitě proskleného křídla 800/2100 mm do AL zárubně s nadsvětlíkem</t>
  </si>
  <si>
    <t>-1489871064</t>
  </si>
  <si>
    <t>303</t>
  </si>
  <si>
    <t>787-EL2.05b</t>
  </si>
  <si>
    <t>Rámová příčka, rozměr 2,30 x 3,00 m</t>
  </si>
  <si>
    <t>1829767499</t>
  </si>
  <si>
    <t>304</t>
  </si>
  <si>
    <t>787-EL2.06</t>
  </si>
  <si>
    <t>Rámová příčka, rozměr 3,18 x 3,00 m, vč. hliníkového dvojitě proskleného křídla 800/2100 mm do AL zárubně s nadsvětlíkem</t>
  </si>
  <si>
    <t>-1939513841</t>
  </si>
  <si>
    <t>305</t>
  </si>
  <si>
    <t>787-EL2.07</t>
  </si>
  <si>
    <t>Rámová příčka, rozměr 4,20 x 3,00 m, vč. hliníkového dvojitě proskleného křídla 800/2100 mm do AL zárubně s nadsvětlíkem</t>
  </si>
  <si>
    <t>-967084961</t>
  </si>
  <si>
    <t>306</t>
  </si>
  <si>
    <t>998787202</t>
  </si>
  <si>
    <t>Přesun hmot procentní pro zasklívání v objektech v přes 6 do 12 m</t>
  </si>
  <si>
    <t>-313374743</t>
  </si>
  <si>
    <t xml:space="preserve">Přesun hmot pro zasklívání  stanovený procentní sazbou (%) z ceny vodorovná dopravní vzdálenost do 50 m v objektech výšky přes 6 do 12 m</t>
  </si>
  <si>
    <t>789</t>
  </si>
  <si>
    <t>Povrchové úpravy ocelových konstrukcí a technologických zařízení</t>
  </si>
  <si>
    <t>307</t>
  </si>
  <si>
    <t>789326210</t>
  </si>
  <si>
    <t>Nátěr ocelových konstrukcí třídy II dvousložkový epoxidový základní tl do 40 µm</t>
  </si>
  <si>
    <t>504137530</t>
  </si>
  <si>
    <t>Nátěr ocelových konstrukcí třídy II dvousložkový epoxidový základní, tloušťky do 40 μm</t>
  </si>
  <si>
    <t>(5,6*4,2*2)*2</t>
  </si>
  <si>
    <t>308</t>
  </si>
  <si>
    <t>789326220</t>
  </si>
  <si>
    <t>Nátěr ocelových konstrukcí třídy II dvousložkový epoxidový krycí (vrchní) tl do 40 µm</t>
  </si>
  <si>
    <t>1184126619</t>
  </si>
  <si>
    <t>Nátěr ocelových konstrukcí třídy II dvousložkový epoxidový krycí (vrchní), tloušťky do 40 μm</t>
  </si>
  <si>
    <t>Práce a dodávky M</t>
  </si>
  <si>
    <t>33-M</t>
  </si>
  <si>
    <t>Montáže dopr.zaříz.,sklad. zař. a váh</t>
  </si>
  <si>
    <t>309</t>
  </si>
  <si>
    <t>330000001</t>
  </si>
  <si>
    <t>Elektrický osobní výtah pro přepravu osob, nosnost 630 kg (max 8 osob), zdvih 4,80 m, 2 stanice, šachta 1650x19100 mm, kompletní dodávka a montáž</t>
  </si>
  <si>
    <t>499355804</t>
  </si>
  <si>
    <t>Elektrický osobní výtah pro přepravu osob, nosnost 630 kg (max 8 osob), zdvih 8,59 m, 3 stanice, šachta 1650x1800 mm, kompletní dodávka a montáž</t>
  </si>
  <si>
    <t>310</t>
  </si>
  <si>
    <t>866505597</t>
  </si>
  <si>
    <t>"nepředvídatelné stavební práce"</t>
  </si>
  <si>
    <t>"předpoklad" 150</t>
  </si>
  <si>
    <t>D.1.4.A - Vytápění</t>
  </si>
  <si>
    <t>PSV - PSV</t>
  </si>
  <si>
    <t xml:space="preserve">    730 - Ústřední vytápění</t>
  </si>
  <si>
    <t xml:space="preserve">      730.1 - Potrubí vč. tvarovek, montáže, dodávky a příslušenství</t>
  </si>
  <si>
    <t xml:space="preserve">      730.2 - Izolace potrubí vč. tvarovek, montáže, dodváky a příslušenství</t>
  </si>
  <si>
    <t xml:space="preserve">      730.3 - Otopná tělesa vč. montáže, dodávky a příslušenství</t>
  </si>
  <si>
    <t xml:space="preserve">      730.4 - Armatury pro připojení otopných těles vč. dodávky, montáže a příslušenství</t>
  </si>
  <si>
    <t xml:space="preserve">      730.5 - Zdroj tepla vč. dodávky, montáže a příslušenství</t>
  </si>
  <si>
    <t xml:space="preserve">    734 - Ústřední vytápění - armatury</t>
  </si>
  <si>
    <t xml:space="preserve">      734.pož - Požadavky teplárny Varnsdorf</t>
  </si>
  <si>
    <t xml:space="preserve">    OST - Ostatní</t>
  </si>
  <si>
    <t>730</t>
  </si>
  <si>
    <t>Ústřední vytápění</t>
  </si>
  <si>
    <t>730.1</t>
  </si>
  <si>
    <t>Potrubí vč. tvarovek, montáže, dodávky a příslušenství</t>
  </si>
  <si>
    <t>733223102</t>
  </si>
  <si>
    <t>Potrubí měděné tvrdé spojované měkkým pájením D 15x1 mm</t>
  </si>
  <si>
    <t>CS ÚRS 2021 01</t>
  </si>
  <si>
    <t>-1695973382</t>
  </si>
  <si>
    <t>Potrubí z trubek měděných tvrdých spojovaných měkkým pájením Ø 15/1</t>
  </si>
  <si>
    <t>733223103</t>
  </si>
  <si>
    <t>Potrubí měděné tvrdé spojované měkkým pájením D 18x1 mm</t>
  </si>
  <si>
    <t>1029388881</t>
  </si>
  <si>
    <t>Potrubí z trubek měděných tvrdých spojovaných měkkým pájením Ø 18/1</t>
  </si>
  <si>
    <t>733223104</t>
  </si>
  <si>
    <t>Potrubí měděné tvrdé spojované měkkým pájením D 22x1 mm</t>
  </si>
  <si>
    <t>-1139231551</t>
  </si>
  <si>
    <t>Potrubí z trubek měděných tvrdých spojovaných měkkým pájením Ø 22/1</t>
  </si>
  <si>
    <t>733223105</t>
  </si>
  <si>
    <t>Potrubí měděné tvrdé spojované měkkým pájením D 28x1,5 mm</t>
  </si>
  <si>
    <t>-1954569280</t>
  </si>
  <si>
    <t>Potrubí z trubek měděných tvrdých spojovaných měkkým pájením Ø 28/1,5</t>
  </si>
  <si>
    <t>733223106</t>
  </si>
  <si>
    <t>Potrubí měděné tvrdé spojované měkkým pájením D 35x1,5 mm</t>
  </si>
  <si>
    <t>2019615633</t>
  </si>
  <si>
    <t>Potrubí z trubek měděných tvrdých spojovaných měkkým pájením Ø 35/1,5</t>
  </si>
  <si>
    <t>733223107</t>
  </si>
  <si>
    <t>Potrubí měděné tvrdé spojované měkkým pájením D 42x1,5 mm</t>
  </si>
  <si>
    <t>128777665</t>
  </si>
  <si>
    <t>Potrubí z trubek měděných tvrdých spojovaných měkkým pájením Ø 42/1,5</t>
  </si>
  <si>
    <t>733111108</t>
  </si>
  <si>
    <t>Potrubí ocelové závitové černé bezešvé běžné nízkotlaké DN 50</t>
  </si>
  <si>
    <t>1513467624</t>
  </si>
  <si>
    <t>Potrubí z trubek ocelových závitových černých spojovaných svařováním bezešvých běžných nízkotlakých PN 16 do 115°C DN 50</t>
  </si>
  <si>
    <t>730.2</t>
  </si>
  <si>
    <t>Izolace potrubí vč. tvarovek, montáže, dodváky a příslušenství</t>
  </si>
  <si>
    <t>7338112K1</t>
  </si>
  <si>
    <t xml:space="preserve">Návleková tepelná izolace z pěnového PE tl. 20 mm, vnitřní průměr 15 mm </t>
  </si>
  <si>
    <t>-644170983</t>
  </si>
  <si>
    <t xml:space="preserve">Návleková tepelná izolace z pěnového PE tl. 10 mm, vnitřní průměr 22 mm </t>
  </si>
  <si>
    <t>7338112K2</t>
  </si>
  <si>
    <t xml:space="preserve">Návleková tepelná izolace z pěnového PE tl. 20 mm, vnitřní průměr 18 mm </t>
  </si>
  <si>
    <t>-1957801759</t>
  </si>
  <si>
    <t xml:space="preserve">Návleková tepelná izolace z pěnového PE tl. 15 mm, vnitřní průměr 35 mm </t>
  </si>
  <si>
    <t>7338112K3</t>
  </si>
  <si>
    <t xml:space="preserve">Návleková tepelná izolace z pěnového PE tl. 20 mm, vnitřní průměr 22 mm </t>
  </si>
  <si>
    <t>274625790</t>
  </si>
  <si>
    <t xml:space="preserve">Návleková tepelná izolace z pěnového PE tl. 10 mm, vnitřní průměr 28 mm </t>
  </si>
  <si>
    <t>7338112K4</t>
  </si>
  <si>
    <t xml:space="preserve">Návleková tepelná izolace z pěnového PE tl. 30 mm, vnitřní průměr 28 mm </t>
  </si>
  <si>
    <t>506909500</t>
  </si>
  <si>
    <t>7338112K5</t>
  </si>
  <si>
    <t xml:space="preserve">Návleková tepelná izolace z pěnového PE tl. 30 mm, vnitřní průměr 35 mm </t>
  </si>
  <si>
    <t>-571929903</t>
  </si>
  <si>
    <t>7338112K6</t>
  </si>
  <si>
    <t xml:space="preserve">Návleková tepelná izolace z pěnového PE tl. 30 mm, vnitřní průměr 42 mm </t>
  </si>
  <si>
    <t>551859198</t>
  </si>
  <si>
    <t>7338112K7</t>
  </si>
  <si>
    <t>-791072543</t>
  </si>
  <si>
    <t>730.3</t>
  </si>
  <si>
    <t>Otopná tělesa vč. montáže, dodávky a příslušenství</t>
  </si>
  <si>
    <t>735152175</t>
  </si>
  <si>
    <t>Otopné těleso panel VK jednodeskové bez přídavné přestupní plochy výška/délka 600/800 mm výkon 483 W</t>
  </si>
  <si>
    <t>-1985644485</t>
  </si>
  <si>
    <t>Otopná tělesa panelová VK jednodesková PN 1,0 MPa, T do 110°C bez přídavné přestupní plochy výšky tělesa 600 mm stavební délky / výkonu 800 mm / 483 W</t>
  </si>
  <si>
    <t>735152473</t>
  </si>
  <si>
    <t>Otopné těleso panelové VK dvoudeskové 1 přídavná přestupní plocha výška/délka 600/600 mm výkon 773 W</t>
  </si>
  <si>
    <t>-1840631757</t>
  </si>
  <si>
    <t>Otopná tělesa panelová VK dvoudesková PN 1,0 MPa, T do 110°C s jednou přídavnou přestupní plochou výšky tělesa 600 mm stavební délky / výkonu 600 mm / 773 W</t>
  </si>
  <si>
    <t>735152474</t>
  </si>
  <si>
    <t>Otopné těleso panelové VK dvoudeskové 1 přídavná přestupní plocha výška/délka 600/700 mm výkon 902 W</t>
  </si>
  <si>
    <t>303836187</t>
  </si>
  <si>
    <t>Otopná tělesa panelová VK dvoudesková PN 1,0 MPa, T do 110°C s jednou přídavnou přestupní plochou výšky tělesa 600 mm stavební délky / výkonu 700 mm / 902 W</t>
  </si>
  <si>
    <t>735152475</t>
  </si>
  <si>
    <t>Otopné těleso panelové VK dvoudeskové 1 přídavná přestupní plocha výška/délka 600/800 mm výkon 1030 W</t>
  </si>
  <si>
    <t>1645262251</t>
  </si>
  <si>
    <t>Otopná tělesa panelová VK dvoudesková PN 1,0 MPa, T do 110°C s jednou přídavnou přestupní plochou výšky tělesa 600 mm stavební délky / výkonu 800 mm / 1030 W</t>
  </si>
  <si>
    <t>735152477</t>
  </si>
  <si>
    <t>Otopná tělesa panelová VK dvoudesková PN 1,0 MPa, T do 110°C s jednou přídavnou přestupní plochou výšky tělesa 600 mm stavební délky / výkonu 1000 mm / 1288 W</t>
  </si>
  <si>
    <t>2040156382</t>
  </si>
  <si>
    <t>735152478</t>
  </si>
  <si>
    <t>Otopná tělesa panelová VK dvoudesková PN 1,0 MPa, T do 110°C s jednou přídavnou přestupní plochou výšky tělesa 600 mm stavební délky / výkonu 1100 mm / 1417 W</t>
  </si>
  <si>
    <t>-2016803789</t>
  </si>
  <si>
    <t>735152480</t>
  </si>
  <si>
    <t>Otopné těleso panelové VK dvoudeskové 1 přídavná přestupní plocha výška/délka 600/1400 mm výkon 1803 W</t>
  </si>
  <si>
    <t>-1970374438</t>
  </si>
  <si>
    <t>Otopná tělesa panelová VK dvoudesková PN 1,0 MPa, T do 110°C s jednou přídavnou přestupní plochou výšky tělesa 600 mm stavební délky / výkonu 1400 mm / 1803 W</t>
  </si>
  <si>
    <t>735152576</t>
  </si>
  <si>
    <t>Otopné těleso panelové VK dvoudeskové 2 přídavné přestupní plochy výška/délka 600/900 mm výkon 1511 W</t>
  </si>
  <si>
    <t>-50734866</t>
  </si>
  <si>
    <t>Otopná tělesa panelová VK dvoudesková PN 1,0 MPa, T do 110°C se dvěma přídavnými přestupními plochami výšky tělesa 600 mm stavební délky / výkonu 900 mm / 1511 W</t>
  </si>
  <si>
    <t>735152578</t>
  </si>
  <si>
    <t>Otopné těleso panelové VK dvoudeskové 2 přídavné přestupní plochy výška/délka 600/1100 mm výkon 1847 W</t>
  </si>
  <si>
    <t>-769289847</t>
  </si>
  <si>
    <t>Otopná tělesa panelová VK dvoudesková PN 1,0 MPa, T do 110°C se dvěma přídavnými přestupními plochami výšky tělesa 600 mm stavební délky / výkonu 1100 mm / 1847 W</t>
  </si>
  <si>
    <t>735152579</t>
  </si>
  <si>
    <t>Otopné těleso panelové VK dvoudeskové 2 přídavné přestupní plochy výška/délka 600/1200 mm výkon 2015 W</t>
  </si>
  <si>
    <t>-294126100</t>
  </si>
  <si>
    <t>Otopná tělesa panelová VK dvoudesková PN 1,0 MPa, T do 110°C se dvěma přídavnými přestupními plochami výšky tělesa 600 mm stavební délky / výkonu 1200 mm / 2015 W</t>
  </si>
  <si>
    <t>735152580</t>
  </si>
  <si>
    <t>Otopné těleso panelové VK dvoudeskové 2 přídavné přestupní plochy výška/délka 600/1400 mm výkon 2351 W</t>
  </si>
  <si>
    <t>-1948875819</t>
  </si>
  <si>
    <t>Otopná tělesa panelová VK dvoudesková PN 1,0 MPa, T do 110°C se dvěma přídavnými přestupními plochami výšky tělesa 600 mm stavební délky / výkonu 1400 mm / 2351 W</t>
  </si>
  <si>
    <t>735152581</t>
  </si>
  <si>
    <t>Otopné těleso panelové VK dvoudeskové 2 přídavné přestupní plochy výška/délka 600/1600 mm výkon 2686 W</t>
  </si>
  <si>
    <t>-280142790</t>
  </si>
  <si>
    <t>Otopná tělesa panelová VK dvoudesková PN 1,0 MPa, T do 110°C se dvěma přídavnými přestupními plochami výšky tělesa 600 mm stavební délky / výkonu 1600 mm / 2686 W</t>
  </si>
  <si>
    <t>735152582</t>
  </si>
  <si>
    <t>Otopné těleso panelové VK dvoudeskové 2 přídavné přestupní plochy výška/délka 600/1800 mm výkon 3022 W</t>
  </si>
  <si>
    <t>1677934899</t>
  </si>
  <si>
    <t>Otopná tělesa panelová VK dvoudesková PN 1,0 MPa, T do 110°C se dvěma přídavnými přestupními plochami výšky tělesa 600 mm stavební délky / výkonu 1800 mm / 3022 W</t>
  </si>
  <si>
    <t>735164273</t>
  </si>
  <si>
    <t>Otopná tělesa trubková přímotopná elektrická na stěnu výšky tělesa 1810 mm, délky 750 mm</t>
  </si>
  <si>
    <t>-1448868968</t>
  </si>
  <si>
    <t>730.4</t>
  </si>
  <si>
    <t>Armatury pro připojení otopných těles vč. dodávky, montáže a příslušenství</t>
  </si>
  <si>
    <t>734109K1</t>
  </si>
  <si>
    <t>Připojovací armatura v roh. pro otopná tělesa DN15, vč. příslušenství</t>
  </si>
  <si>
    <t>ks</t>
  </si>
  <si>
    <t>-1838115103</t>
  </si>
  <si>
    <t>734109K2</t>
  </si>
  <si>
    <t>Připojovací armatura v roh. pro trubk. tělesa DN15, vč. příslušenství</t>
  </si>
  <si>
    <t>-1630263745</t>
  </si>
  <si>
    <t>734109K3</t>
  </si>
  <si>
    <t>TH - Termostatická hlavice</t>
  </si>
  <si>
    <t>812929806</t>
  </si>
  <si>
    <t>734109K4</t>
  </si>
  <si>
    <t>Svěrné šroubení pro ocelové potrubí G1/2</t>
  </si>
  <si>
    <t>-657518526</t>
  </si>
  <si>
    <t>730.5</t>
  </si>
  <si>
    <t>Zdroj tepla vč. dodávky, montáže a příslušenství</t>
  </si>
  <si>
    <t>7305K1</t>
  </si>
  <si>
    <t>Zdroj tepla včetně ohřevu TV - soupiska komponent je přílohou technické zprávy D.1.4.A1</t>
  </si>
  <si>
    <t>soub</t>
  </si>
  <si>
    <t>-510813478</t>
  </si>
  <si>
    <t xml:space="preserve">Zdroj tepla včetně ohřevu TV - soupiska komponent je přílohou technické zprávy D.1.4.A1
Technické požadavky na konstrukci, vybavení a možnosti instalace nových OPS
•	tlakově nezávislá (t max 120°C, PN 16)
•	kompaktní stanice (rámová konstrukce)
•	stanice v objektech s požadavkem na přípravu vody pro vytápění  i TUV jako jeden celek
•	řešení včetně expanzní nádoby
•	řešení včetně akumulační nádrže TV
•	vybavení modulem pro bezdrátovou komunikaci (kontrola parametrů v režimu sledování)
•	vybavení elektrohydraulickými ventily
•	automatické (elektronicky řízené) dopouštění a odpouštění vody
•	vybavení gumovými kompenzátory
•	přenos provozních a poruchových stavů pomocí datové SIM karty na dispečink Teplárny Vansdorf
•	rozšíření vizualizace dispečerského PC teplárny (SW vizualizace Reliance)
•	řídící jednotka v modulárním provedení (možná výměna jednotlivých prvků, příp. doplnění)
•	variabilní způsob připojení na rozvody (s upřesněním podle podmínek konkrétního umístění)
•	variabilní konstrukční rozměry (v případě větších rozměrů dělení do rozpojitelných sekcí)
•	tlakové a teplotní čidlo na přívodu i zpátečce připojení na horkovod
•	teplotní čidla na všech vstupech i výstupech
•	mechanický teploměr osazený v jímce, závit G1 (1/2“ , ¾“)
•	el. připojení – 230V
Systém MaR pro předávací stanici musí obsahovat snímače a online přenos pro následující měření:
•	Vodoměr na studenou vodu (pro TUV).
•	Tlakoměry (primární okruh, sekundární okruh, vstup TUV).
•	Měřiče tepla (pro měření spotřeby, výkonu a průtoku).
•	Elektroměr pro stanici (měření spotřeby čerpadel a MaR).
•	Teploměry (primární, sekundární, terciární okruh a TUV).
•	Vodoměr na vodu pro dopouštění systému.
•	Tlakoměr na studenou vodu.
Sastem MaR musí umožňovat automatické dopouštění a odpouštění top. systému v souladu s popisem v TZ. 
</t>
  </si>
  <si>
    <t>734</t>
  </si>
  <si>
    <t>Ústřední vytápění - armatury</t>
  </si>
  <si>
    <t>73410K1</t>
  </si>
  <si>
    <t xml:space="preserve">Měřič tepla </t>
  </si>
  <si>
    <t>-2101161232</t>
  </si>
  <si>
    <t>Měřič tepla DN20</t>
  </si>
  <si>
    <t>73411141K1</t>
  </si>
  <si>
    <t>Ventil uzavírací přímý do DN 25 PN 16 do 300°C ovládaný ručně</t>
  </si>
  <si>
    <t>1205913630</t>
  </si>
  <si>
    <t xml:space="preserve">Ventily uzavírací přírubové  přímé ovládané ručně PN 16 do 300°C (V 30 111 616) DN 25</t>
  </si>
  <si>
    <t>734111413</t>
  </si>
  <si>
    <t>Ventil uzavírací přímý DN 40 PN 16 do 300°C ovládaný ručně</t>
  </si>
  <si>
    <t>3198578</t>
  </si>
  <si>
    <t xml:space="preserve">Ventily uzavírací přírubové  přímé ovládané ručně PN 16 do 300°C (V 30 111 616) DN 40</t>
  </si>
  <si>
    <t>734111411</t>
  </si>
  <si>
    <t>Ventil přírubový uzavírací přímý DN 15 PN 16 do 300°C ovládaný ručně</t>
  </si>
  <si>
    <t>-726232369</t>
  </si>
  <si>
    <t xml:space="preserve">Ventily uzavírací přírubové  přímé ovládané ručně PN 16 do 300°C (V 30 111 616) DN 15</t>
  </si>
  <si>
    <t>734411101</t>
  </si>
  <si>
    <t>Teploměr technický s pevným stonkem a jímkou zadní připojení průměr 63 mm délky 50 mm</t>
  </si>
  <si>
    <t>4671372</t>
  </si>
  <si>
    <t>Teploměry technické s pevným stonkem a jímkou zadní připojení (axiální) průměr 63 mm délka stonku 50 mm</t>
  </si>
  <si>
    <t>73419231K1</t>
  </si>
  <si>
    <t>Klapka zpětná DN 15 PN 16 do 100°C samočinná</t>
  </si>
  <si>
    <t>550469567</t>
  </si>
  <si>
    <t>Ostatní přírubové armatury klapky zpětné samočinné PN 16 do 100°C DN 50</t>
  </si>
  <si>
    <t>734220101</t>
  </si>
  <si>
    <t>Ventil závitový regulační přímý G 3/4 PN 20 do 100°C vyvažovací</t>
  </si>
  <si>
    <t>766937335</t>
  </si>
  <si>
    <t>Ventily regulační závitové vyvažovací přímé PN 20 do 100°C G 3/4</t>
  </si>
  <si>
    <t>734111414</t>
  </si>
  <si>
    <t>Ventil uzavírací přímý DN 50 PN 16 do 300°C ovládaný ručně</t>
  </si>
  <si>
    <t>1384474566</t>
  </si>
  <si>
    <t xml:space="preserve">Ventily uzavírací přírubové  přímé ovládané ručně PN 16 do 300°C (V 30 111 616) DN 50</t>
  </si>
  <si>
    <t>734211120</t>
  </si>
  <si>
    <t>Ventil závitový odvzdušňovací G 1/2 PN 14 do 120°C automatický</t>
  </si>
  <si>
    <t>343997019</t>
  </si>
  <si>
    <t>Ventily odvzdušňovací závitové automatické PN 14 do 120°C G 1/2</t>
  </si>
  <si>
    <t>734.pož</t>
  </si>
  <si>
    <t>Požadavky teplárny Varnsdorf</t>
  </si>
  <si>
    <t>734292713</t>
  </si>
  <si>
    <t>Kohout kulový přímý G 1/2 PN 42 do 185°C vnitřní závit</t>
  </si>
  <si>
    <t>-1409675284</t>
  </si>
  <si>
    <t>Ostatní armatury kulové kohouty PN 42 do 185°C přímé vnitřní závit G 1/2</t>
  </si>
  <si>
    <t>734291253</t>
  </si>
  <si>
    <t>Filtr závitový pro topné a chladicí systémy přímý G 1/2 PN 16 do 160°C s vnitřními závity</t>
  </si>
  <si>
    <t>581667549</t>
  </si>
  <si>
    <t>Ostatní armatury filtry závitové pro topné a chladicí systémy PN 16 do 160°C přímé s vnitřními závity G 1/2</t>
  </si>
  <si>
    <t>889216274</t>
  </si>
  <si>
    <t>734000001R</t>
  </si>
  <si>
    <t>Dvoucestný elektromagnetický ventil G 1/2</t>
  </si>
  <si>
    <t>-1454751983</t>
  </si>
  <si>
    <t>73400002R</t>
  </si>
  <si>
    <t>Manostat G 1/4</t>
  </si>
  <si>
    <t xml:space="preserve">kus </t>
  </si>
  <si>
    <t>-288198072</t>
  </si>
  <si>
    <t>722262225R</t>
  </si>
  <si>
    <t>Vodoměr závitový jednovtokový suchoběžný dálkový odečet do 40°C G 1/2"x 110 R80 Qn 0,6 m3/h horizont</t>
  </si>
  <si>
    <t>992608985</t>
  </si>
  <si>
    <t>Vodoměry pro vodu do 40°C závitové horizontální jednovtokové suchoběžné pro dálkový odečet G 1/2" x 110 mm Qn 0,6 R80</t>
  </si>
  <si>
    <t>OST</t>
  </si>
  <si>
    <t>Ostatní</t>
  </si>
  <si>
    <t>OST1</t>
  </si>
  <si>
    <t>Dokumentace skutečného provedení stavby</t>
  </si>
  <si>
    <t>1289107551</t>
  </si>
  <si>
    <t>998731201K1</t>
  </si>
  <si>
    <t xml:space="preserve">Přesun hmot pro vytápění  stanovený procentní sazbou (%) z ceny vodorovná dopravní vzdálenost do 50 m v objektech výšky do 6 m</t>
  </si>
  <si>
    <t>721530691</t>
  </si>
  <si>
    <t>OST2</t>
  </si>
  <si>
    <t>Spojovací a kotevní materiál</t>
  </si>
  <si>
    <t>-2093858020</t>
  </si>
  <si>
    <t>OST3</t>
  </si>
  <si>
    <t>Zkouška v rámci montážních prací - Topná zkouška</t>
  </si>
  <si>
    <t>h</t>
  </si>
  <si>
    <t>-809415473</t>
  </si>
  <si>
    <t>OST4</t>
  </si>
  <si>
    <t>Zkouška v rámci montážních prací - Tlaková zkouška</t>
  </si>
  <si>
    <t>kpl</t>
  </si>
  <si>
    <t>1181085718</t>
  </si>
  <si>
    <t>OST5</t>
  </si>
  <si>
    <t>Stavební přípomoce, režie, přesun hmot</t>
  </si>
  <si>
    <t>1377978125</t>
  </si>
  <si>
    <t>OST6</t>
  </si>
  <si>
    <t>Napojení na stávající přívodní potrubí</t>
  </si>
  <si>
    <t>-365783278</t>
  </si>
  <si>
    <t>Napojení na stávající potrubí</t>
  </si>
  <si>
    <t>OST7</t>
  </si>
  <si>
    <t>-527034984</t>
  </si>
  <si>
    <t>Dopojení stávajícího tělesa</t>
  </si>
  <si>
    <t>D.1.4.C - Vzduchotechnika</t>
  </si>
  <si>
    <t>751 - Vzduchotechnika</t>
  </si>
  <si>
    <t xml:space="preserve">    zař. č.1 - zař. č. 1</t>
  </si>
  <si>
    <t xml:space="preserve">    zař.č.2 - zař.č.2</t>
  </si>
  <si>
    <t xml:space="preserve">    zař. č.3 - zař. č.3</t>
  </si>
  <si>
    <t xml:space="preserve">    zař. č.4 - zař.č.4</t>
  </si>
  <si>
    <t xml:space="preserve">    zař. č.5 - zař. č.5</t>
  </si>
  <si>
    <t xml:space="preserve">      zař. č.6 - zař. č.6</t>
  </si>
  <si>
    <t xml:space="preserve">    zař. č.7 - zař. č.7</t>
  </si>
  <si>
    <t>OST - Ostatní</t>
  </si>
  <si>
    <t>751</t>
  </si>
  <si>
    <t>zař. č.1</t>
  </si>
  <si>
    <t>zař. č. 1</t>
  </si>
  <si>
    <t>DG.VZT.1.1</t>
  </si>
  <si>
    <t>Vzduchotechnická jednotka dle specifikace tech. zprávy vč. příslušenství a montáže (viz příloha TZ)</t>
  </si>
  <si>
    <t>1417679066</t>
  </si>
  <si>
    <t>Vzduchotechnická jednotka dle specifikace tech. zprávy vč. příslušenství</t>
  </si>
  <si>
    <t>DG.VZT.1.2</t>
  </si>
  <si>
    <t>Kulisový tlumič hluku 900x500 l=1000 mm, 4 kulisy (včetně náběhů)</t>
  </si>
  <si>
    <t>-715163719</t>
  </si>
  <si>
    <t>751344124</t>
  </si>
  <si>
    <t>Mtž tlumiče hluku pro čtyřhranné potrubí do 0,600 m2</t>
  </si>
  <si>
    <t>-916699534</t>
  </si>
  <si>
    <t xml:space="preserve">Montáž tlumičů  hluku pro čtyřhranné potrubí, průřezu přes 0,450 do 0,600 m2</t>
  </si>
  <si>
    <t>42972212R</t>
  </si>
  <si>
    <t>talířový ventil kovový D 100mm</t>
  </si>
  <si>
    <t>816435721</t>
  </si>
  <si>
    <t>751322011</t>
  </si>
  <si>
    <t>Mtž talířového ventilu D do 100 mm</t>
  </si>
  <si>
    <t>-1492599263</t>
  </si>
  <si>
    <t xml:space="preserve">Montáž talířových ventilů, anemostatů, dýz  talířového ventilu, průměru do 100 mm</t>
  </si>
  <si>
    <t>42972213R</t>
  </si>
  <si>
    <t>talířový ventil kovový D 125mm</t>
  </si>
  <si>
    <t>-323062557</t>
  </si>
  <si>
    <t xml:space="preserve">talířový ventil  kovový D 125mm</t>
  </si>
  <si>
    <t>42972215R</t>
  </si>
  <si>
    <t>talířový ventil kovový D 160mm</t>
  </si>
  <si>
    <t>-1764439956</t>
  </si>
  <si>
    <t xml:space="preserve">talířový ventil  kovový D 160mm</t>
  </si>
  <si>
    <t>751322012</t>
  </si>
  <si>
    <t>Mtž talířového ventilu D do 200 mm</t>
  </si>
  <si>
    <t>1378358450</t>
  </si>
  <si>
    <t xml:space="preserve">Montáž talířových ventilů, anemostatů, dýz  talířového ventilu, průměru přes 100 do 200 mm</t>
  </si>
  <si>
    <t>42972670R</t>
  </si>
  <si>
    <t>Mřížka odvodní - jednořadá 560x225 vč. regulace</t>
  </si>
  <si>
    <t>-789010024</t>
  </si>
  <si>
    <t>Mřížka odvodní - jednořadá</t>
  </si>
  <si>
    <t>751311093</t>
  </si>
  <si>
    <t>Mtž vyústi čtyřhranné na čtyřhranné potrubí do 0,150 m2</t>
  </si>
  <si>
    <t>-1768105929</t>
  </si>
  <si>
    <t xml:space="preserve">Montáž vyústí  čtyřhranné do čtyřhranného potrubí, průřezu přes 0,080 do 0,150 m2</t>
  </si>
  <si>
    <t>42972818R</t>
  </si>
  <si>
    <t>anemostat kruhový lamelový s připojovacím boxem vč. regulační kapky</t>
  </si>
  <si>
    <t>447395874</t>
  </si>
  <si>
    <t>anemostat kruhový s nastavitelným kuželem pro přívod/odvod vzduchu ocelový D 500mm</t>
  </si>
  <si>
    <t>751322143</t>
  </si>
  <si>
    <t>Mtž anemostatu kruh se skříní D do 500 mm</t>
  </si>
  <si>
    <t>1485231149</t>
  </si>
  <si>
    <t xml:space="preserve">Montáž talířových ventilů, anemostatů, dýz  anemostatu kruhového vířivého se skříní, průměru přes 400 do 500 mm</t>
  </si>
  <si>
    <t>42972304R</t>
  </si>
  <si>
    <t xml:space="preserve">mřížka stěnová kovová 400x100mm - rozteč lamel 20 </t>
  </si>
  <si>
    <t>-10120281</t>
  </si>
  <si>
    <t>mřížka stěnová otevřená jednořadá kovová úhel lamel 0° 400x100mm</t>
  </si>
  <si>
    <t>751398022</t>
  </si>
  <si>
    <t>Mtž větrací mřížky stěnové do 0,100 m2</t>
  </si>
  <si>
    <t>287793740</t>
  </si>
  <si>
    <t>Montáž ostatních zařízení větrací mřížky stěnové, průřezu přes 0,04 do 0,100 m2</t>
  </si>
  <si>
    <t>751510041</t>
  </si>
  <si>
    <t>Vzduchotechnické potrubí pozink kruhové spirálně vinuté D do 100 mm</t>
  </si>
  <si>
    <t>-1719686071</t>
  </si>
  <si>
    <t xml:space="preserve">Vzduchotechnické potrubí z pozinkovaného plechu  kruhové, trouba spirálně vinutá bez příruby, průměru do 100 mm</t>
  </si>
  <si>
    <t>25*1,2 'Přepočtené koeficientem množství</t>
  </si>
  <si>
    <t>751510042</t>
  </si>
  <si>
    <t>Vzduchotechnické potrubí pozink kruhové spirálně vinuté D do 200 mm</t>
  </si>
  <si>
    <t>-334031180</t>
  </si>
  <si>
    <t xml:space="preserve">Vzduchotechnické potrubí z pozinkovaného plechu  kruhové, trouba spirálně vinutá bez příruby, průměru přes 100 do 200 mm</t>
  </si>
  <si>
    <t>50*1,2 'Přepočtené koeficientem množství</t>
  </si>
  <si>
    <t>751510044</t>
  </si>
  <si>
    <t>Vzduchotechnické potrubí pozink kruhové spirálně vinuté D do 400 mm</t>
  </si>
  <si>
    <t>-2092774963</t>
  </si>
  <si>
    <t xml:space="preserve">Vzduchotechnické potrubí z pozinkovaného plechu  kruhové, trouba spirálně vinutá bez příruby, průměru přes 300 do 400 mm</t>
  </si>
  <si>
    <t>28*1,2 'Přepočtené koeficientem množství</t>
  </si>
  <si>
    <t>751511D02</t>
  </si>
  <si>
    <t>Čtyřhranné potrubí vč. tvarovek (40%) a montáže</t>
  </si>
  <si>
    <t>-1519762341</t>
  </si>
  <si>
    <t>Čtyřhranné potrubí vč. tvarovek (30%) a kotvení</t>
  </si>
  <si>
    <t>45*1,2 'Přepočtené koeficientem množství</t>
  </si>
  <si>
    <t>63151671</t>
  </si>
  <si>
    <t>rohož izolační z minerální vlny lamelová s Al fólií 55kg/m3 tl 40mm</t>
  </si>
  <si>
    <t>184094909</t>
  </si>
  <si>
    <t>5,71" Odvodní čtyřhranné střecha</t>
  </si>
  <si>
    <t>21,64" Přívodí potrubí čtyřhranné</t>
  </si>
  <si>
    <t>27,35*1,2 'Přepočtené koeficientem množství</t>
  </si>
  <si>
    <t>713381311</t>
  </si>
  <si>
    <t>Montáž izolace tepelné vzduchotechnických kanálů izolacemi v pletivu připevněnými na trny</t>
  </si>
  <si>
    <t>-1897847222</t>
  </si>
  <si>
    <t xml:space="preserve">Montáž izolace tepelné těles - speciální  izolace čtyřhranných vzduchotechnických kanálů (izolační materiál ve specifikaci) izolacemi v pletivu z desek z vláknitých materiálů v šestihranném pozinkovaném pletivu s vložkou z hliníkové fólie připevněnými na přivařené trny</t>
  </si>
  <si>
    <t>63141792</t>
  </si>
  <si>
    <t>rohož izolační z minerální vlny lamelová s Al fólií 65kg/m3 tl 30mm</t>
  </si>
  <si>
    <t>1270704049</t>
  </si>
  <si>
    <t>713411141</t>
  </si>
  <si>
    <t>Montáž izolace tepelné potrubí pásy nebo rohožemi s Al fólií staženými Al páskou 1x</t>
  </si>
  <si>
    <t>-1861105260</t>
  </si>
  <si>
    <t xml:space="preserve">Montáž izolace tepelné potrubí a ohybů pásy nebo rohožemi  s povrchovou úpravou hliníkovou fólií připevněnými samolepící hliníkovou páskou potrubí jednovrstvá</t>
  </si>
  <si>
    <t>prořez*obvod*délka</t>
  </si>
  <si>
    <t>1,1*((200+2*30)/1000*3,14) *(12)" Přívod 1.NP</t>
  </si>
  <si>
    <t>1,1*((160+2*30)/1000*3,14) *(4)" Přívod 1.NP</t>
  </si>
  <si>
    <t>1,1*((250+2*30)/1000*3,14) *(19)" Střecha odvod a přívod</t>
  </si>
  <si>
    <t>34,16*1,2 'Přepočtené koeficientem množství</t>
  </si>
  <si>
    <t>713491112R</t>
  </si>
  <si>
    <t>Oplechování VZT potrubí vč. tvarovek</t>
  </si>
  <si>
    <t>-1389629473</t>
  </si>
  <si>
    <t>Montáž izolace tepelné potrubí a ohybů - doplňky a konstrukční součástí oplechování pevného vnějšího obvodu do 500 mm ohybů</t>
  </si>
  <si>
    <t>32,5*1,2 'Přepočtené koeficientem množství</t>
  </si>
  <si>
    <t>DG.VZT.CHL.1</t>
  </si>
  <si>
    <t>Venkovní VRV jednotka pro ohřívač VZT 22,4 vč. příslušenství a montáže</t>
  </si>
  <si>
    <t>-545029001</t>
  </si>
  <si>
    <t xml:space="preserve">Venkovní kondenzační jednotka chlazení pavilonu A 14,6 kW vč. příslušenství a  montáže
(kotvící konstrukce, exp. ventil, řídící modul pro VZT)</t>
  </si>
  <si>
    <t>Pol20</t>
  </si>
  <si>
    <t>Chladivové potrubí Cu vč. izolace 9,52/15,9, vč. montáže</t>
  </si>
  <si>
    <t>1650137805</t>
  </si>
  <si>
    <t>3*1,2 'Přepočtené koeficientem množství</t>
  </si>
  <si>
    <t>zař.č.2</t>
  </si>
  <si>
    <t>1187434R</t>
  </si>
  <si>
    <t>Potrubní diagonální ventilátor pr. 200 mm do 430 m3/h - 250 Pa</t>
  </si>
  <si>
    <t>-881372924</t>
  </si>
  <si>
    <t>-1595290277</t>
  </si>
  <si>
    <t>6*1,2 'Přepočtené koeficientem množství</t>
  </si>
  <si>
    <t>33372398</t>
  </si>
  <si>
    <t>4" D125</t>
  </si>
  <si>
    <t>4" D160</t>
  </si>
  <si>
    <t>4" D250</t>
  </si>
  <si>
    <t>12*1,2 'Přepočtené koeficientem množství</t>
  </si>
  <si>
    <t>751133012</t>
  </si>
  <si>
    <t>Mtž vent diag ntl potrubního nevýbušného D do 200 mm</t>
  </si>
  <si>
    <t>-361726440</t>
  </si>
  <si>
    <t>Montáž ventilátoru diagonálního nízkotlakého potrubního nevýbušného, průměru přes 100 do 200 mm</t>
  </si>
  <si>
    <t>10.732.978</t>
  </si>
  <si>
    <t>Tlumič hluku kruhový pr.200 l=900</t>
  </si>
  <si>
    <t>-1837002235</t>
  </si>
  <si>
    <t>Tlumič MAA 160/600 ED hluku</t>
  </si>
  <si>
    <t>751344112</t>
  </si>
  <si>
    <t>Mtž tlumiče hluku pro kruhové potrubí D do 200 mm</t>
  </si>
  <si>
    <t>328653474</t>
  </si>
  <si>
    <t xml:space="preserve">Montáž tlumičů  hluku pro kruhové potrubí, průměru přes 100 do 200 mm</t>
  </si>
  <si>
    <t>751514679</t>
  </si>
  <si>
    <t>Mtž škrtící klapky do plech potrubí kruhové bez příruby D do 200 mm</t>
  </si>
  <si>
    <t>672862995</t>
  </si>
  <si>
    <t xml:space="preserve">Montáž škrtící klapky nebo zpětné klapky do plechového potrubí  kruhové bez příruby, průměru přes 100 do 200 mm</t>
  </si>
  <si>
    <t>42981300R4</t>
  </si>
  <si>
    <t>klapka regulační těsná pro spiro D200 se servopohonem 230V</t>
  </si>
  <si>
    <t>-1142403739</t>
  </si>
  <si>
    <t>2036132853</t>
  </si>
  <si>
    <t>1952723675</t>
  </si>
  <si>
    <t>-963669352</t>
  </si>
  <si>
    <t>147911418</t>
  </si>
  <si>
    <t>-1353746525</t>
  </si>
  <si>
    <t>1267393227</t>
  </si>
  <si>
    <t>42972007</t>
  </si>
  <si>
    <t>výfukový kus šikmý</t>
  </si>
  <si>
    <t>1401080903</t>
  </si>
  <si>
    <t>výfukový kus přímý Pz 0° D 200mm</t>
  </si>
  <si>
    <t>751514776</t>
  </si>
  <si>
    <t>Mtž protidešťové stříšky nebo výfukové hlavice do potrubí kruhového bez příruby D do 200 mm</t>
  </si>
  <si>
    <t>-67009626</t>
  </si>
  <si>
    <t xml:space="preserve">Montáž protidešťové stříšky nebo výfukové hlavice do plechového potrubí  kruhové bez příruby, průměru přes 100 do 200 mm</t>
  </si>
  <si>
    <t>-1424160817</t>
  </si>
  <si>
    <t>588321116</t>
  </si>
  <si>
    <t>1,1*((200+2*30)/1000*3,14) *(2)" Odvod střecha</t>
  </si>
  <si>
    <t>1,796*1,2 'Přepočtené koeficientem množství</t>
  </si>
  <si>
    <t>zař. č.3</t>
  </si>
  <si>
    <t>42914530</t>
  </si>
  <si>
    <t>Potrubní diagonální ventilátor pr. 315 mm do 870 m3/h - 300 Pa</t>
  </si>
  <si>
    <t>-1276327751</t>
  </si>
  <si>
    <t>ventiláor axiální diagonální potrubní tříotáčkový plastový IP44 připojení D 315mm</t>
  </si>
  <si>
    <t>751133014</t>
  </si>
  <si>
    <t>Mtž vent diag ntl potrubního nevýbušného D přes 300 mm</t>
  </si>
  <si>
    <t>-1213175402</t>
  </si>
  <si>
    <t>Montáž ventilátoru diagonálního nízkotlakého potrubního nevýbušného, průměru přes 300 mm</t>
  </si>
  <si>
    <t>42976010</t>
  </si>
  <si>
    <t>tlumič hluku kruhový, D 315mm, l=900mm</t>
  </si>
  <si>
    <t>-439583795</t>
  </si>
  <si>
    <t>751344114</t>
  </si>
  <si>
    <t>Mtž tlumiče hluku pro kruhové potrubí D do 400 mm</t>
  </si>
  <si>
    <t>1542201481</t>
  </si>
  <si>
    <t xml:space="preserve">Montáž tlumičů  hluku pro kruhové potrubí, průměru přes 300 do 400 mm</t>
  </si>
  <si>
    <t>42900072R</t>
  </si>
  <si>
    <t>klapka regulační těsná pro spiro D315 se servopohonem 230V</t>
  </si>
  <si>
    <t>1468706339</t>
  </si>
  <si>
    <t>751514664</t>
  </si>
  <si>
    <t>Mtž škrtící klapky nebo zpětné klapky do plech potrubí kruhové s přírubou D do 400 mm</t>
  </si>
  <si>
    <t>756856906</t>
  </si>
  <si>
    <t xml:space="preserve">Montáž škrtící klapky nebo zpětné klapky do plechového potrubí  kruhové s přírubou, průměru přes 300 do 400 mm</t>
  </si>
  <si>
    <t>1254550031</t>
  </si>
  <si>
    <t>-1737269689</t>
  </si>
  <si>
    <t>618627182</t>
  </si>
  <si>
    <t>751322012.1</t>
  </si>
  <si>
    <t>CS ÚRS 2020 01</t>
  </si>
  <si>
    <t>-680972230</t>
  </si>
  <si>
    <t>1182989446</t>
  </si>
  <si>
    <t>-2102273295</t>
  </si>
  <si>
    <t>1713710769</t>
  </si>
  <si>
    <t>10*1,2 'Přepočtené koeficientem množství</t>
  </si>
  <si>
    <t>1570281427</t>
  </si>
  <si>
    <t>11*1,2 'Přepočtené koeficientem množství</t>
  </si>
  <si>
    <t>751510043</t>
  </si>
  <si>
    <t>Vzduchotechnické potrubí pozink kruhové spirálně vinuté D do 300 mm</t>
  </si>
  <si>
    <t>8711963</t>
  </si>
  <si>
    <t xml:space="preserve">Vzduchotechnické potrubí z pozinkovaného plechu  kruhové, trouba spirálně vinutá bez příruby, průměru přes 200 do 300 mm</t>
  </si>
  <si>
    <t>2*1,2 'Přepočtené koeficientem množství</t>
  </si>
  <si>
    <t>-373659175</t>
  </si>
  <si>
    <t>7*1,2 'Přepočtené koeficientem množství</t>
  </si>
  <si>
    <t>42972918</t>
  </si>
  <si>
    <t>žaluzie protidešťová s pevnými lamelami, pozink, pro potrubí 355x355mm</t>
  </si>
  <si>
    <t>-348472159</t>
  </si>
  <si>
    <t>751398051</t>
  </si>
  <si>
    <t>Mtž protidešťové žaluzie potrubí do 0,150 m2</t>
  </si>
  <si>
    <t>-559809153</t>
  </si>
  <si>
    <t xml:space="preserve">Montáž ostatních zařízení  protidešťové žaluzie nebo žaluziové klapky na čtyřhranné potrubí, průřezu do 0,150 m2</t>
  </si>
  <si>
    <t>1213786061</t>
  </si>
  <si>
    <t>5,83333333333333*1,2 'Přepočtené koeficientem množství</t>
  </si>
  <si>
    <t>1384148444</t>
  </si>
  <si>
    <t>zař. č.4</t>
  </si>
  <si>
    <t>zař.č.4</t>
  </si>
  <si>
    <t>42952018R</t>
  </si>
  <si>
    <t>Venkovní kondenzační jednotka Q=15,5 kW vč. příslušenství a montáže</t>
  </si>
  <si>
    <t>894847008</t>
  </si>
  <si>
    <t>42952001R</t>
  </si>
  <si>
    <t>jednotka klimatizační nástěnná o výkonu 2,8kW vč příslušenství a montáže</t>
  </si>
  <si>
    <t>1991887734</t>
  </si>
  <si>
    <t>jednotka klimatizační nástěnná o výkonu 2,8kW vč příslušenství (čelní panel, kabelový ovladač) a montáže</t>
  </si>
  <si>
    <t>42952002R</t>
  </si>
  <si>
    <t xml:space="preserve">jednotka klimatizační nástěnná o výkonu do 3,6kW vč. příslušenství  a montáže</t>
  </si>
  <si>
    <t>-2010645619</t>
  </si>
  <si>
    <t xml:space="preserve">jednotka klimatizační nástěnná o výkonu do 3,6kW vč. příslušenství (čelní panel, kabelový ovladač)  a montáže</t>
  </si>
  <si>
    <t>42952003R</t>
  </si>
  <si>
    <t>jednotka klimatizační nástěnná o výkonu do 5,6kW vč. příslušenství a montáže</t>
  </si>
  <si>
    <t>63926009</t>
  </si>
  <si>
    <t>jednotka klimatizační nástěnná o výkonu do 5,6kW vč. příslušenství (čelní panel, kabelový ovladač) a montáže</t>
  </si>
  <si>
    <t>42952004R</t>
  </si>
  <si>
    <t xml:space="preserve">Rozbočovač Y vč. montáže </t>
  </si>
  <si>
    <t>112012473</t>
  </si>
  <si>
    <t>jednotka klimatizační nástěnná o výkonu do 5,6kW vč. příslušenství a montáže (kapalina/plyn)</t>
  </si>
  <si>
    <t>Pol19</t>
  </si>
  <si>
    <t>Chladivové potrubí Cu vč. izolace 6,35/12,7, vč. montáže</t>
  </si>
  <si>
    <t>-504511197</t>
  </si>
  <si>
    <t>41*1,2 'Přepočtené koeficientem množství</t>
  </si>
  <si>
    <t>-1472217973</t>
  </si>
  <si>
    <t>3,5*1,2 'Přepočtené koeficientem množství</t>
  </si>
  <si>
    <t>Pol21</t>
  </si>
  <si>
    <t>Chladivové potrubí Cu vč. izolace 9,52/19,05, vč. montáže</t>
  </si>
  <si>
    <t>118651246</t>
  </si>
  <si>
    <t>1*1,2 'Přepočtené koeficientem množství</t>
  </si>
  <si>
    <t>741910414r</t>
  </si>
  <si>
    <t xml:space="preserve">Žlab kovový  s víkem pro vedení chl. potrubí po střeše vč. uložení</t>
  </si>
  <si>
    <t>1870422337</t>
  </si>
  <si>
    <t>zař. č.5</t>
  </si>
  <si>
    <t>42914108</t>
  </si>
  <si>
    <t>ventilátor axiální stěnový skříň z plastu IP44 9W D 100mm</t>
  </si>
  <si>
    <t>679097778</t>
  </si>
  <si>
    <t>751111011</t>
  </si>
  <si>
    <t>Mtž vent ax ntl nástěnného základního D do 100 mm</t>
  </si>
  <si>
    <t>586194283</t>
  </si>
  <si>
    <t xml:space="preserve">Montáž ventilátoru axiálního nízkotlakého  nástěnného základního, průměru do 100 mm</t>
  </si>
  <si>
    <t>42972901R</t>
  </si>
  <si>
    <t>žaluziová klapka samotížná, plastová, D 100mm</t>
  </si>
  <si>
    <t>526976227</t>
  </si>
  <si>
    <t>751398041</t>
  </si>
  <si>
    <t>Mtž protidešťové žaluzie potrubí D do 300 mm</t>
  </si>
  <si>
    <t>-1012685159</t>
  </si>
  <si>
    <t>Montáž ostatních zařízení protidešťové žaluzie nebo žaluziové klapky na kruhové potrubí, průměru do 300 mm</t>
  </si>
  <si>
    <t>-1543063469</t>
  </si>
  <si>
    <t>360611193</t>
  </si>
  <si>
    <t>1394396313</t>
  </si>
  <si>
    <t>0,5*1,2 'Přepočtené koeficientem množství</t>
  </si>
  <si>
    <t>188883809</t>
  </si>
  <si>
    <t>305728973</t>
  </si>
  <si>
    <t>1,1*((100+2*30)/1000*3,14) *(0,5)" Přívod 1.NP</t>
  </si>
  <si>
    <t>0,276*1,2 'Přepočtené koeficientem množství</t>
  </si>
  <si>
    <t>zař. č.6</t>
  </si>
  <si>
    <t>-1876497555</t>
  </si>
  <si>
    <t>1178472510</t>
  </si>
  <si>
    <t>9132603</t>
  </si>
  <si>
    <t>-1656038682</t>
  </si>
  <si>
    <t>1330931616</t>
  </si>
  <si>
    <t>222272314</t>
  </si>
  <si>
    <t>2037833695</t>
  </si>
  <si>
    <t>1894490593</t>
  </si>
  <si>
    <t>42599787</t>
  </si>
  <si>
    <t>zař. č.7</t>
  </si>
  <si>
    <t>1490706</t>
  </si>
  <si>
    <t>Potrubní diagonální ventilátor pr. 125 mm do 160 m3/h - 150 Pa</t>
  </si>
  <si>
    <t>2112340782</t>
  </si>
  <si>
    <t>-1740923791</t>
  </si>
  <si>
    <t>10.043.522</t>
  </si>
  <si>
    <t>Tlumič hluku kruhový pr.125 l=600</t>
  </si>
  <si>
    <t>-943998990</t>
  </si>
  <si>
    <t>Tlumič MAA 125/600 ED hluku</t>
  </si>
  <si>
    <t>1812253183</t>
  </si>
  <si>
    <t>-407942512</t>
  </si>
  <si>
    <t>-1584328889</t>
  </si>
  <si>
    <t>1065616314</t>
  </si>
  <si>
    <t>-590855223</t>
  </si>
  <si>
    <t>-365919147</t>
  </si>
  <si>
    <t>-272911712</t>
  </si>
  <si>
    <t>42972003</t>
  </si>
  <si>
    <t xml:space="preserve">výfukový kus šikmý  D 125mm</t>
  </si>
  <si>
    <t>506354622</t>
  </si>
  <si>
    <t>751514762</t>
  </si>
  <si>
    <t>Mtž výfukové hlavice do potrubí kruhového s přírubou D do 200 mm</t>
  </si>
  <si>
    <t>-755461100</t>
  </si>
  <si>
    <t xml:space="preserve">Montáž protidešťové stříšky nebo výfukové hlavice do plechového potrubí  kruhové s přírubou, průměru přes 100 do 200 mm</t>
  </si>
  <si>
    <t>276076426</t>
  </si>
  <si>
    <t>-185837345</t>
  </si>
  <si>
    <t>0,416666666666667*1,2 'Přepočtené koeficientem množství</t>
  </si>
  <si>
    <t>998751201</t>
  </si>
  <si>
    <t>Přesun hmot procentní pro vzduchotechniku v objektech v do 12 m</t>
  </si>
  <si>
    <t>2014889542</t>
  </si>
  <si>
    <t>Přesun hmot pro vzduchotechniku stanovený procentní sazbou (%) z ceny vodorovná dopravní vzdálenost do 50 m v objektech výšky do 12 m</t>
  </si>
  <si>
    <t>OST.2</t>
  </si>
  <si>
    <t>-1911679223</t>
  </si>
  <si>
    <t>OST.3</t>
  </si>
  <si>
    <t>Dokumentace skutečného provedení</t>
  </si>
  <si>
    <t>-1474947057</t>
  </si>
  <si>
    <t>OST.4</t>
  </si>
  <si>
    <t>Počáteční zaregulování a zprovoznění VZT systémů</t>
  </si>
  <si>
    <t>-1878441075</t>
  </si>
  <si>
    <t>OST.5</t>
  </si>
  <si>
    <t>Doregulování VZT systému po zkušebním provozu</t>
  </si>
  <si>
    <t>-135106718</t>
  </si>
  <si>
    <t>OST.6</t>
  </si>
  <si>
    <t>Měření hluku vč. protokolu</t>
  </si>
  <si>
    <t>-1053545750</t>
  </si>
  <si>
    <t>D.1.4.E - Zařízení technických instalací</t>
  </si>
  <si>
    <t xml:space="preserve">    720 - Zdravotechnika - kanalizace</t>
  </si>
  <si>
    <t xml:space="preserve">      720.1 - Vnitřní kanalizace</t>
  </si>
  <si>
    <t xml:space="preserve">      720.1.1 - Potrubí HT a KG vč. tvarovek, dodávky a montáže</t>
  </si>
  <si>
    <t xml:space="preserve">      720.1.2 - Zařizovací předměty vč. dodávky, příslušenství a montáže</t>
  </si>
  <si>
    <t xml:space="preserve">      720.1.3 - Odpadní soupravy a zápachové uzávěrky vč. dodávky, montáže a příslušenství</t>
  </si>
  <si>
    <t xml:space="preserve">      720.3 - Ostatní náklady - kanalizace</t>
  </si>
  <si>
    <t xml:space="preserve">    722 - Zdravotechnika - vnitřní vodovod</t>
  </si>
  <si>
    <t xml:space="preserve">      722.1 - Potrubí PPR a ocelové vč. tvarovek, montáže, dodávky</t>
  </si>
  <si>
    <t xml:space="preserve">      722.2 - Izolace potrubí vč. tvarovek, montáže, příslušenství a dodávky</t>
  </si>
  <si>
    <t xml:space="preserve">      722.3 - Baterie a armatury vč. dodávky, montáže, příslušenství</t>
  </si>
  <si>
    <t xml:space="preserve">      722.4 - Ostatní náklady - vodovod</t>
  </si>
  <si>
    <t xml:space="preserve">    725 - Vybavení sociálního zázemí</t>
  </si>
  <si>
    <t>720</t>
  </si>
  <si>
    <t>Zdravotechnika - kanalizace</t>
  </si>
  <si>
    <t>720.1</t>
  </si>
  <si>
    <t>Vnitřní kanalizace</t>
  </si>
  <si>
    <t>7201K1</t>
  </si>
  <si>
    <t>Výkopové práce, příložné pažení výkopu, odstranění pažení, zásyp s hutněním, odvoz zeminy, poplatek za uložení na skládce</t>
  </si>
  <si>
    <t>-1284173020</t>
  </si>
  <si>
    <t>7201K2</t>
  </si>
  <si>
    <t>Písek pro obsyp a podsyp potrubí</t>
  </si>
  <si>
    <t>911828836</t>
  </si>
  <si>
    <t>7201K3</t>
  </si>
  <si>
    <t>Zásyp potrubí vykopanou zeminou</t>
  </si>
  <si>
    <t>-244575403</t>
  </si>
  <si>
    <t>894811235</t>
  </si>
  <si>
    <t>Revizní šachta z PVC typ pravý/přímý/levý, DN 400/160 tlak 12,5 t hl do 2230 mm vč. poklopu</t>
  </si>
  <si>
    <t>368953595</t>
  </si>
  <si>
    <t>Revizní šachta z tvrdého PVC v otevřeném výkopu typ pravý/přímý/levý (DN šachty/DN trubního vedení) DN 400/160, odolnost vnějšímu tlaku 12,5 t, hloubka od 1860 do 2230 mm</t>
  </si>
  <si>
    <t>894811K1</t>
  </si>
  <si>
    <t>Plastová revizní šachta 500x500 do hl. 1500, včetně pochozího poklopu</t>
  </si>
  <si>
    <t>-258055466</t>
  </si>
  <si>
    <t>720.1.1</t>
  </si>
  <si>
    <t>Potrubí HT a KG vč. tvarovek, dodávky a montáže</t>
  </si>
  <si>
    <t>721173401</t>
  </si>
  <si>
    <t>Potrubí kanalizační z PVC SN 4 svodné DN 110</t>
  </si>
  <si>
    <t>1199267167</t>
  </si>
  <si>
    <t>Potrubí z trub PVC SN4 svodné (ležaté) DN 110</t>
  </si>
  <si>
    <t>721173402k1</t>
  </si>
  <si>
    <t>Potrubí kanalizační z PVC SN 4 svodné DN 125</t>
  </si>
  <si>
    <t>764279745</t>
  </si>
  <si>
    <t>Potrubí z trub PVC SN4 svodné (ležaté) DN 125</t>
  </si>
  <si>
    <t>721173403</t>
  </si>
  <si>
    <t>Potrubí kanalizační z PVC SN 4 svodné DN 160</t>
  </si>
  <si>
    <t>1682253117</t>
  </si>
  <si>
    <t>Potrubí z trub PVC SN4 svodné (ležaté) DN 160</t>
  </si>
  <si>
    <t>721174043</t>
  </si>
  <si>
    <t>Potrubí z trub polypropylenových připojovací do DN 50</t>
  </si>
  <si>
    <t>-1665383063</t>
  </si>
  <si>
    <t>Potrubí z trub polypropylenových připojovací DN 50</t>
  </si>
  <si>
    <t>721174025</t>
  </si>
  <si>
    <t>Potrubí z trub polypropylenových připojovací do DN 110</t>
  </si>
  <si>
    <t>-1707134753</t>
  </si>
  <si>
    <t>Potrubí z trub polypropylenových odpadní (svislé) DN 110</t>
  </si>
  <si>
    <t>721174026</t>
  </si>
  <si>
    <t>Potrubí z trub polypropylenových připojovací do DN 125</t>
  </si>
  <si>
    <t>-1197361064</t>
  </si>
  <si>
    <t>Potrubí z trub polypropylenových odpadní (svislé) DN 125</t>
  </si>
  <si>
    <t>721174K1</t>
  </si>
  <si>
    <t>Potrubí pro odvod kondenzátu od klim jednotek(PVC) d=20mm</t>
  </si>
  <si>
    <t>1248651439</t>
  </si>
  <si>
    <t>Potrubí pro odvod kondenzátu od klim jednotek(PVC) d=16mm</t>
  </si>
  <si>
    <t>721174K2</t>
  </si>
  <si>
    <t>Čistící kus pro odpadní potrubí DN 125</t>
  </si>
  <si>
    <t>955148995</t>
  </si>
  <si>
    <t>Čistící kus pro odpadní potrubí DN 75</t>
  </si>
  <si>
    <t>721174K3</t>
  </si>
  <si>
    <t>Čistící kus pro svislé potrubí DN 110</t>
  </si>
  <si>
    <t>-1850651601</t>
  </si>
  <si>
    <t>720.1.2</t>
  </si>
  <si>
    <t>Zařizovací předměty vč. dodávky, příslušenství a montáže</t>
  </si>
  <si>
    <t>721194105</t>
  </si>
  <si>
    <t>Vyměření přípojek na potrubí vyvedení a upevnění odpadních výpustek DN 50</t>
  </si>
  <si>
    <t>-1031301827</t>
  </si>
  <si>
    <t>721194109</t>
  </si>
  <si>
    <t>Vyměření přípojek na potrubí vyvedení a upevnění odpadních výpustek DN 110</t>
  </si>
  <si>
    <t>-127884174</t>
  </si>
  <si>
    <t>721211422</t>
  </si>
  <si>
    <t>Podlahové vpusti se svislým odtokem DN 50/75/110 mřížka nerez 138x138</t>
  </si>
  <si>
    <t>-620143158</t>
  </si>
  <si>
    <t>721226511</t>
  </si>
  <si>
    <t>Zápachové uzávěrky podomítkové (Pe) s krycí deskou pro pračku a myčku DN 40</t>
  </si>
  <si>
    <t>-58046259</t>
  </si>
  <si>
    <t>721265K1</t>
  </si>
  <si>
    <t>Kondenzační podomítkový sifon DN 32 pro klimatizační jednotky a VZT jednotky</t>
  </si>
  <si>
    <t>768</t>
  </si>
  <si>
    <t>-2109117399</t>
  </si>
  <si>
    <t>721265K2</t>
  </si>
  <si>
    <t>Vtok nálevka Dn32 se zápachovou uzávěrkou a kuličkou pro suchý stav</t>
  </si>
  <si>
    <t>277031817</t>
  </si>
  <si>
    <t>721273153</t>
  </si>
  <si>
    <t>Ventilační hlavice z polypropylenu (PP) DN 110</t>
  </si>
  <si>
    <t>-2015724878</t>
  </si>
  <si>
    <t>721274121</t>
  </si>
  <si>
    <t>Ventily přivzdušňovací odpadních potrubí vnitřní od DN 32 do DN 50</t>
  </si>
  <si>
    <t>1025322502</t>
  </si>
  <si>
    <t>721274126</t>
  </si>
  <si>
    <t>Ventily přivzdušňovací odpadních potrubí vnitřní DN 110</t>
  </si>
  <si>
    <t>1637730137</t>
  </si>
  <si>
    <t>721233112</t>
  </si>
  <si>
    <t>Střešní vtok polypropylen PP pro ploché střechy svislý odtok DN 110</t>
  </si>
  <si>
    <t>419545158</t>
  </si>
  <si>
    <t>Střešní vtoky (vpusti) polypropylenové (PP) pro ploché střechy s odtokem svislým DN 110</t>
  </si>
  <si>
    <t>7251120D1</t>
  </si>
  <si>
    <t>Zařízení záchodů klozety keramické závěsné s hlubokým splachováním odpad vodorovný vč. záchodového prkénka</t>
  </si>
  <si>
    <t>-1520437166</t>
  </si>
  <si>
    <t>725121527</t>
  </si>
  <si>
    <t>Pisoárové záchodky keramické automatické s integrovaným napájecím zdrojem</t>
  </si>
  <si>
    <t>-47152538</t>
  </si>
  <si>
    <t>725211603</t>
  </si>
  <si>
    <t>Umyvadla keramická bílá bez výtokových armatur připevněná na stěnu šrouby bez sloupu nebo krytu na sifon, šířka umyvadla 600 mm</t>
  </si>
  <si>
    <t>-1082868137</t>
  </si>
  <si>
    <t>725241111</t>
  </si>
  <si>
    <t>Sprchové vaničky akrylátové čtvercové 800x800 mm</t>
  </si>
  <si>
    <t>1284618635</t>
  </si>
  <si>
    <t>725411K1</t>
  </si>
  <si>
    <t>Sprchový nerezový žlab 900mm s bočním odtokem s mřížkou</t>
  </si>
  <si>
    <t>-1627481006</t>
  </si>
  <si>
    <t>Sprchový žlab 900mm</t>
  </si>
  <si>
    <t>725311121k1</t>
  </si>
  <si>
    <t xml:space="preserve">Dřezy bez výtokových armatur jednoduché se zápachovou uzávěrkou nerezové </t>
  </si>
  <si>
    <t>1567624115</t>
  </si>
  <si>
    <t>725331111</t>
  </si>
  <si>
    <t>Výlevky bez výtokových armatur a splachovací nádrže keramické se sklopnou plastovou mřížkou 425 mm</t>
  </si>
  <si>
    <t>-1064913927</t>
  </si>
  <si>
    <t>726131041</t>
  </si>
  <si>
    <t>Předstěnové instalační systémy do lehkých stěn s kovovou konstrukcí pro závěsné klozety ovládání zepředu, stavební výšky 1120 mm</t>
  </si>
  <si>
    <t>-434063566</t>
  </si>
  <si>
    <t>721263102</t>
  </si>
  <si>
    <t>Klapka zpětná polypropylen PP s automatickým uzávěrem DN 125</t>
  </si>
  <si>
    <t>-2141041030</t>
  </si>
  <si>
    <t>Zpětné klapky z polypropylenu (PP) s automatickým uzávěrem DN 125</t>
  </si>
  <si>
    <t>720.1.3</t>
  </si>
  <si>
    <t>Odpadní soupravy a zápachové uzávěrky vč. dodávky, montáže a příslušenství</t>
  </si>
  <si>
    <t>725861102</t>
  </si>
  <si>
    <t>Zápachové uzávěrky zařizovacích předmětů pro umyvadla DN 40</t>
  </si>
  <si>
    <t>1044093461</t>
  </si>
  <si>
    <t>725862103</t>
  </si>
  <si>
    <t>Zápachové uzávěrky zařizovacích předmětů pro dřezy DN 40/50</t>
  </si>
  <si>
    <t>-1953215158</t>
  </si>
  <si>
    <t>725865311</t>
  </si>
  <si>
    <t>Zápachové uzávěrky zařizovacích předmětů pro vany sprchových koutů s kulovým kloubem na odtoku DN 40/50</t>
  </si>
  <si>
    <t>-881180533</t>
  </si>
  <si>
    <t>725865411</t>
  </si>
  <si>
    <t>Zápachová uzávěrka pisoárová DN 32/40</t>
  </si>
  <si>
    <t>355895942</t>
  </si>
  <si>
    <t>Zápachové uzávěrky zařizovacích předmětů pro pisoáry DN 32/40</t>
  </si>
  <si>
    <t>720.3</t>
  </si>
  <si>
    <t>Ostatní náklady - kanalizace</t>
  </si>
  <si>
    <t>998721201</t>
  </si>
  <si>
    <t xml:space="preserve">Přesun hmot pro vnitřní kanalizace  stanovený procentní sazbou (%) z ceny vodorovná dopravní vzdálenost do 50 m v objektech výšky do 6 m</t>
  </si>
  <si>
    <t>-468780110</t>
  </si>
  <si>
    <t>OSTK1</t>
  </si>
  <si>
    <t>Dokumentace skutečného provedení stavu</t>
  </si>
  <si>
    <t>-1153528374</t>
  </si>
  <si>
    <t>OSTK2</t>
  </si>
  <si>
    <t>-843672345</t>
  </si>
  <si>
    <t>OSTK3</t>
  </si>
  <si>
    <t>Tlaková zkouška kanalizace</t>
  </si>
  <si>
    <t>-1506899929</t>
  </si>
  <si>
    <t>OSTK4</t>
  </si>
  <si>
    <t>Stavební přípomoci, režie, přesun hmot</t>
  </si>
  <si>
    <t>-2040102539</t>
  </si>
  <si>
    <t>OSTK5</t>
  </si>
  <si>
    <t>Napojení na stávající rozovdy</t>
  </si>
  <si>
    <t>-906769155</t>
  </si>
  <si>
    <t>Napojení na stávající revizní šachtu</t>
  </si>
  <si>
    <t>722</t>
  </si>
  <si>
    <t>Zdravotechnika - vnitřní vodovod</t>
  </si>
  <si>
    <t>722.1</t>
  </si>
  <si>
    <t>Potrubí PPR a ocelové vč. tvarovek, montáže, dodávky</t>
  </si>
  <si>
    <t>722130234</t>
  </si>
  <si>
    <t>Potrubí vodovodní ocelové závitové pozinkované svařované běžné DN 32</t>
  </si>
  <si>
    <t>1805584190</t>
  </si>
  <si>
    <t xml:space="preserve">Potrubí z ocelových trubek pozinkovaných  závitových svařovaných běžných DN 32</t>
  </si>
  <si>
    <t>722130235</t>
  </si>
  <si>
    <t>Potrubí vodovodní ocelové závitové pozinkované svařované běžné DN 40</t>
  </si>
  <si>
    <t>1994732671</t>
  </si>
  <si>
    <t xml:space="preserve">Potrubí z ocelových trubek pozinkovaných  závitových svařovaných běžných DN 40</t>
  </si>
  <si>
    <t>722174002K1</t>
  </si>
  <si>
    <t>Potrubí z plastových trubek z polypropylenu PPR svařovaných polyfúzně PN 16 (SDR 7,4) D 20 x 2,8</t>
  </si>
  <si>
    <t>100477377</t>
  </si>
  <si>
    <t>722174003</t>
  </si>
  <si>
    <t>Potrubí z plastových trubek z polypropylenu PPR svařovaných polyfúzně PN 16 (SDR 7,4) D 25 x 3,5</t>
  </si>
  <si>
    <t>-1916786762</t>
  </si>
  <si>
    <t>722174005</t>
  </si>
  <si>
    <t>Potrubí z plastových trubek z polypropylenu PPR svařovaných polyfúzně PN 16 (SDR 7,4) D 40 x 5,5</t>
  </si>
  <si>
    <t>-816681499</t>
  </si>
  <si>
    <t>722174006</t>
  </si>
  <si>
    <t>Potrubí z plastových trubek z polypropylenu PPR svařovaných polyfúzně PN 16 (SDR 7,4) D 50x6,9 mm</t>
  </si>
  <si>
    <t>-87894309</t>
  </si>
  <si>
    <t>Potrubí z plastových trubek z polypropylenu PPR svařovaných polyfúzně PN 16 (SDR 7,4) D 50 x 6,9</t>
  </si>
  <si>
    <t>722130238</t>
  </si>
  <si>
    <t>Potrubí vodovodní ocelové závitové pozinkované svařované běžné DN 80</t>
  </si>
  <si>
    <t>-563611829</t>
  </si>
  <si>
    <t xml:space="preserve">Potrubí z ocelových trubek pozinkovaných  závitových svařovaných běžných DN 80</t>
  </si>
  <si>
    <t>722174022</t>
  </si>
  <si>
    <t>Potrubí z plastových trubek z polypropylenu PPR svařovaných polyfúzně PN 20 (SDR 6) D 20 x 3,4</t>
  </si>
  <si>
    <t>233833408</t>
  </si>
  <si>
    <t>722174023</t>
  </si>
  <si>
    <t>Potrubí z plastových trubek z polypropylenu PPR svařovaných polyfúzně PN 20 (SDR 6) D 25 x 4,2</t>
  </si>
  <si>
    <t>-807007446</t>
  </si>
  <si>
    <t>722174024</t>
  </si>
  <si>
    <t>Potrubí z plastových trubek z polypropylenu PPR svařovaných polyfúzně PN 20 (SDR 6) D 32 x 5,4</t>
  </si>
  <si>
    <t>-1044246164</t>
  </si>
  <si>
    <t>722174025</t>
  </si>
  <si>
    <t>Potrubí z plastových trubek z polypropylenu PPR svařovaných polyfúzně PN 20 (SDR 6) D 40x6,7 mm</t>
  </si>
  <si>
    <t>-727254966</t>
  </si>
  <si>
    <t>Potrubí z plastových trubek z polypropylenu PPR svařovaných polyfúzně PN 20 (SDR 6) D 40 x 6,7</t>
  </si>
  <si>
    <t>722.2</t>
  </si>
  <si>
    <t>Izolace potrubí vč. tvarovek, montáže, příslušenství a dodávky</t>
  </si>
  <si>
    <t>7238112K1</t>
  </si>
  <si>
    <t>Návleková tepelná izolace z pěnového PE tl. 15 mm, vnitřní průměr 22 mm vč. materiálu na prořez</t>
  </si>
  <si>
    <t>543345867</t>
  </si>
  <si>
    <t>7238112K2</t>
  </si>
  <si>
    <t>Návleková tepelná izolace z pěnového PE tl. 15 mm, vnitřní průměr 28 mm vč. materiálu na prořez</t>
  </si>
  <si>
    <t>-395266110</t>
  </si>
  <si>
    <t>7238112K4</t>
  </si>
  <si>
    <t>Návleková tepelná izolace z pěnového PE tl. 15 mm, vnitřní průměr 42 mm vč. materiálu na prořez</t>
  </si>
  <si>
    <t>-548457953</t>
  </si>
  <si>
    <t>7238112K8</t>
  </si>
  <si>
    <t>Návleková tepelná izolace z pěnového PE tl. 15 mm, vnitřní průměr 52 mm vč. materiálu na prořez</t>
  </si>
  <si>
    <t>407654280</t>
  </si>
  <si>
    <t>7238112K5</t>
  </si>
  <si>
    <t>Návleková tepelná izolace z pěnového PE tl. 20 mm, vnitřní průměr 22 mm vč. materiálu na prořez</t>
  </si>
  <si>
    <t>-2058680156</t>
  </si>
  <si>
    <t>7238112K6</t>
  </si>
  <si>
    <t>Návleková tepelná izolace z pěnového PE tl. 20 mm, vnitřní průměr 28 mm vč. materiálu na prořez</t>
  </si>
  <si>
    <t>1867861490</t>
  </si>
  <si>
    <t>7238112K7</t>
  </si>
  <si>
    <t>Návleková tepelná izolace z pěnového PE tl. 30 mm, vnitřní průměr 42 mm vč. materiálu na prořez</t>
  </si>
  <si>
    <t>368197552</t>
  </si>
  <si>
    <t>Návleková tepelná izolace z pěnového PE tl. 30 mm, vnitřní průměr 35 mm vč. materiálu na prořez</t>
  </si>
  <si>
    <t>722.3</t>
  </si>
  <si>
    <t>Baterie a armatury vč. dodávky, montáže, příslušenství</t>
  </si>
  <si>
    <t>722190401</t>
  </si>
  <si>
    <t xml:space="preserve">Zřízení přípojek na potrubí  vyvedení a upevnění výpustek do DN 25</t>
  </si>
  <si>
    <t>-1239207975</t>
  </si>
  <si>
    <t>722224115</t>
  </si>
  <si>
    <t>Armatury s jedním závitem kohouty plnicí a vypouštěcí PN 10 G 1/2"</t>
  </si>
  <si>
    <t>-504952040</t>
  </si>
  <si>
    <t>722232047</t>
  </si>
  <si>
    <t>Armatury se dvěma závity kulové kohouty PN 42 do 185 °C přímé vnitřní závit G 6/4" bez páky</t>
  </si>
  <si>
    <t>-983903402</t>
  </si>
  <si>
    <t>Armatury se dvěma závity kulové kohouty PN 42 do 185 °C přímé vnitřní závit G 6/4"</t>
  </si>
  <si>
    <t>722211124</t>
  </si>
  <si>
    <t>Šoupátko přírubové třmenové DN 80 PN 6 do 200°C těsnící sedlo nerez/nerez</t>
  </si>
  <si>
    <t>-1783858927</t>
  </si>
  <si>
    <t>Armatury přírubové šoupátka třmenová s ručním kolem těsnící sedla nerez/nerez PN 6 do 200°C DN 80</t>
  </si>
  <si>
    <t>722230106</t>
  </si>
  <si>
    <t>Ventil přímý G 2" se dvěma závity</t>
  </si>
  <si>
    <t>1942366963</t>
  </si>
  <si>
    <t>Armatury se dvěma závity ventily přímé G 2"</t>
  </si>
  <si>
    <t>722230104</t>
  </si>
  <si>
    <t>Ventil přímý G 5/4" se dvěma závity</t>
  </si>
  <si>
    <t>1846713150</t>
  </si>
  <si>
    <t>Armatury se dvěma závity ventily přímé G 5/4"</t>
  </si>
  <si>
    <t>722263213</t>
  </si>
  <si>
    <t>Vodoměr závitový vícevtokový mokroběžný do 100°C G 1"x 260 mm Qn 3,5 m3/h horizontální</t>
  </si>
  <si>
    <t>-1176185110</t>
  </si>
  <si>
    <t>Vodoměry pro vodu do 100°C závitové horizontální vícevtokové mokroběžné G 1"x 260 mm Qn 3,5</t>
  </si>
  <si>
    <t>722232505</t>
  </si>
  <si>
    <t>Potrubní oddělovač G 6/4" PN 10 do 65°C vnější závit</t>
  </si>
  <si>
    <t>-1009255140</t>
  </si>
  <si>
    <t>Armatury se dvěma závity potrubní oddělovače vnější závit PN 10 do 65 °C G 6/4"</t>
  </si>
  <si>
    <t>722263102</t>
  </si>
  <si>
    <t>Vodoměr přírubový šroubový do 100°C DN 80 do všech poloh</t>
  </si>
  <si>
    <t>-614231141</t>
  </si>
  <si>
    <t>Vodoměry pro vodu do 100°C přírubové šroubové do všech poloh DN 80</t>
  </si>
  <si>
    <t>725813111</t>
  </si>
  <si>
    <t>Ventily rohové bez připojovací trubičky nebo flexi hadičky G 1/2"</t>
  </si>
  <si>
    <t>1022980175</t>
  </si>
  <si>
    <t>725813112</t>
  </si>
  <si>
    <t>Ventily rohové bez připojovací trubičky nebo flexi hadičky pračkové G 3/4"</t>
  </si>
  <si>
    <t>-1573958637</t>
  </si>
  <si>
    <t>725821325</t>
  </si>
  <si>
    <t>Baterie dřezové stojánkové pákové s otáčivým ústím a délkou ramínka 220 mm</t>
  </si>
  <si>
    <t>-541833808</t>
  </si>
  <si>
    <t>725822611</t>
  </si>
  <si>
    <t>Baterie umyvadlové stojánkové pákové bez výpusti</t>
  </si>
  <si>
    <t>1690974664</t>
  </si>
  <si>
    <t>725841330</t>
  </si>
  <si>
    <t>Baterie sprchové podomítkové (zápustné) kompletní</t>
  </si>
  <si>
    <t>-2012030518</t>
  </si>
  <si>
    <t>72225013K1</t>
  </si>
  <si>
    <t>Hydrantový systém s tvarově stálou hadicí D 19 x 30 m celoplechový</t>
  </si>
  <si>
    <t>-2024333220</t>
  </si>
  <si>
    <t xml:space="preserve">Požární příslušenství a armatury  hydrantový systém s tvarově stálou hadicí celoplechový D 25 x 30 m</t>
  </si>
  <si>
    <t>722.4</t>
  </si>
  <si>
    <t>Ostatní náklady - vodovod</t>
  </si>
  <si>
    <t>998722201</t>
  </si>
  <si>
    <t xml:space="preserve">Přesun hmot pro vnitřní vodovod  stanovený procentní sazbou (%) z ceny vodorovná dopravní vzdálenost do 50 m v objektech výšky do 6 m</t>
  </si>
  <si>
    <t>682162670</t>
  </si>
  <si>
    <t>OSTV1</t>
  </si>
  <si>
    <t>1420592045</t>
  </si>
  <si>
    <t>OSTV2</t>
  </si>
  <si>
    <t>-59375160</t>
  </si>
  <si>
    <t>OSTV3</t>
  </si>
  <si>
    <t>Tlaková zkouška, desinfekce potrubí</t>
  </si>
  <si>
    <t>2074909579</t>
  </si>
  <si>
    <t>OSTV4</t>
  </si>
  <si>
    <t>Stavební přípomoce, přesun hmot, režie</t>
  </si>
  <si>
    <t>241788049</t>
  </si>
  <si>
    <t>OSTV5</t>
  </si>
  <si>
    <t>Odběr a vyhodnocení vzorků vody ke kolaudaci</t>
  </si>
  <si>
    <t>671899220</t>
  </si>
  <si>
    <t>OSTV7</t>
  </si>
  <si>
    <t>Napojení na stávající přívod vody</t>
  </si>
  <si>
    <t>-1817891695</t>
  </si>
  <si>
    <t>Vybavení sociálního zázemí</t>
  </si>
  <si>
    <t>725291511</t>
  </si>
  <si>
    <t>Doplňky zařízení koupelen a záchodů - nerrezový dávkovač tekutého mýdla na 350 ml</t>
  </si>
  <si>
    <t>-2055629256</t>
  </si>
  <si>
    <t xml:space="preserve">Doplňky zařízení koupelen a záchodů  plastové dávkovač tekutého mýdla na 350 ml</t>
  </si>
  <si>
    <t>725291521</t>
  </si>
  <si>
    <t xml:space="preserve">Doplňky zařízení koupelen a záchodů  - nerezový zásobník toaletních papírů</t>
  </si>
  <si>
    <t>-1464521823</t>
  </si>
  <si>
    <t xml:space="preserve">Doplňky zařízení koupelen a záchodů  plastové zásobník toaletních papírů</t>
  </si>
  <si>
    <t>725291531</t>
  </si>
  <si>
    <t>Doplňky zařízení koupelen a záchodů - nerezový zásobník papírových ručníků</t>
  </si>
  <si>
    <t>1659763118</t>
  </si>
  <si>
    <t xml:space="preserve">Doplňky zařízení koupelen a záchodů  plastové zásobník papírových ručníků</t>
  </si>
  <si>
    <t>725915K1</t>
  </si>
  <si>
    <t>Doplňky zařízení koupelen a záchodů Mýdlenka nerezová</t>
  </si>
  <si>
    <t>289651811</t>
  </si>
  <si>
    <t>725915K2</t>
  </si>
  <si>
    <t>Doplňky zařízení koupelen a záchodů dvojháček na oděv</t>
  </si>
  <si>
    <t>1280295754</t>
  </si>
  <si>
    <t>725915K3</t>
  </si>
  <si>
    <t>Doplňky zařízení koupelen a záchodů nerezový koš na použité papírové ručníky</t>
  </si>
  <si>
    <t>-418670726</t>
  </si>
  <si>
    <t>725915K4</t>
  </si>
  <si>
    <t>Doplňky zařízení koupelen a záchodů Zrcadlo bez odkládací pličky</t>
  </si>
  <si>
    <t>472439295</t>
  </si>
  <si>
    <t>725915K5</t>
  </si>
  <si>
    <t>Doplňky zařízení koupelen a záchodů WC štětka na zeď nerezová</t>
  </si>
  <si>
    <t>-1821281238</t>
  </si>
  <si>
    <t>D.1.4.G - Elektroinstalace</t>
  </si>
  <si>
    <t>741 - Elektroinstalace - silnoproud</t>
  </si>
  <si>
    <t xml:space="preserve">    01 - Svítidla vč. zdrojů, poplatků a příslušenství</t>
  </si>
  <si>
    <t xml:space="preserve">    02 - Ovládání osvětlení</t>
  </si>
  <si>
    <t xml:space="preserve">    03 - Zásuvky</t>
  </si>
  <si>
    <t xml:space="preserve">    04 - Ostatní</t>
  </si>
  <si>
    <t xml:space="preserve">    05 - Kabely</t>
  </si>
  <si>
    <t xml:space="preserve">    06 - Rozvaděče</t>
  </si>
  <si>
    <t xml:space="preserve">      RE - Rozvaděč RE</t>
  </si>
  <si>
    <t xml:space="preserve">    R1.1 - Rozvaděč R1.1</t>
  </si>
  <si>
    <t xml:space="preserve">    R2.1 - Rozvaděč R2.1</t>
  </si>
  <si>
    <t xml:space="preserve">    R2.2 - Rozvaděč R2.2</t>
  </si>
  <si>
    <t xml:space="preserve">    08 - Hromosvody a zemniče</t>
  </si>
  <si>
    <t>09 - Vedlejší náklady</t>
  </si>
  <si>
    <t>741</t>
  </si>
  <si>
    <t>Elektroinstalace - silnoproud</t>
  </si>
  <si>
    <t>Svítidla vč. zdrojů, poplatků a příslušenství</t>
  </si>
  <si>
    <t>741372051</t>
  </si>
  <si>
    <t>Montáž svítidlo LED bytové přisazené stropní reflektorové bez čidla</t>
  </si>
  <si>
    <t>68781906</t>
  </si>
  <si>
    <t>Montáž svítidel LED se zapojením vodičů bytových nebo společenských místností přisazených stropních reflektorových bez pohybového čidla</t>
  </si>
  <si>
    <t>/1/</t>
  </si>
  <si>
    <t>SVITIDLO LED 2590 lm, 24 W, 4K</t>
  </si>
  <si>
    <t>-963757834</t>
  </si>
  <si>
    <t>GRIFON-LED-OP-3500-4K</t>
  </si>
  <si>
    <t>/2/</t>
  </si>
  <si>
    <t>SVITIDLO LED 2956 lm, 31,9 W, 4K, IP44</t>
  </si>
  <si>
    <t>1235021116</t>
  </si>
  <si>
    <t>Cala 32, 32 W, 4000 K</t>
  </si>
  <si>
    <t>/3/</t>
  </si>
  <si>
    <t>SVITIDLO LED 1507lm, 16,7W, 4K, IP44</t>
  </si>
  <si>
    <t>-1223862998</t>
  </si>
  <si>
    <t>Cala 18, 18 W, 4000 K</t>
  </si>
  <si>
    <t>/4/</t>
  </si>
  <si>
    <t>SVITIDLO LED 2364lm, 18W, 4K, IP66</t>
  </si>
  <si>
    <t>1248449436</t>
  </si>
  <si>
    <t>EUROPA-LED-2600-136-4K</t>
  </si>
  <si>
    <t>/5/</t>
  </si>
  <si>
    <t>SVITIDLO LED 4555lm, 42W, 4K</t>
  </si>
  <si>
    <t>-1299976011</t>
  </si>
  <si>
    <t>GRIFON-LED-OP-6150-4K</t>
  </si>
  <si>
    <t>/6/</t>
  </si>
  <si>
    <t>SVITIDLO LED 7092lm, 54W, 4K, IP66</t>
  </si>
  <si>
    <t>-886809307</t>
  </si>
  <si>
    <t>EUROPA-LED-7500-258-4K</t>
  </si>
  <si>
    <t>/7/</t>
  </si>
  <si>
    <t>SVITIDLO LED 685lm, 9W, 4K IP65</t>
  </si>
  <si>
    <t>-2061697075</t>
  </si>
  <si>
    <t>PENELOPE 9W 3000K</t>
  </si>
  <si>
    <t>/8/</t>
  </si>
  <si>
    <t>SVITIDLO LED 5690lm, 53W, 4K</t>
  </si>
  <si>
    <t>-1604847416</t>
  </si>
  <si>
    <t>GRIFON-LED-OP-7650-4K</t>
  </si>
  <si>
    <t>/9/</t>
  </si>
  <si>
    <t>SVITIDLO LED 5040lm, 50W</t>
  </si>
  <si>
    <t>-2053240730</t>
  </si>
  <si>
    <t>FALCON-SPORT-LED-7900-4K</t>
  </si>
  <si>
    <t>/NO1/</t>
  </si>
  <si>
    <t>NOUZ.SVITIDLO 222lm, 5W, 3H</t>
  </si>
  <si>
    <t>1267470279</t>
  </si>
  <si>
    <t>NOUZ.SVITIDLO DIOS-S1-3H</t>
  </si>
  <si>
    <t>/NO2/</t>
  </si>
  <si>
    <t>NOUZ.SVITIDLO S PIKTOGRAMY PALAS-LED-1-E1P-ST 1H IP65</t>
  </si>
  <si>
    <t>-1045390717</t>
  </si>
  <si>
    <t>741130001</t>
  </si>
  <si>
    <t>Ukončení vodič izolovaný do 2,5mm2 v rozváděči nebo na přístroji</t>
  </si>
  <si>
    <t>-1433705073</t>
  </si>
  <si>
    <t>011</t>
  </si>
  <si>
    <t>Vývod pro nástěnné svítidlo</t>
  </si>
  <si>
    <t>399379231</t>
  </si>
  <si>
    <t>012</t>
  </si>
  <si>
    <t>Vývod pro stropní svítidlo</t>
  </si>
  <si>
    <t>1340654801</t>
  </si>
  <si>
    <t>013</t>
  </si>
  <si>
    <t>Vývod pro svítidlo do koupelny</t>
  </si>
  <si>
    <t>-252103474</t>
  </si>
  <si>
    <t>t1</t>
  </si>
  <si>
    <t>Zákonný recyklační poplatek - svítidla</t>
  </si>
  <si>
    <t>2069743325</t>
  </si>
  <si>
    <t>741820102</t>
  </si>
  <si>
    <t>Měření intenzity osvětlení</t>
  </si>
  <si>
    <t>-274784873</t>
  </si>
  <si>
    <t>Ovládání osvětlení</t>
  </si>
  <si>
    <t>741310201</t>
  </si>
  <si>
    <t>Montáž vypínač (polo)zapuštěný šroubové připojení 1-jednopólový</t>
  </si>
  <si>
    <t>-1964436808</t>
  </si>
  <si>
    <t>Montáž spínačů jedno nebo dvoupólových polozapuštěných nebo zapuštěných se zapojením vodičů šroubové připojení, pro prostředí normální vypínačů, řazení 1-jednopólových</t>
  </si>
  <si>
    <t>34535000</t>
  </si>
  <si>
    <t>spínač jednopólový, řazení 1</t>
  </si>
  <si>
    <t>186278632</t>
  </si>
  <si>
    <t>023</t>
  </si>
  <si>
    <t>Čidlo pohybu stropní</t>
  </si>
  <si>
    <t>204798085</t>
  </si>
  <si>
    <t>025</t>
  </si>
  <si>
    <t>Čidlo pohybu stěnu</t>
  </si>
  <si>
    <t>862772083</t>
  </si>
  <si>
    <t>741310231</t>
  </si>
  <si>
    <t>Montáž přepínač (polo)zapuštěný šroubové připojení 5-seriový</t>
  </si>
  <si>
    <t>-949768070</t>
  </si>
  <si>
    <t>Montáž spínačů jedno nebo dvoupólových polozapuštěných nebo zapuštěných se zapojením vodičů šroubové připojení, pro prostředí normální přepínačů, řazení 5-sériových</t>
  </si>
  <si>
    <t>34535002</t>
  </si>
  <si>
    <t>přepínač sériový, řazení 5</t>
  </si>
  <si>
    <t>698981188</t>
  </si>
  <si>
    <t>741310251</t>
  </si>
  <si>
    <t>Montáž vypínač (polo)zapuštěný šroubové připojení 1-jednopólových prostředí venkovní/mokré</t>
  </si>
  <si>
    <t>-745989601</t>
  </si>
  <si>
    <t>Montáž spínačů jedno nebo dvoupólových polozapuštěných nebo zapuštěných se zapojením vodičů šroubové připojení, pro prostředí venkovní nebo mokré vypínačů, řazení 1-jednopólových</t>
  </si>
  <si>
    <t>34535018t</t>
  </si>
  <si>
    <t>přepínač nástěnný střídavý, řazení 1, IP44, šroubové svorky</t>
  </si>
  <si>
    <t>-1399067835</t>
  </si>
  <si>
    <t>přepínač nástěnný střídavý, řazení 6, IP44, šroubové svorky</t>
  </si>
  <si>
    <t>03</t>
  </si>
  <si>
    <t>Zásuvky</t>
  </si>
  <si>
    <t>741313001</t>
  </si>
  <si>
    <t>Montáž zásuvka (polo)zapuštěná bezšroubové připojení 2P+PE se zapojením vodičů</t>
  </si>
  <si>
    <t>-1388532097</t>
  </si>
  <si>
    <t>34555202</t>
  </si>
  <si>
    <t>zásuvka zápustná jednonásobná chráněná, šroubové svorky</t>
  </si>
  <si>
    <t>-967785562</t>
  </si>
  <si>
    <t>34555204</t>
  </si>
  <si>
    <t>zásuvka zápustná jednonásobná, s optickou přepěťovou ochranou, šroubové svorky</t>
  </si>
  <si>
    <t>1920960065</t>
  </si>
  <si>
    <t>741313003</t>
  </si>
  <si>
    <t>Montáž zásuvka (polo)zapuštěná bezšroubové připojení 2x(2P+PE) dvojnásobná</t>
  </si>
  <si>
    <t>1696584811</t>
  </si>
  <si>
    <t>34555238</t>
  </si>
  <si>
    <t>zásuvka zápustná dvojnásobná, šroubové svorky</t>
  </si>
  <si>
    <t>241803964</t>
  </si>
  <si>
    <t>741313082</t>
  </si>
  <si>
    <t>Montáž zásuvka chráněná v krabici šroubové připojení 2P+PE prostředí venkovní, mokré</t>
  </si>
  <si>
    <t>-1395010611</t>
  </si>
  <si>
    <t>34555232</t>
  </si>
  <si>
    <t>zásuvka zápustná jednonásobná s clonkami a víčkem, s drápky, IP44, šroubové svorky</t>
  </si>
  <si>
    <t>-2122599040</t>
  </si>
  <si>
    <t>741313052</t>
  </si>
  <si>
    <t>Montáž zásuvka nástěnná šroubové připojení 3P+N+PE se zapojením vodičů</t>
  </si>
  <si>
    <t>-1950034240</t>
  </si>
  <si>
    <t>Montáž zásuvek domovních se zapojením vodičů šroubové připojení nástěnných do 25 A, provedení 3P + N + PE</t>
  </si>
  <si>
    <t>35811477</t>
  </si>
  <si>
    <t>zásuvka nástěnná 16A - 5pól, řazení 3P+N+PE IP44, šroubové svorky</t>
  </si>
  <si>
    <t>1255917514</t>
  </si>
  <si>
    <t>04</t>
  </si>
  <si>
    <t>21219D001</t>
  </si>
  <si>
    <t>Ukončení vývodu 230V</t>
  </si>
  <si>
    <t>-1785875013</t>
  </si>
  <si>
    <t>21219D002</t>
  </si>
  <si>
    <t>Ukončení vývodu 400V</t>
  </si>
  <si>
    <t>-1137789566</t>
  </si>
  <si>
    <t>r1</t>
  </si>
  <si>
    <t>Ostatní materiál, spojovací materiál, propojovací kabely</t>
  </si>
  <si>
    <t>-1274212432</t>
  </si>
  <si>
    <t>210 D 004T001</t>
  </si>
  <si>
    <t>Tlačítko STOP</t>
  </si>
  <si>
    <t>1703088772</t>
  </si>
  <si>
    <t>05</t>
  </si>
  <si>
    <t>Kabely</t>
  </si>
  <si>
    <t>742110102</t>
  </si>
  <si>
    <t>Montáž kabelového žlabu pro slaboproud drátěného 150/100 mm</t>
  </si>
  <si>
    <t>469683695</t>
  </si>
  <si>
    <t>Montáž kabelového žlabu drátěného 150/100 mm</t>
  </si>
  <si>
    <t>1384266</t>
  </si>
  <si>
    <t>DRATENY ZLAB+SPOJKA DZI 60X60 BZNCR 3M</t>
  </si>
  <si>
    <t>-546599952</t>
  </si>
  <si>
    <t>741110041</t>
  </si>
  <si>
    <t>Montáž trubka plastová ohebná D přes 11 do 23 mm uložená pevně</t>
  </si>
  <si>
    <t>250290015</t>
  </si>
  <si>
    <t>Montáž trubek elektroinstalačních s nasunutím nebo našroubováním do krabic plastových ohebných, uložených pevně, vnější Ø přes 11 do 23 mm</t>
  </si>
  <si>
    <t>34571154</t>
  </si>
  <si>
    <t>trubka elektroinstalační ohebná z PH, D 22,9/28,5mm</t>
  </si>
  <si>
    <t>1499756574</t>
  </si>
  <si>
    <t>48*1,05 'Přepočtené koeficientem množství</t>
  </si>
  <si>
    <t>34571150</t>
  </si>
  <si>
    <t>trubka elektroinstalační ohebná z PH, D 13,5/18,7mm</t>
  </si>
  <si>
    <t>1585206455</t>
  </si>
  <si>
    <t>138*1,05 'Přepočtené koeficientem množství</t>
  </si>
  <si>
    <t>741120401</t>
  </si>
  <si>
    <t>Montáž vodič Cu izolovaný drátovací plný žíla 0,35-6 mm2 v rozváděči (CY)</t>
  </si>
  <si>
    <t>-1869980675</t>
  </si>
  <si>
    <t>34140844</t>
  </si>
  <si>
    <t>vodič izolovaný s Cu jádrem 6mm2</t>
  </si>
  <si>
    <t>-327790668</t>
  </si>
  <si>
    <t>741122016</t>
  </si>
  <si>
    <t>Montáž kabel Cu bez ukončení, plný kulatý 3x2,5 až 6 mm2</t>
  </si>
  <si>
    <t>-307059160</t>
  </si>
  <si>
    <t>34111030</t>
  </si>
  <si>
    <t>kabel silový s Cu jádrem 1kV 3x1,5mm2</t>
  </si>
  <si>
    <t>-1764921945</t>
  </si>
  <si>
    <t>34111036</t>
  </si>
  <si>
    <t>kabel silový s Cu jádrem 1kV 3x2,5mm2</t>
  </si>
  <si>
    <t>6037473</t>
  </si>
  <si>
    <t>741122031</t>
  </si>
  <si>
    <t>Montáž kabel Cu bez ukončení uložený pod omítku plný kulatý 5x1,5 až 2,5 mm2 (CYKY)</t>
  </si>
  <si>
    <t>1780539154</t>
  </si>
  <si>
    <t>34111094</t>
  </si>
  <si>
    <t>kabel silový s Cu jádrem 1kV 5x2,5mm2</t>
  </si>
  <si>
    <t>-124136232</t>
  </si>
  <si>
    <t>34111098</t>
  </si>
  <si>
    <t>kabel instalační jádro Cu plné izolace PVC plášť PVC 450/750V (CYKY) 5x4mm2</t>
  </si>
  <si>
    <t>1333215843</t>
  </si>
  <si>
    <t>88*1,05 'Přepočtené koeficientem množství</t>
  </si>
  <si>
    <t>34111100</t>
  </si>
  <si>
    <t>kabel instalační jádro Cu plné izolace PVC plášť PVC 450/750V (CYKY) 5x6mm2</t>
  </si>
  <si>
    <t>1928707018</t>
  </si>
  <si>
    <t>113*1,05 'Přepočtené koeficientem množství</t>
  </si>
  <si>
    <t>06</t>
  </si>
  <si>
    <t>Rozvaděče</t>
  </si>
  <si>
    <t>RE</t>
  </si>
  <si>
    <t>Rozvaděč RE</t>
  </si>
  <si>
    <t>741210001</t>
  </si>
  <si>
    <t>Montáž rozvodnice oceloplechová nebo plastová běžná do 20 kg</t>
  </si>
  <si>
    <t>-1906514469</t>
  </si>
  <si>
    <t>Montáž rozvodnic oceloplechových nebo plastových bez zapojení vodičů běžných, hmotnosti do 20 kg</t>
  </si>
  <si>
    <t>rel</t>
  </si>
  <si>
    <t>Elektroměrové rozvodnice zapuštěná pro 4 elektroměry IP 44</t>
  </si>
  <si>
    <t>-112771157</t>
  </si>
  <si>
    <t>741320105</t>
  </si>
  <si>
    <t>Montáž jistič jednopólový nn do 25 A ve skříni</t>
  </si>
  <si>
    <t>632954341</t>
  </si>
  <si>
    <t>35822105</t>
  </si>
  <si>
    <t>jistič 1pólový-charakteristika B 2A</t>
  </si>
  <si>
    <t>1405269302</t>
  </si>
  <si>
    <t>1249744</t>
  </si>
  <si>
    <t>NAPETOVA SPOUST SV-LT-X400 /OEZ:42313/</t>
  </si>
  <si>
    <t>1870674178</t>
  </si>
  <si>
    <t>741320165</t>
  </si>
  <si>
    <t>Montáž jistič třípólový nn do 25 A ve skříni</t>
  </si>
  <si>
    <t>-1972965177</t>
  </si>
  <si>
    <t>35822624</t>
  </si>
  <si>
    <t>jistič 3-pól. pouze zkratová spoušť, In = 80A, třmen. svorky pro 2,5-95mm2</t>
  </si>
  <si>
    <t>-610513892</t>
  </si>
  <si>
    <t>35822404</t>
  </si>
  <si>
    <t>jistič 3pólový-charakteristika B 32A</t>
  </si>
  <si>
    <t>-156736321</t>
  </si>
  <si>
    <t>35822402</t>
  </si>
  <si>
    <t>jistič 3pólový-charakteristika B 20A</t>
  </si>
  <si>
    <t>-1205933501</t>
  </si>
  <si>
    <t>35822403</t>
  </si>
  <si>
    <t>jistič 3pólový-charakteristika B 25A</t>
  </si>
  <si>
    <t>1915900841</t>
  </si>
  <si>
    <t>741331032</t>
  </si>
  <si>
    <t>Montáž elektroměru třífázového bez zapojení vodičů</t>
  </si>
  <si>
    <t>-738583032</t>
  </si>
  <si>
    <t>em</t>
  </si>
  <si>
    <t xml:space="preserve">ELEKTROMĚR  TŘÍFÁZOVÝ, PŘÍMÉ MĚŘENÍ 0,25-80A</t>
  </si>
  <si>
    <t>466777146</t>
  </si>
  <si>
    <t>741322142</t>
  </si>
  <si>
    <t>Montáž svodiče přepětí nn typ 4 třípólových na DIN lištu</t>
  </si>
  <si>
    <t>-696034031</t>
  </si>
  <si>
    <t>10.560.285</t>
  </si>
  <si>
    <t>Svodič SJB-25E-3-MZS</t>
  </si>
  <si>
    <t>-1446306707</t>
  </si>
  <si>
    <t>-638722384</t>
  </si>
  <si>
    <t>R1.1</t>
  </si>
  <si>
    <t>Rozvaděč R1.1</t>
  </si>
  <si>
    <t>303783413</t>
  </si>
  <si>
    <t>1302627</t>
  </si>
  <si>
    <t>ROZVODNICOVA SKRIN RZB-Z-3S72 72M</t>
  </si>
  <si>
    <t>-199899951</t>
  </si>
  <si>
    <t>1077056651</t>
  </si>
  <si>
    <t>35822107</t>
  </si>
  <si>
    <t>jistič 1pólový-charakteristika B 6A</t>
  </si>
  <si>
    <t>539732216</t>
  </si>
  <si>
    <t>35822107c</t>
  </si>
  <si>
    <t>jistič 1pólový-charakteristika C 6A</t>
  </si>
  <si>
    <t>1121389942</t>
  </si>
  <si>
    <t>-345033831</t>
  </si>
  <si>
    <t>1249837</t>
  </si>
  <si>
    <t>VYPINAC MSO-32-3</t>
  </si>
  <si>
    <t>-1727737087</t>
  </si>
  <si>
    <t>358C</t>
  </si>
  <si>
    <t>jistič 3pólový-charakteristika C 16A</t>
  </si>
  <si>
    <t>709823023</t>
  </si>
  <si>
    <t>jistič 3pólový-charakteristika B 16A</t>
  </si>
  <si>
    <t>1000287309</t>
  </si>
  <si>
    <t>OEZ:43067 Analogové spínací hodiny MAE-A16-001-A230 RP 0,48kč/ks</t>
  </si>
  <si>
    <t>-1048521353</t>
  </si>
  <si>
    <t>741321003</t>
  </si>
  <si>
    <t>Montáž proudových chráničů dvoupólových nn do 25 A ve skříni</t>
  </si>
  <si>
    <t>1779203158</t>
  </si>
  <si>
    <t>1000140212</t>
  </si>
  <si>
    <t xml:space="preserve">OEZ:38273  chránič s  ochranou OLI-16B-1N-030AC RP 0,07kč/ks</t>
  </si>
  <si>
    <t>1843598551</t>
  </si>
  <si>
    <t>1000140210</t>
  </si>
  <si>
    <t xml:space="preserve">OEZ:38271  chránič s  ochranou OLI-6B-1N-030AC RP 0,59kč/ks</t>
  </si>
  <si>
    <t>1522682861</t>
  </si>
  <si>
    <t>741321033</t>
  </si>
  <si>
    <t>Montáž proudových chráničů čtyřpólových nn do 25 A ve skříni</t>
  </si>
  <si>
    <t>-1275246719</t>
  </si>
  <si>
    <t>Montáž proudových chráničů se zapojením vodičů čtyřpólových nn do 25 A ve skříni</t>
  </si>
  <si>
    <t>1000140977</t>
  </si>
  <si>
    <t>OEZ:42418 Proudový chránič LFN-25-4-030AC RP 0,35kč/ks</t>
  </si>
  <si>
    <t>821396837</t>
  </si>
  <si>
    <t>-1835197216</t>
  </si>
  <si>
    <t>10.803.621</t>
  </si>
  <si>
    <t>Svodič SVBC-12,5-3N-MZ</t>
  </si>
  <si>
    <t>-169219081</t>
  </si>
  <si>
    <t>-1308767392</t>
  </si>
  <si>
    <t>R2.1</t>
  </si>
  <si>
    <t>Rozvaděč R2.1</t>
  </si>
  <si>
    <t>-1373961536</t>
  </si>
  <si>
    <t>35713133</t>
  </si>
  <si>
    <t>rozvodnice zapuštěná, neprůhledné dveře, 2 řady, šířka 14 modulárních jednotek</t>
  </si>
  <si>
    <t>1831103782</t>
  </si>
  <si>
    <t>-868768557</t>
  </si>
  <si>
    <t>-161382093</t>
  </si>
  <si>
    <t>-958078587</t>
  </si>
  <si>
    <t>1874321562</t>
  </si>
  <si>
    <t>-288367443</t>
  </si>
  <si>
    <t>35822402c</t>
  </si>
  <si>
    <t>jistič 3pólový-charakteristika C 20A</t>
  </si>
  <si>
    <t>-2067217841</t>
  </si>
  <si>
    <t>-321829314</t>
  </si>
  <si>
    <t>747639357</t>
  </si>
  <si>
    <t>-1305294980</t>
  </si>
  <si>
    <t>910670042</t>
  </si>
  <si>
    <t>-864466246</t>
  </si>
  <si>
    <t>R2.2</t>
  </si>
  <si>
    <t>Rozvaděč R2.2</t>
  </si>
  <si>
    <t>321077363</t>
  </si>
  <si>
    <t>35713135</t>
  </si>
  <si>
    <t>rozvodnice zapuštěná, neprůhledné dveře, 4 řady, šířka 14 modulárních jednotek</t>
  </si>
  <si>
    <t>-503110818</t>
  </si>
  <si>
    <t>964454194</t>
  </si>
  <si>
    <t>-1176598905</t>
  </si>
  <si>
    <t>35822111</t>
  </si>
  <si>
    <t>jistič 1pólový-charakteristika B 16A</t>
  </si>
  <si>
    <t>1356561960</t>
  </si>
  <si>
    <t>-1552061584</t>
  </si>
  <si>
    <t>1319319938</t>
  </si>
  <si>
    <t>-824877564</t>
  </si>
  <si>
    <t>1224250</t>
  </si>
  <si>
    <t>MECHANICKE SPINACI HODINY MAE-A16-001-A2</t>
  </si>
  <si>
    <t>395009474</t>
  </si>
  <si>
    <t>74322198</t>
  </si>
  <si>
    <t>-1812954253</t>
  </si>
  <si>
    <t>614742745</t>
  </si>
  <si>
    <t>1621375713</t>
  </si>
  <si>
    <t>-1413776086</t>
  </si>
  <si>
    <t>1819024135</t>
  </si>
  <si>
    <t>-2115279774</t>
  </si>
  <si>
    <t>08</t>
  </si>
  <si>
    <t>Hromosvody a zemniče</t>
  </si>
  <si>
    <t>741420001</t>
  </si>
  <si>
    <t>Montáž drát nebo lano hromosvodné svodové D do 10 mm s podpěrou</t>
  </si>
  <si>
    <t>485922441</t>
  </si>
  <si>
    <t>35441072</t>
  </si>
  <si>
    <t>drát D 8mm FeZn pro hromosvod</t>
  </si>
  <si>
    <t>450973405</t>
  </si>
  <si>
    <t>35441415</t>
  </si>
  <si>
    <t>podpěra vedení FeZn do zdiva 150mm</t>
  </si>
  <si>
    <t>1070635976</t>
  </si>
  <si>
    <t>35441885</t>
  </si>
  <si>
    <t>svorka spojovací pro lano D 8-10mm</t>
  </si>
  <si>
    <t>1227553804</t>
  </si>
  <si>
    <t>35441560</t>
  </si>
  <si>
    <t>podpěra vedení FeZn na plechové střechy 110mm</t>
  </si>
  <si>
    <t>-1458417495</t>
  </si>
  <si>
    <t>741420021</t>
  </si>
  <si>
    <t>Montáž svorka hromosvodná se 2 šrouby</t>
  </si>
  <si>
    <t>-1396707111</t>
  </si>
  <si>
    <t>35431162</t>
  </si>
  <si>
    <t>svorka univerzální pro lano 6-50mm2</t>
  </si>
  <si>
    <t>-566672793</t>
  </si>
  <si>
    <t>35442035</t>
  </si>
  <si>
    <t>svorka uzemnění nerez zkušební, 62mm</t>
  </si>
  <si>
    <t>1694440651</t>
  </si>
  <si>
    <t>35442122</t>
  </si>
  <si>
    <t>průchodka kruhových vodičů 8-10 mm do základu a stěny 100-300 mm</t>
  </si>
  <si>
    <t>87034147</t>
  </si>
  <si>
    <t>35442112</t>
  </si>
  <si>
    <t>manžeta těsnící pro kruhový vodič</t>
  </si>
  <si>
    <t>-135375429</t>
  </si>
  <si>
    <t>35442231</t>
  </si>
  <si>
    <t>krabice pro zkušební svorku do zateplení univerzální - šedé víko</t>
  </si>
  <si>
    <t>558961976</t>
  </si>
  <si>
    <t>35442237</t>
  </si>
  <si>
    <t>bezpečnostní tabulka plast (A5)</t>
  </si>
  <si>
    <t>544915347</t>
  </si>
  <si>
    <t>741430003</t>
  </si>
  <si>
    <t>Montáž tyč jímací délky do 3 m na konstrukci ocelovou</t>
  </si>
  <si>
    <t>-1752087985</t>
  </si>
  <si>
    <t>Montáž jímacích tyčí délky do 3 m, na konstrukci ocelovou</t>
  </si>
  <si>
    <t>35441055</t>
  </si>
  <si>
    <t>tyč jímací s kovaným hrotem 1500mm FeZn</t>
  </si>
  <si>
    <t>1873091267</t>
  </si>
  <si>
    <t>35442218</t>
  </si>
  <si>
    <t>tyč izolační GFK pro jímací tyč, uchycení v ose tyče, FeZn 430 mm</t>
  </si>
  <si>
    <t>960848968</t>
  </si>
  <si>
    <t>-740416142</t>
  </si>
  <si>
    <t>09</t>
  </si>
  <si>
    <t>Vedlejší náklady</t>
  </si>
  <si>
    <t>013254000</t>
  </si>
  <si>
    <t>1024</t>
  </si>
  <si>
    <t>61693053</t>
  </si>
  <si>
    <t>071</t>
  </si>
  <si>
    <t>Stavební přípomoci, drážkování, začištění</t>
  </si>
  <si>
    <t>157996983</t>
  </si>
  <si>
    <t>072</t>
  </si>
  <si>
    <t>Nosný materiál</t>
  </si>
  <si>
    <t>-1978587275</t>
  </si>
  <si>
    <t>005231010R</t>
  </si>
  <si>
    <t>Revize elektroinstalace</t>
  </si>
  <si>
    <t>313830178</t>
  </si>
  <si>
    <t>741810003</t>
  </si>
  <si>
    <t>Celková prohlídka elektrického rozvodu a zařízení do 1 milionu Kč</t>
  </si>
  <si>
    <t>1052730763</t>
  </si>
  <si>
    <t>Zkoušky a prohlídky elektrických rozvodů a zařízení celková prohlídka a vyhotovení revizní zprávy pro objem montážních prací přes 500 do 1000 tis. Kč</t>
  </si>
  <si>
    <t>741810011</t>
  </si>
  <si>
    <t>Příplatek k celkové prohlídce za každých dalších 500 000,- Kč</t>
  </si>
  <si>
    <t>-2046470778</t>
  </si>
  <si>
    <t>Zkoušky a prohlídky elektrických rozvodů a zařízení celková prohlídka a vyhotovení revizní zprávy pro objem montážních prací Příplatek k ceně 0003 za každých dalších i započatých 500 tis. Kč přes 1000 tis. Kč</t>
  </si>
  <si>
    <t xml:space="preserve">Přirážka za podružný materiál  M 21, M 22</t>
  </si>
  <si>
    <t>-2040581623</t>
  </si>
  <si>
    <t>Přirážka za prořez kabelů</t>
  </si>
  <si>
    <t>1598914865</t>
  </si>
  <si>
    <t>900</t>
  </si>
  <si>
    <t xml:space="preserve">HZS  - revize hromosvodu</t>
  </si>
  <si>
    <t>366155935</t>
  </si>
  <si>
    <t>900.1</t>
  </si>
  <si>
    <t>HZS Práce v tarifní třídě 5 (např. tesař)</t>
  </si>
  <si>
    <t>-613372836</t>
  </si>
  <si>
    <t>998741102</t>
  </si>
  <si>
    <t>Přesun hmot tonážní pro silnoproud v objektech v do 12 m</t>
  </si>
  <si>
    <t>610933544</t>
  </si>
  <si>
    <t>1017001016</t>
  </si>
  <si>
    <t>D.1.4.H - Slaboproud</t>
  </si>
  <si>
    <t>SCS - SÍTĚ SCS</t>
  </si>
  <si>
    <t xml:space="preserve">    BD/FD1 - 19" datový rozvaděč BD/FD1</t>
  </si>
  <si>
    <t xml:space="preserve">    op bd/fd1 - Optika a příslušenství  BD/FD1</t>
  </si>
  <si>
    <t xml:space="preserve">    ak bd/fd1 - Aktivní prvky BD/FD1</t>
  </si>
  <si>
    <t xml:space="preserve">    i - Instalační materiál</t>
  </si>
  <si>
    <t xml:space="preserve">    scs-1 - Kabely a kabelové trasy</t>
  </si>
  <si>
    <t xml:space="preserve">    z bd/fd1 - Zdroj UPS  BD/FD1</t>
  </si>
  <si>
    <t>01 - SÍTĚ EZS</t>
  </si>
  <si>
    <t xml:space="preserve">    1-01 - Elektronická zabezpečovací signalizace EZS</t>
  </si>
  <si>
    <t xml:space="preserve">    1-02 - Kabely a kabelové trasy</t>
  </si>
  <si>
    <t>tv - SÍTĚ CCTV</t>
  </si>
  <si>
    <t xml:space="preserve">    TV1 - IP kamerový systém</t>
  </si>
  <si>
    <t>10 - VEDLEJŠÍ NÁKLADY</t>
  </si>
  <si>
    <t>SCS</t>
  </si>
  <si>
    <t>SÍTĚ SCS</t>
  </si>
  <si>
    <t>BD/FD1</t>
  </si>
  <si>
    <t>19" datový rozvaděč BD/FD1</t>
  </si>
  <si>
    <t>Rack 19'' nástěnný 22U, včetně montáže</t>
  </si>
  <si>
    <t>-481054281</t>
  </si>
  <si>
    <t>Rack 19'' nástěnný 22U/600x600 prosklené dveře, šedý, rozebíratelný</t>
  </si>
  <si>
    <t>s2</t>
  </si>
  <si>
    <t>Rozvodný panel 5x 230V včetně vany 2U v černé barvě, včetně montáže</t>
  </si>
  <si>
    <t>1694376688</t>
  </si>
  <si>
    <t>Rozvodný panel 5x 230V včetně vany 2U v černé barvě</t>
  </si>
  <si>
    <t>s3</t>
  </si>
  <si>
    <t>Patch panel černý UTP osazený 24 pozic 1U, CAT6, včetně montáže</t>
  </si>
  <si>
    <t>2005332712</t>
  </si>
  <si>
    <t>Patch panel černý UTP osazený 24 pozic 1U, CAT6</t>
  </si>
  <si>
    <t>s7</t>
  </si>
  <si>
    <t>19" vyvazovací panel 2U jednostranná plastová lišta, včetně montáže</t>
  </si>
  <si>
    <t>1561164034</t>
  </si>
  <si>
    <t>19" vyvazovací panel 2U jednostranná plastová lišta</t>
  </si>
  <si>
    <t>s8</t>
  </si>
  <si>
    <t>Vertikální kabelový kanál - 1ks - 42U, včetně montáže</t>
  </si>
  <si>
    <t>Vertikální kabelový kanál - 1ks - 22U</t>
  </si>
  <si>
    <t>s9</t>
  </si>
  <si>
    <t>19' plno výsuvná polička s nosností 30kg, včetně montáže</t>
  </si>
  <si>
    <t>1569016937</t>
  </si>
  <si>
    <t>19' plno výsuvná polička s nosností 30kg</t>
  </si>
  <si>
    <t>s10</t>
  </si>
  <si>
    <t xml:space="preserve">Patch kabel U/UTP  2m, CAT6, 2xRJ45, včetně montáže</t>
  </si>
  <si>
    <t>-839644671</t>
  </si>
  <si>
    <t xml:space="preserve">Patch kabel U/UTP  2m, CAT6, 2xRJ45 </t>
  </si>
  <si>
    <t>op bd/fd1</t>
  </si>
  <si>
    <t xml:space="preserve">Optika a příslušenství  BD/FD1</t>
  </si>
  <si>
    <t>so1</t>
  </si>
  <si>
    <t>výsuvný hliníkový optický rozvaděč pro montáž do 19“ datového rozvaděče, pro 24 duplexních spojek SC, (LC) s možnosti instalace dvou optických kazet, výška 1U, včetně montáže</t>
  </si>
  <si>
    <t>-981500594</t>
  </si>
  <si>
    <t>výsuvný hliníkový optický rozvaděč pro montáž do 19“ datového rozvaděče, pro 24 duplexních spojek SC, (LC) s možnosti instalace dvou optických kazet, výška 1U</t>
  </si>
  <si>
    <t>so2</t>
  </si>
  <si>
    <t>optická spojka E2000/APC, duplex, SM, včetně montáže</t>
  </si>
  <si>
    <t>-267922095</t>
  </si>
  <si>
    <t xml:space="preserve">optická spojka E2000/APC, duplex, SM, </t>
  </si>
  <si>
    <t>so3</t>
  </si>
  <si>
    <t>záslepka pro čelo vany, včetně montáže</t>
  </si>
  <si>
    <t>-527008247</t>
  </si>
  <si>
    <t>záslepka pro čelo vany</t>
  </si>
  <si>
    <t>so4</t>
  </si>
  <si>
    <t>Optická kazeta 12 svarů HS, bez víka, včetně montáže</t>
  </si>
  <si>
    <t>-946487391</t>
  </si>
  <si>
    <t>Optická kazeta 12 svarů HS, bez víka</t>
  </si>
  <si>
    <t>so5</t>
  </si>
  <si>
    <t>Víčko pro optickou kazetu 12 svárů HS Huber + Suhner, včetně montáže</t>
  </si>
  <si>
    <t>1440891760</t>
  </si>
  <si>
    <t>Víčko pro optickou kazetu 12 svárů HS Huber + Suhner</t>
  </si>
  <si>
    <t>so6</t>
  </si>
  <si>
    <t>ochrana optického svaru FPS - 60mm, včetně montáže</t>
  </si>
  <si>
    <t>1542314928</t>
  </si>
  <si>
    <t>ochrana optického svaru FPS - 60mm</t>
  </si>
  <si>
    <t>so7</t>
  </si>
  <si>
    <t>pigtail E2000/APC, 9um SM, délka 1m, včetně montáže</t>
  </si>
  <si>
    <t>-1473685827</t>
  </si>
  <si>
    <t>pigtail E2000/APC, 9um SM, délka 1m</t>
  </si>
  <si>
    <t>ak bd/fd1</t>
  </si>
  <si>
    <t>Aktivní prvky BD/FD1</t>
  </si>
  <si>
    <t>sa1</t>
  </si>
  <si>
    <t>Gigabitový PoE switch Ubiquiti UniFiSwitch US-24-250W v 19" rackmount provedení s maximálním výkonem PoE napájení 250W. Managovatelný switch s 24 gigabit metalickými + 2 SFP porty a celkovou propustnost 26 Gbps., včetně montáže</t>
  </si>
  <si>
    <t>305358797</t>
  </si>
  <si>
    <t>Gigabitový PoE switch US-24-250W v 19" rackmount provedení s maximálním výkonem PoE napájení 250W. Managovatelný switch s 24 gigabit metalickými + 2 SFP porty a celkovou propustnost 26 Gbps.</t>
  </si>
  <si>
    <t>sa2</t>
  </si>
  <si>
    <t xml:space="preserve">Small Form-factor,  Gigabit Ethernet, Single-Mode, LC (10km), včetně montáže</t>
  </si>
  <si>
    <t>1335633295</t>
  </si>
  <si>
    <t xml:space="preserve">Small Form-factor,  Gigabit Ethernet, Single-Mode, LC (10km)</t>
  </si>
  <si>
    <t>sa3</t>
  </si>
  <si>
    <t>Optický patchkabel E2000(APC) - LC(APC), 9/125(singlemode), LSOH, duplex, OS2, 2m, včetně montáže</t>
  </si>
  <si>
    <t>1986635609</t>
  </si>
  <si>
    <t>Optický patchkabel E2000(APC) - LC(APC), 9/125(singlemode), LSOH, duplex, OS2, 2m</t>
  </si>
  <si>
    <t>i</t>
  </si>
  <si>
    <t>Instalační materiál</t>
  </si>
  <si>
    <t>742122001</t>
  </si>
  <si>
    <t>Montáž kabelové spojky nebo svorkovnice pro slaboproud do 15 žil</t>
  </si>
  <si>
    <t>279273538</t>
  </si>
  <si>
    <t>Montáž kabelové spojky nebo svorkovnice do 15 žil</t>
  </si>
  <si>
    <t>014</t>
  </si>
  <si>
    <t>Krimpovací konektor RJ45, CAT6E, UTP</t>
  </si>
  <si>
    <t>1495647454</t>
  </si>
  <si>
    <t>Konektor RJ45 na kabel UTP</t>
  </si>
  <si>
    <t>742330041</t>
  </si>
  <si>
    <t>Montáž datové jednozásuvky</t>
  </si>
  <si>
    <t>-1263637049</t>
  </si>
  <si>
    <t>Montáž strukturované kabeláže zásuvek datových pod omítku, do nábytku, do parapetního žlabu nebo podlahové krabice jednozásuvky</t>
  </si>
  <si>
    <t>1xrj</t>
  </si>
  <si>
    <t>zásuvka pod omítku 1xRJ45 UTP CAT6 včetně rámečku</t>
  </si>
  <si>
    <t>-447761156</t>
  </si>
  <si>
    <t>-754552904</t>
  </si>
  <si>
    <t>Přesun hmot pro silnoproud stanovený z hmotnosti přesunovaného materiálu vodorovná dopravní vzdálenost do 50 m v objektech výšky přes 6 do 12 m</t>
  </si>
  <si>
    <t>i3</t>
  </si>
  <si>
    <t>krabice KU68-1901 vč.víčka pod omítku, včetně montáže</t>
  </si>
  <si>
    <t>-1195897024</t>
  </si>
  <si>
    <t>krabice KU68-1901 vč.víčka pod omítku</t>
  </si>
  <si>
    <t>scs-1</t>
  </si>
  <si>
    <t>Kabely a kabelové trasy</t>
  </si>
  <si>
    <t>741110511</t>
  </si>
  <si>
    <t>Montáž lišta a kanálek vkládací šířky do 60 mm s víčkem</t>
  </si>
  <si>
    <t>1480230034</t>
  </si>
  <si>
    <t>Montáž lišt a kanálků elektroinstalačních se spojkami, ohyby a rohy a s nasunutím do krabic vkládacích s víčkem, šířky do 60 mm</t>
  </si>
  <si>
    <t>10.075.964</t>
  </si>
  <si>
    <t>Lišta LHD 25x20 vkládací bílá 3m</t>
  </si>
  <si>
    <t>-1109098544</t>
  </si>
  <si>
    <t>-1380043474</t>
  </si>
  <si>
    <t>1167498</t>
  </si>
  <si>
    <t>KAB. ZLAB 3M JUPITER KZI 35X75X0.75 S</t>
  </si>
  <si>
    <t>600913646</t>
  </si>
  <si>
    <t>1004429</t>
  </si>
  <si>
    <t>KAB. ZLAB 3M JUPITER KZI 35X50X0.75 S</t>
  </si>
  <si>
    <t>541925414</t>
  </si>
  <si>
    <t>742110011</t>
  </si>
  <si>
    <t>Montáž trubek pro slaboproud plastových tuhých pro vnitřní rozvody uložených volně na příchytky</t>
  </si>
  <si>
    <t>1438237200</t>
  </si>
  <si>
    <t>Montáž trubek elektroinstalačních plastových tuhých pro vnitřní rozvody uložených volně na příchytky</t>
  </si>
  <si>
    <t>34571091</t>
  </si>
  <si>
    <t>trubka elektroinstalační tuhá z PVC D 13,7/16mm</t>
  </si>
  <si>
    <t>-632913804</t>
  </si>
  <si>
    <t>42,8571428571429*1,05 'Přepočtené koeficientem množství</t>
  </si>
  <si>
    <t>34571092</t>
  </si>
  <si>
    <t>trubka elektroinstalační tuhá z PVC D 17,4/20 mm, délka 3m</t>
  </si>
  <si>
    <t>1016046680</t>
  </si>
  <si>
    <t>10*1,05 'Přepočtené koeficientem množství</t>
  </si>
  <si>
    <t>742121001</t>
  </si>
  <si>
    <t>Montáž kabelů sdělovacích pro vnitřní rozvody do 15 žil</t>
  </si>
  <si>
    <t>-1694777885</t>
  </si>
  <si>
    <t>Montáž kabelů sdělovacích pro vnitřní rozvody počtu žil do 15</t>
  </si>
  <si>
    <t>34121263</t>
  </si>
  <si>
    <t>kabel datový jádro Cu plné plášť PVC (U/UTP) kat. 6</t>
  </si>
  <si>
    <t>1116435657</t>
  </si>
  <si>
    <t>742190004</t>
  </si>
  <si>
    <t>Požárně těsnící materiál do prostupu</t>
  </si>
  <si>
    <t>-313448740</t>
  </si>
  <si>
    <t>Ostatní práce pro trasy požárně těsnící materiál do prostupu</t>
  </si>
  <si>
    <t>tp2</t>
  </si>
  <si>
    <t>Prostupové pažnice pro kabel</t>
  </si>
  <si>
    <t>-282923894</t>
  </si>
  <si>
    <t>sk1</t>
  </si>
  <si>
    <t xml:space="preserve">měření U/UTP kabelů, vystavení meřícího protokolu </t>
  </si>
  <si>
    <t>-98570782</t>
  </si>
  <si>
    <t>sk2</t>
  </si>
  <si>
    <t>zednické výpomoci (vysekání niky pro konzoly, podpěry, závěsy, zazdění nebo zabetonování rýh nebo kapes ve zdech nebo stropech, nastřelování upevňovacích prvků, upevňování pomocí hmoždinek apod)</t>
  </si>
  <si>
    <t>-996135024</t>
  </si>
  <si>
    <t>sk3</t>
  </si>
  <si>
    <t>drobný elektroinstalační materiál (5kg)</t>
  </si>
  <si>
    <t>511385896</t>
  </si>
  <si>
    <t>z bd/fd1</t>
  </si>
  <si>
    <t xml:space="preserve">Zdroj UPS  BD/FD1</t>
  </si>
  <si>
    <t>sz</t>
  </si>
  <si>
    <t>UPS 1500VA 230 V je inteligentní a efektivní ochrana síťového napájení od základní úrovně po škálovatelnost za provozu. Line interaktivní. Výstup 4 zásuvky typu IEC 320 C13. Určeno pro vstupní napětí 230 V. Výkon napájení 1000 W/1500 VA, včetně montáže</t>
  </si>
  <si>
    <t>1933787425</t>
  </si>
  <si>
    <t>UPS 1500VA 230 V je inteligentní a efektivní ochrana síťového napájení od základní úrovně po škálovatelnost za provozu. Line interaktivní. Výstup 4 zásuvky typu IEC 320 C13. Určeno pro vstupní napětí 230 V. Výkon napájení 1000 W/1500 VA s výstupním napětím 230 V. Ethernetový port s možností připojení do cloudu, SmartSlot. Rozměry 21,9 x 17,1 x 43,9 cm a váha 24,09 kg.</t>
  </si>
  <si>
    <t>sz2</t>
  </si>
  <si>
    <t xml:space="preserve">Síťová karta pro správu UPS  (Komunikace a správa Protokoly HTTP,HTTPS,SM­TP,SNMP v1,teplota SNMP v3,TCP/IP,Telnet Připojení síťových rozhraní RJ-45 10/100 Base-T), včetně montáže</t>
  </si>
  <si>
    <t>768592059</t>
  </si>
  <si>
    <t xml:space="preserve">Síťová karta pro správu UPS  (Komunikace a správa Protokoly HTTP,HTTPS,SM­TP,SNMP v1,teplota SNMP v3,TCP/IP,Telnet Připojení síťových rozhraní RJ-45 10/100 Base-T)</t>
  </si>
  <si>
    <t>SÍTĚ EZS</t>
  </si>
  <si>
    <t>1-01</t>
  </si>
  <si>
    <t>Elektronická zabezpečovací signalizace EZS</t>
  </si>
  <si>
    <t>e1</t>
  </si>
  <si>
    <t>Ústředna až 96 zón a 16 grup v krytu bez klávesnice s komunikátorem a zdrojem, včetně montáže</t>
  </si>
  <si>
    <t>790339574</t>
  </si>
  <si>
    <t>Ústředna až 96 zón a 16 grup v krytu bez klávesnice s komunikátorem a zdrojem</t>
  </si>
  <si>
    <t>e10</t>
  </si>
  <si>
    <t>svorkovnicová deska se šroubovacími kontakty a kovovým hranatým víkem určena pro zápustnou montáž do krabic KU68. Počet svorek 18 (z toho 2 pro ochranný NC kontakt), barva bílá. , včetně montáže</t>
  </si>
  <si>
    <t>1155694477</t>
  </si>
  <si>
    <t xml:space="preserve">svorkovnicová deska se šroubovacími kontakty a kovovým hranatým víkem určena pro zápustnou montáž do krabic KU68. Počet svorek 18 (z toho 2 pro ochranný NC kontakt), barva bílá. </t>
  </si>
  <si>
    <t>e11</t>
  </si>
  <si>
    <t>Plastová povrchová propojovací krabice 8 + 2 šroubovací svorky, včetně montáže</t>
  </si>
  <si>
    <t>313158721</t>
  </si>
  <si>
    <t>Plastová povrchová propojovací krabice 8 + 2 šroubovací svorky</t>
  </si>
  <si>
    <t>e13</t>
  </si>
  <si>
    <t>venkovní zálohovaná siréna včetně akum., včetně montáže</t>
  </si>
  <si>
    <t>665741252</t>
  </si>
  <si>
    <t>venkovní zálohovaná siréna včetně akum.</t>
  </si>
  <si>
    <t>e14</t>
  </si>
  <si>
    <t>Systémový GSM modul v kovovém krytu pro posílání SMS a volání uživateli, včetně montáže</t>
  </si>
  <si>
    <t>-129095853</t>
  </si>
  <si>
    <t>Systémový GSM modul v kovovém krytu pro posílání SMS a volání uživateli</t>
  </si>
  <si>
    <t>e15</t>
  </si>
  <si>
    <t>připojení na PCO bezpečnostní agentury (včetně vypracování příslušné PD, objetového dílu, antény, kabelu, nastavení a pod), včetně montáže</t>
  </si>
  <si>
    <t>-2130316890</t>
  </si>
  <si>
    <t>připojení na PCO bezpečnostní agentury (včetně vypracování příslušné PD, objetového dílu, antény, kabelu, nastavení a pod)</t>
  </si>
  <si>
    <t>e2</t>
  </si>
  <si>
    <t>akumulátor 12V,17Ah-ústředna, včetně montáže</t>
  </si>
  <si>
    <t>-1604596987</t>
  </si>
  <si>
    <t xml:space="preserve">akumulátor 12V,17Ah-ústředna </t>
  </si>
  <si>
    <t>e3</t>
  </si>
  <si>
    <t>LCD klávesnice , tamper,zeleně podsvětlený displej 2x16 znaků, akustická signalizace, včetně montáže</t>
  </si>
  <si>
    <t>1449607680</t>
  </si>
  <si>
    <t xml:space="preserve">LCD klávesnice , tamper,zeleně podsvětlený displej 2x16 znaků, akustická signalizace </t>
  </si>
  <si>
    <t>e4</t>
  </si>
  <si>
    <t>Koncentrátor v kovovém krytu pro 8 zón a 4 PGM výstupy, včetně montáže</t>
  </si>
  <si>
    <t>-2015447214</t>
  </si>
  <si>
    <t>Koncentrátor v kovovém krytu pro 8 zón a 4 PGM výstupy</t>
  </si>
  <si>
    <t>e6</t>
  </si>
  <si>
    <t>AKU 12V/75Ah se šroubovými svorkami M6 a životností až 10 let, včetně montáže</t>
  </si>
  <si>
    <t>-388016139</t>
  </si>
  <si>
    <t>AKU 12V/75Ah se šroubovými svorkami M6 a životností až 10 let</t>
  </si>
  <si>
    <t>e8</t>
  </si>
  <si>
    <t>PIR detektor s dosahem 12m a pohledem pod sebe, stupeň 2, včetně montáže</t>
  </si>
  <si>
    <t>-1300740593</t>
  </si>
  <si>
    <t>PIR detektor s dosahem 12m a pohledem pod sebe, stupeň 2</t>
  </si>
  <si>
    <t>e9</t>
  </si>
  <si>
    <t>Magnetický kontakt povrchový 2cm, plast, NC , stupeň 2, včetně montáže</t>
  </si>
  <si>
    <t>-1663725311</t>
  </si>
  <si>
    <t>Magnetický kontakt povrchový 2cm, plast, NC , stupeň 2</t>
  </si>
  <si>
    <t>1-02</t>
  </si>
  <si>
    <t>742110001</t>
  </si>
  <si>
    <t>Montáž trubek pro slaboproud plastových ohebných uložených pod omítku se zasekáním</t>
  </si>
  <si>
    <t>-1486236940</t>
  </si>
  <si>
    <t>Montáž trubek elektroinstalačních plastových ohebných uložených pod omítku včetně zasekání</t>
  </si>
  <si>
    <t>34571050</t>
  </si>
  <si>
    <t>trubka elektroinstalační ohebná EN 500 86-1141 (chránička) D 16/21,2mm</t>
  </si>
  <si>
    <t>-2037998815</t>
  </si>
  <si>
    <t>-1590545404</t>
  </si>
  <si>
    <t>10.075.407</t>
  </si>
  <si>
    <t>Lišta LHD 17x17 vkládací bílá,2m</t>
  </si>
  <si>
    <t>-2079904342</t>
  </si>
  <si>
    <t>-1825526429</t>
  </si>
  <si>
    <t>1189008</t>
  </si>
  <si>
    <t>KABEL CYH 2X1,0 BILA V03VH-H</t>
  </si>
  <si>
    <t>1173575803</t>
  </si>
  <si>
    <t>1235135</t>
  </si>
  <si>
    <t>KABEL J-Y(ST)Y 3X2X0,6 SEDY /02903003/</t>
  </si>
  <si>
    <t>1259624897</t>
  </si>
  <si>
    <t>1145417</t>
  </si>
  <si>
    <t>KABEL J-Y(ST)Y 2X2X0,6 SEDY</t>
  </si>
  <si>
    <t>313279043</t>
  </si>
  <si>
    <t>1054776805</t>
  </si>
  <si>
    <t>tv</t>
  </si>
  <si>
    <t>SÍTĚ CCTV</t>
  </si>
  <si>
    <t>TV1</t>
  </si>
  <si>
    <t>IP kamerový systém</t>
  </si>
  <si>
    <t>venkovní IP bullet kamera, 4MP, MZVF 2.8-12mm, WDR 140dB, IR 50m, H.265(+), DF, VA, IP67, včetně montáže</t>
  </si>
  <si>
    <t>352950236</t>
  </si>
  <si>
    <t>venkovní IP bullet kamera, 4MP, MZVF 2.8-12mm, WDR 140dB, IR 50m, H.265(+), DF, VA, IP67</t>
  </si>
  <si>
    <t>TV2</t>
  </si>
  <si>
    <t>vnitřní IP dome kamera, 4MP, MZVF 2.8-12mm, WDR 140dB, IR 30m, H.265(+), DF, VA, včetně montáže</t>
  </si>
  <si>
    <t>-1183684143</t>
  </si>
  <si>
    <t>vnitřní IP dome kamera, 4MP, MZVF 2.8-12mm, WDR 140dB, IR 30m, H.265(+), DF, VA</t>
  </si>
  <si>
    <t>tv3</t>
  </si>
  <si>
    <t>NVR pro 16 IP kamer, HDMI, 16x PoE, I/O, Audio, bez HDD, včetně montáže</t>
  </si>
  <si>
    <t>-238679399</t>
  </si>
  <si>
    <t>NVR pro 16 IP kamer, HDMI, 16x PoE, I/O, Audio, bez HDD</t>
  </si>
  <si>
    <t>tv4</t>
  </si>
  <si>
    <t>Přídavný HDD s kapacitou 4TB, včetně montáže</t>
  </si>
  <si>
    <t>285866121</t>
  </si>
  <si>
    <t>tv5</t>
  </si>
  <si>
    <t>monitor LCD 27" (servisní do technické místnosti), včetně montáže</t>
  </si>
  <si>
    <t>409604249</t>
  </si>
  <si>
    <t>monitor LCD 27" (servisní do technické místnosti)</t>
  </si>
  <si>
    <t>tv6</t>
  </si>
  <si>
    <t>oživení a nastavení systému IP CCTV</t>
  </si>
  <si>
    <t>1207063886</t>
  </si>
  <si>
    <t>1776244800</t>
  </si>
  <si>
    <t>-1137657733</t>
  </si>
  <si>
    <t>VEDLEJŠÍ NÁKLADY</t>
  </si>
  <si>
    <t>005241010R</t>
  </si>
  <si>
    <t>Poznámka k položce:_x000d_
Průběžné záznam změn oproti zadané PD, předání pokladů a součinost při tvorbě PD skutečného stavu</t>
  </si>
  <si>
    <t>1843796627</t>
  </si>
  <si>
    <t>Požární ucpávky</t>
  </si>
  <si>
    <t>54351</t>
  </si>
  <si>
    <t>vystavení meřícího protokolu</t>
  </si>
  <si>
    <t>68213</t>
  </si>
  <si>
    <t>ICT měření STP kabelů</t>
  </si>
  <si>
    <t>1532682598</t>
  </si>
  <si>
    <t>-1381505426</t>
  </si>
  <si>
    <t>8431</t>
  </si>
  <si>
    <t>1703582260</t>
  </si>
  <si>
    <t>HZS Práce v tarifní třídě 5 (např. řemeslník)</t>
  </si>
  <si>
    <t>1517329950</t>
  </si>
  <si>
    <t>998741103</t>
  </si>
  <si>
    <t>Přesun hmot tonážní pro silnoproud v objektech v do 24 m</t>
  </si>
  <si>
    <t>449488888</t>
  </si>
  <si>
    <t>Přesun hmot pro silnoproud stanovený z hmotnosti přesunovaného materiálu vodorovná dopravní vzdálenost do 50 m v objektech výšky přes 12 do 24 m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</si>
  <si>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</si>
  <si>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</si>
  <si>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</si>
  <si>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</si>
  <si>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</si>
  <si>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</si>
  <si>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</si>
  <si>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</si>
  <si>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VRN1</t>
  </si>
  <si>
    <t>Průzkumné, geodetické a projektové práce</t>
  </si>
  <si>
    <t>010001000</t>
  </si>
  <si>
    <t>1760377961</t>
  </si>
  <si>
    <t>VRN2</t>
  </si>
  <si>
    <t>Příprava staveniště</t>
  </si>
  <si>
    <t>020001000</t>
  </si>
  <si>
    <t>-1270653496</t>
  </si>
  <si>
    <t>VRN3</t>
  </si>
  <si>
    <t>Zařízení staveniště</t>
  </si>
  <si>
    <t>030001000</t>
  </si>
  <si>
    <t>celek</t>
  </si>
  <si>
    <t>1224840516</t>
  </si>
  <si>
    <t>Zařízení staveniště a řešení uložení lešení na vedlejší budově - podepření, statické ztužení sousední budovy + zakrytí střešní krytiny</t>
  </si>
  <si>
    <t>VRN4</t>
  </si>
  <si>
    <t>Inženýrská činnost</t>
  </si>
  <si>
    <t>040001000</t>
  </si>
  <si>
    <t>560513444</t>
  </si>
  <si>
    <t>VRN6</t>
  </si>
  <si>
    <t>Územní vlivy</t>
  </si>
  <si>
    <t>060001000</t>
  </si>
  <si>
    <t>1609639603</t>
  </si>
  <si>
    <t>VRN7</t>
  </si>
  <si>
    <t>Provozní vlivy</t>
  </si>
  <si>
    <t>070001000</t>
  </si>
  <si>
    <t>1695141181</t>
  </si>
  <si>
    <t>VRN9</t>
  </si>
  <si>
    <t>Ostatní náklady</t>
  </si>
  <si>
    <t>090001000</t>
  </si>
  <si>
    <t>370369027</t>
  </si>
  <si>
    <t>SEZNAM FIGUR</t>
  </si>
  <si>
    <t>Výměra</t>
  </si>
  <si>
    <t>D.1.1/ 01</t>
  </si>
  <si>
    <t>Použití figury:</t>
  </si>
  <si>
    <t>PLOCHY 1.NP</t>
  </si>
  <si>
    <t>"1.01"256,5+2,4</t>
  </si>
  <si>
    <t>"1.02"28,4</t>
  </si>
  <si>
    <t>"1.04"16,64</t>
  </si>
  <si>
    <t>"1.05"15,87</t>
  </si>
  <si>
    <t>PLOCHY 2.NP</t>
  </si>
  <si>
    <t>"2.05"11,9</t>
  </si>
  <si>
    <t>"2,07"20,32</t>
  </si>
  <si>
    <t>"2,08"1,72</t>
  </si>
  <si>
    <t>"2,09"1,28</t>
  </si>
  <si>
    <t>"2,10"1,72</t>
  </si>
  <si>
    <t>D.1.1/ 02</t>
  </si>
  <si>
    <t>"rozměr střechy" 24,3*18,3</t>
  </si>
  <si>
    <t>"O1"0,6*0,6</t>
  </si>
  <si>
    <t>"O2"(1,2*1,2)*4</t>
  </si>
  <si>
    <t>"O3"2,4*3,72</t>
  </si>
  <si>
    <t>"SO1"6,0*2,4</t>
  </si>
  <si>
    <t>"SO2"18,0*2,4</t>
  </si>
  <si>
    <t>"SO3"10,6*2,4</t>
  </si>
  <si>
    <t>"SO4"10,2*1,2</t>
  </si>
  <si>
    <t>"SO5"12,0*1,8</t>
  </si>
  <si>
    <t>"SO6"18,0*1,8</t>
  </si>
  <si>
    <t>"SO7"11,8*1,8</t>
  </si>
  <si>
    <t>"SO8"14,7*1,8</t>
  </si>
  <si>
    <t>3,0*6,65</t>
  </si>
  <si>
    <t>"SO1"2*6,0+2*2,4</t>
  </si>
  <si>
    <t>"SO2"2*18,0+2*2,4</t>
  </si>
  <si>
    <t>"SO3"2*10,6+2*2,4</t>
  </si>
  <si>
    <t>"SO4"2*10,2+2*1,2</t>
  </si>
  <si>
    <t>"SO5"2*12,0+2*1,8</t>
  </si>
  <si>
    <t>"SO6"2*18,0+2*1,8</t>
  </si>
  <si>
    <t>"SO7"2*11,8+2*1,8</t>
  </si>
  <si>
    <t>"SO8"2*14,7+2*1,8</t>
  </si>
  <si>
    <t>"1.01"24,08</t>
  </si>
  <si>
    <t>"1.02"23,95</t>
  </si>
  <si>
    <t>"1.03"23,8</t>
  </si>
  <si>
    <t>"1.04"12,2</t>
  </si>
  <si>
    <t>"1.05"9,8</t>
  </si>
  <si>
    <t>"1.06"11,2</t>
  </si>
  <si>
    <t>"1.07"14,9</t>
  </si>
  <si>
    <t>"1.08"13,1</t>
  </si>
  <si>
    <t>"1.09"6,0</t>
  </si>
  <si>
    <t>"1.10"24,35</t>
  </si>
  <si>
    <t>"1.11"54,5</t>
  </si>
  <si>
    <t>"1.12"34,4</t>
  </si>
  <si>
    <t>"1.13"19,7</t>
  </si>
  <si>
    <t>"1.14"17,3</t>
  </si>
  <si>
    <t>"2.01"19,4</t>
  </si>
  <si>
    <t>"2.01a"11,3</t>
  </si>
  <si>
    <t>"2.01b"17,7</t>
  </si>
  <si>
    <t>"2.02"47,9</t>
  </si>
  <si>
    <t>"2.03"24,5</t>
  </si>
  <si>
    <t>"2.04"19,7</t>
  </si>
  <si>
    <t>"2.05"24,0</t>
  </si>
  <si>
    <t>"2.06"20,2</t>
  </si>
  <si>
    <t>"2.07"21,0</t>
  </si>
  <si>
    <t>"2.08"46,3</t>
  </si>
  <si>
    <t>"2.09"6,2</t>
  </si>
  <si>
    <t>"2.10"6,2</t>
  </si>
  <si>
    <t>"2.11"14,0</t>
  </si>
  <si>
    <t>"2.12"7,4</t>
  </si>
  <si>
    <t>"2.13"14,3</t>
  </si>
  <si>
    <t>"2.14"12,2</t>
  </si>
  <si>
    <t>"2.15"6,6</t>
  </si>
  <si>
    <t>"2.16"6,6</t>
  </si>
  <si>
    <t>"2.17"12,2</t>
  </si>
  <si>
    <t>"2.18"6,8</t>
  </si>
  <si>
    <t>"2.19"6,8</t>
  </si>
  <si>
    <t>"2.20"11,2</t>
  </si>
  <si>
    <t>"2.21"5,8</t>
  </si>
  <si>
    <t>F03_SP</t>
  </si>
  <si>
    <t>Plocha komunikace celková</t>
  </si>
  <si>
    <t>151,35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</si>
</sst>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1" fillId="0" borderId="0" xfId="0" applyFont="1" applyAlignment="1" applyProtection="1">
      <alignment vertical="center" wrapText="1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2021/10/30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Stavební úpravy objektu č.p. 2755, ul. Západní ve Varnsdorfu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ul. Západní 2755, Varnsdorf, 470 47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13. 3. 2025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Varnsdorf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DIGITRONIC CZ s. r. o.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ROUND(AG95+SUM(AG98:AG103),2)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ROUND(AS95+SUM(AS98:AS103),2)</f>
        <v>0</v>
      </c>
      <c r="AT94" s="115">
        <f>ROUND(SUM(AV94:AW94),2)</f>
        <v>0</v>
      </c>
      <c r="AU94" s="116">
        <f>ROUND(AU95+SUM(AU98:AU103),5)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ROUND(AZ95+SUM(AZ98:AZ103),2)</f>
        <v>0</v>
      </c>
      <c r="BA94" s="115">
        <f>ROUND(BA95+SUM(BA98:BA103),2)</f>
        <v>0</v>
      </c>
      <c r="BB94" s="115">
        <f>ROUND(BB95+SUM(BB98:BB103),2)</f>
        <v>0</v>
      </c>
      <c r="BC94" s="115">
        <f>ROUND(BC95+SUM(BC98:BC103),2)</f>
        <v>0</v>
      </c>
      <c r="BD94" s="117">
        <f>ROUND(BD95+SUM(BD98:BD103),2)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7"/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ROUND(SUM(AG96:AG97),2)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82</v>
      </c>
      <c r="AR95" s="127"/>
      <c r="AS95" s="128">
        <f>ROUND(SUM(AS96:AS97),2)</f>
        <v>0</v>
      </c>
      <c r="AT95" s="129">
        <f>ROUND(SUM(AV95:AW95),2)</f>
        <v>0</v>
      </c>
      <c r="AU95" s="130">
        <f>ROUND(SUM(AU96:AU97),5)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ROUND(SUM(AZ96:AZ97),2)</f>
        <v>0</v>
      </c>
      <c r="BA95" s="129">
        <f>ROUND(SUM(BA96:BA97),2)</f>
        <v>0</v>
      </c>
      <c r="BB95" s="129">
        <f>ROUND(SUM(BB96:BB97),2)</f>
        <v>0</v>
      </c>
      <c r="BC95" s="129">
        <f>ROUND(SUM(BC96:BC97),2)</f>
        <v>0</v>
      </c>
      <c r="BD95" s="131">
        <f>ROUND(SUM(BD96:BD97),2)</f>
        <v>0</v>
      </c>
      <c r="BE95" s="7"/>
      <c r="BS95" s="132" t="s">
        <v>75</v>
      </c>
      <c r="BT95" s="132" t="s">
        <v>83</v>
      </c>
      <c r="BU95" s="132" t="s">
        <v>77</v>
      </c>
      <c r="BV95" s="132" t="s">
        <v>78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4" customFormat="1" ht="16.5" customHeight="1">
      <c r="A96" s="133" t="s">
        <v>86</v>
      </c>
      <c r="B96" s="71"/>
      <c r="C96" s="134"/>
      <c r="D96" s="134"/>
      <c r="E96" s="135" t="s">
        <v>87</v>
      </c>
      <c r="F96" s="135"/>
      <c r="G96" s="135"/>
      <c r="H96" s="135"/>
      <c r="I96" s="135"/>
      <c r="J96" s="134"/>
      <c r="K96" s="135" t="s">
        <v>88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'01 - Bourací práce'!J32</f>
        <v>0</v>
      </c>
      <c r="AH96" s="134"/>
      <c r="AI96" s="134"/>
      <c r="AJ96" s="134"/>
      <c r="AK96" s="134"/>
      <c r="AL96" s="134"/>
      <c r="AM96" s="134"/>
      <c r="AN96" s="136">
        <f>SUM(AG96,AT96)</f>
        <v>0</v>
      </c>
      <c r="AO96" s="134"/>
      <c r="AP96" s="134"/>
      <c r="AQ96" s="137" t="s">
        <v>89</v>
      </c>
      <c r="AR96" s="73"/>
      <c r="AS96" s="138">
        <v>0</v>
      </c>
      <c r="AT96" s="139">
        <f>ROUND(SUM(AV96:AW96),2)</f>
        <v>0</v>
      </c>
      <c r="AU96" s="140">
        <f>'01 - Bourací práce'!P137</f>
        <v>0</v>
      </c>
      <c r="AV96" s="139">
        <f>'01 - Bourací práce'!J35</f>
        <v>0</v>
      </c>
      <c r="AW96" s="139">
        <f>'01 - Bourací práce'!J36</f>
        <v>0</v>
      </c>
      <c r="AX96" s="139">
        <f>'01 - Bourací práce'!J37</f>
        <v>0</v>
      </c>
      <c r="AY96" s="139">
        <f>'01 - Bourací práce'!J38</f>
        <v>0</v>
      </c>
      <c r="AZ96" s="139">
        <f>'01 - Bourací práce'!F35</f>
        <v>0</v>
      </c>
      <c r="BA96" s="139">
        <f>'01 - Bourací práce'!F36</f>
        <v>0</v>
      </c>
      <c r="BB96" s="139">
        <f>'01 - Bourací práce'!F37</f>
        <v>0</v>
      </c>
      <c r="BC96" s="139">
        <f>'01 - Bourací práce'!F38</f>
        <v>0</v>
      </c>
      <c r="BD96" s="141">
        <f>'01 - Bourací práce'!F39</f>
        <v>0</v>
      </c>
      <c r="BE96" s="4"/>
      <c r="BT96" s="142" t="s">
        <v>85</v>
      </c>
      <c r="BV96" s="142" t="s">
        <v>78</v>
      </c>
      <c r="BW96" s="142" t="s">
        <v>90</v>
      </c>
      <c r="BX96" s="142" t="s">
        <v>84</v>
      </c>
      <c r="CL96" s="142" t="s">
        <v>1</v>
      </c>
    </row>
    <row r="97" s="4" customFormat="1" ht="16.5" customHeight="1">
      <c r="A97" s="133" t="s">
        <v>86</v>
      </c>
      <c r="B97" s="71"/>
      <c r="C97" s="134"/>
      <c r="D97" s="134"/>
      <c r="E97" s="135" t="s">
        <v>91</v>
      </c>
      <c r="F97" s="135"/>
      <c r="G97" s="135"/>
      <c r="H97" s="135"/>
      <c r="I97" s="135"/>
      <c r="J97" s="134"/>
      <c r="K97" s="135" t="s">
        <v>92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'02 - Architektonicko – st...'!J32</f>
        <v>0</v>
      </c>
      <c r="AH97" s="134"/>
      <c r="AI97" s="134"/>
      <c r="AJ97" s="134"/>
      <c r="AK97" s="134"/>
      <c r="AL97" s="134"/>
      <c r="AM97" s="134"/>
      <c r="AN97" s="136">
        <f>SUM(AG97,AT97)</f>
        <v>0</v>
      </c>
      <c r="AO97" s="134"/>
      <c r="AP97" s="134"/>
      <c r="AQ97" s="137" t="s">
        <v>89</v>
      </c>
      <c r="AR97" s="73"/>
      <c r="AS97" s="138">
        <v>0</v>
      </c>
      <c r="AT97" s="139">
        <f>ROUND(SUM(AV97:AW97),2)</f>
        <v>0</v>
      </c>
      <c r="AU97" s="140">
        <f>'02 - Architektonicko – st...'!P149</f>
        <v>0</v>
      </c>
      <c r="AV97" s="139">
        <f>'02 - Architektonicko – st...'!J35</f>
        <v>0</v>
      </c>
      <c r="AW97" s="139">
        <f>'02 - Architektonicko – st...'!J36</f>
        <v>0</v>
      </c>
      <c r="AX97" s="139">
        <f>'02 - Architektonicko – st...'!J37</f>
        <v>0</v>
      </c>
      <c r="AY97" s="139">
        <f>'02 - Architektonicko – st...'!J38</f>
        <v>0</v>
      </c>
      <c r="AZ97" s="139">
        <f>'02 - Architektonicko – st...'!F35</f>
        <v>0</v>
      </c>
      <c r="BA97" s="139">
        <f>'02 - Architektonicko – st...'!F36</f>
        <v>0</v>
      </c>
      <c r="BB97" s="139">
        <f>'02 - Architektonicko – st...'!F37</f>
        <v>0</v>
      </c>
      <c r="BC97" s="139">
        <f>'02 - Architektonicko – st...'!F38</f>
        <v>0</v>
      </c>
      <c r="BD97" s="141">
        <f>'02 - Architektonicko – st...'!F39</f>
        <v>0</v>
      </c>
      <c r="BE97" s="4"/>
      <c r="BT97" s="142" t="s">
        <v>85</v>
      </c>
      <c r="BV97" s="142" t="s">
        <v>78</v>
      </c>
      <c r="BW97" s="142" t="s">
        <v>93</v>
      </c>
      <c r="BX97" s="142" t="s">
        <v>84</v>
      </c>
      <c r="CL97" s="142" t="s">
        <v>1</v>
      </c>
    </row>
    <row r="98" s="7" customFormat="1" ht="16.5" customHeight="1">
      <c r="A98" s="133" t="s">
        <v>86</v>
      </c>
      <c r="B98" s="120"/>
      <c r="C98" s="121"/>
      <c r="D98" s="122" t="s">
        <v>94</v>
      </c>
      <c r="E98" s="122"/>
      <c r="F98" s="122"/>
      <c r="G98" s="122"/>
      <c r="H98" s="122"/>
      <c r="I98" s="123"/>
      <c r="J98" s="122" t="s">
        <v>95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5">
        <f>'D.1.4.A - Vytápění'!J30</f>
        <v>0</v>
      </c>
      <c r="AH98" s="123"/>
      <c r="AI98" s="123"/>
      <c r="AJ98" s="123"/>
      <c r="AK98" s="123"/>
      <c r="AL98" s="123"/>
      <c r="AM98" s="123"/>
      <c r="AN98" s="125">
        <f>SUM(AG98,AT98)</f>
        <v>0</v>
      </c>
      <c r="AO98" s="123"/>
      <c r="AP98" s="123"/>
      <c r="AQ98" s="126" t="s">
        <v>82</v>
      </c>
      <c r="AR98" s="127"/>
      <c r="AS98" s="128">
        <v>0</v>
      </c>
      <c r="AT98" s="129">
        <f>ROUND(SUM(AV98:AW98),2)</f>
        <v>0</v>
      </c>
      <c r="AU98" s="130">
        <f>'D.1.4.A - Vytápění'!P126</f>
        <v>0</v>
      </c>
      <c r="AV98" s="129">
        <f>'D.1.4.A - Vytápění'!J33</f>
        <v>0</v>
      </c>
      <c r="AW98" s="129">
        <f>'D.1.4.A - Vytápění'!J34</f>
        <v>0</v>
      </c>
      <c r="AX98" s="129">
        <f>'D.1.4.A - Vytápění'!J35</f>
        <v>0</v>
      </c>
      <c r="AY98" s="129">
        <f>'D.1.4.A - Vytápění'!J36</f>
        <v>0</v>
      </c>
      <c r="AZ98" s="129">
        <f>'D.1.4.A - Vytápění'!F33</f>
        <v>0</v>
      </c>
      <c r="BA98" s="129">
        <f>'D.1.4.A - Vytápění'!F34</f>
        <v>0</v>
      </c>
      <c r="BB98" s="129">
        <f>'D.1.4.A - Vytápění'!F35</f>
        <v>0</v>
      </c>
      <c r="BC98" s="129">
        <f>'D.1.4.A - Vytápění'!F36</f>
        <v>0</v>
      </c>
      <c r="BD98" s="131">
        <f>'D.1.4.A - Vytápění'!F37</f>
        <v>0</v>
      </c>
      <c r="BE98" s="7"/>
      <c r="BT98" s="132" t="s">
        <v>83</v>
      </c>
      <c r="BV98" s="132" t="s">
        <v>78</v>
      </c>
      <c r="BW98" s="132" t="s">
        <v>96</v>
      </c>
      <c r="BX98" s="132" t="s">
        <v>5</v>
      </c>
      <c r="CL98" s="132" t="s">
        <v>1</v>
      </c>
      <c r="CM98" s="132" t="s">
        <v>85</v>
      </c>
    </row>
    <row r="99" s="7" customFormat="1" ht="16.5" customHeight="1">
      <c r="A99" s="133" t="s">
        <v>86</v>
      </c>
      <c r="B99" s="120"/>
      <c r="C99" s="121"/>
      <c r="D99" s="122" t="s">
        <v>97</v>
      </c>
      <c r="E99" s="122"/>
      <c r="F99" s="122"/>
      <c r="G99" s="122"/>
      <c r="H99" s="122"/>
      <c r="I99" s="123"/>
      <c r="J99" s="122" t="s">
        <v>98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5">
        <f>'D.1.4.C - Vzduchotechnika'!J30</f>
        <v>0</v>
      </c>
      <c r="AH99" s="123"/>
      <c r="AI99" s="123"/>
      <c r="AJ99" s="123"/>
      <c r="AK99" s="123"/>
      <c r="AL99" s="123"/>
      <c r="AM99" s="123"/>
      <c r="AN99" s="125">
        <f>SUM(AG99,AT99)</f>
        <v>0</v>
      </c>
      <c r="AO99" s="123"/>
      <c r="AP99" s="123"/>
      <c r="AQ99" s="126" t="s">
        <v>82</v>
      </c>
      <c r="AR99" s="127"/>
      <c r="AS99" s="128">
        <v>0</v>
      </c>
      <c r="AT99" s="129">
        <f>ROUND(SUM(AV99:AW99),2)</f>
        <v>0</v>
      </c>
      <c r="AU99" s="130">
        <f>'D.1.4.C - Vzduchotechnika'!P125</f>
        <v>0</v>
      </c>
      <c r="AV99" s="129">
        <f>'D.1.4.C - Vzduchotechnika'!J33</f>
        <v>0</v>
      </c>
      <c r="AW99" s="129">
        <f>'D.1.4.C - Vzduchotechnika'!J34</f>
        <v>0</v>
      </c>
      <c r="AX99" s="129">
        <f>'D.1.4.C - Vzduchotechnika'!J35</f>
        <v>0</v>
      </c>
      <c r="AY99" s="129">
        <f>'D.1.4.C - Vzduchotechnika'!J36</f>
        <v>0</v>
      </c>
      <c r="AZ99" s="129">
        <f>'D.1.4.C - Vzduchotechnika'!F33</f>
        <v>0</v>
      </c>
      <c r="BA99" s="129">
        <f>'D.1.4.C - Vzduchotechnika'!F34</f>
        <v>0</v>
      </c>
      <c r="BB99" s="129">
        <f>'D.1.4.C - Vzduchotechnika'!F35</f>
        <v>0</v>
      </c>
      <c r="BC99" s="129">
        <f>'D.1.4.C - Vzduchotechnika'!F36</f>
        <v>0</v>
      </c>
      <c r="BD99" s="131">
        <f>'D.1.4.C - Vzduchotechnika'!F37</f>
        <v>0</v>
      </c>
      <c r="BE99" s="7"/>
      <c r="BT99" s="132" t="s">
        <v>83</v>
      </c>
      <c r="BV99" s="132" t="s">
        <v>78</v>
      </c>
      <c r="BW99" s="132" t="s">
        <v>99</v>
      </c>
      <c r="BX99" s="132" t="s">
        <v>5</v>
      </c>
      <c r="CL99" s="132" t="s">
        <v>1</v>
      </c>
      <c r="CM99" s="132" t="s">
        <v>85</v>
      </c>
    </row>
    <row r="100" s="7" customFormat="1" ht="16.5" customHeight="1">
      <c r="A100" s="133" t="s">
        <v>86</v>
      </c>
      <c r="B100" s="120"/>
      <c r="C100" s="121"/>
      <c r="D100" s="122" t="s">
        <v>100</v>
      </c>
      <c r="E100" s="122"/>
      <c r="F100" s="122"/>
      <c r="G100" s="122"/>
      <c r="H100" s="122"/>
      <c r="I100" s="123"/>
      <c r="J100" s="122" t="s">
        <v>101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5">
        <f>'D.1.4.E - Zařízení techni...'!J30</f>
        <v>0</v>
      </c>
      <c r="AH100" s="123"/>
      <c r="AI100" s="123"/>
      <c r="AJ100" s="123"/>
      <c r="AK100" s="123"/>
      <c r="AL100" s="123"/>
      <c r="AM100" s="123"/>
      <c r="AN100" s="125">
        <f>SUM(AG100,AT100)</f>
        <v>0</v>
      </c>
      <c r="AO100" s="123"/>
      <c r="AP100" s="123"/>
      <c r="AQ100" s="126" t="s">
        <v>82</v>
      </c>
      <c r="AR100" s="127"/>
      <c r="AS100" s="128">
        <v>0</v>
      </c>
      <c r="AT100" s="129">
        <f>ROUND(SUM(AV100:AW100),2)</f>
        <v>0</v>
      </c>
      <c r="AU100" s="130">
        <f>'D.1.4.E - Zařízení techni...'!P129</f>
        <v>0</v>
      </c>
      <c r="AV100" s="129">
        <f>'D.1.4.E - Zařízení techni...'!J33</f>
        <v>0</v>
      </c>
      <c r="AW100" s="129">
        <f>'D.1.4.E - Zařízení techni...'!J34</f>
        <v>0</v>
      </c>
      <c r="AX100" s="129">
        <f>'D.1.4.E - Zařízení techni...'!J35</f>
        <v>0</v>
      </c>
      <c r="AY100" s="129">
        <f>'D.1.4.E - Zařízení techni...'!J36</f>
        <v>0</v>
      </c>
      <c r="AZ100" s="129">
        <f>'D.1.4.E - Zařízení techni...'!F33</f>
        <v>0</v>
      </c>
      <c r="BA100" s="129">
        <f>'D.1.4.E - Zařízení techni...'!F34</f>
        <v>0</v>
      </c>
      <c r="BB100" s="129">
        <f>'D.1.4.E - Zařízení techni...'!F35</f>
        <v>0</v>
      </c>
      <c r="BC100" s="129">
        <f>'D.1.4.E - Zařízení techni...'!F36</f>
        <v>0</v>
      </c>
      <c r="BD100" s="131">
        <f>'D.1.4.E - Zařízení techni...'!F37</f>
        <v>0</v>
      </c>
      <c r="BE100" s="7"/>
      <c r="BT100" s="132" t="s">
        <v>83</v>
      </c>
      <c r="BV100" s="132" t="s">
        <v>78</v>
      </c>
      <c r="BW100" s="132" t="s">
        <v>102</v>
      </c>
      <c r="BX100" s="132" t="s">
        <v>5</v>
      </c>
      <c r="CL100" s="132" t="s">
        <v>1</v>
      </c>
      <c r="CM100" s="132" t="s">
        <v>85</v>
      </c>
    </row>
    <row r="101" s="7" customFormat="1" ht="16.5" customHeight="1">
      <c r="A101" s="133" t="s">
        <v>86</v>
      </c>
      <c r="B101" s="120"/>
      <c r="C101" s="121"/>
      <c r="D101" s="122" t="s">
        <v>103</v>
      </c>
      <c r="E101" s="122"/>
      <c r="F101" s="122"/>
      <c r="G101" s="122"/>
      <c r="H101" s="122"/>
      <c r="I101" s="123"/>
      <c r="J101" s="122" t="s">
        <v>104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5">
        <f>'D.1.4.G - Elektroinstalace'!J30</f>
        <v>0</v>
      </c>
      <c r="AH101" s="123"/>
      <c r="AI101" s="123"/>
      <c r="AJ101" s="123"/>
      <c r="AK101" s="123"/>
      <c r="AL101" s="123"/>
      <c r="AM101" s="123"/>
      <c r="AN101" s="125">
        <f>SUM(AG101,AT101)</f>
        <v>0</v>
      </c>
      <c r="AO101" s="123"/>
      <c r="AP101" s="123"/>
      <c r="AQ101" s="126" t="s">
        <v>82</v>
      </c>
      <c r="AR101" s="127"/>
      <c r="AS101" s="128">
        <v>0</v>
      </c>
      <c r="AT101" s="129">
        <f>ROUND(SUM(AV101:AW101),2)</f>
        <v>0</v>
      </c>
      <c r="AU101" s="130">
        <f>'D.1.4.G - Elektroinstalace'!P129</f>
        <v>0</v>
      </c>
      <c r="AV101" s="129">
        <f>'D.1.4.G - Elektroinstalace'!J33</f>
        <v>0</v>
      </c>
      <c r="AW101" s="129">
        <f>'D.1.4.G - Elektroinstalace'!J34</f>
        <v>0</v>
      </c>
      <c r="AX101" s="129">
        <f>'D.1.4.G - Elektroinstalace'!J35</f>
        <v>0</v>
      </c>
      <c r="AY101" s="129">
        <f>'D.1.4.G - Elektroinstalace'!J36</f>
        <v>0</v>
      </c>
      <c r="AZ101" s="129">
        <f>'D.1.4.G - Elektroinstalace'!F33</f>
        <v>0</v>
      </c>
      <c r="BA101" s="129">
        <f>'D.1.4.G - Elektroinstalace'!F34</f>
        <v>0</v>
      </c>
      <c r="BB101" s="129">
        <f>'D.1.4.G - Elektroinstalace'!F35</f>
        <v>0</v>
      </c>
      <c r="BC101" s="129">
        <f>'D.1.4.G - Elektroinstalace'!F36</f>
        <v>0</v>
      </c>
      <c r="BD101" s="131">
        <f>'D.1.4.G - Elektroinstalace'!F37</f>
        <v>0</v>
      </c>
      <c r="BE101" s="7"/>
      <c r="BT101" s="132" t="s">
        <v>83</v>
      </c>
      <c r="BV101" s="132" t="s">
        <v>78</v>
      </c>
      <c r="BW101" s="132" t="s">
        <v>105</v>
      </c>
      <c r="BX101" s="132" t="s">
        <v>5</v>
      </c>
      <c r="CL101" s="132" t="s">
        <v>1</v>
      </c>
      <c r="CM101" s="132" t="s">
        <v>85</v>
      </c>
    </row>
    <row r="102" s="7" customFormat="1" ht="16.5" customHeight="1">
      <c r="A102" s="133" t="s">
        <v>86</v>
      </c>
      <c r="B102" s="120"/>
      <c r="C102" s="121"/>
      <c r="D102" s="122" t="s">
        <v>106</v>
      </c>
      <c r="E102" s="122"/>
      <c r="F102" s="122"/>
      <c r="G102" s="122"/>
      <c r="H102" s="122"/>
      <c r="I102" s="123"/>
      <c r="J102" s="122" t="s">
        <v>107</v>
      </c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5">
        <f>'D.1.4.H - Slaboproud'!J30</f>
        <v>0</v>
      </c>
      <c r="AH102" s="123"/>
      <c r="AI102" s="123"/>
      <c r="AJ102" s="123"/>
      <c r="AK102" s="123"/>
      <c r="AL102" s="123"/>
      <c r="AM102" s="123"/>
      <c r="AN102" s="125">
        <f>SUM(AG102,AT102)</f>
        <v>0</v>
      </c>
      <c r="AO102" s="123"/>
      <c r="AP102" s="123"/>
      <c r="AQ102" s="126" t="s">
        <v>82</v>
      </c>
      <c r="AR102" s="127"/>
      <c r="AS102" s="128">
        <v>0</v>
      </c>
      <c r="AT102" s="129">
        <f>ROUND(SUM(AV102:AW102),2)</f>
        <v>0</v>
      </c>
      <c r="AU102" s="130">
        <f>'D.1.4.H - Slaboproud'!P130</f>
        <v>0</v>
      </c>
      <c r="AV102" s="129">
        <f>'D.1.4.H - Slaboproud'!J33</f>
        <v>0</v>
      </c>
      <c r="AW102" s="129">
        <f>'D.1.4.H - Slaboproud'!J34</f>
        <v>0</v>
      </c>
      <c r="AX102" s="129">
        <f>'D.1.4.H - Slaboproud'!J35</f>
        <v>0</v>
      </c>
      <c r="AY102" s="129">
        <f>'D.1.4.H - Slaboproud'!J36</f>
        <v>0</v>
      </c>
      <c r="AZ102" s="129">
        <f>'D.1.4.H - Slaboproud'!F33</f>
        <v>0</v>
      </c>
      <c r="BA102" s="129">
        <f>'D.1.4.H - Slaboproud'!F34</f>
        <v>0</v>
      </c>
      <c r="BB102" s="129">
        <f>'D.1.4.H - Slaboproud'!F35</f>
        <v>0</v>
      </c>
      <c r="BC102" s="129">
        <f>'D.1.4.H - Slaboproud'!F36</f>
        <v>0</v>
      </c>
      <c r="BD102" s="131">
        <f>'D.1.4.H - Slaboproud'!F37</f>
        <v>0</v>
      </c>
      <c r="BE102" s="7"/>
      <c r="BT102" s="132" t="s">
        <v>83</v>
      </c>
      <c r="BV102" s="132" t="s">
        <v>78</v>
      </c>
      <c r="BW102" s="132" t="s">
        <v>108</v>
      </c>
      <c r="BX102" s="132" t="s">
        <v>5</v>
      </c>
      <c r="CL102" s="132" t="s">
        <v>1</v>
      </c>
      <c r="CM102" s="132" t="s">
        <v>85</v>
      </c>
    </row>
    <row r="103" s="7" customFormat="1" ht="16.5" customHeight="1">
      <c r="A103" s="133" t="s">
        <v>86</v>
      </c>
      <c r="B103" s="120"/>
      <c r="C103" s="121"/>
      <c r="D103" s="122" t="s">
        <v>109</v>
      </c>
      <c r="E103" s="122"/>
      <c r="F103" s="122"/>
      <c r="G103" s="122"/>
      <c r="H103" s="122"/>
      <c r="I103" s="123"/>
      <c r="J103" s="122" t="s">
        <v>110</v>
      </c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5">
        <f>'VRN - Vedlejší rozpočtové...'!J30</f>
        <v>0</v>
      </c>
      <c r="AH103" s="123"/>
      <c r="AI103" s="123"/>
      <c r="AJ103" s="123"/>
      <c r="AK103" s="123"/>
      <c r="AL103" s="123"/>
      <c r="AM103" s="123"/>
      <c r="AN103" s="125">
        <f>SUM(AG103,AT103)</f>
        <v>0</v>
      </c>
      <c r="AO103" s="123"/>
      <c r="AP103" s="123"/>
      <c r="AQ103" s="126" t="s">
        <v>82</v>
      </c>
      <c r="AR103" s="127"/>
      <c r="AS103" s="143">
        <v>0</v>
      </c>
      <c r="AT103" s="144">
        <f>ROUND(SUM(AV103:AW103),2)</f>
        <v>0</v>
      </c>
      <c r="AU103" s="145">
        <f>'VRN - Vedlejší rozpočtové...'!P124</f>
        <v>0</v>
      </c>
      <c r="AV103" s="144">
        <f>'VRN - Vedlejší rozpočtové...'!J33</f>
        <v>0</v>
      </c>
      <c r="AW103" s="144">
        <f>'VRN - Vedlejší rozpočtové...'!J34</f>
        <v>0</v>
      </c>
      <c r="AX103" s="144">
        <f>'VRN - Vedlejší rozpočtové...'!J35</f>
        <v>0</v>
      </c>
      <c r="AY103" s="144">
        <f>'VRN - Vedlejší rozpočtové...'!J36</f>
        <v>0</v>
      </c>
      <c r="AZ103" s="144">
        <f>'VRN - Vedlejší rozpočtové...'!F33</f>
        <v>0</v>
      </c>
      <c r="BA103" s="144">
        <f>'VRN - Vedlejší rozpočtové...'!F34</f>
        <v>0</v>
      </c>
      <c r="BB103" s="144">
        <f>'VRN - Vedlejší rozpočtové...'!F35</f>
        <v>0</v>
      </c>
      <c r="BC103" s="144">
        <f>'VRN - Vedlejší rozpočtové...'!F36</f>
        <v>0</v>
      </c>
      <c r="BD103" s="146">
        <f>'VRN - Vedlejší rozpočtové...'!F37</f>
        <v>0</v>
      </c>
      <c r="BE103" s="7"/>
      <c r="BT103" s="132" t="s">
        <v>83</v>
      </c>
      <c r="BV103" s="132" t="s">
        <v>78</v>
      </c>
      <c r="BW103" s="132" t="s">
        <v>111</v>
      </c>
      <c r="BX103" s="132" t="s">
        <v>5</v>
      </c>
      <c r="CL103" s="132" t="s">
        <v>1</v>
      </c>
      <c r="CM103" s="132" t="s">
        <v>85</v>
      </c>
    </row>
    <row r="104" s="2" customFormat="1" ht="30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5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45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</sheetData>
  <sheetProtection sheet="1" formatColumns="0" formatRows="0" objects="1" scenarios="1" spinCount="100000" saltValue="bxp6y2tsEn9wm+I1wtjPjZwB9pxgJxLHWzPqWuROV+2gh6H/3pYmV3WpqdOuvr266/QDQDMfUJW424wuHraO2A==" hashValue="NFY5DT3g29jN+GCorac0IUxNws0V9VWtAM0qB+FBaBBh3J/h0fW+cDoI1c+dT43eLNh5Q4en9gwTxuQ0OqrYpQ==" algorithmName="SHA-512" password="CC35"/>
  <mergeCells count="74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 - Bourací práce'!C2" display="/"/>
    <hyperlink ref="A97" location="'02 - Architektonicko – st...'!C2" display="/"/>
    <hyperlink ref="A98" location="'D.1.4.A - Vytápění'!C2" display="/"/>
    <hyperlink ref="A99" location="'D.1.4.C - Vzduchotechnika'!C2" display="/"/>
    <hyperlink ref="A100" location="'D.1.4.E - Zařízení techni...'!C2" display="/"/>
    <hyperlink ref="A101" location="'D.1.4.G - Elektroinstalace'!C2" display="/"/>
    <hyperlink ref="A102" location="'D.1.4.H - Slaboproud'!C2" display="/"/>
    <hyperlink ref="A103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8"/>
      <c r="C3" s="149"/>
      <c r="D3" s="149"/>
      <c r="E3" s="149"/>
      <c r="F3" s="149"/>
      <c r="G3" s="149"/>
      <c r="H3" s="21"/>
    </row>
    <row r="4" s="1" customFormat="1" ht="24.96" customHeight="1">
      <c r="B4" s="21"/>
      <c r="C4" s="150" t="s">
        <v>4502</v>
      </c>
      <c r="H4" s="21"/>
    </row>
    <row r="5" s="1" customFormat="1" ht="12" customHeight="1">
      <c r="B5" s="21"/>
      <c r="C5" s="312" t="s">
        <v>13</v>
      </c>
      <c r="D5" s="158" t="s">
        <v>14</v>
      </c>
      <c r="E5" s="1"/>
      <c r="F5" s="1"/>
      <c r="H5" s="21"/>
    </row>
    <row r="6" s="1" customFormat="1" ht="36.96" customHeight="1">
      <c r="B6" s="21"/>
      <c r="C6" s="313" t="s">
        <v>16</v>
      </c>
      <c r="D6" s="314" t="s">
        <v>17</v>
      </c>
      <c r="E6" s="1"/>
      <c r="F6" s="1"/>
      <c r="H6" s="21"/>
    </row>
    <row r="7" s="1" customFormat="1" ht="16.5" customHeight="1">
      <c r="B7" s="21"/>
      <c r="C7" s="152" t="s">
        <v>22</v>
      </c>
      <c r="D7" s="155" t="str">
        <f>'Rekapitulace stavby'!AN8</f>
        <v>13. 3. 2025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201"/>
      <c r="B9" s="315"/>
      <c r="C9" s="316" t="s">
        <v>57</v>
      </c>
      <c r="D9" s="317" t="s">
        <v>58</v>
      </c>
      <c r="E9" s="317" t="s">
        <v>155</v>
      </c>
      <c r="F9" s="318" t="s">
        <v>4503</v>
      </c>
      <c r="G9" s="201"/>
      <c r="H9" s="315"/>
    </row>
    <row r="10" s="2" customFormat="1" ht="26.4" customHeight="1">
      <c r="A10" s="39"/>
      <c r="B10" s="45"/>
      <c r="C10" s="319" t="s">
        <v>4504</v>
      </c>
      <c r="D10" s="319" t="s">
        <v>88</v>
      </c>
      <c r="E10" s="39"/>
      <c r="F10" s="39"/>
      <c r="G10" s="39"/>
      <c r="H10" s="45"/>
    </row>
    <row r="11" s="2" customFormat="1" ht="16.8" customHeight="1">
      <c r="A11" s="39"/>
      <c r="B11" s="45"/>
      <c r="C11" s="320" t="s">
        <v>112</v>
      </c>
      <c r="D11" s="321" t="s">
        <v>113</v>
      </c>
      <c r="E11" s="322" t="s">
        <v>114</v>
      </c>
      <c r="F11" s="323">
        <v>77.599999999999994</v>
      </c>
      <c r="G11" s="39"/>
      <c r="H11" s="45"/>
    </row>
    <row r="12" s="2" customFormat="1" ht="16.8" customHeight="1">
      <c r="A12" s="39"/>
      <c r="B12" s="45"/>
      <c r="C12" s="324" t="s">
        <v>1</v>
      </c>
      <c r="D12" s="324" t="s">
        <v>901</v>
      </c>
      <c r="E12" s="18" t="s">
        <v>1</v>
      </c>
      <c r="F12" s="325">
        <v>24.98</v>
      </c>
      <c r="G12" s="39"/>
      <c r="H12" s="45"/>
    </row>
    <row r="13" s="2" customFormat="1" ht="16.8" customHeight="1">
      <c r="A13" s="39"/>
      <c r="B13" s="45"/>
      <c r="C13" s="324" t="s">
        <v>1</v>
      </c>
      <c r="D13" s="324" t="s">
        <v>497</v>
      </c>
      <c r="E13" s="18" t="s">
        <v>1</v>
      </c>
      <c r="F13" s="325">
        <v>30.239999999999998</v>
      </c>
      <c r="G13" s="39"/>
      <c r="H13" s="45"/>
    </row>
    <row r="14" s="2" customFormat="1" ht="16.8" customHeight="1">
      <c r="A14" s="39"/>
      <c r="B14" s="45"/>
      <c r="C14" s="324" t="s">
        <v>1</v>
      </c>
      <c r="D14" s="324" t="s">
        <v>902</v>
      </c>
      <c r="E14" s="18" t="s">
        <v>1</v>
      </c>
      <c r="F14" s="325">
        <v>11.220000000000001</v>
      </c>
      <c r="G14" s="39"/>
      <c r="H14" s="45"/>
    </row>
    <row r="15" s="2" customFormat="1" ht="16.8" customHeight="1">
      <c r="A15" s="39"/>
      <c r="B15" s="45"/>
      <c r="C15" s="324" t="s">
        <v>1</v>
      </c>
      <c r="D15" s="324" t="s">
        <v>903</v>
      </c>
      <c r="E15" s="18" t="s">
        <v>1</v>
      </c>
      <c r="F15" s="325">
        <v>11.16</v>
      </c>
      <c r="G15" s="39"/>
      <c r="H15" s="45"/>
    </row>
    <row r="16" s="2" customFormat="1" ht="16.8" customHeight="1">
      <c r="A16" s="39"/>
      <c r="B16" s="45"/>
      <c r="C16" s="324" t="s">
        <v>1</v>
      </c>
      <c r="D16" s="324" t="s">
        <v>183</v>
      </c>
      <c r="E16" s="18" t="s">
        <v>1</v>
      </c>
      <c r="F16" s="325">
        <v>77.599999999999994</v>
      </c>
      <c r="G16" s="39"/>
      <c r="H16" s="45"/>
    </row>
    <row r="17" s="2" customFormat="1" ht="16.8" customHeight="1">
      <c r="A17" s="39"/>
      <c r="B17" s="45"/>
      <c r="C17" s="326" t="s">
        <v>4505</v>
      </c>
      <c r="D17" s="39"/>
      <c r="E17" s="39"/>
      <c r="F17" s="39"/>
      <c r="G17" s="39"/>
      <c r="H17" s="45"/>
    </row>
    <row r="18" s="2" customFormat="1">
      <c r="A18" s="39"/>
      <c r="B18" s="45"/>
      <c r="C18" s="324" t="s">
        <v>584</v>
      </c>
      <c r="D18" s="324" t="s">
        <v>585</v>
      </c>
      <c r="E18" s="18" t="s">
        <v>114</v>
      </c>
      <c r="F18" s="325">
        <v>1457.627</v>
      </c>
      <c r="G18" s="39"/>
      <c r="H18" s="45"/>
    </row>
    <row r="19" s="2" customFormat="1" ht="16.8" customHeight="1">
      <c r="A19" s="39"/>
      <c r="B19" s="45"/>
      <c r="C19" s="320" t="s">
        <v>117</v>
      </c>
      <c r="D19" s="321" t="s">
        <v>118</v>
      </c>
      <c r="E19" s="322" t="s">
        <v>114</v>
      </c>
      <c r="F19" s="323">
        <v>146.38800000000001</v>
      </c>
      <c r="G19" s="39"/>
      <c r="H19" s="45"/>
    </row>
    <row r="20" s="2" customFormat="1" ht="16.8" customHeight="1">
      <c r="A20" s="39"/>
      <c r="B20" s="45"/>
      <c r="C20" s="324" t="s">
        <v>1</v>
      </c>
      <c r="D20" s="324" t="s">
        <v>399</v>
      </c>
      <c r="E20" s="18" t="s">
        <v>1</v>
      </c>
      <c r="F20" s="325">
        <v>42.988</v>
      </c>
      <c r="G20" s="39"/>
      <c r="H20" s="45"/>
    </row>
    <row r="21" s="2" customFormat="1" ht="16.8" customHeight="1">
      <c r="A21" s="39"/>
      <c r="B21" s="45"/>
      <c r="C21" s="324" t="s">
        <v>1</v>
      </c>
      <c r="D21" s="324" t="s">
        <v>400</v>
      </c>
      <c r="E21" s="18" t="s">
        <v>1</v>
      </c>
      <c r="F21" s="325">
        <v>45.359999999999999</v>
      </c>
      <c r="G21" s="39"/>
      <c r="H21" s="45"/>
    </row>
    <row r="22" s="2" customFormat="1" ht="16.8" customHeight="1">
      <c r="A22" s="39"/>
      <c r="B22" s="45"/>
      <c r="C22" s="324" t="s">
        <v>1</v>
      </c>
      <c r="D22" s="324" t="s">
        <v>401</v>
      </c>
      <c r="E22" s="18" t="s">
        <v>1</v>
      </c>
      <c r="F22" s="325">
        <v>27.800000000000001</v>
      </c>
      <c r="G22" s="39"/>
      <c r="H22" s="45"/>
    </row>
    <row r="23" s="2" customFormat="1" ht="16.8" customHeight="1">
      <c r="A23" s="39"/>
      <c r="B23" s="45"/>
      <c r="C23" s="324" t="s">
        <v>1</v>
      </c>
      <c r="D23" s="324" t="s">
        <v>402</v>
      </c>
      <c r="E23" s="18" t="s">
        <v>1</v>
      </c>
      <c r="F23" s="325">
        <v>30.239999999999998</v>
      </c>
      <c r="G23" s="39"/>
      <c r="H23" s="45"/>
    </row>
    <row r="24" s="2" customFormat="1" ht="16.8" customHeight="1">
      <c r="A24" s="39"/>
      <c r="B24" s="45"/>
      <c r="C24" s="324" t="s">
        <v>1</v>
      </c>
      <c r="D24" s="324" t="s">
        <v>183</v>
      </c>
      <c r="E24" s="18" t="s">
        <v>1</v>
      </c>
      <c r="F24" s="325">
        <v>146.38800000000001</v>
      </c>
      <c r="G24" s="39"/>
      <c r="H24" s="45"/>
    </row>
    <row r="25" s="2" customFormat="1" ht="16.8" customHeight="1">
      <c r="A25" s="39"/>
      <c r="B25" s="45"/>
      <c r="C25" s="326" t="s">
        <v>4505</v>
      </c>
      <c r="D25" s="39"/>
      <c r="E25" s="39"/>
      <c r="F25" s="39"/>
      <c r="G25" s="39"/>
      <c r="H25" s="45"/>
    </row>
    <row r="26" s="2" customFormat="1">
      <c r="A26" s="39"/>
      <c r="B26" s="45"/>
      <c r="C26" s="324" t="s">
        <v>584</v>
      </c>
      <c r="D26" s="324" t="s">
        <v>585</v>
      </c>
      <c r="E26" s="18" t="s">
        <v>114</v>
      </c>
      <c r="F26" s="325">
        <v>1457.627</v>
      </c>
      <c r="G26" s="39"/>
      <c r="H26" s="45"/>
    </row>
    <row r="27" s="2" customFormat="1" ht="16.8" customHeight="1">
      <c r="A27" s="39"/>
      <c r="B27" s="45"/>
      <c r="C27" s="320" t="s">
        <v>121</v>
      </c>
      <c r="D27" s="321" t="s">
        <v>122</v>
      </c>
      <c r="E27" s="322" t="s">
        <v>114</v>
      </c>
      <c r="F27" s="323">
        <v>420.22000000000003</v>
      </c>
      <c r="G27" s="39"/>
      <c r="H27" s="45"/>
    </row>
    <row r="28" s="2" customFormat="1" ht="16.8" customHeight="1">
      <c r="A28" s="39"/>
      <c r="B28" s="45"/>
      <c r="C28" s="324" t="s">
        <v>1</v>
      </c>
      <c r="D28" s="324" t="s">
        <v>4506</v>
      </c>
      <c r="E28" s="18" t="s">
        <v>1</v>
      </c>
      <c r="F28" s="325">
        <v>0</v>
      </c>
      <c r="G28" s="39"/>
      <c r="H28" s="45"/>
    </row>
    <row r="29" s="2" customFormat="1" ht="16.8" customHeight="1">
      <c r="A29" s="39"/>
      <c r="B29" s="45"/>
      <c r="C29" s="324" t="s">
        <v>1</v>
      </c>
      <c r="D29" s="324" t="s">
        <v>4507</v>
      </c>
      <c r="E29" s="18" t="s">
        <v>1</v>
      </c>
      <c r="F29" s="325">
        <v>258.89999999999998</v>
      </c>
      <c r="G29" s="39"/>
      <c r="H29" s="45"/>
    </row>
    <row r="30" s="2" customFormat="1" ht="16.8" customHeight="1">
      <c r="A30" s="39"/>
      <c r="B30" s="45"/>
      <c r="C30" s="324" t="s">
        <v>1</v>
      </c>
      <c r="D30" s="324" t="s">
        <v>4508</v>
      </c>
      <c r="E30" s="18" t="s">
        <v>1</v>
      </c>
      <c r="F30" s="325">
        <v>28.399999999999999</v>
      </c>
      <c r="G30" s="39"/>
      <c r="H30" s="45"/>
    </row>
    <row r="31" s="2" customFormat="1" ht="16.8" customHeight="1">
      <c r="A31" s="39"/>
      <c r="B31" s="45"/>
      <c r="C31" s="324" t="s">
        <v>1</v>
      </c>
      <c r="D31" s="324" t="s">
        <v>575</v>
      </c>
      <c r="E31" s="18" t="s">
        <v>1</v>
      </c>
      <c r="F31" s="325">
        <v>35.149999999999999</v>
      </c>
      <c r="G31" s="39"/>
      <c r="H31" s="45"/>
    </row>
    <row r="32" s="2" customFormat="1" ht="16.8" customHeight="1">
      <c r="A32" s="39"/>
      <c r="B32" s="45"/>
      <c r="C32" s="324" t="s">
        <v>1</v>
      </c>
      <c r="D32" s="324" t="s">
        <v>4509</v>
      </c>
      <c r="E32" s="18" t="s">
        <v>1</v>
      </c>
      <c r="F32" s="325">
        <v>16.640000000000001</v>
      </c>
      <c r="G32" s="39"/>
      <c r="H32" s="45"/>
    </row>
    <row r="33" s="2" customFormat="1" ht="16.8" customHeight="1">
      <c r="A33" s="39"/>
      <c r="B33" s="45"/>
      <c r="C33" s="324" t="s">
        <v>1</v>
      </c>
      <c r="D33" s="324" t="s">
        <v>4510</v>
      </c>
      <c r="E33" s="18" t="s">
        <v>1</v>
      </c>
      <c r="F33" s="325">
        <v>15.869999999999999</v>
      </c>
      <c r="G33" s="39"/>
      <c r="H33" s="45"/>
    </row>
    <row r="34" s="2" customFormat="1" ht="16.8" customHeight="1">
      <c r="A34" s="39"/>
      <c r="B34" s="45"/>
      <c r="C34" s="324" t="s">
        <v>1</v>
      </c>
      <c r="D34" s="324" t="s">
        <v>857</v>
      </c>
      <c r="E34" s="18" t="s">
        <v>1</v>
      </c>
      <c r="F34" s="325">
        <v>13.880000000000001</v>
      </c>
      <c r="G34" s="39"/>
      <c r="H34" s="45"/>
    </row>
    <row r="35" s="2" customFormat="1" ht="16.8" customHeight="1">
      <c r="A35" s="39"/>
      <c r="B35" s="45"/>
      <c r="C35" s="324" t="s">
        <v>1</v>
      </c>
      <c r="D35" s="324" t="s">
        <v>858</v>
      </c>
      <c r="E35" s="18" t="s">
        <v>1</v>
      </c>
      <c r="F35" s="325">
        <v>12.58</v>
      </c>
      <c r="G35" s="39"/>
      <c r="H35" s="45"/>
    </row>
    <row r="36" s="2" customFormat="1" ht="16.8" customHeight="1">
      <c r="A36" s="39"/>
      <c r="B36" s="45"/>
      <c r="C36" s="324" t="s">
        <v>1</v>
      </c>
      <c r="D36" s="324" t="s">
        <v>859</v>
      </c>
      <c r="E36" s="18" t="s">
        <v>1</v>
      </c>
      <c r="F36" s="325">
        <v>11.59</v>
      </c>
      <c r="G36" s="39"/>
      <c r="H36" s="45"/>
    </row>
    <row r="37" s="2" customFormat="1" ht="16.8" customHeight="1">
      <c r="A37" s="39"/>
      <c r="B37" s="45"/>
      <c r="C37" s="324" t="s">
        <v>1</v>
      </c>
      <c r="D37" s="324" t="s">
        <v>860</v>
      </c>
      <c r="E37" s="18" t="s">
        <v>1</v>
      </c>
      <c r="F37" s="325">
        <v>21</v>
      </c>
      <c r="G37" s="39"/>
      <c r="H37" s="45"/>
    </row>
    <row r="38" s="2" customFormat="1" ht="16.8" customHeight="1">
      <c r="A38" s="39"/>
      <c r="B38" s="45"/>
      <c r="C38" s="324" t="s">
        <v>1</v>
      </c>
      <c r="D38" s="324" t="s">
        <v>861</v>
      </c>
      <c r="E38" s="18" t="s">
        <v>1</v>
      </c>
      <c r="F38" s="325">
        <v>3.1899999999999999</v>
      </c>
      <c r="G38" s="39"/>
      <c r="H38" s="45"/>
    </row>
    <row r="39" s="2" customFormat="1" ht="16.8" customHeight="1">
      <c r="A39" s="39"/>
      <c r="B39" s="45"/>
      <c r="C39" s="324" t="s">
        <v>1</v>
      </c>
      <c r="D39" s="324" t="s">
        <v>862</v>
      </c>
      <c r="E39" s="18" t="s">
        <v>1</v>
      </c>
      <c r="F39" s="325">
        <v>3.02</v>
      </c>
      <c r="G39" s="39"/>
      <c r="H39" s="45"/>
    </row>
    <row r="40" s="2" customFormat="1" ht="16.8" customHeight="1">
      <c r="A40" s="39"/>
      <c r="B40" s="45"/>
      <c r="C40" s="324" t="s">
        <v>1</v>
      </c>
      <c r="D40" s="324" t="s">
        <v>183</v>
      </c>
      <c r="E40" s="18" t="s">
        <v>1</v>
      </c>
      <c r="F40" s="325">
        <v>420.22000000000003</v>
      </c>
      <c r="G40" s="39"/>
      <c r="H40" s="45"/>
    </row>
    <row r="41" s="2" customFormat="1" ht="16.8" customHeight="1">
      <c r="A41" s="39"/>
      <c r="B41" s="45"/>
      <c r="C41" s="326" t="s">
        <v>4505</v>
      </c>
      <c r="D41" s="39"/>
      <c r="E41" s="39"/>
      <c r="F41" s="39"/>
      <c r="G41" s="39"/>
      <c r="H41" s="45"/>
    </row>
    <row r="42" s="2" customFormat="1" ht="16.8" customHeight="1">
      <c r="A42" s="39"/>
      <c r="B42" s="45"/>
      <c r="C42" s="324" t="s">
        <v>850</v>
      </c>
      <c r="D42" s="324" t="s">
        <v>851</v>
      </c>
      <c r="E42" s="18" t="s">
        <v>114</v>
      </c>
      <c r="F42" s="325">
        <v>876.32000000000005</v>
      </c>
      <c r="G42" s="39"/>
      <c r="H42" s="45"/>
    </row>
    <row r="43" s="2" customFormat="1">
      <c r="A43" s="39"/>
      <c r="B43" s="45"/>
      <c r="C43" s="324" t="s">
        <v>316</v>
      </c>
      <c r="D43" s="324" t="s">
        <v>317</v>
      </c>
      <c r="E43" s="18" t="s">
        <v>114</v>
      </c>
      <c r="F43" s="325">
        <v>420.22000000000003</v>
      </c>
      <c r="G43" s="39"/>
      <c r="H43" s="45"/>
    </row>
    <row r="44" s="2" customFormat="1">
      <c r="A44" s="39"/>
      <c r="B44" s="45"/>
      <c r="C44" s="324" t="s">
        <v>435</v>
      </c>
      <c r="D44" s="324" t="s">
        <v>436</v>
      </c>
      <c r="E44" s="18" t="s">
        <v>194</v>
      </c>
      <c r="F44" s="325">
        <v>78.049999999999997</v>
      </c>
      <c r="G44" s="39"/>
      <c r="H44" s="45"/>
    </row>
    <row r="45" s="2" customFormat="1">
      <c r="A45" s="39"/>
      <c r="B45" s="45"/>
      <c r="C45" s="324" t="s">
        <v>444</v>
      </c>
      <c r="D45" s="324" t="s">
        <v>445</v>
      </c>
      <c r="E45" s="18" t="s">
        <v>194</v>
      </c>
      <c r="F45" s="325">
        <v>51.302</v>
      </c>
      <c r="G45" s="39"/>
      <c r="H45" s="45"/>
    </row>
    <row r="46" s="2" customFormat="1" ht="16.8" customHeight="1">
      <c r="A46" s="39"/>
      <c r="B46" s="45"/>
      <c r="C46" s="324" t="s">
        <v>644</v>
      </c>
      <c r="D46" s="324" t="s">
        <v>645</v>
      </c>
      <c r="E46" s="18" t="s">
        <v>114</v>
      </c>
      <c r="F46" s="325">
        <v>846.21000000000004</v>
      </c>
      <c r="G46" s="39"/>
      <c r="H46" s="45"/>
    </row>
    <row r="47" s="2" customFormat="1" ht="16.8" customHeight="1">
      <c r="A47" s="39"/>
      <c r="B47" s="45"/>
      <c r="C47" s="320" t="s">
        <v>124</v>
      </c>
      <c r="D47" s="321" t="s">
        <v>125</v>
      </c>
      <c r="E47" s="322" t="s">
        <v>114</v>
      </c>
      <c r="F47" s="323">
        <v>425.99000000000001</v>
      </c>
      <c r="G47" s="39"/>
      <c r="H47" s="45"/>
    </row>
    <row r="48" s="2" customFormat="1" ht="16.8" customHeight="1">
      <c r="A48" s="39"/>
      <c r="B48" s="45"/>
      <c r="C48" s="324" t="s">
        <v>1</v>
      </c>
      <c r="D48" s="324" t="s">
        <v>4511</v>
      </c>
      <c r="E48" s="18" t="s">
        <v>1</v>
      </c>
      <c r="F48" s="325">
        <v>0</v>
      </c>
      <c r="G48" s="39"/>
      <c r="H48" s="45"/>
    </row>
    <row r="49" s="2" customFormat="1" ht="16.8" customHeight="1">
      <c r="A49" s="39"/>
      <c r="B49" s="45"/>
      <c r="C49" s="324" t="s">
        <v>1</v>
      </c>
      <c r="D49" s="324" t="s">
        <v>873</v>
      </c>
      <c r="E49" s="18" t="s">
        <v>1</v>
      </c>
      <c r="F49" s="325">
        <v>311.19999999999999</v>
      </c>
      <c r="G49" s="39"/>
      <c r="H49" s="45"/>
    </row>
    <row r="50" s="2" customFormat="1" ht="16.8" customHeight="1">
      <c r="A50" s="39"/>
      <c r="B50" s="45"/>
      <c r="C50" s="324" t="s">
        <v>1</v>
      </c>
      <c r="D50" s="324" t="s">
        <v>874</v>
      </c>
      <c r="E50" s="18" t="s">
        <v>1</v>
      </c>
      <c r="F50" s="325">
        <v>18.34</v>
      </c>
      <c r="G50" s="39"/>
      <c r="H50" s="45"/>
    </row>
    <row r="51" s="2" customFormat="1" ht="16.8" customHeight="1">
      <c r="A51" s="39"/>
      <c r="B51" s="45"/>
      <c r="C51" s="324" t="s">
        <v>1</v>
      </c>
      <c r="D51" s="324" t="s">
        <v>875</v>
      </c>
      <c r="E51" s="18" t="s">
        <v>1</v>
      </c>
      <c r="F51" s="325">
        <v>12.19</v>
      </c>
      <c r="G51" s="39"/>
      <c r="H51" s="45"/>
    </row>
    <row r="52" s="2" customFormat="1" ht="16.8" customHeight="1">
      <c r="A52" s="39"/>
      <c r="B52" s="45"/>
      <c r="C52" s="324" t="s">
        <v>1</v>
      </c>
      <c r="D52" s="324" t="s">
        <v>876</v>
      </c>
      <c r="E52" s="18" t="s">
        <v>1</v>
      </c>
      <c r="F52" s="325">
        <v>11.76</v>
      </c>
      <c r="G52" s="39"/>
      <c r="H52" s="45"/>
    </row>
    <row r="53" s="2" customFormat="1" ht="16.8" customHeight="1">
      <c r="A53" s="39"/>
      <c r="B53" s="45"/>
      <c r="C53" s="324" t="s">
        <v>1</v>
      </c>
      <c r="D53" s="324" t="s">
        <v>4512</v>
      </c>
      <c r="E53" s="18" t="s">
        <v>1</v>
      </c>
      <c r="F53" s="325">
        <v>11.9</v>
      </c>
      <c r="G53" s="39"/>
      <c r="H53" s="45"/>
    </row>
    <row r="54" s="2" customFormat="1" ht="16.8" customHeight="1">
      <c r="A54" s="39"/>
      <c r="B54" s="45"/>
      <c r="C54" s="324" t="s">
        <v>1</v>
      </c>
      <c r="D54" s="324" t="s">
        <v>877</v>
      </c>
      <c r="E54" s="18" t="s">
        <v>1</v>
      </c>
      <c r="F54" s="325">
        <v>18.579999999999998</v>
      </c>
      <c r="G54" s="39"/>
      <c r="H54" s="45"/>
    </row>
    <row r="55" s="2" customFormat="1" ht="16.8" customHeight="1">
      <c r="A55" s="39"/>
      <c r="B55" s="45"/>
      <c r="C55" s="324" t="s">
        <v>1</v>
      </c>
      <c r="D55" s="324" t="s">
        <v>4513</v>
      </c>
      <c r="E55" s="18" t="s">
        <v>1</v>
      </c>
      <c r="F55" s="325">
        <v>20.32</v>
      </c>
      <c r="G55" s="39"/>
      <c r="H55" s="45"/>
    </row>
    <row r="56" s="2" customFormat="1" ht="16.8" customHeight="1">
      <c r="A56" s="39"/>
      <c r="B56" s="45"/>
      <c r="C56" s="324" t="s">
        <v>1</v>
      </c>
      <c r="D56" s="324" t="s">
        <v>4514</v>
      </c>
      <c r="E56" s="18" t="s">
        <v>1</v>
      </c>
      <c r="F56" s="325">
        <v>1.72</v>
      </c>
      <c r="G56" s="39"/>
      <c r="H56" s="45"/>
    </row>
    <row r="57" s="2" customFormat="1" ht="16.8" customHeight="1">
      <c r="A57" s="39"/>
      <c r="B57" s="45"/>
      <c r="C57" s="324" t="s">
        <v>1</v>
      </c>
      <c r="D57" s="324" t="s">
        <v>4515</v>
      </c>
      <c r="E57" s="18" t="s">
        <v>1</v>
      </c>
      <c r="F57" s="325">
        <v>1.28</v>
      </c>
      <c r="G57" s="39"/>
      <c r="H57" s="45"/>
    </row>
    <row r="58" s="2" customFormat="1" ht="16.8" customHeight="1">
      <c r="A58" s="39"/>
      <c r="B58" s="45"/>
      <c r="C58" s="324" t="s">
        <v>1</v>
      </c>
      <c r="D58" s="324" t="s">
        <v>4516</v>
      </c>
      <c r="E58" s="18" t="s">
        <v>1</v>
      </c>
      <c r="F58" s="325">
        <v>1.72</v>
      </c>
      <c r="G58" s="39"/>
      <c r="H58" s="45"/>
    </row>
    <row r="59" s="2" customFormat="1" ht="16.8" customHeight="1">
      <c r="A59" s="39"/>
      <c r="B59" s="45"/>
      <c r="C59" s="324" t="s">
        <v>1</v>
      </c>
      <c r="D59" s="324" t="s">
        <v>878</v>
      </c>
      <c r="E59" s="18" t="s">
        <v>1</v>
      </c>
      <c r="F59" s="325">
        <v>1.28</v>
      </c>
      <c r="G59" s="39"/>
      <c r="H59" s="45"/>
    </row>
    <row r="60" s="2" customFormat="1" ht="16.8" customHeight="1">
      <c r="A60" s="39"/>
      <c r="B60" s="45"/>
      <c r="C60" s="324" t="s">
        <v>1</v>
      </c>
      <c r="D60" s="324" t="s">
        <v>879</v>
      </c>
      <c r="E60" s="18" t="s">
        <v>1</v>
      </c>
      <c r="F60" s="325">
        <v>10.039999999999999</v>
      </c>
      <c r="G60" s="39"/>
      <c r="H60" s="45"/>
    </row>
    <row r="61" s="2" customFormat="1" ht="16.8" customHeight="1">
      <c r="A61" s="39"/>
      <c r="B61" s="45"/>
      <c r="C61" s="324" t="s">
        <v>1</v>
      </c>
      <c r="D61" s="324" t="s">
        <v>880</v>
      </c>
      <c r="E61" s="18" t="s">
        <v>1</v>
      </c>
      <c r="F61" s="325">
        <v>5.6600000000000001</v>
      </c>
      <c r="G61" s="39"/>
      <c r="H61" s="45"/>
    </row>
    <row r="62" s="2" customFormat="1" ht="16.8" customHeight="1">
      <c r="A62" s="39"/>
      <c r="B62" s="45"/>
      <c r="C62" s="324" t="s">
        <v>1</v>
      </c>
      <c r="D62" s="324" t="s">
        <v>183</v>
      </c>
      <c r="E62" s="18" t="s">
        <v>1</v>
      </c>
      <c r="F62" s="325">
        <v>425.99000000000001</v>
      </c>
      <c r="G62" s="39"/>
      <c r="H62" s="45"/>
    </row>
    <row r="63" s="2" customFormat="1" ht="16.8" customHeight="1">
      <c r="A63" s="39"/>
      <c r="B63" s="45"/>
      <c r="C63" s="326" t="s">
        <v>4505</v>
      </c>
      <c r="D63" s="39"/>
      <c r="E63" s="39"/>
      <c r="F63" s="39"/>
      <c r="G63" s="39"/>
      <c r="H63" s="45"/>
    </row>
    <row r="64" s="2" customFormat="1" ht="16.8" customHeight="1">
      <c r="A64" s="39"/>
      <c r="B64" s="45"/>
      <c r="C64" s="324" t="s">
        <v>850</v>
      </c>
      <c r="D64" s="324" t="s">
        <v>851</v>
      </c>
      <c r="E64" s="18" t="s">
        <v>114</v>
      </c>
      <c r="F64" s="325">
        <v>876.32000000000005</v>
      </c>
      <c r="G64" s="39"/>
      <c r="H64" s="45"/>
    </row>
    <row r="65" s="2" customFormat="1">
      <c r="A65" s="39"/>
      <c r="B65" s="45"/>
      <c r="C65" s="324" t="s">
        <v>310</v>
      </c>
      <c r="D65" s="324" t="s">
        <v>311</v>
      </c>
      <c r="E65" s="18" t="s">
        <v>114</v>
      </c>
      <c r="F65" s="325">
        <v>425.99000000000001</v>
      </c>
      <c r="G65" s="39"/>
      <c r="H65" s="45"/>
    </row>
    <row r="66" s="2" customFormat="1" ht="16.8" customHeight="1">
      <c r="A66" s="39"/>
      <c r="B66" s="45"/>
      <c r="C66" s="324" t="s">
        <v>429</v>
      </c>
      <c r="D66" s="324" t="s">
        <v>430</v>
      </c>
      <c r="E66" s="18" t="s">
        <v>194</v>
      </c>
      <c r="F66" s="325">
        <v>21.300000000000001</v>
      </c>
      <c r="G66" s="39"/>
      <c r="H66" s="45"/>
    </row>
    <row r="67" s="2" customFormat="1">
      <c r="A67" s="39"/>
      <c r="B67" s="45"/>
      <c r="C67" s="324" t="s">
        <v>435</v>
      </c>
      <c r="D67" s="324" t="s">
        <v>436</v>
      </c>
      <c r="E67" s="18" t="s">
        <v>194</v>
      </c>
      <c r="F67" s="325">
        <v>78.049999999999997</v>
      </c>
      <c r="G67" s="39"/>
      <c r="H67" s="45"/>
    </row>
    <row r="68" s="2" customFormat="1" ht="16.8" customHeight="1">
      <c r="A68" s="39"/>
      <c r="B68" s="45"/>
      <c r="C68" s="324" t="s">
        <v>644</v>
      </c>
      <c r="D68" s="324" t="s">
        <v>645</v>
      </c>
      <c r="E68" s="18" t="s">
        <v>114</v>
      </c>
      <c r="F68" s="325">
        <v>846.21000000000004</v>
      </c>
      <c r="G68" s="39"/>
      <c r="H68" s="45"/>
    </row>
    <row r="69" s="2" customFormat="1" ht="26.4" customHeight="1">
      <c r="A69" s="39"/>
      <c r="B69" s="45"/>
      <c r="C69" s="319" t="s">
        <v>4517</v>
      </c>
      <c r="D69" s="319" t="s">
        <v>92</v>
      </c>
      <c r="E69" s="39"/>
      <c r="F69" s="39"/>
      <c r="G69" s="39"/>
      <c r="H69" s="45"/>
    </row>
    <row r="70" s="2" customFormat="1" ht="16.8" customHeight="1">
      <c r="A70" s="39"/>
      <c r="B70" s="45"/>
      <c r="C70" s="320" t="s">
        <v>920</v>
      </c>
      <c r="D70" s="321" t="s">
        <v>921</v>
      </c>
      <c r="E70" s="322" t="s">
        <v>114</v>
      </c>
      <c r="F70" s="323">
        <v>444.69</v>
      </c>
      <c r="G70" s="39"/>
      <c r="H70" s="45"/>
    </row>
    <row r="71" s="2" customFormat="1" ht="16.8" customHeight="1">
      <c r="A71" s="39"/>
      <c r="B71" s="45"/>
      <c r="C71" s="324" t="s">
        <v>1</v>
      </c>
      <c r="D71" s="324" t="s">
        <v>4518</v>
      </c>
      <c r="E71" s="18" t="s">
        <v>1</v>
      </c>
      <c r="F71" s="325">
        <v>444.69</v>
      </c>
      <c r="G71" s="39"/>
      <c r="H71" s="45"/>
    </row>
    <row r="72" s="2" customFormat="1" ht="16.8" customHeight="1">
      <c r="A72" s="39"/>
      <c r="B72" s="45"/>
      <c r="C72" s="324" t="s">
        <v>1</v>
      </c>
      <c r="D72" s="324" t="s">
        <v>183</v>
      </c>
      <c r="E72" s="18" t="s">
        <v>1</v>
      </c>
      <c r="F72" s="325">
        <v>444.69</v>
      </c>
      <c r="G72" s="39"/>
      <c r="H72" s="45"/>
    </row>
    <row r="73" s="2" customFormat="1" ht="16.8" customHeight="1">
      <c r="A73" s="39"/>
      <c r="B73" s="45"/>
      <c r="C73" s="326" t="s">
        <v>4505</v>
      </c>
      <c r="D73" s="39"/>
      <c r="E73" s="39"/>
      <c r="F73" s="39"/>
      <c r="G73" s="39"/>
      <c r="H73" s="45"/>
    </row>
    <row r="74" s="2" customFormat="1">
      <c r="A74" s="39"/>
      <c r="B74" s="45"/>
      <c r="C74" s="324" t="s">
        <v>1732</v>
      </c>
      <c r="D74" s="324" t="s">
        <v>1733</v>
      </c>
      <c r="E74" s="18" t="s">
        <v>114</v>
      </c>
      <c r="F74" s="325">
        <v>524.27999999999997</v>
      </c>
      <c r="G74" s="39"/>
      <c r="H74" s="45"/>
    </row>
    <row r="75" s="2" customFormat="1" ht="16.8" customHeight="1">
      <c r="A75" s="39"/>
      <c r="B75" s="45"/>
      <c r="C75" s="324" t="s">
        <v>1746</v>
      </c>
      <c r="D75" s="324" t="s">
        <v>1747</v>
      </c>
      <c r="E75" s="18" t="s">
        <v>114</v>
      </c>
      <c r="F75" s="325">
        <v>524.27999999999997</v>
      </c>
      <c r="G75" s="39"/>
      <c r="H75" s="45"/>
    </row>
    <row r="76" s="2" customFormat="1">
      <c r="A76" s="39"/>
      <c r="B76" s="45"/>
      <c r="C76" s="324" t="s">
        <v>1778</v>
      </c>
      <c r="D76" s="324" t="s">
        <v>1779</v>
      </c>
      <c r="E76" s="18" t="s">
        <v>114</v>
      </c>
      <c r="F76" s="325">
        <v>401.53199999999998</v>
      </c>
      <c r="G76" s="39"/>
      <c r="H76" s="45"/>
    </row>
    <row r="77" s="2" customFormat="1">
      <c r="A77" s="39"/>
      <c r="B77" s="45"/>
      <c r="C77" s="324" t="s">
        <v>1789</v>
      </c>
      <c r="D77" s="324" t="s">
        <v>1790</v>
      </c>
      <c r="E77" s="18" t="s">
        <v>114</v>
      </c>
      <c r="F77" s="325">
        <v>46.463999999999999</v>
      </c>
      <c r="G77" s="39"/>
      <c r="H77" s="45"/>
    </row>
    <row r="78" s="2" customFormat="1">
      <c r="A78" s="39"/>
      <c r="B78" s="45"/>
      <c r="C78" s="324" t="s">
        <v>1795</v>
      </c>
      <c r="D78" s="324" t="s">
        <v>1796</v>
      </c>
      <c r="E78" s="18" t="s">
        <v>114</v>
      </c>
      <c r="F78" s="325">
        <v>46.463999999999999</v>
      </c>
      <c r="G78" s="39"/>
      <c r="H78" s="45"/>
    </row>
    <row r="79" s="2" customFormat="1">
      <c r="A79" s="39"/>
      <c r="B79" s="45"/>
      <c r="C79" s="324" t="s">
        <v>1799</v>
      </c>
      <c r="D79" s="324" t="s">
        <v>1800</v>
      </c>
      <c r="E79" s="18" t="s">
        <v>114</v>
      </c>
      <c r="F79" s="325">
        <v>464.63999999999999</v>
      </c>
      <c r="G79" s="39"/>
      <c r="H79" s="45"/>
    </row>
    <row r="80" s="2" customFormat="1" ht="16.8" customHeight="1">
      <c r="A80" s="39"/>
      <c r="B80" s="45"/>
      <c r="C80" s="324" t="s">
        <v>1856</v>
      </c>
      <c r="D80" s="324" t="s">
        <v>1857</v>
      </c>
      <c r="E80" s="18" t="s">
        <v>114</v>
      </c>
      <c r="F80" s="325">
        <v>444.69</v>
      </c>
      <c r="G80" s="39"/>
      <c r="H80" s="45"/>
    </row>
    <row r="81" s="2" customFormat="1">
      <c r="A81" s="39"/>
      <c r="B81" s="45"/>
      <c r="C81" s="324" t="s">
        <v>1870</v>
      </c>
      <c r="D81" s="324" t="s">
        <v>1871</v>
      </c>
      <c r="E81" s="18" t="s">
        <v>114</v>
      </c>
      <c r="F81" s="325">
        <v>444.69</v>
      </c>
      <c r="G81" s="39"/>
      <c r="H81" s="45"/>
    </row>
    <row r="82" s="2" customFormat="1" ht="16.8" customHeight="1">
      <c r="A82" s="39"/>
      <c r="B82" s="45"/>
      <c r="C82" s="324" t="s">
        <v>1874</v>
      </c>
      <c r="D82" s="324" t="s">
        <v>1875</v>
      </c>
      <c r="E82" s="18" t="s">
        <v>114</v>
      </c>
      <c r="F82" s="325">
        <v>444.69</v>
      </c>
      <c r="G82" s="39"/>
      <c r="H82" s="45"/>
    </row>
    <row r="83" s="2" customFormat="1" ht="16.8" customHeight="1">
      <c r="A83" s="39"/>
      <c r="B83" s="45"/>
      <c r="C83" s="324" t="s">
        <v>1737</v>
      </c>
      <c r="D83" s="324" t="s">
        <v>1738</v>
      </c>
      <c r="E83" s="18" t="s">
        <v>225</v>
      </c>
      <c r="F83" s="325">
        <v>0.20999999999999999</v>
      </c>
      <c r="G83" s="39"/>
      <c r="H83" s="45"/>
    </row>
    <row r="84" s="2" customFormat="1" ht="16.8" customHeight="1">
      <c r="A84" s="39"/>
      <c r="B84" s="45"/>
      <c r="C84" s="324" t="s">
        <v>1785</v>
      </c>
      <c r="D84" s="324" t="s">
        <v>1786</v>
      </c>
      <c r="E84" s="18" t="s">
        <v>114</v>
      </c>
      <c r="F84" s="325">
        <v>564.15700000000004</v>
      </c>
      <c r="G84" s="39"/>
      <c r="H84" s="45"/>
    </row>
    <row r="85" s="2" customFormat="1" ht="16.8" customHeight="1">
      <c r="A85" s="39"/>
      <c r="B85" s="45"/>
      <c r="C85" s="324" t="s">
        <v>1861</v>
      </c>
      <c r="D85" s="324" t="s">
        <v>1862</v>
      </c>
      <c r="E85" s="18" t="s">
        <v>114</v>
      </c>
      <c r="F85" s="325">
        <v>466.92500000000001</v>
      </c>
      <c r="G85" s="39"/>
      <c r="H85" s="45"/>
    </row>
    <row r="86" s="2" customFormat="1" ht="16.8" customHeight="1">
      <c r="A86" s="39"/>
      <c r="B86" s="45"/>
      <c r="C86" s="324" t="s">
        <v>1866</v>
      </c>
      <c r="D86" s="324" t="s">
        <v>1867</v>
      </c>
      <c r="E86" s="18" t="s">
        <v>114</v>
      </c>
      <c r="F86" s="325">
        <v>466.92500000000001</v>
      </c>
      <c r="G86" s="39"/>
      <c r="H86" s="45"/>
    </row>
    <row r="87" s="2" customFormat="1" ht="16.8" customHeight="1">
      <c r="A87" s="39"/>
      <c r="B87" s="45"/>
      <c r="C87" s="324" t="s">
        <v>1878</v>
      </c>
      <c r="D87" s="324" t="s">
        <v>1879</v>
      </c>
      <c r="E87" s="18" t="s">
        <v>194</v>
      </c>
      <c r="F87" s="325">
        <v>36.286999999999999</v>
      </c>
      <c r="G87" s="39"/>
      <c r="H87" s="45"/>
    </row>
    <row r="88" s="2" customFormat="1">
      <c r="A88" s="39"/>
      <c r="B88" s="45"/>
      <c r="C88" s="324" t="s">
        <v>1751</v>
      </c>
      <c r="D88" s="324" t="s">
        <v>1752</v>
      </c>
      <c r="E88" s="18" t="s">
        <v>114</v>
      </c>
      <c r="F88" s="325">
        <v>602.923</v>
      </c>
      <c r="G88" s="39"/>
      <c r="H88" s="45"/>
    </row>
    <row r="89" s="2" customFormat="1" ht="16.8" customHeight="1">
      <c r="A89" s="39"/>
      <c r="B89" s="45"/>
      <c r="C89" s="324" t="s">
        <v>1803</v>
      </c>
      <c r="D89" s="324" t="s">
        <v>1804</v>
      </c>
      <c r="E89" s="18" t="s">
        <v>114</v>
      </c>
      <c r="F89" s="325">
        <v>511.10399999999998</v>
      </c>
      <c r="G89" s="39"/>
      <c r="H89" s="45"/>
    </row>
    <row r="90" s="2" customFormat="1" ht="16.8" customHeight="1">
      <c r="A90" s="39"/>
      <c r="B90" s="45"/>
      <c r="C90" s="320" t="s">
        <v>923</v>
      </c>
      <c r="D90" s="321" t="s">
        <v>924</v>
      </c>
      <c r="E90" s="322" t="s">
        <v>114</v>
      </c>
      <c r="F90" s="323">
        <v>212.02799999999999</v>
      </c>
      <c r="G90" s="39"/>
      <c r="H90" s="45"/>
    </row>
    <row r="91" s="2" customFormat="1" ht="16.8" customHeight="1">
      <c r="A91" s="39"/>
      <c r="B91" s="45"/>
      <c r="C91" s="324" t="s">
        <v>1</v>
      </c>
      <c r="D91" s="324" t="s">
        <v>4519</v>
      </c>
      <c r="E91" s="18" t="s">
        <v>1</v>
      </c>
      <c r="F91" s="325">
        <v>0.35999999999999999</v>
      </c>
      <c r="G91" s="39"/>
      <c r="H91" s="45"/>
    </row>
    <row r="92" s="2" customFormat="1" ht="16.8" customHeight="1">
      <c r="A92" s="39"/>
      <c r="B92" s="45"/>
      <c r="C92" s="324" t="s">
        <v>1</v>
      </c>
      <c r="D92" s="324" t="s">
        <v>4520</v>
      </c>
      <c r="E92" s="18" t="s">
        <v>1</v>
      </c>
      <c r="F92" s="325">
        <v>5.7599999999999998</v>
      </c>
      <c r="G92" s="39"/>
      <c r="H92" s="45"/>
    </row>
    <row r="93" s="2" customFormat="1" ht="16.8" customHeight="1">
      <c r="A93" s="39"/>
      <c r="B93" s="45"/>
      <c r="C93" s="324" t="s">
        <v>1</v>
      </c>
      <c r="D93" s="324" t="s">
        <v>4521</v>
      </c>
      <c r="E93" s="18" t="s">
        <v>1</v>
      </c>
      <c r="F93" s="325">
        <v>8.9280000000000008</v>
      </c>
      <c r="G93" s="39"/>
      <c r="H93" s="45"/>
    </row>
    <row r="94" s="2" customFormat="1" ht="16.8" customHeight="1">
      <c r="A94" s="39"/>
      <c r="B94" s="45"/>
      <c r="C94" s="324" t="s">
        <v>1</v>
      </c>
      <c r="D94" s="324" t="s">
        <v>4522</v>
      </c>
      <c r="E94" s="18" t="s">
        <v>1</v>
      </c>
      <c r="F94" s="325">
        <v>14.4</v>
      </c>
      <c r="G94" s="39"/>
      <c r="H94" s="45"/>
    </row>
    <row r="95" s="2" customFormat="1" ht="16.8" customHeight="1">
      <c r="A95" s="39"/>
      <c r="B95" s="45"/>
      <c r="C95" s="324" t="s">
        <v>1</v>
      </c>
      <c r="D95" s="324" t="s">
        <v>4523</v>
      </c>
      <c r="E95" s="18" t="s">
        <v>1</v>
      </c>
      <c r="F95" s="325">
        <v>43.200000000000003</v>
      </c>
      <c r="G95" s="39"/>
      <c r="H95" s="45"/>
    </row>
    <row r="96" s="2" customFormat="1" ht="16.8" customHeight="1">
      <c r="A96" s="39"/>
      <c r="B96" s="45"/>
      <c r="C96" s="324" t="s">
        <v>1</v>
      </c>
      <c r="D96" s="324" t="s">
        <v>4524</v>
      </c>
      <c r="E96" s="18" t="s">
        <v>1</v>
      </c>
      <c r="F96" s="325">
        <v>25.440000000000001</v>
      </c>
      <c r="G96" s="39"/>
      <c r="H96" s="45"/>
    </row>
    <row r="97" s="2" customFormat="1" ht="16.8" customHeight="1">
      <c r="A97" s="39"/>
      <c r="B97" s="45"/>
      <c r="C97" s="324" t="s">
        <v>1</v>
      </c>
      <c r="D97" s="324" t="s">
        <v>4525</v>
      </c>
      <c r="E97" s="18" t="s">
        <v>1</v>
      </c>
      <c r="F97" s="325">
        <v>12.24</v>
      </c>
      <c r="G97" s="39"/>
      <c r="H97" s="45"/>
    </row>
    <row r="98" s="2" customFormat="1" ht="16.8" customHeight="1">
      <c r="A98" s="39"/>
      <c r="B98" s="45"/>
      <c r="C98" s="324" t="s">
        <v>1</v>
      </c>
      <c r="D98" s="324" t="s">
        <v>4526</v>
      </c>
      <c r="E98" s="18" t="s">
        <v>1</v>
      </c>
      <c r="F98" s="325">
        <v>21.600000000000001</v>
      </c>
      <c r="G98" s="39"/>
      <c r="H98" s="45"/>
    </row>
    <row r="99" s="2" customFormat="1" ht="16.8" customHeight="1">
      <c r="A99" s="39"/>
      <c r="B99" s="45"/>
      <c r="C99" s="324" t="s">
        <v>1</v>
      </c>
      <c r="D99" s="324" t="s">
        <v>4527</v>
      </c>
      <c r="E99" s="18" t="s">
        <v>1</v>
      </c>
      <c r="F99" s="325">
        <v>32.399999999999999</v>
      </c>
      <c r="G99" s="39"/>
      <c r="H99" s="45"/>
    </row>
    <row r="100" s="2" customFormat="1" ht="16.8" customHeight="1">
      <c r="A100" s="39"/>
      <c r="B100" s="45"/>
      <c r="C100" s="324" t="s">
        <v>1</v>
      </c>
      <c r="D100" s="324" t="s">
        <v>4528</v>
      </c>
      <c r="E100" s="18" t="s">
        <v>1</v>
      </c>
      <c r="F100" s="325">
        <v>21.239999999999998</v>
      </c>
      <c r="G100" s="39"/>
      <c r="H100" s="45"/>
    </row>
    <row r="101" s="2" customFormat="1" ht="16.8" customHeight="1">
      <c r="A101" s="39"/>
      <c r="B101" s="45"/>
      <c r="C101" s="324" t="s">
        <v>1</v>
      </c>
      <c r="D101" s="324" t="s">
        <v>4529</v>
      </c>
      <c r="E101" s="18" t="s">
        <v>1</v>
      </c>
      <c r="F101" s="325">
        <v>26.460000000000001</v>
      </c>
      <c r="G101" s="39"/>
      <c r="H101" s="45"/>
    </row>
    <row r="102" s="2" customFormat="1" ht="16.8" customHeight="1">
      <c r="A102" s="39"/>
      <c r="B102" s="45"/>
      <c r="C102" s="324" t="s">
        <v>1</v>
      </c>
      <c r="D102" s="324" t="s">
        <v>183</v>
      </c>
      <c r="E102" s="18" t="s">
        <v>1</v>
      </c>
      <c r="F102" s="325">
        <v>212.02799999999999</v>
      </c>
      <c r="G102" s="39"/>
      <c r="H102" s="45"/>
    </row>
    <row r="103" s="2" customFormat="1" ht="16.8" customHeight="1">
      <c r="A103" s="39"/>
      <c r="B103" s="45"/>
      <c r="C103" s="326" t="s">
        <v>4505</v>
      </c>
      <c r="D103" s="39"/>
      <c r="E103" s="39"/>
      <c r="F103" s="39"/>
      <c r="G103" s="39"/>
      <c r="H103" s="45"/>
    </row>
    <row r="104" s="2" customFormat="1" ht="16.8" customHeight="1">
      <c r="A104" s="39"/>
      <c r="B104" s="45"/>
      <c r="C104" s="324" t="s">
        <v>1375</v>
      </c>
      <c r="D104" s="324" t="s">
        <v>1376</v>
      </c>
      <c r="E104" s="18" t="s">
        <v>114</v>
      </c>
      <c r="F104" s="325">
        <v>1587.4100000000001</v>
      </c>
      <c r="G104" s="39"/>
      <c r="H104" s="45"/>
    </row>
    <row r="105" s="2" customFormat="1" ht="16.8" customHeight="1">
      <c r="A105" s="39"/>
      <c r="B105" s="45"/>
      <c r="C105" s="324" t="s">
        <v>1518</v>
      </c>
      <c r="D105" s="324" t="s">
        <v>1519</v>
      </c>
      <c r="E105" s="18" t="s">
        <v>114</v>
      </c>
      <c r="F105" s="325">
        <v>532.51700000000005</v>
      </c>
      <c r="G105" s="39"/>
      <c r="H105" s="45"/>
    </row>
    <row r="106" s="2" customFormat="1">
      <c r="A106" s="39"/>
      <c r="B106" s="45"/>
      <c r="C106" s="324" t="s">
        <v>2754</v>
      </c>
      <c r="D106" s="324" t="s">
        <v>2755</v>
      </c>
      <c r="E106" s="18" t="s">
        <v>114</v>
      </c>
      <c r="F106" s="325">
        <v>224.26400000000001</v>
      </c>
      <c r="G106" s="39"/>
      <c r="H106" s="45"/>
    </row>
    <row r="107" s="2" customFormat="1" ht="16.8" customHeight="1">
      <c r="A107" s="39"/>
      <c r="B107" s="45"/>
      <c r="C107" s="320" t="s">
        <v>926</v>
      </c>
      <c r="D107" s="321" t="s">
        <v>927</v>
      </c>
      <c r="E107" s="322" t="s">
        <v>114</v>
      </c>
      <c r="F107" s="323">
        <v>19.949999999999999</v>
      </c>
      <c r="G107" s="39"/>
      <c r="H107" s="45"/>
    </row>
    <row r="108" s="2" customFormat="1" ht="16.8" customHeight="1">
      <c r="A108" s="39"/>
      <c r="B108" s="45"/>
      <c r="C108" s="324" t="s">
        <v>1</v>
      </c>
      <c r="D108" s="324" t="s">
        <v>4530</v>
      </c>
      <c r="E108" s="18" t="s">
        <v>1</v>
      </c>
      <c r="F108" s="325">
        <v>19.949999999999999</v>
      </c>
      <c r="G108" s="39"/>
      <c r="H108" s="45"/>
    </row>
    <row r="109" s="2" customFormat="1" ht="16.8" customHeight="1">
      <c r="A109" s="39"/>
      <c r="B109" s="45"/>
      <c r="C109" s="324" t="s">
        <v>1</v>
      </c>
      <c r="D109" s="324" t="s">
        <v>183</v>
      </c>
      <c r="E109" s="18" t="s">
        <v>1</v>
      </c>
      <c r="F109" s="325">
        <v>19.949999999999999</v>
      </c>
      <c r="G109" s="39"/>
      <c r="H109" s="45"/>
    </row>
    <row r="110" s="2" customFormat="1" ht="16.8" customHeight="1">
      <c r="A110" s="39"/>
      <c r="B110" s="45"/>
      <c r="C110" s="326" t="s">
        <v>4505</v>
      </c>
      <c r="D110" s="39"/>
      <c r="E110" s="39"/>
      <c r="F110" s="39"/>
      <c r="G110" s="39"/>
      <c r="H110" s="45"/>
    </row>
    <row r="111" s="2" customFormat="1">
      <c r="A111" s="39"/>
      <c r="B111" s="45"/>
      <c r="C111" s="324" t="s">
        <v>1569</v>
      </c>
      <c r="D111" s="324" t="s">
        <v>1570</v>
      </c>
      <c r="E111" s="18" t="s">
        <v>194</v>
      </c>
      <c r="F111" s="325">
        <v>0.79800000000000004</v>
      </c>
      <c r="G111" s="39"/>
      <c r="H111" s="45"/>
    </row>
    <row r="112" s="2" customFormat="1">
      <c r="A112" s="39"/>
      <c r="B112" s="45"/>
      <c r="C112" s="324" t="s">
        <v>1732</v>
      </c>
      <c r="D112" s="324" t="s">
        <v>1733</v>
      </c>
      <c r="E112" s="18" t="s">
        <v>114</v>
      </c>
      <c r="F112" s="325">
        <v>524.27999999999997</v>
      </c>
      <c r="G112" s="39"/>
      <c r="H112" s="45"/>
    </row>
    <row r="113" s="2" customFormat="1" ht="16.8" customHeight="1">
      <c r="A113" s="39"/>
      <c r="B113" s="45"/>
      <c r="C113" s="324" t="s">
        <v>1746</v>
      </c>
      <c r="D113" s="324" t="s">
        <v>1747</v>
      </c>
      <c r="E113" s="18" t="s">
        <v>114</v>
      </c>
      <c r="F113" s="325">
        <v>524.27999999999997</v>
      </c>
      <c r="G113" s="39"/>
      <c r="H113" s="45"/>
    </row>
    <row r="114" s="2" customFormat="1">
      <c r="A114" s="39"/>
      <c r="B114" s="45"/>
      <c r="C114" s="324" t="s">
        <v>1778</v>
      </c>
      <c r="D114" s="324" t="s">
        <v>1779</v>
      </c>
      <c r="E114" s="18" t="s">
        <v>114</v>
      </c>
      <c r="F114" s="325">
        <v>401.53199999999998</v>
      </c>
      <c r="G114" s="39"/>
      <c r="H114" s="45"/>
    </row>
    <row r="115" s="2" customFormat="1">
      <c r="A115" s="39"/>
      <c r="B115" s="45"/>
      <c r="C115" s="324" t="s">
        <v>1789</v>
      </c>
      <c r="D115" s="324" t="s">
        <v>1790</v>
      </c>
      <c r="E115" s="18" t="s">
        <v>114</v>
      </c>
      <c r="F115" s="325">
        <v>46.463999999999999</v>
      </c>
      <c r="G115" s="39"/>
      <c r="H115" s="45"/>
    </row>
    <row r="116" s="2" customFormat="1">
      <c r="A116" s="39"/>
      <c r="B116" s="45"/>
      <c r="C116" s="324" t="s">
        <v>1795</v>
      </c>
      <c r="D116" s="324" t="s">
        <v>1796</v>
      </c>
      <c r="E116" s="18" t="s">
        <v>114</v>
      </c>
      <c r="F116" s="325">
        <v>46.463999999999999</v>
      </c>
      <c r="G116" s="39"/>
      <c r="H116" s="45"/>
    </row>
    <row r="117" s="2" customFormat="1">
      <c r="A117" s="39"/>
      <c r="B117" s="45"/>
      <c r="C117" s="324" t="s">
        <v>1799</v>
      </c>
      <c r="D117" s="324" t="s">
        <v>1800</v>
      </c>
      <c r="E117" s="18" t="s">
        <v>114</v>
      </c>
      <c r="F117" s="325">
        <v>464.63999999999999</v>
      </c>
      <c r="G117" s="39"/>
      <c r="H117" s="45"/>
    </row>
    <row r="118" s="2" customFormat="1" ht="16.8" customHeight="1">
      <c r="A118" s="39"/>
      <c r="B118" s="45"/>
      <c r="C118" s="324" t="s">
        <v>1737</v>
      </c>
      <c r="D118" s="324" t="s">
        <v>1738</v>
      </c>
      <c r="E118" s="18" t="s">
        <v>225</v>
      </c>
      <c r="F118" s="325">
        <v>0.20999999999999999</v>
      </c>
      <c r="G118" s="39"/>
      <c r="H118" s="45"/>
    </row>
    <row r="119" s="2" customFormat="1" ht="16.8" customHeight="1">
      <c r="A119" s="39"/>
      <c r="B119" s="45"/>
      <c r="C119" s="324" t="s">
        <v>1785</v>
      </c>
      <c r="D119" s="324" t="s">
        <v>1786</v>
      </c>
      <c r="E119" s="18" t="s">
        <v>114</v>
      </c>
      <c r="F119" s="325">
        <v>564.15700000000004</v>
      </c>
      <c r="G119" s="39"/>
      <c r="H119" s="45"/>
    </row>
    <row r="120" s="2" customFormat="1">
      <c r="A120" s="39"/>
      <c r="B120" s="45"/>
      <c r="C120" s="324" t="s">
        <v>1751</v>
      </c>
      <c r="D120" s="324" t="s">
        <v>1752</v>
      </c>
      <c r="E120" s="18" t="s">
        <v>114</v>
      </c>
      <c r="F120" s="325">
        <v>602.923</v>
      </c>
      <c r="G120" s="39"/>
      <c r="H120" s="45"/>
    </row>
    <row r="121" s="2" customFormat="1" ht="16.8" customHeight="1">
      <c r="A121" s="39"/>
      <c r="B121" s="45"/>
      <c r="C121" s="324" t="s">
        <v>1803</v>
      </c>
      <c r="D121" s="324" t="s">
        <v>1804</v>
      </c>
      <c r="E121" s="18" t="s">
        <v>114</v>
      </c>
      <c r="F121" s="325">
        <v>511.10399999999998</v>
      </c>
      <c r="G121" s="39"/>
      <c r="H121" s="45"/>
    </row>
    <row r="122" s="2" customFormat="1" ht="16.8" customHeight="1">
      <c r="A122" s="39"/>
      <c r="B122" s="45"/>
      <c r="C122" s="320" t="s">
        <v>929</v>
      </c>
      <c r="D122" s="321" t="s">
        <v>930</v>
      </c>
      <c r="E122" s="322" t="s">
        <v>272</v>
      </c>
      <c r="F122" s="323">
        <v>265.24000000000001</v>
      </c>
      <c r="G122" s="39"/>
      <c r="H122" s="45"/>
    </row>
    <row r="123" s="2" customFormat="1" ht="16.8" customHeight="1">
      <c r="A123" s="39"/>
      <c r="B123" s="45"/>
      <c r="C123" s="324" t="s">
        <v>1</v>
      </c>
      <c r="D123" s="324" t="s">
        <v>1547</v>
      </c>
      <c r="E123" s="18" t="s">
        <v>1</v>
      </c>
      <c r="F123" s="325">
        <v>19.199999999999999</v>
      </c>
      <c r="G123" s="39"/>
      <c r="H123" s="45"/>
    </row>
    <row r="124" s="2" customFormat="1" ht="16.8" customHeight="1">
      <c r="A124" s="39"/>
      <c r="B124" s="45"/>
      <c r="C124" s="324" t="s">
        <v>1</v>
      </c>
      <c r="D124" s="324" t="s">
        <v>1548</v>
      </c>
      <c r="E124" s="18" t="s">
        <v>1</v>
      </c>
      <c r="F124" s="325">
        <v>12.24</v>
      </c>
      <c r="G124" s="39"/>
      <c r="H124" s="45"/>
    </row>
    <row r="125" s="2" customFormat="1" ht="16.8" customHeight="1">
      <c r="A125" s="39"/>
      <c r="B125" s="45"/>
      <c r="C125" s="324" t="s">
        <v>1</v>
      </c>
      <c r="D125" s="324" t="s">
        <v>4531</v>
      </c>
      <c r="E125" s="18" t="s">
        <v>1</v>
      </c>
      <c r="F125" s="325">
        <v>16.800000000000001</v>
      </c>
      <c r="G125" s="39"/>
      <c r="H125" s="45"/>
    </row>
    <row r="126" s="2" customFormat="1" ht="16.8" customHeight="1">
      <c r="A126" s="39"/>
      <c r="B126" s="45"/>
      <c r="C126" s="324" t="s">
        <v>1</v>
      </c>
      <c r="D126" s="324" t="s">
        <v>4532</v>
      </c>
      <c r="E126" s="18" t="s">
        <v>1</v>
      </c>
      <c r="F126" s="325">
        <v>40.799999999999997</v>
      </c>
      <c r="G126" s="39"/>
      <c r="H126" s="45"/>
    </row>
    <row r="127" s="2" customFormat="1" ht="16.8" customHeight="1">
      <c r="A127" s="39"/>
      <c r="B127" s="45"/>
      <c r="C127" s="324" t="s">
        <v>1</v>
      </c>
      <c r="D127" s="324" t="s">
        <v>4533</v>
      </c>
      <c r="E127" s="18" t="s">
        <v>1</v>
      </c>
      <c r="F127" s="325">
        <v>26</v>
      </c>
      <c r="G127" s="39"/>
      <c r="H127" s="45"/>
    </row>
    <row r="128" s="2" customFormat="1" ht="16.8" customHeight="1">
      <c r="A128" s="39"/>
      <c r="B128" s="45"/>
      <c r="C128" s="324" t="s">
        <v>1</v>
      </c>
      <c r="D128" s="324" t="s">
        <v>4534</v>
      </c>
      <c r="E128" s="18" t="s">
        <v>1</v>
      </c>
      <c r="F128" s="325">
        <v>22.800000000000001</v>
      </c>
      <c r="G128" s="39"/>
      <c r="H128" s="45"/>
    </row>
    <row r="129" s="2" customFormat="1" ht="16.8" customHeight="1">
      <c r="A129" s="39"/>
      <c r="B129" s="45"/>
      <c r="C129" s="324" t="s">
        <v>1</v>
      </c>
      <c r="D129" s="324" t="s">
        <v>4535</v>
      </c>
      <c r="E129" s="18" t="s">
        <v>1</v>
      </c>
      <c r="F129" s="325">
        <v>27.600000000000001</v>
      </c>
      <c r="G129" s="39"/>
      <c r="H129" s="45"/>
    </row>
    <row r="130" s="2" customFormat="1" ht="16.8" customHeight="1">
      <c r="A130" s="39"/>
      <c r="B130" s="45"/>
      <c r="C130" s="324" t="s">
        <v>1</v>
      </c>
      <c r="D130" s="324" t="s">
        <v>4536</v>
      </c>
      <c r="E130" s="18" t="s">
        <v>1</v>
      </c>
      <c r="F130" s="325">
        <v>39.600000000000001</v>
      </c>
      <c r="G130" s="39"/>
      <c r="H130" s="45"/>
    </row>
    <row r="131" s="2" customFormat="1" ht="16.8" customHeight="1">
      <c r="A131" s="39"/>
      <c r="B131" s="45"/>
      <c r="C131" s="324" t="s">
        <v>1</v>
      </c>
      <c r="D131" s="324" t="s">
        <v>4537</v>
      </c>
      <c r="E131" s="18" t="s">
        <v>1</v>
      </c>
      <c r="F131" s="325">
        <v>27.199999999999999</v>
      </c>
      <c r="G131" s="39"/>
      <c r="H131" s="45"/>
    </row>
    <row r="132" s="2" customFormat="1" ht="16.8" customHeight="1">
      <c r="A132" s="39"/>
      <c r="B132" s="45"/>
      <c r="C132" s="324" t="s">
        <v>1</v>
      </c>
      <c r="D132" s="324" t="s">
        <v>4538</v>
      </c>
      <c r="E132" s="18" t="s">
        <v>1</v>
      </c>
      <c r="F132" s="325">
        <v>33</v>
      </c>
      <c r="G132" s="39"/>
      <c r="H132" s="45"/>
    </row>
    <row r="133" s="2" customFormat="1" ht="16.8" customHeight="1">
      <c r="A133" s="39"/>
      <c r="B133" s="45"/>
      <c r="C133" s="324" t="s">
        <v>1</v>
      </c>
      <c r="D133" s="324" t="s">
        <v>183</v>
      </c>
      <c r="E133" s="18" t="s">
        <v>1</v>
      </c>
      <c r="F133" s="325">
        <v>265.24000000000001</v>
      </c>
      <c r="G133" s="39"/>
      <c r="H133" s="45"/>
    </row>
    <row r="134" s="2" customFormat="1" ht="16.8" customHeight="1">
      <c r="A134" s="39"/>
      <c r="B134" s="45"/>
      <c r="C134" s="326" t="s">
        <v>4505</v>
      </c>
      <c r="D134" s="39"/>
      <c r="E134" s="39"/>
      <c r="F134" s="39"/>
      <c r="G134" s="39"/>
      <c r="H134" s="45"/>
    </row>
    <row r="135" s="2" customFormat="1" ht="16.8" customHeight="1">
      <c r="A135" s="39"/>
      <c r="B135" s="45"/>
      <c r="C135" s="324" t="s">
        <v>1894</v>
      </c>
      <c r="D135" s="324" t="s">
        <v>1895</v>
      </c>
      <c r="E135" s="18" t="s">
        <v>272</v>
      </c>
      <c r="F135" s="325">
        <v>281.63999999999999</v>
      </c>
      <c r="G135" s="39"/>
      <c r="H135" s="45"/>
    </row>
    <row r="136" s="2" customFormat="1" ht="16.8" customHeight="1">
      <c r="A136" s="39"/>
      <c r="B136" s="45"/>
      <c r="C136" s="324" t="s">
        <v>1908</v>
      </c>
      <c r="D136" s="324" t="s">
        <v>1909</v>
      </c>
      <c r="E136" s="18" t="s">
        <v>272</v>
      </c>
      <c r="F136" s="325">
        <v>281.63999999999999</v>
      </c>
      <c r="G136" s="39"/>
      <c r="H136" s="45"/>
    </row>
    <row r="137" s="2" customFormat="1" ht="16.8" customHeight="1">
      <c r="A137" s="39"/>
      <c r="B137" s="45"/>
      <c r="C137" s="320" t="s">
        <v>932</v>
      </c>
      <c r="D137" s="321" t="s">
        <v>933</v>
      </c>
      <c r="E137" s="322" t="s">
        <v>114</v>
      </c>
      <c r="F137" s="323">
        <v>824.70000000000005</v>
      </c>
      <c r="G137" s="39"/>
      <c r="H137" s="45"/>
    </row>
    <row r="138" s="2" customFormat="1" ht="16.8" customHeight="1">
      <c r="A138" s="39"/>
      <c r="B138" s="45"/>
      <c r="C138" s="324" t="s">
        <v>1</v>
      </c>
      <c r="D138" s="324" t="s">
        <v>4506</v>
      </c>
      <c r="E138" s="18" t="s">
        <v>1</v>
      </c>
      <c r="F138" s="325">
        <v>0</v>
      </c>
      <c r="G138" s="39"/>
      <c r="H138" s="45"/>
    </row>
    <row r="139" s="2" customFormat="1" ht="16.8" customHeight="1">
      <c r="A139" s="39"/>
      <c r="B139" s="45"/>
      <c r="C139" s="324" t="s">
        <v>1</v>
      </c>
      <c r="D139" s="324" t="s">
        <v>1945</v>
      </c>
      <c r="E139" s="18" t="s">
        <v>1</v>
      </c>
      <c r="F139" s="325">
        <v>19.800000000000001</v>
      </c>
      <c r="G139" s="39"/>
      <c r="H139" s="45"/>
    </row>
    <row r="140" s="2" customFormat="1" ht="16.8" customHeight="1">
      <c r="A140" s="39"/>
      <c r="B140" s="45"/>
      <c r="C140" s="324" t="s">
        <v>1</v>
      </c>
      <c r="D140" s="324" t="s">
        <v>574</v>
      </c>
      <c r="E140" s="18" t="s">
        <v>1</v>
      </c>
      <c r="F140" s="325">
        <v>36</v>
      </c>
      <c r="G140" s="39"/>
      <c r="H140" s="45"/>
    </row>
    <row r="141" s="2" customFormat="1" ht="16.8" customHeight="1">
      <c r="A141" s="39"/>
      <c r="B141" s="45"/>
      <c r="C141" s="324" t="s">
        <v>1</v>
      </c>
      <c r="D141" s="324" t="s">
        <v>575</v>
      </c>
      <c r="E141" s="18" t="s">
        <v>1</v>
      </c>
      <c r="F141" s="325">
        <v>35.149999999999999</v>
      </c>
      <c r="G141" s="39"/>
      <c r="H141" s="45"/>
    </row>
    <row r="142" s="2" customFormat="1" ht="16.8" customHeight="1">
      <c r="A142" s="39"/>
      <c r="B142" s="45"/>
      <c r="C142" s="324" t="s">
        <v>1</v>
      </c>
      <c r="D142" s="324" t="s">
        <v>1946</v>
      </c>
      <c r="E142" s="18" t="s">
        <v>1</v>
      </c>
      <c r="F142" s="325">
        <v>8.3200000000000003</v>
      </c>
      <c r="G142" s="39"/>
      <c r="H142" s="45"/>
    </row>
    <row r="143" s="2" customFormat="1" ht="16.8" customHeight="1">
      <c r="A143" s="39"/>
      <c r="B143" s="45"/>
      <c r="C143" s="324" t="s">
        <v>1</v>
      </c>
      <c r="D143" s="324" t="s">
        <v>1980</v>
      </c>
      <c r="E143" s="18" t="s">
        <v>1</v>
      </c>
      <c r="F143" s="325">
        <v>5.2800000000000002</v>
      </c>
      <c r="G143" s="39"/>
      <c r="H143" s="45"/>
    </row>
    <row r="144" s="2" customFormat="1" ht="16.8" customHeight="1">
      <c r="A144" s="39"/>
      <c r="B144" s="45"/>
      <c r="C144" s="324" t="s">
        <v>1</v>
      </c>
      <c r="D144" s="324" t="s">
        <v>1948</v>
      </c>
      <c r="E144" s="18" t="s">
        <v>1</v>
      </c>
      <c r="F144" s="325">
        <v>7.5899999999999999</v>
      </c>
      <c r="G144" s="39"/>
      <c r="H144" s="45"/>
    </row>
    <row r="145" s="2" customFormat="1" ht="16.8" customHeight="1">
      <c r="A145" s="39"/>
      <c r="B145" s="45"/>
      <c r="C145" s="324" t="s">
        <v>1</v>
      </c>
      <c r="D145" s="324" t="s">
        <v>1949</v>
      </c>
      <c r="E145" s="18" t="s">
        <v>1</v>
      </c>
      <c r="F145" s="325">
        <v>13.800000000000001</v>
      </c>
      <c r="G145" s="39"/>
      <c r="H145" s="45"/>
    </row>
    <row r="146" s="2" customFormat="1" ht="16.8" customHeight="1">
      <c r="A146" s="39"/>
      <c r="B146" s="45"/>
      <c r="C146" s="324" t="s">
        <v>1</v>
      </c>
      <c r="D146" s="324" t="s">
        <v>576</v>
      </c>
      <c r="E146" s="18" t="s">
        <v>1</v>
      </c>
      <c r="F146" s="325">
        <v>10.119999999999999</v>
      </c>
      <c r="G146" s="39"/>
      <c r="H146" s="45"/>
    </row>
    <row r="147" s="2" customFormat="1" ht="16.8" customHeight="1">
      <c r="A147" s="39"/>
      <c r="B147" s="45"/>
      <c r="C147" s="324" t="s">
        <v>1</v>
      </c>
      <c r="D147" s="324" t="s">
        <v>1950</v>
      </c>
      <c r="E147" s="18" t="s">
        <v>1</v>
      </c>
      <c r="F147" s="325">
        <v>2.1600000000000001</v>
      </c>
      <c r="G147" s="39"/>
      <c r="H147" s="45"/>
    </row>
    <row r="148" s="2" customFormat="1" ht="16.8" customHeight="1">
      <c r="A148" s="39"/>
      <c r="B148" s="45"/>
      <c r="C148" s="324" t="s">
        <v>1</v>
      </c>
      <c r="D148" s="324" t="s">
        <v>577</v>
      </c>
      <c r="E148" s="18" t="s">
        <v>1</v>
      </c>
      <c r="F148" s="325">
        <v>36.82</v>
      </c>
      <c r="G148" s="39"/>
      <c r="H148" s="45"/>
    </row>
    <row r="149" s="2" customFormat="1" ht="16.8" customHeight="1">
      <c r="A149" s="39"/>
      <c r="B149" s="45"/>
      <c r="C149" s="324" t="s">
        <v>1</v>
      </c>
      <c r="D149" s="324" t="s">
        <v>578</v>
      </c>
      <c r="E149" s="18" t="s">
        <v>1</v>
      </c>
      <c r="F149" s="325">
        <v>150.31999999999999</v>
      </c>
      <c r="G149" s="39"/>
      <c r="H149" s="45"/>
    </row>
    <row r="150" s="2" customFormat="1" ht="16.8" customHeight="1">
      <c r="A150" s="39"/>
      <c r="B150" s="45"/>
      <c r="C150" s="324" t="s">
        <v>1</v>
      </c>
      <c r="D150" s="324" t="s">
        <v>579</v>
      </c>
      <c r="E150" s="18" t="s">
        <v>1</v>
      </c>
      <c r="F150" s="325">
        <v>53.780000000000001</v>
      </c>
      <c r="G150" s="39"/>
      <c r="H150" s="45"/>
    </row>
    <row r="151" s="2" customFormat="1" ht="16.8" customHeight="1">
      <c r="A151" s="39"/>
      <c r="B151" s="45"/>
      <c r="C151" s="324" t="s">
        <v>1</v>
      </c>
      <c r="D151" s="324" t="s">
        <v>580</v>
      </c>
      <c r="E151" s="18" t="s">
        <v>1</v>
      </c>
      <c r="F151" s="325">
        <v>15.35</v>
      </c>
      <c r="G151" s="39"/>
      <c r="H151" s="45"/>
    </row>
    <row r="152" s="2" customFormat="1" ht="16.8" customHeight="1">
      <c r="A152" s="39"/>
      <c r="B152" s="45"/>
      <c r="C152" s="324" t="s">
        <v>1</v>
      </c>
      <c r="D152" s="324" t="s">
        <v>581</v>
      </c>
      <c r="E152" s="18" t="s">
        <v>1</v>
      </c>
      <c r="F152" s="325">
        <v>17</v>
      </c>
      <c r="G152" s="39"/>
      <c r="H152" s="45"/>
    </row>
    <row r="153" s="2" customFormat="1" ht="16.8" customHeight="1">
      <c r="A153" s="39"/>
      <c r="B153" s="45"/>
      <c r="C153" s="324" t="s">
        <v>1</v>
      </c>
      <c r="D153" s="324" t="s">
        <v>334</v>
      </c>
      <c r="E153" s="18" t="s">
        <v>1</v>
      </c>
      <c r="F153" s="325">
        <v>411.49000000000001</v>
      </c>
      <c r="G153" s="39"/>
      <c r="H153" s="45"/>
    </row>
    <row r="154" s="2" customFormat="1" ht="16.8" customHeight="1">
      <c r="A154" s="39"/>
      <c r="B154" s="45"/>
      <c r="C154" s="324" t="s">
        <v>1</v>
      </c>
      <c r="D154" s="324" t="s">
        <v>4511</v>
      </c>
      <c r="E154" s="18" t="s">
        <v>1</v>
      </c>
      <c r="F154" s="325">
        <v>0</v>
      </c>
      <c r="G154" s="39"/>
      <c r="H154" s="45"/>
    </row>
    <row r="155" s="2" customFormat="1" ht="16.8" customHeight="1">
      <c r="A155" s="39"/>
      <c r="B155" s="45"/>
      <c r="C155" s="324" t="s">
        <v>1</v>
      </c>
      <c r="D155" s="324" t="s">
        <v>582</v>
      </c>
      <c r="E155" s="18" t="s">
        <v>1</v>
      </c>
      <c r="F155" s="325">
        <v>20.489999999999998</v>
      </c>
      <c r="G155" s="39"/>
      <c r="H155" s="45"/>
    </row>
    <row r="156" s="2" customFormat="1" ht="16.8" customHeight="1">
      <c r="A156" s="39"/>
      <c r="B156" s="45"/>
      <c r="C156" s="324" t="s">
        <v>1</v>
      </c>
      <c r="D156" s="324" t="s">
        <v>1952</v>
      </c>
      <c r="E156" s="18" t="s">
        <v>1</v>
      </c>
      <c r="F156" s="325">
        <v>7.3499999999999996</v>
      </c>
      <c r="G156" s="39"/>
      <c r="H156" s="45"/>
    </row>
    <row r="157" s="2" customFormat="1" ht="16.8" customHeight="1">
      <c r="A157" s="39"/>
      <c r="B157" s="45"/>
      <c r="C157" s="324" t="s">
        <v>1</v>
      </c>
      <c r="D157" s="324" t="s">
        <v>1953</v>
      </c>
      <c r="E157" s="18" t="s">
        <v>1</v>
      </c>
      <c r="F157" s="325">
        <v>10.960000000000001</v>
      </c>
      <c r="G157" s="39"/>
      <c r="H157" s="45"/>
    </row>
    <row r="158" s="2" customFormat="1" ht="16.8" customHeight="1">
      <c r="A158" s="39"/>
      <c r="B158" s="45"/>
      <c r="C158" s="324" t="s">
        <v>1</v>
      </c>
      <c r="D158" s="324" t="s">
        <v>1954</v>
      </c>
      <c r="E158" s="18" t="s">
        <v>1</v>
      </c>
      <c r="F158" s="325">
        <v>53.600000000000001</v>
      </c>
      <c r="G158" s="39"/>
      <c r="H158" s="45"/>
    </row>
    <row r="159" s="2" customFormat="1" ht="16.8" customHeight="1">
      <c r="A159" s="39"/>
      <c r="B159" s="45"/>
      <c r="C159" s="324" t="s">
        <v>1</v>
      </c>
      <c r="D159" s="324" t="s">
        <v>1955</v>
      </c>
      <c r="E159" s="18" t="s">
        <v>1</v>
      </c>
      <c r="F159" s="325">
        <v>36.520000000000003</v>
      </c>
      <c r="G159" s="39"/>
      <c r="H159" s="45"/>
    </row>
    <row r="160" s="2" customFormat="1" ht="16.8" customHeight="1">
      <c r="A160" s="39"/>
      <c r="B160" s="45"/>
      <c r="C160" s="324" t="s">
        <v>1</v>
      </c>
      <c r="D160" s="324" t="s">
        <v>1956</v>
      </c>
      <c r="E160" s="18" t="s">
        <v>1</v>
      </c>
      <c r="F160" s="325">
        <v>21.920000000000002</v>
      </c>
      <c r="G160" s="39"/>
      <c r="H160" s="45"/>
    </row>
    <row r="161" s="2" customFormat="1" ht="16.8" customHeight="1">
      <c r="A161" s="39"/>
      <c r="B161" s="45"/>
      <c r="C161" s="324" t="s">
        <v>1</v>
      </c>
      <c r="D161" s="324" t="s">
        <v>1957</v>
      </c>
      <c r="E161" s="18" t="s">
        <v>1</v>
      </c>
      <c r="F161" s="325">
        <v>30.960000000000001</v>
      </c>
      <c r="G161" s="39"/>
      <c r="H161" s="45"/>
    </row>
    <row r="162" s="2" customFormat="1" ht="16.8" customHeight="1">
      <c r="A162" s="39"/>
      <c r="B162" s="45"/>
      <c r="C162" s="324" t="s">
        <v>1</v>
      </c>
      <c r="D162" s="324" t="s">
        <v>1958</v>
      </c>
      <c r="E162" s="18" t="s">
        <v>1</v>
      </c>
      <c r="F162" s="325">
        <v>21.719999999999999</v>
      </c>
      <c r="G162" s="39"/>
      <c r="H162" s="45"/>
    </row>
    <row r="163" s="2" customFormat="1" ht="16.8" customHeight="1">
      <c r="A163" s="39"/>
      <c r="B163" s="45"/>
      <c r="C163" s="324" t="s">
        <v>1</v>
      </c>
      <c r="D163" s="324" t="s">
        <v>1959</v>
      </c>
      <c r="E163" s="18" t="s">
        <v>1</v>
      </c>
      <c r="F163" s="325">
        <v>27.02</v>
      </c>
      <c r="G163" s="39"/>
      <c r="H163" s="45"/>
    </row>
    <row r="164" s="2" customFormat="1" ht="16.8" customHeight="1">
      <c r="A164" s="39"/>
      <c r="B164" s="45"/>
      <c r="C164" s="324" t="s">
        <v>1</v>
      </c>
      <c r="D164" s="324" t="s">
        <v>1960</v>
      </c>
      <c r="E164" s="18" t="s">
        <v>1</v>
      </c>
      <c r="F164" s="325">
        <v>120.33</v>
      </c>
      <c r="G164" s="39"/>
      <c r="H164" s="45"/>
    </row>
    <row r="165" s="2" customFormat="1" ht="16.8" customHeight="1">
      <c r="A165" s="39"/>
      <c r="B165" s="45"/>
      <c r="C165" s="324" t="s">
        <v>1</v>
      </c>
      <c r="D165" s="324" t="s">
        <v>1961</v>
      </c>
      <c r="E165" s="18" t="s">
        <v>1</v>
      </c>
      <c r="F165" s="325">
        <v>2.2799999999999998</v>
      </c>
      <c r="G165" s="39"/>
      <c r="H165" s="45"/>
    </row>
    <row r="166" s="2" customFormat="1" ht="16.8" customHeight="1">
      <c r="A166" s="39"/>
      <c r="B166" s="45"/>
      <c r="C166" s="324" t="s">
        <v>1</v>
      </c>
      <c r="D166" s="324" t="s">
        <v>1962</v>
      </c>
      <c r="E166" s="18" t="s">
        <v>1</v>
      </c>
      <c r="F166" s="325">
        <v>2.25</v>
      </c>
      <c r="G166" s="39"/>
      <c r="H166" s="45"/>
    </row>
    <row r="167" s="2" customFormat="1" ht="16.8" customHeight="1">
      <c r="A167" s="39"/>
      <c r="B167" s="45"/>
      <c r="C167" s="324" t="s">
        <v>1</v>
      </c>
      <c r="D167" s="324" t="s">
        <v>1963</v>
      </c>
      <c r="E167" s="18" t="s">
        <v>1</v>
      </c>
      <c r="F167" s="325">
        <v>11.5</v>
      </c>
      <c r="G167" s="39"/>
      <c r="H167" s="45"/>
    </row>
    <row r="168" s="2" customFormat="1" ht="16.8" customHeight="1">
      <c r="A168" s="39"/>
      <c r="B168" s="45"/>
      <c r="C168" s="324" t="s">
        <v>1</v>
      </c>
      <c r="D168" s="324" t="s">
        <v>1964</v>
      </c>
      <c r="E168" s="18" t="s">
        <v>1</v>
      </c>
      <c r="F168" s="325">
        <v>3.2400000000000002</v>
      </c>
      <c r="G168" s="39"/>
      <c r="H168" s="45"/>
    </row>
    <row r="169" s="2" customFormat="1" ht="16.8" customHeight="1">
      <c r="A169" s="39"/>
      <c r="B169" s="45"/>
      <c r="C169" s="324" t="s">
        <v>1</v>
      </c>
      <c r="D169" s="324" t="s">
        <v>1965</v>
      </c>
      <c r="E169" s="18" t="s">
        <v>1</v>
      </c>
      <c r="F169" s="325">
        <v>8.4900000000000002</v>
      </c>
      <c r="G169" s="39"/>
      <c r="H169" s="45"/>
    </row>
    <row r="170" s="2" customFormat="1" ht="16.8" customHeight="1">
      <c r="A170" s="39"/>
      <c r="B170" s="45"/>
      <c r="C170" s="324" t="s">
        <v>1</v>
      </c>
      <c r="D170" s="324" t="s">
        <v>1966</v>
      </c>
      <c r="E170" s="18" t="s">
        <v>1</v>
      </c>
      <c r="F170" s="325">
        <v>8</v>
      </c>
      <c r="G170" s="39"/>
      <c r="H170" s="45"/>
    </row>
    <row r="171" s="2" customFormat="1" ht="16.8" customHeight="1">
      <c r="A171" s="39"/>
      <c r="B171" s="45"/>
      <c r="C171" s="324" t="s">
        <v>1</v>
      </c>
      <c r="D171" s="324" t="s">
        <v>1981</v>
      </c>
      <c r="E171" s="18" t="s">
        <v>1</v>
      </c>
      <c r="F171" s="325">
        <v>2.6000000000000001</v>
      </c>
      <c r="G171" s="39"/>
      <c r="H171" s="45"/>
    </row>
    <row r="172" s="2" customFormat="1" ht="16.8" customHeight="1">
      <c r="A172" s="39"/>
      <c r="B172" s="45"/>
      <c r="C172" s="324" t="s">
        <v>1</v>
      </c>
      <c r="D172" s="324" t="s">
        <v>1982</v>
      </c>
      <c r="E172" s="18" t="s">
        <v>1</v>
      </c>
      <c r="F172" s="325">
        <v>2.6000000000000001</v>
      </c>
      <c r="G172" s="39"/>
      <c r="H172" s="45"/>
    </row>
    <row r="173" s="2" customFormat="1" ht="16.8" customHeight="1">
      <c r="A173" s="39"/>
      <c r="B173" s="45"/>
      <c r="C173" s="324" t="s">
        <v>1</v>
      </c>
      <c r="D173" s="324" t="s">
        <v>1969</v>
      </c>
      <c r="E173" s="18" t="s">
        <v>1</v>
      </c>
      <c r="F173" s="325">
        <v>8</v>
      </c>
      <c r="G173" s="39"/>
      <c r="H173" s="45"/>
    </row>
    <row r="174" s="2" customFormat="1" ht="16.8" customHeight="1">
      <c r="A174" s="39"/>
      <c r="B174" s="45"/>
      <c r="C174" s="324" t="s">
        <v>1</v>
      </c>
      <c r="D174" s="324" t="s">
        <v>1970</v>
      </c>
      <c r="E174" s="18" t="s">
        <v>1</v>
      </c>
      <c r="F174" s="325">
        <v>2.73</v>
      </c>
      <c r="G174" s="39"/>
      <c r="H174" s="45"/>
    </row>
    <row r="175" s="2" customFormat="1" ht="16.8" customHeight="1">
      <c r="A175" s="39"/>
      <c r="B175" s="45"/>
      <c r="C175" s="324" t="s">
        <v>1</v>
      </c>
      <c r="D175" s="324" t="s">
        <v>1971</v>
      </c>
      <c r="E175" s="18" t="s">
        <v>1</v>
      </c>
      <c r="F175" s="325">
        <v>2.73</v>
      </c>
      <c r="G175" s="39"/>
      <c r="H175" s="45"/>
    </row>
    <row r="176" s="2" customFormat="1" ht="16.8" customHeight="1">
      <c r="A176" s="39"/>
      <c r="B176" s="45"/>
      <c r="C176" s="324" t="s">
        <v>1</v>
      </c>
      <c r="D176" s="324" t="s">
        <v>1972</v>
      </c>
      <c r="E176" s="18" t="s">
        <v>1</v>
      </c>
      <c r="F176" s="325">
        <v>5.8799999999999999</v>
      </c>
      <c r="G176" s="39"/>
      <c r="H176" s="45"/>
    </row>
    <row r="177" s="2" customFormat="1" ht="16.8" customHeight="1">
      <c r="A177" s="39"/>
      <c r="B177" s="45"/>
      <c r="C177" s="324" t="s">
        <v>1</v>
      </c>
      <c r="D177" s="324" t="s">
        <v>1973</v>
      </c>
      <c r="E177" s="18" t="s">
        <v>1</v>
      </c>
      <c r="F177" s="325">
        <v>2.04</v>
      </c>
      <c r="G177" s="39"/>
      <c r="H177" s="45"/>
    </row>
    <row r="178" s="2" customFormat="1" ht="16.8" customHeight="1">
      <c r="A178" s="39"/>
      <c r="B178" s="45"/>
      <c r="C178" s="324" t="s">
        <v>1</v>
      </c>
      <c r="D178" s="324" t="s">
        <v>334</v>
      </c>
      <c r="E178" s="18" t="s">
        <v>1</v>
      </c>
      <c r="F178" s="325">
        <v>413.20999999999998</v>
      </c>
      <c r="G178" s="39"/>
      <c r="H178" s="45"/>
    </row>
    <row r="179" s="2" customFormat="1" ht="16.8" customHeight="1">
      <c r="A179" s="39"/>
      <c r="B179" s="45"/>
      <c r="C179" s="324" t="s">
        <v>1</v>
      </c>
      <c r="D179" s="324" t="s">
        <v>183</v>
      </c>
      <c r="E179" s="18" t="s">
        <v>1</v>
      </c>
      <c r="F179" s="325">
        <v>824.70000000000005</v>
      </c>
      <c r="G179" s="39"/>
      <c r="H179" s="45"/>
    </row>
    <row r="180" s="2" customFormat="1" ht="16.8" customHeight="1">
      <c r="A180" s="39"/>
      <c r="B180" s="45"/>
      <c r="C180" s="326" t="s">
        <v>4505</v>
      </c>
      <c r="D180" s="39"/>
      <c r="E180" s="39"/>
      <c r="F180" s="39"/>
      <c r="G180" s="39"/>
      <c r="H180" s="45"/>
    </row>
    <row r="181" s="2" customFormat="1" ht="16.8" customHeight="1">
      <c r="A181" s="39"/>
      <c r="B181" s="45"/>
      <c r="C181" s="324" t="s">
        <v>2743</v>
      </c>
      <c r="D181" s="324" t="s">
        <v>2744</v>
      </c>
      <c r="E181" s="18" t="s">
        <v>114</v>
      </c>
      <c r="F181" s="325">
        <v>824.70000000000005</v>
      </c>
      <c r="G181" s="39"/>
      <c r="H181" s="45"/>
    </row>
    <row r="182" s="2" customFormat="1" ht="16.8" customHeight="1">
      <c r="A182" s="39"/>
      <c r="B182" s="45"/>
      <c r="C182" s="324" t="s">
        <v>1637</v>
      </c>
      <c r="D182" s="324" t="s">
        <v>1638</v>
      </c>
      <c r="E182" s="18" t="s">
        <v>114</v>
      </c>
      <c r="F182" s="325">
        <v>824.70000000000005</v>
      </c>
      <c r="G182" s="39"/>
      <c r="H182" s="45"/>
    </row>
    <row r="183" s="2" customFormat="1" ht="16.8" customHeight="1">
      <c r="A183" s="39"/>
      <c r="B183" s="45"/>
      <c r="C183" s="320" t="s">
        <v>935</v>
      </c>
      <c r="D183" s="321" t="s">
        <v>936</v>
      </c>
      <c r="E183" s="322" t="s">
        <v>114</v>
      </c>
      <c r="F183" s="323">
        <v>411.49000000000001</v>
      </c>
      <c r="G183" s="39"/>
      <c r="H183" s="45"/>
    </row>
    <row r="184" s="2" customFormat="1" ht="16.8" customHeight="1">
      <c r="A184" s="39"/>
      <c r="B184" s="45"/>
      <c r="C184" s="324" t="s">
        <v>1</v>
      </c>
      <c r="D184" s="324" t="s">
        <v>4506</v>
      </c>
      <c r="E184" s="18" t="s">
        <v>1</v>
      </c>
      <c r="F184" s="325">
        <v>0</v>
      </c>
      <c r="G184" s="39"/>
      <c r="H184" s="45"/>
    </row>
    <row r="185" s="2" customFormat="1" ht="16.8" customHeight="1">
      <c r="A185" s="39"/>
      <c r="B185" s="45"/>
      <c r="C185" s="324" t="s">
        <v>1</v>
      </c>
      <c r="D185" s="324" t="s">
        <v>1945</v>
      </c>
      <c r="E185" s="18" t="s">
        <v>1</v>
      </c>
      <c r="F185" s="325">
        <v>19.800000000000001</v>
      </c>
      <c r="G185" s="39"/>
      <c r="H185" s="45"/>
    </row>
    <row r="186" s="2" customFormat="1" ht="16.8" customHeight="1">
      <c r="A186" s="39"/>
      <c r="B186" s="45"/>
      <c r="C186" s="324" t="s">
        <v>1</v>
      </c>
      <c r="D186" s="324" t="s">
        <v>574</v>
      </c>
      <c r="E186" s="18" t="s">
        <v>1</v>
      </c>
      <c r="F186" s="325">
        <v>36</v>
      </c>
      <c r="G186" s="39"/>
      <c r="H186" s="45"/>
    </row>
    <row r="187" s="2" customFormat="1" ht="16.8" customHeight="1">
      <c r="A187" s="39"/>
      <c r="B187" s="45"/>
      <c r="C187" s="324" t="s">
        <v>1</v>
      </c>
      <c r="D187" s="324" t="s">
        <v>575</v>
      </c>
      <c r="E187" s="18" t="s">
        <v>1</v>
      </c>
      <c r="F187" s="325">
        <v>35.149999999999999</v>
      </c>
      <c r="G187" s="39"/>
      <c r="H187" s="45"/>
    </row>
    <row r="188" s="2" customFormat="1" ht="16.8" customHeight="1">
      <c r="A188" s="39"/>
      <c r="B188" s="45"/>
      <c r="C188" s="324" t="s">
        <v>1</v>
      </c>
      <c r="D188" s="324" t="s">
        <v>1946</v>
      </c>
      <c r="E188" s="18" t="s">
        <v>1</v>
      </c>
      <c r="F188" s="325">
        <v>8.3200000000000003</v>
      </c>
      <c r="G188" s="39"/>
      <c r="H188" s="45"/>
    </row>
    <row r="189" s="2" customFormat="1" ht="16.8" customHeight="1">
      <c r="A189" s="39"/>
      <c r="B189" s="45"/>
      <c r="C189" s="324" t="s">
        <v>1</v>
      </c>
      <c r="D189" s="324" t="s">
        <v>1980</v>
      </c>
      <c r="E189" s="18" t="s">
        <v>1</v>
      </c>
      <c r="F189" s="325">
        <v>5.2800000000000002</v>
      </c>
      <c r="G189" s="39"/>
      <c r="H189" s="45"/>
    </row>
    <row r="190" s="2" customFormat="1" ht="16.8" customHeight="1">
      <c r="A190" s="39"/>
      <c r="B190" s="45"/>
      <c r="C190" s="324" t="s">
        <v>1</v>
      </c>
      <c r="D190" s="324" t="s">
        <v>1948</v>
      </c>
      <c r="E190" s="18" t="s">
        <v>1</v>
      </c>
      <c r="F190" s="325">
        <v>7.5899999999999999</v>
      </c>
      <c r="G190" s="39"/>
      <c r="H190" s="45"/>
    </row>
    <row r="191" s="2" customFormat="1" ht="16.8" customHeight="1">
      <c r="A191" s="39"/>
      <c r="B191" s="45"/>
      <c r="C191" s="324" t="s">
        <v>1</v>
      </c>
      <c r="D191" s="324" t="s">
        <v>1949</v>
      </c>
      <c r="E191" s="18" t="s">
        <v>1</v>
      </c>
      <c r="F191" s="325">
        <v>13.800000000000001</v>
      </c>
      <c r="G191" s="39"/>
      <c r="H191" s="45"/>
    </row>
    <row r="192" s="2" customFormat="1" ht="16.8" customHeight="1">
      <c r="A192" s="39"/>
      <c r="B192" s="45"/>
      <c r="C192" s="324" t="s">
        <v>1</v>
      </c>
      <c r="D192" s="324" t="s">
        <v>576</v>
      </c>
      <c r="E192" s="18" t="s">
        <v>1</v>
      </c>
      <c r="F192" s="325">
        <v>10.119999999999999</v>
      </c>
      <c r="G192" s="39"/>
      <c r="H192" s="45"/>
    </row>
    <row r="193" s="2" customFormat="1" ht="16.8" customHeight="1">
      <c r="A193" s="39"/>
      <c r="B193" s="45"/>
      <c r="C193" s="324" t="s">
        <v>1</v>
      </c>
      <c r="D193" s="324" t="s">
        <v>1950</v>
      </c>
      <c r="E193" s="18" t="s">
        <v>1</v>
      </c>
      <c r="F193" s="325">
        <v>2.1600000000000001</v>
      </c>
      <c r="G193" s="39"/>
      <c r="H193" s="45"/>
    </row>
    <row r="194" s="2" customFormat="1" ht="16.8" customHeight="1">
      <c r="A194" s="39"/>
      <c r="B194" s="45"/>
      <c r="C194" s="324" t="s">
        <v>1</v>
      </c>
      <c r="D194" s="324" t="s">
        <v>577</v>
      </c>
      <c r="E194" s="18" t="s">
        <v>1</v>
      </c>
      <c r="F194" s="325">
        <v>36.82</v>
      </c>
      <c r="G194" s="39"/>
      <c r="H194" s="45"/>
    </row>
    <row r="195" s="2" customFormat="1" ht="16.8" customHeight="1">
      <c r="A195" s="39"/>
      <c r="B195" s="45"/>
      <c r="C195" s="324" t="s">
        <v>1</v>
      </c>
      <c r="D195" s="324" t="s">
        <v>578</v>
      </c>
      <c r="E195" s="18" t="s">
        <v>1</v>
      </c>
      <c r="F195" s="325">
        <v>150.31999999999999</v>
      </c>
      <c r="G195" s="39"/>
      <c r="H195" s="45"/>
    </row>
    <row r="196" s="2" customFormat="1" ht="16.8" customHeight="1">
      <c r="A196" s="39"/>
      <c r="B196" s="45"/>
      <c r="C196" s="324" t="s">
        <v>1</v>
      </c>
      <c r="D196" s="324" t="s">
        <v>579</v>
      </c>
      <c r="E196" s="18" t="s">
        <v>1</v>
      </c>
      <c r="F196" s="325">
        <v>53.780000000000001</v>
      </c>
      <c r="G196" s="39"/>
      <c r="H196" s="45"/>
    </row>
    <row r="197" s="2" customFormat="1" ht="16.8" customHeight="1">
      <c r="A197" s="39"/>
      <c r="B197" s="45"/>
      <c r="C197" s="324" t="s">
        <v>1</v>
      </c>
      <c r="D197" s="324" t="s">
        <v>580</v>
      </c>
      <c r="E197" s="18" t="s">
        <v>1</v>
      </c>
      <c r="F197" s="325">
        <v>15.35</v>
      </c>
      <c r="G197" s="39"/>
      <c r="H197" s="45"/>
    </row>
    <row r="198" s="2" customFormat="1" ht="16.8" customHeight="1">
      <c r="A198" s="39"/>
      <c r="B198" s="45"/>
      <c r="C198" s="324" t="s">
        <v>1</v>
      </c>
      <c r="D198" s="324" t="s">
        <v>581</v>
      </c>
      <c r="E198" s="18" t="s">
        <v>1</v>
      </c>
      <c r="F198" s="325">
        <v>17</v>
      </c>
      <c r="G198" s="39"/>
      <c r="H198" s="45"/>
    </row>
    <row r="199" s="2" customFormat="1" ht="16.8" customHeight="1">
      <c r="A199" s="39"/>
      <c r="B199" s="45"/>
      <c r="C199" s="324" t="s">
        <v>1</v>
      </c>
      <c r="D199" s="324" t="s">
        <v>183</v>
      </c>
      <c r="E199" s="18" t="s">
        <v>1</v>
      </c>
      <c r="F199" s="325">
        <v>411.49000000000001</v>
      </c>
      <c r="G199" s="39"/>
      <c r="H199" s="45"/>
    </row>
    <row r="200" s="2" customFormat="1" ht="16.8" customHeight="1">
      <c r="A200" s="39"/>
      <c r="B200" s="45"/>
      <c r="C200" s="326" t="s">
        <v>4505</v>
      </c>
      <c r="D200" s="39"/>
      <c r="E200" s="39"/>
      <c r="F200" s="39"/>
      <c r="G200" s="39"/>
      <c r="H200" s="45"/>
    </row>
    <row r="201" s="2" customFormat="1">
      <c r="A201" s="39"/>
      <c r="B201" s="45"/>
      <c r="C201" s="324" t="s">
        <v>1554</v>
      </c>
      <c r="D201" s="324" t="s">
        <v>1555</v>
      </c>
      <c r="E201" s="18" t="s">
        <v>194</v>
      </c>
      <c r="F201" s="325">
        <v>44.426000000000002</v>
      </c>
      <c r="G201" s="39"/>
      <c r="H201" s="45"/>
    </row>
    <row r="202" s="2" customFormat="1">
      <c r="A202" s="39"/>
      <c r="B202" s="45"/>
      <c r="C202" s="324" t="s">
        <v>316</v>
      </c>
      <c r="D202" s="324" t="s">
        <v>317</v>
      </c>
      <c r="E202" s="18" t="s">
        <v>114</v>
      </c>
      <c r="F202" s="325">
        <v>411.49000000000001</v>
      </c>
      <c r="G202" s="39"/>
      <c r="H202" s="45"/>
    </row>
    <row r="203" s="2" customFormat="1" ht="16.8" customHeight="1">
      <c r="A203" s="39"/>
      <c r="B203" s="45"/>
      <c r="C203" s="320" t="s">
        <v>938</v>
      </c>
      <c r="D203" s="321" t="s">
        <v>939</v>
      </c>
      <c r="E203" s="322" t="s">
        <v>114</v>
      </c>
      <c r="F203" s="323">
        <v>413.20999999999998</v>
      </c>
      <c r="G203" s="39"/>
      <c r="H203" s="45"/>
    </row>
    <row r="204" s="2" customFormat="1" ht="16.8" customHeight="1">
      <c r="A204" s="39"/>
      <c r="B204" s="45"/>
      <c r="C204" s="324" t="s">
        <v>1</v>
      </c>
      <c r="D204" s="324" t="s">
        <v>4511</v>
      </c>
      <c r="E204" s="18" t="s">
        <v>1</v>
      </c>
      <c r="F204" s="325">
        <v>0</v>
      </c>
      <c r="G204" s="39"/>
      <c r="H204" s="45"/>
    </row>
    <row r="205" s="2" customFormat="1" ht="16.8" customHeight="1">
      <c r="A205" s="39"/>
      <c r="B205" s="45"/>
      <c r="C205" s="324" t="s">
        <v>1</v>
      </c>
      <c r="D205" s="324" t="s">
        <v>582</v>
      </c>
      <c r="E205" s="18" t="s">
        <v>1</v>
      </c>
      <c r="F205" s="325">
        <v>20.489999999999998</v>
      </c>
      <c r="G205" s="39"/>
      <c r="H205" s="45"/>
    </row>
    <row r="206" s="2" customFormat="1" ht="16.8" customHeight="1">
      <c r="A206" s="39"/>
      <c r="B206" s="45"/>
      <c r="C206" s="324" t="s">
        <v>1</v>
      </c>
      <c r="D206" s="324" t="s">
        <v>1952</v>
      </c>
      <c r="E206" s="18" t="s">
        <v>1</v>
      </c>
      <c r="F206" s="325">
        <v>7.3499999999999996</v>
      </c>
      <c r="G206" s="39"/>
      <c r="H206" s="45"/>
    </row>
    <row r="207" s="2" customFormat="1" ht="16.8" customHeight="1">
      <c r="A207" s="39"/>
      <c r="B207" s="45"/>
      <c r="C207" s="324" t="s">
        <v>1</v>
      </c>
      <c r="D207" s="324" t="s">
        <v>1953</v>
      </c>
      <c r="E207" s="18" t="s">
        <v>1</v>
      </c>
      <c r="F207" s="325">
        <v>10.960000000000001</v>
      </c>
      <c r="G207" s="39"/>
      <c r="H207" s="45"/>
    </row>
    <row r="208" s="2" customFormat="1" ht="16.8" customHeight="1">
      <c r="A208" s="39"/>
      <c r="B208" s="45"/>
      <c r="C208" s="324" t="s">
        <v>1</v>
      </c>
      <c r="D208" s="324" t="s">
        <v>1954</v>
      </c>
      <c r="E208" s="18" t="s">
        <v>1</v>
      </c>
      <c r="F208" s="325">
        <v>53.600000000000001</v>
      </c>
      <c r="G208" s="39"/>
      <c r="H208" s="45"/>
    </row>
    <row r="209" s="2" customFormat="1" ht="16.8" customHeight="1">
      <c r="A209" s="39"/>
      <c r="B209" s="45"/>
      <c r="C209" s="324" t="s">
        <v>1</v>
      </c>
      <c r="D209" s="324" t="s">
        <v>1955</v>
      </c>
      <c r="E209" s="18" t="s">
        <v>1</v>
      </c>
      <c r="F209" s="325">
        <v>36.520000000000003</v>
      </c>
      <c r="G209" s="39"/>
      <c r="H209" s="45"/>
    </row>
    <row r="210" s="2" customFormat="1" ht="16.8" customHeight="1">
      <c r="A210" s="39"/>
      <c r="B210" s="45"/>
      <c r="C210" s="324" t="s">
        <v>1</v>
      </c>
      <c r="D210" s="324" t="s">
        <v>1956</v>
      </c>
      <c r="E210" s="18" t="s">
        <v>1</v>
      </c>
      <c r="F210" s="325">
        <v>21.920000000000002</v>
      </c>
      <c r="G210" s="39"/>
      <c r="H210" s="45"/>
    </row>
    <row r="211" s="2" customFormat="1" ht="16.8" customHeight="1">
      <c r="A211" s="39"/>
      <c r="B211" s="45"/>
      <c r="C211" s="324" t="s">
        <v>1</v>
      </c>
      <c r="D211" s="324" t="s">
        <v>1957</v>
      </c>
      <c r="E211" s="18" t="s">
        <v>1</v>
      </c>
      <c r="F211" s="325">
        <v>30.960000000000001</v>
      </c>
      <c r="G211" s="39"/>
      <c r="H211" s="45"/>
    </row>
    <row r="212" s="2" customFormat="1" ht="16.8" customHeight="1">
      <c r="A212" s="39"/>
      <c r="B212" s="45"/>
      <c r="C212" s="324" t="s">
        <v>1</v>
      </c>
      <c r="D212" s="324" t="s">
        <v>1958</v>
      </c>
      <c r="E212" s="18" t="s">
        <v>1</v>
      </c>
      <c r="F212" s="325">
        <v>21.719999999999999</v>
      </c>
      <c r="G212" s="39"/>
      <c r="H212" s="45"/>
    </row>
    <row r="213" s="2" customFormat="1" ht="16.8" customHeight="1">
      <c r="A213" s="39"/>
      <c r="B213" s="45"/>
      <c r="C213" s="324" t="s">
        <v>1</v>
      </c>
      <c r="D213" s="324" t="s">
        <v>1959</v>
      </c>
      <c r="E213" s="18" t="s">
        <v>1</v>
      </c>
      <c r="F213" s="325">
        <v>27.02</v>
      </c>
      <c r="G213" s="39"/>
      <c r="H213" s="45"/>
    </row>
    <row r="214" s="2" customFormat="1" ht="16.8" customHeight="1">
      <c r="A214" s="39"/>
      <c r="B214" s="45"/>
      <c r="C214" s="324" t="s">
        <v>1</v>
      </c>
      <c r="D214" s="324" t="s">
        <v>1960</v>
      </c>
      <c r="E214" s="18" t="s">
        <v>1</v>
      </c>
      <c r="F214" s="325">
        <v>120.33</v>
      </c>
      <c r="G214" s="39"/>
      <c r="H214" s="45"/>
    </row>
    <row r="215" s="2" customFormat="1" ht="16.8" customHeight="1">
      <c r="A215" s="39"/>
      <c r="B215" s="45"/>
      <c r="C215" s="324" t="s">
        <v>1</v>
      </c>
      <c r="D215" s="324" t="s">
        <v>1961</v>
      </c>
      <c r="E215" s="18" t="s">
        <v>1</v>
      </c>
      <c r="F215" s="325">
        <v>2.2799999999999998</v>
      </c>
      <c r="G215" s="39"/>
      <c r="H215" s="45"/>
    </row>
    <row r="216" s="2" customFormat="1" ht="16.8" customHeight="1">
      <c r="A216" s="39"/>
      <c r="B216" s="45"/>
      <c r="C216" s="324" t="s">
        <v>1</v>
      </c>
      <c r="D216" s="324" t="s">
        <v>1962</v>
      </c>
      <c r="E216" s="18" t="s">
        <v>1</v>
      </c>
      <c r="F216" s="325">
        <v>2.25</v>
      </c>
      <c r="G216" s="39"/>
      <c r="H216" s="45"/>
    </row>
    <row r="217" s="2" customFormat="1" ht="16.8" customHeight="1">
      <c r="A217" s="39"/>
      <c r="B217" s="45"/>
      <c r="C217" s="324" t="s">
        <v>1</v>
      </c>
      <c r="D217" s="324" t="s">
        <v>1963</v>
      </c>
      <c r="E217" s="18" t="s">
        <v>1</v>
      </c>
      <c r="F217" s="325">
        <v>11.5</v>
      </c>
      <c r="G217" s="39"/>
      <c r="H217" s="45"/>
    </row>
    <row r="218" s="2" customFormat="1" ht="16.8" customHeight="1">
      <c r="A218" s="39"/>
      <c r="B218" s="45"/>
      <c r="C218" s="324" t="s">
        <v>1</v>
      </c>
      <c r="D218" s="324" t="s">
        <v>1964</v>
      </c>
      <c r="E218" s="18" t="s">
        <v>1</v>
      </c>
      <c r="F218" s="325">
        <v>3.2400000000000002</v>
      </c>
      <c r="G218" s="39"/>
      <c r="H218" s="45"/>
    </row>
    <row r="219" s="2" customFormat="1" ht="16.8" customHeight="1">
      <c r="A219" s="39"/>
      <c r="B219" s="45"/>
      <c r="C219" s="324" t="s">
        <v>1</v>
      </c>
      <c r="D219" s="324" t="s">
        <v>1965</v>
      </c>
      <c r="E219" s="18" t="s">
        <v>1</v>
      </c>
      <c r="F219" s="325">
        <v>8.4900000000000002</v>
      </c>
      <c r="G219" s="39"/>
      <c r="H219" s="45"/>
    </row>
    <row r="220" s="2" customFormat="1" ht="16.8" customHeight="1">
      <c r="A220" s="39"/>
      <c r="B220" s="45"/>
      <c r="C220" s="324" t="s">
        <v>1</v>
      </c>
      <c r="D220" s="324" t="s">
        <v>1966</v>
      </c>
      <c r="E220" s="18" t="s">
        <v>1</v>
      </c>
      <c r="F220" s="325">
        <v>8</v>
      </c>
      <c r="G220" s="39"/>
      <c r="H220" s="45"/>
    </row>
    <row r="221" s="2" customFormat="1" ht="16.8" customHeight="1">
      <c r="A221" s="39"/>
      <c r="B221" s="45"/>
      <c r="C221" s="324" t="s">
        <v>1</v>
      </c>
      <c r="D221" s="324" t="s">
        <v>1981</v>
      </c>
      <c r="E221" s="18" t="s">
        <v>1</v>
      </c>
      <c r="F221" s="325">
        <v>2.6000000000000001</v>
      </c>
      <c r="G221" s="39"/>
      <c r="H221" s="45"/>
    </row>
    <row r="222" s="2" customFormat="1" ht="16.8" customHeight="1">
      <c r="A222" s="39"/>
      <c r="B222" s="45"/>
      <c r="C222" s="324" t="s">
        <v>1</v>
      </c>
      <c r="D222" s="324" t="s">
        <v>1982</v>
      </c>
      <c r="E222" s="18" t="s">
        <v>1</v>
      </c>
      <c r="F222" s="325">
        <v>2.6000000000000001</v>
      </c>
      <c r="G222" s="39"/>
      <c r="H222" s="45"/>
    </row>
    <row r="223" s="2" customFormat="1" ht="16.8" customHeight="1">
      <c r="A223" s="39"/>
      <c r="B223" s="45"/>
      <c r="C223" s="324" t="s">
        <v>1</v>
      </c>
      <c r="D223" s="324" t="s">
        <v>1969</v>
      </c>
      <c r="E223" s="18" t="s">
        <v>1</v>
      </c>
      <c r="F223" s="325">
        <v>8</v>
      </c>
      <c r="G223" s="39"/>
      <c r="H223" s="45"/>
    </row>
    <row r="224" s="2" customFormat="1" ht="16.8" customHeight="1">
      <c r="A224" s="39"/>
      <c r="B224" s="45"/>
      <c r="C224" s="324" t="s">
        <v>1</v>
      </c>
      <c r="D224" s="324" t="s">
        <v>1970</v>
      </c>
      <c r="E224" s="18" t="s">
        <v>1</v>
      </c>
      <c r="F224" s="325">
        <v>2.73</v>
      </c>
      <c r="G224" s="39"/>
      <c r="H224" s="45"/>
    </row>
    <row r="225" s="2" customFormat="1" ht="16.8" customHeight="1">
      <c r="A225" s="39"/>
      <c r="B225" s="45"/>
      <c r="C225" s="324" t="s">
        <v>1</v>
      </c>
      <c r="D225" s="324" t="s">
        <v>1971</v>
      </c>
      <c r="E225" s="18" t="s">
        <v>1</v>
      </c>
      <c r="F225" s="325">
        <v>2.73</v>
      </c>
      <c r="G225" s="39"/>
      <c r="H225" s="45"/>
    </row>
    <row r="226" s="2" customFormat="1" ht="16.8" customHeight="1">
      <c r="A226" s="39"/>
      <c r="B226" s="45"/>
      <c r="C226" s="324" t="s">
        <v>1</v>
      </c>
      <c r="D226" s="324" t="s">
        <v>1972</v>
      </c>
      <c r="E226" s="18" t="s">
        <v>1</v>
      </c>
      <c r="F226" s="325">
        <v>5.8799999999999999</v>
      </c>
      <c r="G226" s="39"/>
      <c r="H226" s="45"/>
    </row>
    <row r="227" s="2" customFormat="1" ht="16.8" customHeight="1">
      <c r="A227" s="39"/>
      <c r="B227" s="45"/>
      <c r="C227" s="324" t="s">
        <v>1</v>
      </c>
      <c r="D227" s="324" t="s">
        <v>1973</v>
      </c>
      <c r="E227" s="18" t="s">
        <v>1</v>
      </c>
      <c r="F227" s="325">
        <v>2.04</v>
      </c>
      <c r="G227" s="39"/>
      <c r="H227" s="45"/>
    </row>
    <row r="228" s="2" customFormat="1" ht="16.8" customHeight="1">
      <c r="A228" s="39"/>
      <c r="B228" s="45"/>
      <c r="C228" s="324" t="s">
        <v>1</v>
      </c>
      <c r="D228" s="324" t="s">
        <v>183</v>
      </c>
      <c r="E228" s="18" t="s">
        <v>1</v>
      </c>
      <c r="F228" s="325">
        <v>413.20999999999998</v>
      </c>
      <c r="G228" s="39"/>
      <c r="H228" s="45"/>
    </row>
    <row r="229" s="2" customFormat="1" ht="16.8" customHeight="1">
      <c r="A229" s="39"/>
      <c r="B229" s="45"/>
      <c r="C229" s="326" t="s">
        <v>4505</v>
      </c>
      <c r="D229" s="39"/>
      <c r="E229" s="39"/>
      <c r="F229" s="39"/>
      <c r="G229" s="39"/>
      <c r="H229" s="45"/>
    </row>
    <row r="230" s="2" customFormat="1">
      <c r="A230" s="39"/>
      <c r="B230" s="45"/>
      <c r="C230" s="324" t="s">
        <v>1554</v>
      </c>
      <c r="D230" s="324" t="s">
        <v>1555</v>
      </c>
      <c r="E230" s="18" t="s">
        <v>194</v>
      </c>
      <c r="F230" s="325">
        <v>44.426000000000002</v>
      </c>
      <c r="G230" s="39"/>
      <c r="H230" s="45"/>
    </row>
    <row r="231" s="2" customFormat="1" ht="16.8" customHeight="1">
      <c r="A231" s="39"/>
      <c r="B231" s="45"/>
      <c r="C231" s="324" t="s">
        <v>1826</v>
      </c>
      <c r="D231" s="324" t="s">
        <v>1827</v>
      </c>
      <c r="E231" s="18" t="s">
        <v>114</v>
      </c>
      <c r="F231" s="325">
        <v>413.20999999999998</v>
      </c>
      <c r="G231" s="39"/>
      <c r="H231" s="45"/>
    </row>
    <row r="232" s="2" customFormat="1" ht="16.8" customHeight="1">
      <c r="A232" s="39"/>
      <c r="B232" s="45"/>
      <c r="C232" s="324" t="s">
        <v>1883</v>
      </c>
      <c r="D232" s="324" t="s">
        <v>1884</v>
      </c>
      <c r="E232" s="18" t="s">
        <v>114</v>
      </c>
      <c r="F232" s="325">
        <v>431.66000000000002</v>
      </c>
      <c r="G232" s="39"/>
      <c r="H232" s="45"/>
    </row>
    <row r="233" s="2" customFormat="1">
      <c r="A233" s="39"/>
      <c r="B233" s="45"/>
      <c r="C233" s="324" t="s">
        <v>310</v>
      </c>
      <c r="D233" s="324" t="s">
        <v>311</v>
      </c>
      <c r="E233" s="18" t="s">
        <v>114</v>
      </c>
      <c r="F233" s="325">
        <v>413.20999999999998</v>
      </c>
      <c r="G233" s="39"/>
      <c r="H233" s="45"/>
    </row>
    <row r="234" s="2" customFormat="1" ht="16.8" customHeight="1">
      <c r="A234" s="39"/>
      <c r="B234" s="45"/>
      <c r="C234" s="320" t="s">
        <v>941</v>
      </c>
      <c r="D234" s="321" t="s">
        <v>942</v>
      </c>
      <c r="E234" s="322" t="s">
        <v>272</v>
      </c>
      <c r="F234" s="323">
        <v>289.27999999999997</v>
      </c>
      <c r="G234" s="39"/>
      <c r="H234" s="45"/>
    </row>
    <row r="235" s="2" customFormat="1" ht="16.8" customHeight="1">
      <c r="A235" s="39"/>
      <c r="B235" s="45"/>
      <c r="C235" s="324" t="s">
        <v>1</v>
      </c>
      <c r="D235" s="324" t="s">
        <v>4539</v>
      </c>
      <c r="E235" s="18" t="s">
        <v>1</v>
      </c>
      <c r="F235" s="325">
        <v>24.079999999999998</v>
      </c>
      <c r="G235" s="39"/>
      <c r="H235" s="45"/>
    </row>
    <row r="236" s="2" customFormat="1" ht="16.8" customHeight="1">
      <c r="A236" s="39"/>
      <c r="B236" s="45"/>
      <c r="C236" s="324" t="s">
        <v>1</v>
      </c>
      <c r="D236" s="324" t="s">
        <v>4540</v>
      </c>
      <c r="E236" s="18" t="s">
        <v>1</v>
      </c>
      <c r="F236" s="325">
        <v>23.949999999999999</v>
      </c>
      <c r="G236" s="39"/>
      <c r="H236" s="45"/>
    </row>
    <row r="237" s="2" customFormat="1" ht="16.8" customHeight="1">
      <c r="A237" s="39"/>
      <c r="B237" s="45"/>
      <c r="C237" s="324" t="s">
        <v>1</v>
      </c>
      <c r="D237" s="324" t="s">
        <v>4541</v>
      </c>
      <c r="E237" s="18" t="s">
        <v>1</v>
      </c>
      <c r="F237" s="325">
        <v>23.800000000000001</v>
      </c>
      <c r="G237" s="39"/>
      <c r="H237" s="45"/>
    </row>
    <row r="238" s="2" customFormat="1" ht="16.8" customHeight="1">
      <c r="A238" s="39"/>
      <c r="B238" s="45"/>
      <c r="C238" s="324" t="s">
        <v>1</v>
      </c>
      <c r="D238" s="324" t="s">
        <v>4542</v>
      </c>
      <c r="E238" s="18" t="s">
        <v>1</v>
      </c>
      <c r="F238" s="325">
        <v>12.199999999999999</v>
      </c>
      <c r="G238" s="39"/>
      <c r="H238" s="45"/>
    </row>
    <row r="239" s="2" customFormat="1" ht="16.8" customHeight="1">
      <c r="A239" s="39"/>
      <c r="B239" s="45"/>
      <c r="C239" s="324" t="s">
        <v>1</v>
      </c>
      <c r="D239" s="324" t="s">
        <v>4543</v>
      </c>
      <c r="E239" s="18" t="s">
        <v>1</v>
      </c>
      <c r="F239" s="325">
        <v>9.8000000000000007</v>
      </c>
      <c r="G239" s="39"/>
      <c r="H239" s="45"/>
    </row>
    <row r="240" s="2" customFormat="1" ht="16.8" customHeight="1">
      <c r="A240" s="39"/>
      <c r="B240" s="45"/>
      <c r="C240" s="324" t="s">
        <v>1</v>
      </c>
      <c r="D240" s="324" t="s">
        <v>4544</v>
      </c>
      <c r="E240" s="18" t="s">
        <v>1</v>
      </c>
      <c r="F240" s="325">
        <v>11.199999999999999</v>
      </c>
      <c r="G240" s="39"/>
      <c r="H240" s="45"/>
    </row>
    <row r="241" s="2" customFormat="1" ht="16.8" customHeight="1">
      <c r="A241" s="39"/>
      <c r="B241" s="45"/>
      <c r="C241" s="324" t="s">
        <v>1</v>
      </c>
      <c r="D241" s="324" t="s">
        <v>4545</v>
      </c>
      <c r="E241" s="18" t="s">
        <v>1</v>
      </c>
      <c r="F241" s="325">
        <v>14.9</v>
      </c>
      <c r="G241" s="39"/>
      <c r="H241" s="45"/>
    </row>
    <row r="242" s="2" customFormat="1" ht="16.8" customHeight="1">
      <c r="A242" s="39"/>
      <c r="B242" s="45"/>
      <c r="C242" s="324" t="s">
        <v>1</v>
      </c>
      <c r="D242" s="324" t="s">
        <v>4546</v>
      </c>
      <c r="E242" s="18" t="s">
        <v>1</v>
      </c>
      <c r="F242" s="325">
        <v>13.1</v>
      </c>
      <c r="G242" s="39"/>
      <c r="H242" s="45"/>
    </row>
    <row r="243" s="2" customFormat="1" ht="16.8" customHeight="1">
      <c r="A243" s="39"/>
      <c r="B243" s="45"/>
      <c r="C243" s="324" t="s">
        <v>1</v>
      </c>
      <c r="D243" s="324" t="s">
        <v>4547</v>
      </c>
      <c r="E243" s="18" t="s">
        <v>1</v>
      </c>
      <c r="F243" s="325">
        <v>6</v>
      </c>
      <c r="G243" s="39"/>
      <c r="H243" s="45"/>
    </row>
    <row r="244" s="2" customFormat="1" ht="16.8" customHeight="1">
      <c r="A244" s="39"/>
      <c r="B244" s="45"/>
      <c r="C244" s="324" t="s">
        <v>1</v>
      </c>
      <c r="D244" s="324" t="s">
        <v>4548</v>
      </c>
      <c r="E244" s="18" t="s">
        <v>1</v>
      </c>
      <c r="F244" s="325">
        <v>24.350000000000001</v>
      </c>
      <c r="G244" s="39"/>
      <c r="H244" s="45"/>
    </row>
    <row r="245" s="2" customFormat="1" ht="16.8" customHeight="1">
      <c r="A245" s="39"/>
      <c r="B245" s="45"/>
      <c r="C245" s="324" t="s">
        <v>1</v>
      </c>
      <c r="D245" s="324" t="s">
        <v>4549</v>
      </c>
      <c r="E245" s="18" t="s">
        <v>1</v>
      </c>
      <c r="F245" s="325">
        <v>54.5</v>
      </c>
      <c r="G245" s="39"/>
      <c r="H245" s="45"/>
    </row>
    <row r="246" s="2" customFormat="1" ht="16.8" customHeight="1">
      <c r="A246" s="39"/>
      <c r="B246" s="45"/>
      <c r="C246" s="324" t="s">
        <v>1</v>
      </c>
      <c r="D246" s="324" t="s">
        <v>4550</v>
      </c>
      <c r="E246" s="18" t="s">
        <v>1</v>
      </c>
      <c r="F246" s="325">
        <v>34.399999999999999</v>
      </c>
      <c r="G246" s="39"/>
      <c r="H246" s="45"/>
    </row>
    <row r="247" s="2" customFormat="1" ht="16.8" customHeight="1">
      <c r="A247" s="39"/>
      <c r="B247" s="45"/>
      <c r="C247" s="324" t="s">
        <v>1</v>
      </c>
      <c r="D247" s="324" t="s">
        <v>4551</v>
      </c>
      <c r="E247" s="18" t="s">
        <v>1</v>
      </c>
      <c r="F247" s="325">
        <v>19.699999999999999</v>
      </c>
      <c r="G247" s="39"/>
      <c r="H247" s="45"/>
    </row>
    <row r="248" s="2" customFormat="1" ht="16.8" customHeight="1">
      <c r="A248" s="39"/>
      <c r="B248" s="45"/>
      <c r="C248" s="324" t="s">
        <v>1</v>
      </c>
      <c r="D248" s="324" t="s">
        <v>4552</v>
      </c>
      <c r="E248" s="18" t="s">
        <v>1</v>
      </c>
      <c r="F248" s="325">
        <v>17.300000000000001</v>
      </c>
      <c r="G248" s="39"/>
      <c r="H248" s="45"/>
    </row>
    <row r="249" s="2" customFormat="1" ht="16.8" customHeight="1">
      <c r="A249" s="39"/>
      <c r="B249" s="45"/>
      <c r="C249" s="324" t="s">
        <v>1</v>
      </c>
      <c r="D249" s="324" t="s">
        <v>183</v>
      </c>
      <c r="E249" s="18" t="s">
        <v>1</v>
      </c>
      <c r="F249" s="325">
        <v>289.27999999999997</v>
      </c>
      <c r="G249" s="39"/>
      <c r="H249" s="45"/>
    </row>
    <row r="250" s="2" customFormat="1" ht="16.8" customHeight="1">
      <c r="A250" s="39"/>
      <c r="B250" s="45"/>
      <c r="C250" s="326" t="s">
        <v>4505</v>
      </c>
      <c r="D250" s="39"/>
      <c r="E250" s="39"/>
      <c r="F250" s="39"/>
      <c r="G250" s="39"/>
      <c r="H250" s="45"/>
    </row>
    <row r="251" s="2" customFormat="1">
      <c r="A251" s="39"/>
      <c r="B251" s="45"/>
      <c r="C251" s="324" t="s">
        <v>1598</v>
      </c>
      <c r="D251" s="324" t="s">
        <v>1599</v>
      </c>
      <c r="E251" s="18" t="s">
        <v>272</v>
      </c>
      <c r="F251" s="325">
        <v>289.27999999999997</v>
      </c>
      <c r="G251" s="39"/>
      <c r="H251" s="45"/>
    </row>
    <row r="252" s="2" customFormat="1" ht="16.8" customHeight="1">
      <c r="A252" s="39"/>
      <c r="B252" s="45"/>
      <c r="C252" s="320" t="s">
        <v>944</v>
      </c>
      <c r="D252" s="321" t="s">
        <v>945</v>
      </c>
      <c r="E252" s="322" t="s">
        <v>272</v>
      </c>
      <c r="F252" s="323">
        <v>368.30000000000001</v>
      </c>
      <c r="G252" s="39"/>
      <c r="H252" s="45"/>
    </row>
    <row r="253" s="2" customFormat="1" ht="16.8" customHeight="1">
      <c r="A253" s="39"/>
      <c r="B253" s="45"/>
      <c r="C253" s="324" t="s">
        <v>1</v>
      </c>
      <c r="D253" s="324" t="s">
        <v>4553</v>
      </c>
      <c r="E253" s="18" t="s">
        <v>1</v>
      </c>
      <c r="F253" s="325">
        <v>19.399999999999999</v>
      </c>
      <c r="G253" s="39"/>
      <c r="H253" s="45"/>
    </row>
    <row r="254" s="2" customFormat="1" ht="16.8" customHeight="1">
      <c r="A254" s="39"/>
      <c r="B254" s="45"/>
      <c r="C254" s="324" t="s">
        <v>1</v>
      </c>
      <c r="D254" s="324" t="s">
        <v>4554</v>
      </c>
      <c r="E254" s="18" t="s">
        <v>1</v>
      </c>
      <c r="F254" s="325">
        <v>11.300000000000001</v>
      </c>
      <c r="G254" s="39"/>
      <c r="H254" s="45"/>
    </row>
    <row r="255" s="2" customFormat="1" ht="16.8" customHeight="1">
      <c r="A255" s="39"/>
      <c r="B255" s="45"/>
      <c r="C255" s="324" t="s">
        <v>1</v>
      </c>
      <c r="D255" s="324" t="s">
        <v>4555</v>
      </c>
      <c r="E255" s="18" t="s">
        <v>1</v>
      </c>
      <c r="F255" s="325">
        <v>17.699999999999999</v>
      </c>
      <c r="G255" s="39"/>
      <c r="H255" s="45"/>
    </row>
    <row r="256" s="2" customFormat="1" ht="16.8" customHeight="1">
      <c r="A256" s="39"/>
      <c r="B256" s="45"/>
      <c r="C256" s="324" t="s">
        <v>1</v>
      </c>
      <c r="D256" s="324" t="s">
        <v>4556</v>
      </c>
      <c r="E256" s="18" t="s">
        <v>1</v>
      </c>
      <c r="F256" s="325">
        <v>47.899999999999999</v>
      </c>
      <c r="G256" s="39"/>
      <c r="H256" s="45"/>
    </row>
    <row r="257" s="2" customFormat="1" ht="16.8" customHeight="1">
      <c r="A257" s="39"/>
      <c r="B257" s="45"/>
      <c r="C257" s="324" t="s">
        <v>1</v>
      </c>
      <c r="D257" s="324" t="s">
        <v>4557</v>
      </c>
      <c r="E257" s="18" t="s">
        <v>1</v>
      </c>
      <c r="F257" s="325">
        <v>24.5</v>
      </c>
      <c r="G257" s="39"/>
      <c r="H257" s="45"/>
    </row>
    <row r="258" s="2" customFormat="1" ht="16.8" customHeight="1">
      <c r="A258" s="39"/>
      <c r="B258" s="45"/>
      <c r="C258" s="324" t="s">
        <v>1</v>
      </c>
      <c r="D258" s="324" t="s">
        <v>4558</v>
      </c>
      <c r="E258" s="18" t="s">
        <v>1</v>
      </c>
      <c r="F258" s="325">
        <v>19.699999999999999</v>
      </c>
      <c r="G258" s="39"/>
      <c r="H258" s="45"/>
    </row>
    <row r="259" s="2" customFormat="1" ht="16.8" customHeight="1">
      <c r="A259" s="39"/>
      <c r="B259" s="45"/>
      <c r="C259" s="324" t="s">
        <v>1</v>
      </c>
      <c r="D259" s="324" t="s">
        <v>4559</v>
      </c>
      <c r="E259" s="18" t="s">
        <v>1</v>
      </c>
      <c r="F259" s="325">
        <v>24</v>
      </c>
      <c r="G259" s="39"/>
      <c r="H259" s="45"/>
    </row>
    <row r="260" s="2" customFormat="1" ht="16.8" customHeight="1">
      <c r="A260" s="39"/>
      <c r="B260" s="45"/>
      <c r="C260" s="324" t="s">
        <v>1</v>
      </c>
      <c r="D260" s="324" t="s">
        <v>4560</v>
      </c>
      <c r="E260" s="18" t="s">
        <v>1</v>
      </c>
      <c r="F260" s="325">
        <v>20.199999999999999</v>
      </c>
      <c r="G260" s="39"/>
      <c r="H260" s="45"/>
    </row>
    <row r="261" s="2" customFormat="1" ht="16.8" customHeight="1">
      <c r="A261" s="39"/>
      <c r="B261" s="45"/>
      <c r="C261" s="324" t="s">
        <v>1</v>
      </c>
      <c r="D261" s="324" t="s">
        <v>4561</v>
      </c>
      <c r="E261" s="18" t="s">
        <v>1</v>
      </c>
      <c r="F261" s="325">
        <v>21</v>
      </c>
      <c r="G261" s="39"/>
      <c r="H261" s="45"/>
    </row>
    <row r="262" s="2" customFormat="1" ht="16.8" customHeight="1">
      <c r="A262" s="39"/>
      <c r="B262" s="45"/>
      <c r="C262" s="324" t="s">
        <v>1</v>
      </c>
      <c r="D262" s="324" t="s">
        <v>4562</v>
      </c>
      <c r="E262" s="18" t="s">
        <v>1</v>
      </c>
      <c r="F262" s="325">
        <v>46.299999999999997</v>
      </c>
      <c r="G262" s="39"/>
      <c r="H262" s="45"/>
    </row>
    <row r="263" s="2" customFormat="1" ht="16.8" customHeight="1">
      <c r="A263" s="39"/>
      <c r="B263" s="45"/>
      <c r="C263" s="324" t="s">
        <v>1</v>
      </c>
      <c r="D263" s="324" t="s">
        <v>4563</v>
      </c>
      <c r="E263" s="18" t="s">
        <v>1</v>
      </c>
      <c r="F263" s="325">
        <v>6.2000000000000002</v>
      </c>
      <c r="G263" s="39"/>
      <c r="H263" s="45"/>
    </row>
    <row r="264" s="2" customFormat="1" ht="16.8" customHeight="1">
      <c r="A264" s="39"/>
      <c r="B264" s="45"/>
      <c r="C264" s="324" t="s">
        <v>1</v>
      </c>
      <c r="D264" s="324" t="s">
        <v>4564</v>
      </c>
      <c r="E264" s="18" t="s">
        <v>1</v>
      </c>
      <c r="F264" s="325">
        <v>6.2000000000000002</v>
      </c>
      <c r="G264" s="39"/>
      <c r="H264" s="45"/>
    </row>
    <row r="265" s="2" customFormat="1" ht="16.8" customHeight="1">
      <c r="A265" s="39"/>
      <c r="B265" s="45"/>
      <c r="C265" s="324" t="s">
        <v>1</v>
      </c>
      <c r="D265" s="324" t="s">
        <v>4565</v>
      </c>
      <c r="E265" s="18" t="s">
        <v>1</v>
      </c>
      <c r="F265" s="325">
        <v>14</v>
      </c>
      <c r="G265" s="39"/>
      <c r="H265" s="45"/>
    </row>
    <row r="266" s="2" customFormat="1" ht="16.8" customHeight="1">
      <c r="A266" s="39"/>
      <c r="B266" s="45"/>
      <c r="C266" s="324" t="s">
        <v>1</v>
      </c>
      <c r="D266" s="324" t="s">
        <v>4566</v>
      </c>
      <c r="E266" s="18" t="s">
        <v>1</v>
      </c>
      <c r="F266" s="325">
        <v>7.4000000000000004</v>
      </c>
      <c r="G266" s="39"/>
      <c r="H266" s="45"/>
    </row>
    <row r="267" s="2" customFormat="1" ht="16.8" customHeight="1">
      <c r="A267" s="39"/>
      <c r="B267" s="45"/>
      <c r="C267" s="324" t="s">
        <v>1</v>
      </c>
      <c r="D267" s="324" t="s">
        <v>4567</v>
      </c>
      <c r="E267" s="18" t="s">
        <v>1</v>
      </c>
      <c r="F267" s="325">
        <v>14.300000000000001</v>
      </c>
      <c r="G267" s="39"/>
      <c r="H267" s="45"/>
    </row>
    <row r="268" s="2" customFormat="1" ht="16.8" customHeight="1">
      <c r="A268" s="39"/>
      <c r="B268" s="45"/>
      <c r="C268" s="324" t="s">
        <v>1</v>
      </c>
      <c r="D268" s="324" t="s">
        <v>4568</v>
      </c>
      <c r="E268" s="18" t="s">
        <v>1</v>
      </c>
      <c r="F268" s="325">
        <v>12.199999999999999</v>
      </c>
      <c r="G268" s="39"/>
      <c r="H268" s="45"/>
    </row>
    <row r="269" s="2" customFormat="1" ht="16.8" customHeight="1">
      <c r="A269" s="39"/>
      <c r="B269" s="45"/>
      <c r="C269" s="324" t="s">
        <v>1</v>
      </c>
      <c r="D269" s="324" t="s">
        <v>4569</v>
      </c>
      <c r="E269" s="18" t="s">
        <v>1</v>
      </c>
      <c r="F269" s="325">
        <v>6.5999999999999996</v>
      </c>
      <c r="G269" s="39"/>
      <c r="H269" s="45"/>
    </row>
    <row r="270" s="2" customFormat="1" ht="16.8" customHeight="1">
      <c r="A270" s="39"/>
      <c r="B270" s="45"/>
      <c r="C270" s="324" t="s">
        <v>1</v>
      </c>
      <c r="D270" s="324" t="s">
        <v>4570</v>
      </c>
      <c r="E270" s="18" t="s">
        <v>1</v>
      </c>
      <c r="F270" s="325">
        <v>6.5999999999999996</v>
      </c>
      <c r="G270" s="39"/>
      <c r="H270" s="45"/>
    </row>
    <row r="271" s="2" customFormat="1" ht="16.8" customHeight="1">
      <c r="A271" s="39"/>
      <c r="B271" s="45"/>
      <c r="C271" s="324" t="s">
        <v>1</v>
      </c>
      <c r="D271" s="324" t="s">
        <v>4571</v>
      </c>
      <c r="E271" s="18" t="s">
        <v>1</v>
      </c>
      <c r="F271" s="325">
        <v>12.199999999999999</v>
      </c>
      <c r="G271" s="39"/>
      <c r="H271" s="45"/>
    </row>
    <row r="272" s="2" customFormat="1" ht="16.8" customHeight="1">
      <c r="A272" s="39"/>
      <c r="B272" s="45"/>
      <c r="C272" s="324" t="s">
        <v>1</v>
      </c>
      <c r="D272" s="324" t="s">
        <v>4572</v>
      </c>
      <c r="E272" s="18" t="s">
        <v>1</v>
      </c>
      <c r="F272" s="325">
        <v>6.7999999999999998</v>
      </c>
      <c r="G272" s="39"/>
      <c r="H272" s="45"/>
    </row>
    <row r="273" s="2" customFormat="1" ht="16.8" customHeight="1">
      <c r="A273" s="39"/>
      <c r="B273" s="45"/>
      <c r="C273" s="324" t="s">
        <v>1</v>
      </c>
      <c r="D273" s="324" t="s">
        <v>4573</v>
      </c>
      <c r="E273" s="18" t="s">
        <v>1</v>
      </c>
      <c r="F273" s="325">
        <v>6.7999999999999998</v>
      </c>
      <c r="G273" s="39"/>
      <c r="H273" s="45"/>
    </row>
    <row r="274" s="2" customFormat="1" ht="16.8" customHeight="1">
      <c r="A274" s="39"/>
      <c r="B274" s="45"/>
      <c r="C274" s="324" t="s">
        <v>1</v>
      </c>
      <c r="D274" s="324" t="s">
        <v>4574</v>
      </c>
      <c r="E274" s="18" t="s">
        <v>1</v>
      </c>
      <c r="F274" s="325">
        <v>11.199999999999999</v>
      </c>
      <c r="G274" s="39"/>
      <c r="H274" s="45"/>
    </row>
    <row r="275" s="2" customFormat="1" ht="16.8" customHeight="1">
      <c r="A275" s="39"/>
      <c r="B275" s="45"/>
      <c r="C275" s="324" t="s">
        <v>1</v>
      </c>
      <c r="D275" s="324" t="s">
        <v>4575</v>
      </c>
      <c r="E275" s="18" t="s">
        <v>1</v>
      </c>
      <c r="F275" s="325">
        <v>5.7999999999999998</v>
      </c>
      <c r="G275" s="39"/>
      <c r="H275" s="45"/>
    </row>
    <row r="276" s="2" customFormat="1" ht="16.8" customHeight="1">
      <c r="A276" s="39"/>
      <c r="B276" s="45"/>
      <c r="C276" s="324" t="s">
        <v>1</v>
      </c>
      <c r="D276" s="324" t="s">
        <v>183</v>
      </c>
      <c r="E276" s="18" t="s">
        <v>1</v>
      </c>
      <c r="F276" s="325">
        <v>368.30000000000001</v>
      </c>
      <c r="G276" s="39"/>
      <c r="H276" s="45"/>
    </row>
    <row r="277" s="2" customFormat="1" ht="16.8" customHeight="1">
      <c r="A277" s="39"/>
      <c r="B277" s="45"/>
      <c r="C277" s="326" t="s">
        <v>4505</v>
      </c>
      <c r="D277" s="39"/>
      <c r="E277" s="39"/>
      <c r="F277" s="39"/>
      <c r="G277" s="39"/>
      <c r="H277" s="45"/>
    </row>
    <row r="278" s="2" customFormat="1">
      <c r="A278" s="39"/>
      <c r="B278" s="45"/>
      <c r="C278" s="324" t="s">
        <v>1604</v>
      </c>
      <c r="D278" s="324" t="s">
        <v>1605</v>
      </c>
      <c r="E278" s="18" t="s">
        <v>272</v>
      </c>
      <c r="F278" s="325">
        <v>368.30000000000001</v>
      </c>
      <c r="G278" s="39"/>
      <c r="H278" s="45"/>
    </row>
    <row r="279" s="2" customFormat="1" ht="16.8" customHeight="1">
      <c r="A279" s="39"/>
      <c r="B279" s="45"/>
      <c r="C279" s="320" t="s">
        <v>4576</v>
      </c>
      <c r="D279" s="321" t="s">
        <v>4577</v>
      </c>
      <c r="E279" s="322" t="s">
        <v>114</v>
      </c>
      <c r="F279" s="323">
        <v>151.34999999999999</v>
      </c>
      <c r="G279" s="39"/>
      <c r="H279" s="45"/>
    </row>
    <row r="280" s="2" customFormat="1" ht="16.8" customHeight="1">
      <c r="A280" s="39"/>
      <c r="B280" s="45"/>
      <c r="C280" s="324" t="s">
        <v>4576</v>
      </c>
      <c r="D280" s="324" t="s">
        <v>4578</v>
      </c>
      <c r="E280" s="18" t="s">
        <v>1</v>
      </c>
      <c r="F280" s="325">
        <v>151.34999999999999</v>
      </c>
      <c r="G280" s="39"/>
      <c r="H280" s="45"/>
    </row>
    <row r="281" s="2" customFormat="1" ht="16.8" customHeight="1">
      <c r="A281" s="39"/>
      <c r="B281" s="45"/>
      <c r="C281" s="320" t="s">
        <v>121</v>
      </c>
      <c r="D281" s="321" t="s">
        <v>122</v>
      </c>
      <c r="E281" s="322" t="s">
        <v>114</v>
      </c>
      <c r="F281" s="323">
        <v>420.22000000000003</v>
      </c>
      <c r="G281" s="39"/>
      <c r="H281" s="45"/>
    </row>
    <row r="282" s="2" customFormat="1" ht="16.8" customHeight="1">
      <c r="A282" s="39"/>
      <c r="B282" s="45"/>
      <c r="C282" s="324" t="s">
        <v>1</v>
      </c>
      <c r="D282" s="324" t="s">
        <v>4506</v>
      </c>
      <c r="E282" s="18" t="s">
        <v>1</v>
      </c>
      <c r="F282" s="325">
        <v>0</v>
      </c>
      <c r="G282" s="39"/>
      <c r="H282" s="45"/>
    </row>
    <row r="283" s="2" customFormat="1" ht="16.8" customHeight="1">
      <c r="A283" s="39"/>
      <c r="B283" s="45"/>
      <c r="C283" s="324" t="s">
        <v>1</v>
      </c>
      <c r="D283" s="324" t="s">
        <v>4507</v>
      </c>
      <c r="E283" s="18" t="s">
        <v>1</v>
      </c>
      <c r="F283" s="325">
        <v>258.89999999999998</v>
      </c>
      <c r="G283" s="39"/>
      <c r="H283" s="45"/>
    </row>
    <row r="284" s="2" customFormat="1" ht="16.8" customHeight="1">
      <c r="A284" s="39"/>
      <c r="B284" s="45"/>
      <c r="C284" s="324" t="s">
        <v>1</v>
      </c>
      <c r="D284" s="324" t="s">
        <v>4508</v>
      </c>
      <c r="E284" s="18" t="s">
        <v>1</v>
      </c>
      <c r="F284" s="325">
        <v>28.399999999999999</v>
      </c>
      <c r="G284" s="39"/>
      <c r="H284" s="45"/>
    </row>
    <row r="285" s="2" customFormat="1" ht="16.8" customHeight="1">
      <c r="A285" s="39"/>
      <c r="B285" s="45"/>
      <c r="C285" s="324" t="s">
        <v>1</v>
      </c>
      <c r="D285" s="324" t="s">
        <v>575</v>
      </c>
      <c r="E285" s="18" t="s">
        <v>1</v>
      </c>
      <c r="F285" s="325">
        <v>35.149999999999999</v>
      </c>
      <c r="G285" s="39"/>
      <c r="H285" s="45"/>
    </row>
    <row r="286" s="2" customFormat="1" ht="16.8" customHeight="1">
      <c r="A286" s="39"/>
      <c r="B286" s="45"/>
      <c r="C286" s="324" t="s">
        <v>1</v>
      </c>
      <c r="D286" s="324" t="s">
        <v>4509</v>
      </c>
      <c r="E286" s="18" t="s">
        <v>1</v>
      </c>
      <c r="F286" s="325">
        <v>16.640000000000001</v>
      </c>
      <c r="G286" s="39"/>
      <c r="H286" s="45"/>
    </row>
    <row r="287" s="2" customFormat="1" ht="16.8" customHeight="1">
      <c r="A287" s="39"/>
      <c r="B287" s="45"/>
      <c r="C287" s="324" t="s">
        <v>1</v>
      </c>
      <c r="D287" s="324" t="s">
        <v>4510</v>
      </c>
      <c r="E287" s="18" t="s">
        <v>1</v>
      </c>
      <c r="F287" s="325">
        <v>15.869999999999999</v>
      </c>
      <c r="G287" s="39"/>
      <c r="H287" s="45"/>
    </row>
    <row r="288" s="2" customFormat="1" ht="16.8" customHeight="1">
      <c r="A288" s="39"/>
      <c r="B288" s="45"/>
      <c r="C288" s="324" t="s">
        <v>1</v>
      </c>
      <c r="D288" s="324" t="s">
        <v>857</v>
      </c>
      <c r="E288" s="18" t="s">
        <v>1</v>
      </c>
      <c r="F288" s="325">
        <v>13.880000000000001</v>
      </c>
      <c r="G288" s="39"/>
      <c r="H288" s="45"/>
    </row>
    <row r="289" s="2" customFormat="1" ht="16.8" customHeight="1">
      <c r="A289" s="39"/>
      <c r="B289" s="45"/>
      <c r="C289" s="324" t="s">
        <v>1</v>
      </c>
      <c r="D289" s="324" t="s">
        <v>858</v>
      </c>
      <c r="E289" s="18" t="s">
        <v>1</v>
      </c>
      <c r="F289" s="325">
        <v>12.58</v>
      </c>
      <c r="G289" s="39"/>
      <c r="H289" s="45"/>
    </row>
    <row r="290" s="2" customFormat="1" ht="16.8" customHeight="1">
      <c r="A290" s="39"/>
      <c r="B290" s="45"/>
      <c r="C290" s="324" t="s">
        <v>1</v>
      </c>
      <c r="D290" s="324" t="s">
        <v>859</v>
      </c>
      <c r="E290" s="18" t="s">
        <v>1</v>
      </c>
      <c r="F290" s="325">
        <v>11.59</v>
      </c>
      <c r="G290" s="39"/>
      <c r="H290" s="45"/>
    </row>
    <row r="291" s="2" customFormat="1" ht="16.8" customHeight="1">
      <c r="A291" s="39"/>
      <c r="B291" s="45"/>
      <c r="C291" s="324" t="s">
        <v>1</v>
      </c>
      <c r="D291" s="324" t="s">
        <v>860</v>
      </c>
      <c r="E291" s="18" t="s">
        <v>1</v>
      </c>
      <c r="F291" s="325">
        <v>21</v>
      </c>
      <c r="G291" s="39"/>
      <c r="H291" s="45"/>
    </row>
    <row r="292" s="2" customFormat="1" ht="16.8" customHeight="1">
      <c r="A292" s="39"/>
      <c r="B292" s="45"/>
      <c r="C292" s="324" t="s">
        <v>1</v>
      </c>
      <c r="D292" s="324" t="s">
        <v>861</v>
      </c>
      <c r="E292" s="18" t="s">
        <v>1</v>
      </c>
      <c r="F292" s="325">
        <v>3.1899999999999999</v>
      </c>
      <c r="G292" s="39"/>
      <c r="H292" s="45"/>
    </row>
    <row r="293" s="2" customFormat="1" ht="16.8" customHeight="1">
      <c r="A293" s="39"/>
      <c r="B293" s="45"/>
      <c r="C293" s="324" t="s">
        <v>1</v>
      </c>
      <c r="D293" s="324" t="s">
        <v>862</v>
      </c>
      <c r="E293" s="18" t="s">
        <v>1</v>
      </c>
      <c r="F293" s="325">
        <v>3.02</v>
      </c>
      <c r="G293" s="39"/>
      <c r="H293" s="45"/>
    </row>
    <row r="294" s="2" customFormat="1" ht="16.8" customHeight="1">
      <c r="A294" s="39"/>
      <c r="B294" s="45"/>
      <c r="C294" s="324" t="s">
        <v>1</v>
      </c>
      <c r="D294" s="324" t="s">
        <v>183</v>
      </c>
      <c r="E294" s="18" t="s">
        <v>1</v>
      </c>
      <c r="F294" s="325">
        <v>420.22000000000003</v>
      </c>
      <c r="G294" s="39"/>
      <c r="H294" s="45"/>
    </row>
    <row r="295" s="2" customFormat="1" ht="16.8" customHeight="1">
      <c r="A295" s="39"/>
      <c r="B295" s="45"/>
      <c r="C295" s="320" t="s">
        <v>124</v>
      </c>
      <c r="D295" s="321" t="s">
        <v>125</v>
      </c>
      <c r="E295" s="322" t="s">
        <v>114</v>
      </c>
      <c r="F295" s="323">
        <v>425.99000000000001</v>
      </c>
      <c r="G295" s="39"/>
      <c r="H295" s="45"/>
    </row>
    <row r="296" s="2" customFormat="1" ht="16.8" customHeight="1">
      <c r="A296" s="39"/>
      <c r="B296" s="45"/>
      <c r="C296" s="324" t="s">
        <v>1</v>
      </c>
      <c r="D296" s="324" t="s">
        <v>4511</v>
      </c>
      <c r="E296" s="18" t="s">
        <v>1</v>
      </c>
      <c r="F296" s="325">
        <v>0</v>
      </c>
      <c r="G296" s="39"/>
      <c r="H296" s="45"/>
    </row>
    <row r="297" s="2" customFormat="1" ht="16.8" customHeight="1">
      <c r="A297" s="39"/>
      <c r="B297" s="45"/>
      <c r="C297" s="324" t="s">
        <v>1</v>
      </c>
      <c r="D297" s="324" t="s">
        <v>873</v>
      </c>
      <c r="E297" s="18" t="s">
        <v>1</v>
      </c>
      <c r="F297" s="325">
        <v>311.19999999999999</v>
      </c>
      <c r="G297" s="39"/>
      <c r="H297" s="45"/>
    </row>
    <row r="298" s="2" customFormat="1" ht="16.8" customHeight="1">
      <c r="A298" s="39"/>
      <c r="B298" s="45"/>
      <c r="C298" s="324" t="s">
        <v>1</v>
      </c>
      <c r="D298" s="324" t="s">
        <v>874</v>
      </c>
      <c r="E298" s="18" t="s">
        <v>1</v>
      </c>
      <c r="F298" s="325">
        <v>18.34</v>
      </c>
      <c r="G298" s="39"/>
      <c r="H298" s="45"/>
    </row>
    <row r="299" s="2" customFormat="1" ht="16.8" customHeight="1">
      <c r="A299" s="39"/>
      <c r="B299" s="45"/>
      <c r="C299" s="324" t="s">
        <v>1</v>
      </c>
      <c r="D299" s="324" t="s">
        <v>875</v>
      </c>
      <c r="E299" s="18" t="s">
        <v>1</v>
      </c>
      <c r="F299" s="325">
        <v>12.19</v>
      </c>
      <c r="G299" s="39"/>
      <c r="H299" s="45"/>
    </row>
    <row r="300" s="2" customFormat="1" ht="16.8" customHeight="1">
      <c r="A300" s="39"/>
      <c r="B300" s="45"/>
      <c r="C300" s="324" t="s">
        <v>1</v>
      </c>
      <c r="D300" s="324" t="s">
        <v>876</v>
      </c>
      <c r="E300" s="18" t="s">
        <v>1</v>
      </c>
      <c r="F300" s="325">
        <v>11.76</v>
      </c>
      <c r="G300" s="39"/>
      <c r="H300" s="45"/>
    </row>
    <row r="301" s="2" customFormat="1" ht="16.8" customHeight="1">
      <c r="A301" s="39"/>
      <c r="B301" s="45"/>
      <c r="C301" s="324" t="s">
        <v>1</v>
      </c>
      <c r="D301" s="324" t="s">
        <v>4512</v>
      </c>
      <c r="E301" s="18" t="s">
        <v>1</v>
      </c>
      <c r="F301" s="325">
        <v>11.9</v>
      </c>
      <c r="G301" s="39"/>
      <c r="H301" s="45"/>
    </row>
    <row r="302" s="2" customFormat="1" ht="16.8" customHeight="1">
      <c r="A302" s="39"/>
      <c r="B302" s="45"/>
      <c r="C302" s="324" t="s">
        <v>1</v>
      </c>
      <c r="D302" s="324" t="s">
        <v>877</v>
      </c>
      <c r="E302" s="18" t="s">
        <v>1</v>
      </c>
      <c r="F302" s="325">
        <v>18.579999999999998</v>
      </c>
      <c r="G302" s="39"/>
      <c r="H302" s="45"/>
    </row>
    <row r="303" s="2" customFormat="1" ht="16.8" customHeight="1">
      <c r="A303" s="39"/>
      <c r="B303" s="45"/>
      <c r="C303" s="324" t="s">
        <v>1</v>
      </c>
      <c r="D303" s="324" t="s">
        <v>4513</v>
      </c>
      <c r="E303" s="18" t="s">
        <v>1</v>
      </c>
      <c r="F303" s="325">
        <v>20.32</v>
      </c>
      <c r="G303" s="39"/>
      <c r="H303" s="45"/>
    </row>
    <row r="304" s="2" customFormat="1" ht="16.8" customHeight="1">
      <c r="A304" s="39"/>
      <c r="B304" s="45"/>
      <c r="C304" s="324" t="s">
        <v>1</v>
      </c>
      <c r="D304" s="324" t="s">
        <v>4514</v>
      </c>
      <c r="E304" s="18" t="s">
        <v>1</v>
      </c>
      <c r="F304" s="325">
        <v>1.72</v>
      </c>
      <c r="G304" s="39"/>
      <c r="H304" s="45"/>
    </row>
    <row r="305" s="2" customFormat="1" ht="16.8" customHeight="1">
      <c r="A305" s="39"/>
      <c r="B305" s="45"/>
      <c r="C305" s="324" t="s">
        <v>1</v>
      </c>
      <c r="D305" s="324" t="s">
        <v>4515</v>
      </c>
      <c r="E305" s="18" t="s">
        <v>1</v>
      </c>
      <c r="F305" s="325">
        <v>1.28</v>
      </c>
      <c r="G305" s="39"/>
      <c r="H305" s="45"/>
    </row>
    <row r="306" s="2" customFormat="1" ht="16.8" customHeight="1">
      <c r="A306" s="39"/>
      <c r="B306" s="45"/>
      <c r="C306" s="324" t="s">
        <v>1</v>
      </c>
      <c r="D306" s="324" t="s">
        <v>4516</v>
      </c>
      <c r="E306" s="18" t="s">
        <v>1</v>
      </c>
      <c r="F306" s="325">
        <v>1.72</v>
      </c>
      <c r="G306" s="39"/>
      <c r="H306" s="45"/>
    </row>
    <row r="307" s="2" customFormat="1" ht="16.8" customHeight="1">
      <c r="A307" s="39"/>
      <c r="B307" s="45"/>
      <c r="C307" s="324" t="s">
        <v>1</v>
      </c>
      <c r="D307" s="324" t="s">
        <v>878</v>
      </c>
      <c r="E307" s="18" t="s">
        <v>1</v>
      </c>
      <c r="F307" s="325">
        <v>1.28</v>
      </c>
      <c r="G307" s="39"/>
      <c r="H307" s="45"/>
    </row>
    <row r="308" s="2" customFormat="1" ht="16.8" customHeight="1">
      <c r="A308" s="39"/>
      <c r="B308" s="45"/>
      <c r="C308" s="324" t="s">
        <v>1</v>
      </c>
      <c r="D308" s="324" t="s">
        <v>879</v>
      </c>
      <c r="E308" s="18" t="s">
        <v>1</v>
      </c>
      <c r="F308" s="325">
        <v>10.039999999999999</v>
      </c>
      <c r="G308" s="39"/>
      <c r="H308" s="45"/>
    </row>
    <row r="309" s="2" customFormat="1" ht="16.8" customHeight="1">
      <c r="A309" s="39"/>
      <c r="B309" s="45"/>
      <c r="C309" s="324" t="s">
        <v>1</v>
      </c>
      <c r="D309" s="324" t="s">
        <v>880</v>
      </c>
      <c r="E309" s="18" t="s">
        <v>1</v>
      </c>
      <c r="F309" s="325">
        <v>5.6600000000000001</v>
      </c>
      <c r="G309" s="39"/>
      <c r="H309" s="45"/>
    </row>
    <row r="310" s="2" customFormat="1" ht="16.8" customHeight="1">
      <c r="A310" s="39"/>
      <c r="B310" s="45"/>
      <c r="C310" s="324" t="s">
        <v>1</v>
      </c>
      <c r="D310" s="324" t="s">
        <v>183</v>
      </c>
      <c r="E310" s="18" t="s">
        <v>1</v>
      </c>
      <c r="F310" s="325">
        <v>425.99000000000001</v>
      </c>
      <c r="G310" s="39"/>
      <c r="H310" s="45"/>
    </row>
    <row r="311" s="2" customFormat="1" ht="7.44" customHeight="1">
      <c r="A311" s="39"/>
      <c r="B311" s="181"/>
      <c r="C311" s="182"/>
      <c r="D311" s="182"/>
      <c r="E311" s="182"/>
      <c r="F311" s="182"/>
      <c r="G311" s="182"/>
      <c r="H311" s="45"/>
    </row>
    <row r="312" s="2" customFormat="1">
      <c r="A312" s="39"/>
      <c r="B312" s="39"/>
      <c r="C312" s="39"/>
      <c r="D312" s="39"/>
      <c r="E312" s="39"/>
      <c r="F312" s="39"/>
      <c r="G312" s="39"/>
      <c r="H312" s="39"/>
    </row>
  </sheetData>
  <sheetProtection sheet="1" formatColumns="0" formatRows="0" objects="1" scenarios="1" spinCount="100000" saltValue="ft4C03dka3opp588NKUD8ftTyYTft3avL3nhkTR6Iz995SjZTYHVkw/LY1n9VqWxi+VYxb2zSH1X0j7ZaXoSsA==" hashValue="yf4xnJjtGVTND3yfZEOnwZLLs85LxUaxcaoZezjY+42vrRw5btrJAq1JhjO0Jx/eoqcRxrCw6LPUG/+RKS/Pzg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147" t="s">
        <v>112</v>
      </c>
      <c r="BA2" s="147" t="s">
        <v>113</v>
      </c>
      <c r="BB2" s="147" t="s">
        <v>114</v>
      </c>
      <c r="BC2" s="147" t="s">
        <v>115</v>
      </c>
      <c r="BD2" s="147" t="s">
        <v>116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  <c r="AZ3" s="147" t="s">
        <v>117</v>
      </c>
      <c r="BA3" s="147" t="s">
        <v>118</v>
      </c>
      <c r="BB3" s="147" t="s">
        <v>114</v>
      </c>
      <c r="BC3" s="147" t="s">
        <v>119</v>
      </c>
      <c r="BD3" s="147" t="s">
        <v>116</v>
      </c>
    </row>
    <row r="4" s="1" customFormat="1" ht="24.96" customHeight="1">
      <c r="B4" s="21"/>
      <c r="D4" s="150" t="s">
        <v>120</v>
      </c>
      <c r="L4" s="21"/>
      <c r="M4" s="151" t="s">
        <v>10</v>
      </c>
      <c r="AT4" s="18" t="s">
        <v>4</v>
      </c>
      <c r="AZ4" s="147" t="s">
        <v>121</v>
      </c>
      <c r="BA4" s="147" t="s">
        <v>122</v>
      </c>
      <c r="BB4" s="147" t="s">
        <v>114</v>
      </c>
      <c r="BC4" s="147" t="s">
        <v>123</v>
      </c>
      <c r="BD4" s="147" t="s">
        <v>116</v>
      </c>
    </row>
    <row r="5" s="1" customFormat="1" ht="6.96" customHeight="1">
      <c r="B5" s="21"/>
      <c r="L5" s="21"/>
      <c r="AZ5" s="147" t="s">
        <v>124</v>
      </c>
      <c r="BA5" s="147" t="s">
        <v>125</v>
      </c>
      <c r="BB5" s="147" t="s">
        <v>114</v>
      </c>
      <c r="BC5" s="147" t="s">
        <v>126</v>
      </c>
      <c r="BD5" s="147" t="s">
        <v>116</v>
      </c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2755, ul. Západní ve Varnsdorfu</v>
      </c>
      <c r="F7" s="152"/>
      <c r="G7" s="152"/>
      <c r="H7" s="152"/>
      <c r="L7" s="21"/>
    </row>
    <row r="8" s="1" customFormat="1" ht="12" customHeight="1">
      <c r="B8" s="21"/>
      <c r="D8" s="152" t="s">
        <v>127</v>
      </c>
      <c r="L8" s="21"/>
    </row>
    <row r="9" s="2" customFormat="1" ht="16.5" customHeight="1">
      <c r="A9" s="39"/>
      <c r="B9" s="45"/>
      <c r="C9" s="39"/>
      <c r="D9" s="39"/>
      <c r="E9" s="153" t="s">
        <v>128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129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4" t="s">
        <v>130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13. 3. 2025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ROUND(J137,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ROUND((SUM(BE137:BE798)),  2)</f>
        <v>0</v>
      </c>
      <c r="G35" s="39"/>
      <c r="H35" s="39"/>
      <c r="I35" s="166">
        <v>0.20999999999999999</v>
      </c>
      <c r="J35" s="165">
        <f>ROUND(((SUM(BE137:BE798))*I35),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ROUND((SUM(BF137:BF798)),  2)</f>
        <v>0</v>
      </c>
      <c r="G36" s="39"/>
      <c r="H36" s="39"/>
      <c r="I36" s="166">
        <v>0.12</v>
      </c>
      <c r="J36" s="165">
        <f>ROUND(((SUM(BF137:BF798))*I36),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ROUND((SUM(BG137:BG798)),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ROUND((SUM(BH137:BH798)),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ROUND((SUM(BI137:BI798)),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2755, ul. Západní ve Varnsdorfu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128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01 - Bourací práce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ul. Západní 2755, Varnsdorf, 470 47</v>
      </c>
      <c r="G91" s="41"/>
      <c r="H91" s="41"/>
      <c r="I91" s="33" t="s">
        <v>22</v>
      </c>
      <c r="J91" s="80" t="str">
        <f>IF(J14="","",J14)</f>
        <v>13. 3. 2025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Město Varnsdorf</v>
      </c>
      <c r="G93" s="41"/>
      <c r="H93" s="41"/>
      <c r="I93" s="33" t="s">
        <v>30</v>
      </c>
      <c r="J93" s="37" t="str">
        <f>E23</f>
        <v>DIGITRONIC CZ s. r. 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132</v>
      </c>
      <c r="D96" s="187"/>
      <c r="E96" s="187"/>
      <c r="F96" s="187"/>
      <c r="G96" s="187"/>
      <c r="H96" s="187"/>
      <c r="I96" s="187"/>
      <c r="J96" s="188" t="s">
        <v>133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134</v>
      </c>
      <c r="D98" s="41"/>
      <c r="E98" s="41"/>
      <c r="F98" s="41"/>
      <c r="G98" s="41"/>
      <c r="H98" s="41"/>
      <c r="I98" s="41"/>
      <c r="J98" s="111">
        <f>J137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135</v>
      </c>
    </row>
    <row r="99" s="9" customFormat="1" ht="24.96" customHeight="1">
      <c r="A99" s="9"/>
      <c r="B99" s="190"/>
      <c r="C99" s="191"/>
      <c r="D99" s="192" t="s">
        <v>136</v>
      </c>
      <c r="E99" s="193"/>
      <c r="F99" s="193"/>
      <c r="G99" s="193"/>
      <c r="H99" s="193"/>
      <c r="I99" s="193"/>
      <c r="J99" s="194">
        <f>J138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137</v>
      </c>
      <c r="E100" s="198"/>
      <c r="F100" s="198"/>
      <c r="G100" s="198"/>
      <c r="H100" s="198"/>
      <c r="I100" s="198"/>
      <c r="J100" s="199">
        <f>J139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138</v>
      </c>
      <c r="E101" s="198"/>
      <c r="F101" s="198"/>
      <c r="G101" s="198"/>
      <c r="H101" s="198"/>
      <c r="I101" s="198"/>
      <c r="J101" s="199">
        <f>J187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139</v>
      </c>
      <c r="E102" s="198"/>
      <c r="F102" s="198"/>
      <c r="G102" s="198"/>
      <c r="H102" s="198"/>
      <c r="I102" s="198"/>
      <c r="J102" s="199">
        <f>J554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0"/>
      <c r="C103" s="191"/>
      <c r="D103" s="192" t="s">
        <v>140</v>
      </c>
      <c r="E103" s="193"/>
      <c r="F103" s="193"/>
      <c r="G103" s="193"/>
      <c r="H103" s="193"/>
      <c r="I103" s="193"/>
      <c r="J103" s="194">
        <f>J563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6"/>
      <c r="C104" s="134"/>
      <c r="D104" s="197" t="s">
        <v>141</v>
      </c>
      <c r="E104" s="198"/>
      <c r="F104" s="198"/>
      <c r="G104" s="198"/>
      <c r="H104" s="198"/>
      <c r="I104" s="198"/>
      <c r="J104" s="199">
        <f>J564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142</v>
      </c>
      <c r="E105" s="198"/>
      <c r="F105" s="198"/>
      <c r="G105" s="198"/>
      <c r="H105" s="198"/>
      <c r="I105" s="198"/>
      <c r="J105" s="199">
        <f>J585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143</v>
      </c>
      <c r="E106" s="198"/>
      <c r="F106" s="198"/>
      <c r="G106" s="198"/>
      <c r="H106" s="198"/>
      <c r="I106" s="198"/>
      <c r="J106" s="199">
        <f>J592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144</v>
      </c>
      <c r="E107" s="198"/>
      <c r="F107" s="198"/>
      <c r="G107" s="198"/>
      <c r="H107" s="198"/>
      <c r="I107" s="198"/>
      <c r="J107" s="199">
        <f>J598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145</v>
      </c>
      <c r="E108" s="198"/>
      <c r="F108" s="198"/>
      <c r="G108" s="198"/>
      <c r="H108" s="198"/>
      <c r="I108" s="198"/>
      <c r="J108" s="199">
        <f>J640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146</v>
      </c>
      <c r="E109" s="198"/>
      <c r="F109" s="198"/>
      <c r="G109" s="198"/>
      <c r="H109" s="198"/>
      <c r="I109" s="198"/>
      <c r="J109" s="199">
        <f>J653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147</v>
      </c>
      <c r="E110" s="198"/>
      <c r="F110" s="198"/>
      <c r="G110" s="198"/>
      <c r="H110" s="198"/>
      <c r="I110" s="198"/>
      <c r="J110" s="199">
        <f>J672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148</v>
      </c>
      <c r="E111" s="198"/>
      <c r="F111" s="198"/>
      <c r="G111" s="198"/>
      <c r="H111" s="198"/>
      <c r="I111" s="198"/>
      <c r="J111" s="199">
        <f>J704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34"/>
      <c r="D112" s="197" t="s">
        <v>149</v>
      </c>
      <c r="E112" s="198"/>
      <c r="F112" s="198"/>
      <c r="G112" s="198"/>
      <c r="H112" s="198"/>
      <c r="I112" s="198"/>
      <c r="J112" s="199">
        <f>J711</f>
        <v>0</v>
      </c>
      <c r="K112" s="134"/>
      <c r="L112" s="20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34"/>
      <c r="D113" s="197" t="s">
        <v>150</v>
      </c>
      <c r="E113" s="198"/>
      <c r="F113" s="198"/>
      <c r="G113" s="198"/>
      <c r="H113" s="198"/>
      <c r="I113" s="198"/>
      <c r="J113" s="199">
        <f>J744</f>
        <v>0</v>
      </c>
      <c r="K113" s="134"/>
      <c r="L113" s="20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6"/>
      <c r="C114" s="134"/>
      <c r="D114" s="197" t="s">
        <v>151</v>
      </c>
      <c r="E114" s="198"/>
      <c r="F114" s="198"/>
      <c r="G114" s="198"/>
      <c r="H114" s="198"/>
      <c r="I114" s="198"/>
      <c r="J114" s="199">
        <f>J772</f>
        <v>0</v>
      </c>
      <c r="K114" s="134"/>
      <c r="L114" s="20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90"/>
      <c r="C115" s="191"/>
      <c r="D115" s="192" t="s">
        <v>152</v>
      </c>
      <c r="E115" s="193"/>
      <c r="F115" s="193"/>
      <c r="G115" s="193"/>
      <c r="H115" s="193"/>
      <c r="I115" s="193"/>
      <c r="J115" s="194">
        <f>J790</f>
        <v>0</v>
      </c>
      <c r="K115" s="191"/>
      <c r="L115" s="195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2" customFormat="1" ht="21.84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21" s="2" customFormat="1" ht="6.96" customHeight="1">
      <c r="A121" s="39"/>
      <c r="B121" s="69"/>
      <c r="C121" s="70"/>
      <c r="D121" s="70"/>
      <c r="E121" s="70"/>
      <c r="F121" s="70"/>
      <c r="G121" s="70"/>
      <c r="H121" s="70"/>
      <c r="I121" s="70"/>
      <c r="J121" s="70"/>
      <c r="K121" s="70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4.96" customHeight="1">
      <c r="A122" s="39"/>
      <c r="B122" s="40"/>
      <c r="C122" s="24" t="s">
        <v>153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16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6.5" customHeight="1">
      <c r="A125" s="39"/>
      <c r="B125" s="40"/>
      <c r="C125" s="41"/>
      <c r="D125" s="41"/>
      <c r="E125" s="185" t="str">
        <f>E7</f>
        <v>Stavební úpravy objektu č.p. 2755, ul. Západní ve Varnsdorfu</v>
      </c>
      <c r="F125" s="33"/>
      <c r="G125" s="33"/>
      <c r="H125" s="33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" customFormat="1" ht="12" customHeight="1">
      <c r="B126" s="22"/>
      <c r="C126" s="33" t="s">
        <v>127</v>
      </c>
      <c r="D126" s="23"/>
      <c r="E126" s="23"/>
      <c r="F126" s="23"/>
      <c r="G126" s="23"/>
      <c r="H126" s="23"/>
      <c r="I126" s="23"/>
      <c r="J126" s="23"/>
      <c r="K126" s="23"/>
      <c r="L126" s="21"/>
    </row>
    <row r="127" s="2" customFormat="1" ht="16.5" customHeight="1">
      <c r="A127" s="39"/>
      <c r="B127" s="40"/>
      <c r="C127" s="41"/>
      <c r="D127" s="41"/>
      <c r="E127" s="185" t="s">
        <v>128</v>
      </c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129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77" t="str">
        <f>E11</f>
        <v>01 - Bourací práce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20</v>
      </c>
      <c r="D131" s="41"/>
      <c r="E131" s="41"/>
      <c r="F131" s="28" t="str">
        <f>F14</f>
        <v>ul. Západní 2755, Varnsdorf, 470 47</v>
      </c>
      <c r="G131" s="41"/>
      <c r="H131" s="41"/>
      <c r="I131" s="33" t="s">
        <v>22</v>
      </c>
      <c r="J131" s="80" t="str">
        <f>IF(J14="","",J14)</f>
        <v>13. 3. 2025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25.65" customHeight="1">
      <c r="A133" s="39"/>
      <c r="B133" s="40"/>
      <c r="C133" s="33" t="s">
        <v>24</v>
      </c>
      <c r="D133" s="41"/>
      <c r="E133" s="41"/>
      <c r="F133" s="28" t="str">
        <f>E17</f>
        <v>Město Varnsdorf</v>
      </c>
      <c r="G133" s="41"/>
      <c r="H133" s="41"/>
      <c r="I133" s="33" t="s">
        <v>30</v>
      </c>
      <c r="J133" s="37" t="str">
        <f>E23</f>
        <v>DIGITRONIC CZ s. r. o.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28</v>
      </c>
      <c r="D134" s="41"/>
      <c r="E134" s="41"/>
      <c r="F134" s="28" t="str">
        <f>IF(E20="","",E20)</f>
        <v>Vyplň údaj</v>
      </c>
      <c r="G134" s="41"/>
      <c r="H134" s="41"/>
      <c r="I134" s="33" t="s">
        <v>33</v>
      </c>
      <c r="J134" s="37" t="str">
        <f>E26</f>
        <v xml:space="preserve"> 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0.32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11" customFormat="1" ht="29.28" customHeight="1">
      <c r="A136" s="201"/>
      <c r="B136" s="202"/>
      <c r="C136" s="203" t="s">
        <v>154</v>
      </c>
      <c r="D136" s="204" t="s">
        <v>61</v>
      </c>
      <c r="E136" s="204" t="s">
        <v>57</v>
      </c>
      <c r="F136" s="204" t="s">
        <v>58</v>
      </c>
      <c r="G136" s="204" t="s">
        <v>155</v>
      </c>
      <c r="H136" s="204" t="s">
        <v>156</v>
      </c>
      <c r="I136" s="204" t="s">
        <v>157</v>
      </c>
      <c r="J136" s="204" t="s">
        <v>133</v>
      </c>
      <c r="K136" s="205" t="s">
        <v>158</v>
      </c>
      <c r="L136" s="206"/>
      <c r="M136" s="101" t="s">
        <v>1</v>
      </c>
      <c r="N136" s="102" t="s">
        <v>40</v>
      </c>
      <c r="O136" s="102" t="s">
        <v>159</v>
      </c>
      <c r="P136" s="102" t="s">
        <v>160</v>
      </c>
      <c r="Q136" s="102" t="s">
        <v>161</v>
      </c>
      <c r="R136" s="102" t="s">
        <v>162</v>
      </c>
      <c r="S136" s="102" t="s">
        <v>163</v>
      </c>
      <c r="T136" s="103" t="s">
        <v>164</v>
      </c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</row>
    <row r="137" s="2" customFormat="1" ht="22.8" customHeight="1">
      <c r="A137" s="39"/>
      <c r="B137" s="40"/>
      <c r="C137" s="108" t="s">
        <v>165</v>
      </c>
      <c r="D137" s="41"/>
      <c r="E137" s="41"/>
      <c r="F137" s="41"/>
      <c r="G137" s="41"/>
      <c r="H137" s="41"/>
      <c r="I137" s="41"/>
      <c r="J137" s="207">
        <f>BK137</f>
        <v>0</v>
      </c>
      <c r="K137" s="41"/>
      <c r="L137" s="45"/>
      <c r="M137" s="104"/>
      <c r="N137" s="208"/>
      <c r="O137" s="105"/>
      <c r="P137" s="209">
        <f>P138+P563+P790</f>
        <v>0</v>
      </c>
      <c r="Q137" s="105"/>
      <c r="R137" s="209">
        <f>R138+R563+R790</f>
        <v>8.1234094999999993</v>
      </c>
      <c r="S137" s="105"/>
      <c r="T137" s="210">
        <f>T138+T563+T790</f>
        <v>1096.4859044000002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75</v>
      </c>
      <c r="AU137" s="18" t="s">
        <v>135</v>
      </c>
      <c r="BK137" s="211">
        <f>BK138+BK563+BK790</f>
        <v>0</v>
      </c>
    </row>
    <row r="138" s="12" customFormat="1" ht="25.92" customHeight="1">
      <c r="A138" s="12"/>
      <c r="B138" s="212"/>
      <c r="C138" s="213"/>
      <c r="D138" s="214" t="s">
        <v>75</v>
      </c>
      <c r="E138" s="215" t="s">
        <v>166</v>
      </c>
      <c r="F138" s="215" t="s">
        <v>167</v>
      </c>
      <c r="G138" s="213"/>
      <c r="H138" s="213"/>
      <c r="I138" s="216"/>
      <c r="J138" s="217">
        <f>BK138</f>
        <v>0</v>
      </c>
      <c r="K138" s="213"/>
      <c r="L138" s="218"/>
      <c r="M138" s="219"/>
      <c r="N138" s="220"/>
      <c r="O138" s="220"/>
      <c r="P138" s="221">
        <f>P139+P187+P554</f>
        <v>0</v>
      </c>
      <c r="Q138" s="220"/>
      <c r="R138" s="221">
        <f>R139+R187+R554</f>
        <v>8.1234094999999993</v>
      </c>
      <c r="S138" s="220"/>
      <c r="T138" s="222">
        <f>T139+T187+T554</f>
        <v>1047.0836860000002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3" t="s">
        <v>83</v>
      </c>
      <c r="AT138" s="224" t="s">
        <v>75</v>
      </c>
      <c r="AU138" s="224" t="s">
        <v>76</v>
      </c>
      <c r="AY138" s="223" t="s">
        <v>168</v>
      </c>
      <c r="BK138" s="225">
        <f>BK139+BK187+BK554</f>
        <v>0</v>
      </c>
    </row>
    <row r="139" s="12" customFormat="1" ht="22.8" customHeight="1">
      <c r="A139" s="12"/>
      <c r="B139" s="212"/>
      <c r="C139" s="213"/>
      <c r="D139" s="214" t="s">
        <v>75</v>
      </c>
      <c r="E139" s="226" t="s">
        <v>83</v>
      </c>
      <c r="F139" s="226" t="s">
        <v>169</v>
      </c>
      <c r="G139" s="213"/>
      <c r="H139" s="213"/>
      <c r="I139" s="216"/>
      <c r="J139" s="227">
        <f>BK139</f>
        <v>0</v>
      </c>
      <c r="K139" s="213"/>
      <c r="L139" s="218"/>
      <c r="M139" s="219"/>
      <c r="N139" s="220"/>
      <c r="O139" s="220"/>
      <c r="P139" s="221">
        <f>SUM(P140:P186)</f>
        <v>0</v>
      </c>
      <c r="Q139" s="220"/>
      <c r="R139" s="221">
        <f>SUM(R140:R186)</f>
        <v>8.0999999999999996</v>
      </c>
      <c r="S139" s="220"/>
      <c r="T139" s="222">
        <f>SUM(T140:T186)</f>
        <v>17.967669999999998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3" t="s">
        <v>83</v>
      </c>
      <c r="AT139" s="224" t="s">
        <v>75</v>
      </c>
      <c r="AU139" s="224" t="s">
        <v>83</v>
      </c>
      <c r="AY139" s="223" t="s">
        <v>168</v>
      </c>
      <c r="BK139" s="225">
        <f>SUM(BK140:BK186)</f>
        <v>0</v>
      </c>
    </row>
    <row r="140" s="2" customFormat="1" ht="24.15" customHeight="1">
      <c r="A140" s="39"/>
      <c r="B140" s="40"/>
      <c r="C140" s="228" t="s">
        <v>83</v>
      </c>
      <c r="D140" s="228" t="s">
        <v>170</v>
      </c>
      <c r="E140" s="229" t="s">
        <v>171</v>
      </c>
      <c r="F140" s="230" t="s">
        <v>172</v>
      </c>
      <c r="G140" s="231" t="s">
        <v>114</v>
      </c>
      <c r="H140" s="232">
        <v>41.350000000000001</v>
      </c>
      <c r="I140" s="233"/>
      <c r="J140" s="234">
        <f>ROUND(I140*H140,2)</f>
        <v>0</v>
      </c>
      <c r="K140" s="230" t="s">
        <v>173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</v>
      </c>
      <c r="R140" s="237">
        <f>Q140*H140</f>
        <v>0</v>
      </c>
      <c r="S140" s="237">
        <v>0.255</v>
      </c>
      <c r="T140" s="238">
        <f>S140*H140</f>
        <v>10.54425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174</v>
      </c>
      <c r="AT140" s="239" t="s">
        <v>170</v>
      </c>
      <c r="AU140" s="239" t="s">
        <v>85</v>
      </c>
      <c r="AY140" s="18" t="s">
        <v>168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174</v>
      </c>
      <c r="BM140" s="239" t="s">
        <v>175</v>
      </c>
    </row>
    <row r="141" s="2" customFormat="1">
      <c r="A141" s="39"/>
      <c r="B141" s="40"/>
      <c r="C141" s="41"/>
      <c r="D141" s="241" t="s">
        <v>176</v>
      </c>
      <c r="E141" s="41"/>
      <c r="F141" s="242" t="s">
        <v>177</v>
      </c>
      <c r="G141" s="41"/>
      <c r="H141" s="41"/>
      <c r="I141" s="243"/>
      <c r="J141" s="41"/>
      <c r="K141" s="41"/>
      <c r="L141" s="45"/>
      <c r="M141" s="244"/>
      <c r="N141" s="245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176</v>
      </c>
      <c r="AU141" s="18" t="s">
        <v>85</v>
      </c>
    </row>
    <row r="142" s="13" customFormat="1">
      <c r="A142" s="13"/>
      <c r="B142" s="246"/>
      <c r="C142" s="247"/>
      <c r="D142" s="241" t="s">
        <v>178</v>
      </c>
      <c r="E142" s="248" t="s">
        <v>1</v>
      </c>
      <c r="F142" s="249" t="s">
        <v>179</v>
      </c>
      <c r="G142" s="247"/>
      <c r="H142" s="248" t="s">
        <v>1</v>
      </c>
      <c r="I142" s="250"/>
      <c r="J142" s="247"/>
      <c r="K142" s="247"/>
      <c r="L142" s="251"/>
      <c r="M142" s="252"/>
      <c r="N142" s="253"/>
      <c r="O142" s="253"/>
      <c r="P142" s="253"/>
      <c r="Q142" s="253"/>
      <c r="R142" s="253"/>
      <c r="S142" s="253"/>
      <c r="T142" s="25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5" t="s">
        <v>178</v>
      </c>
      <c r="AU142" s="255" t="s">
        <v>85</v>
      </c>
      <c r="AV142" s="13" t="s">
        <v>83</v>
      </c>
      <c r="AW142" s="13" t="s">
        <v>32</v>
      </c>
      <c r="AX142" s="13" t="s">
        <v>76</v>
      </c>
      <c r="AY142" s="255" t="s">
        <v>168</v>
      </c>
    </row>
    <row r="143" s="13" customFormat="1">
      <c r="A143" s="13"/>
      <c r="B143" s="246"/>
      <c r="C143" s="247"/>
      <c r="D143" s="241" t="s">
        <v>178</v>
      </c>
      <c r="E143" s="248" t="s">
        <v>1</v>
      </c>
      <c r="F143" s="249" t="s">
        <v>180</v>
      </c>
      <c r="G143" s="247"/>
      <c r="H143" s="248" t="s">
        <v>1</v>
      </c>
      <c r="I143" s="250"/>
      <c r="J143" s="247"/>
      <c r="K143" s="247"/>
      <c r="L143" s="251"/>
      <c r="M143" s="252"/>
      <c r="N143" s="253"/>
      <c r="O143" s="253"/>
      <c r="P143" s="253"/>
      <c r="Q143" s="253"/>
      <c r="R143" s="253"/>
      <c r="S143" s="253"/>
      <c r="T143" s="25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5" t="s">
        <v>178</v>
      </c>
      <c r="AU143" s="255" t="s">
        <v>85</v>
      </c>
      <c r="AV143" s="13" t="s">
        <v>83</v>
      </c>
      <c r="AW143" s="13" t="s">
        <v>32</v>
      </c>
      <c r="AX143" s="13" t="s">
        <v>76</v>
      </c>
      <c r="AY143" s="255" t="s">
        <v>168</v>
      </c>
    </row>
    <row r="144" s="14" customFormat="1">
      <c r="A144" s="14"/>
      <c r="B144" s="256"/>
      <c r="C144" s="257"/>
      <c r="D144" s="241" t="s">
        <v>178</v>
      </c>
      <c r="E144" s="258" t="s">
        <v>1</v>
      </c>
      <c r="F144" s="259" t="s">
        <v>181</v>
      </c>
      <c r="G144" s="257"/>
      <c r="H144" s="260">
        <v>19.899999999999999</v>
      </c>
      <c r="I144" s="261"/>
      <c r="J144" s="257"/>
      <c r="K144" s="257"/>
      <c r="L144" s="262"/>
      <c r="M144" s="263"/>
      <c r="N144" s="264"/>
      <c r="O144" s="264"/>
      <c r="P144" s="264"/>
      <c r="Q144" s="264"/>
      <c r="R144" s="264"/>
      <c r="S144" s="264"/>
      <c r="T144" s="26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6" t="s">
        <v>178</v>
      </c>
      <c r="AU144" s="266" t="s">
        <v>85</v>
      </c>
      <c r="AV144" s="14" t="s">
        <v>85</v>
      </c>
      <c r="AW144" s="14" t="s">
        <v>32</v>
      </c>
      <c r="AX144" s="14" t="s">
        <v>76</v>
      </c>
      <c r="AY144" s="266" t="s">
        <v>168</v>
      </c>
    </row>
    <row r="145" s="14" customFormat="1">
      <c r="A145" s="14"/>
      <c r="B145" s="256"/>
      <c r="C145" s="257"/>
      <c r="D145" s="241" t="s">
        <v>178</v>
      </c>
      <c r="E145" s="258" t="s">
        <v>1</v>
      </c>
      <c r="F145" s="259" t="s">
        <v>182</v>
      </c>
      <c r="G145" s="257"/>
      <c r="H145" s="260">
        <v>21.449999999999999</v>
      </c>
      <c r="I145" s="261"/>
      <c r="J145" s="257"/>
      <c r="K145" s="257"/>
      <c r="L145" s="262"/>
      <c r="M145" s="263"/>
      <c r="N145" s="264"/>
      <c r="O145" s="264"/>
      <c r="P145" s="264"/>
      <c r="Q145" s="264"/>
      <c r="R145" s="264"/>
      <c r="S145" s="264"/>
      <c r="T145" s="26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6" t="s">
        <v>178</v>
      </c>
      <c r="AU145" s="266" t="s">
        <v>85</v>
      </c>
      <c r="AV145" s="14" t="s">
        <v>85</v>
      </c>
      <c r="AW145" s="14" t="s">
        <v>32</v>
      </c>
      <c r="AX145" s="14" t="s">
        <v>76</v>
      </c>
      <c r="AY145" s="266" t="s">
        <v>168</v>
      </c>
    </row>
    <row r="146" s="15" customFormat="1">
      <c r="A146" s="15"/>
      <c r="B146" s="267"/>
      <c r="C146" s="268"/>
      <c r="D146" s="241" t="s">
        <v>178</v>
      </c>
      <c r="E146" s="269" t="s">
        <v>1</v>
      </c>
      <c r="F146" s="270" t="s">
        <v>183</v>
      </c>
      <c r="G146" s="268"/>
      <c r="H146" s="271">
        <v>41.350000000000001</v>
      </c>
      <c r="I146" s="272"/>
      <c r="J146" s="268"/>
      <c r="K146" s="268"/>
      <c r="L146" s="273"/>
      <c r="M146" s="274"/>
      <c r="N146" s="275"/>
      <c r="O146" s="275"/>
      <c r="P146" s="275"/>
      <c r="Q146" s="275"/>
      <c r="R146" s="275"/>
      <c r="S146" s="275"/>
      <c r="T146" s="27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7" t="s">
        <v>178</v>
      </c>
      <c r="AU146" s="277" t="s">
        <v>85</v>
      </c>
      <c r="AV146" s="15" t="s">
        <v>174</v>
      </c>
      <c r="AW146" s="15" t="s">
        <v>32</v>
      </c>
      <c r="AX146" s="15" t="s">
        <v>83</v>
      </c>
      <c r="AY146" s="277" t="s">
        <v>168</v>
      </c>
    </row>
    <row r="147" s="2" customFormat="1" ht="24.15" customHeight="1">
      <c r="A147" s="39"/>
      <c r="B147" s="40"/>
      <c r="C147" s="228" t="s">
        <v>85</v>
      </c>
      <c r="D147" s="228" t="s">
        <v>170</v>
      </c>
      <c r="E147" s="229" t="s">
        <v>184</v>
      </c>
      <c r="F147" s="230" t="s">
        <v>185</v>
      </c>
      <c r="G147" s="231" t="s">
        <v>114</v>
      </c>
      <c r="H147" s="232">
        <v>25.597999999999999</v>
      </c>
      <c r="I147" s="233"/>
      <c r="J147" s="234">
        <f>ROUND(I147*H147,2)</f>
        <v>0</v>
      </c>
      <c r="K147" s="230" t="s">
        <v>173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</v>
      </c>
      <c r="R147" s="237">
        <f>Q147*H147</f>
        <v>0</v>
      </c>
      <c r="S147" s="237">
        <v>0.28999999999999998</v>
      </c>
      <c r="T147" s="238">
        <f>S147*H147</f>
        <v>7.4234199999999992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174</v>
      </c>
      <c r="AT147" s="239" t="s">
        <v>170</v>
      </c>
      <c r="AU147" s="239" t="s">
        <v>85</v>
      </c>
      <c r="AY147" s="18" t="s">
        <v>168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174</v>
      </c>
      <c r="BM147" s="239" t="s">
        <v>186</v>
      </c>
    </row>
    <row r="148" s="2" customFormat="1">
      <c r="A148" s="39"/>
      <c r="B148" s="40"/>
      <c r="C148" s="41"/>
      <c r="D148" s="241" t="s">
        <v>176</v>
      </c>
      <c r="E148" s="41"/>
      <c r="F148" s="242" t="s">
        <v>187</v>
      </c>
      <c r="G148" s="41"/>
      <c r="H148" s="41"/>
      <c r="I148" s="243"/>
      <c r="J148" s="41"/>
      <c r="K148" s="41"/>
      <c r="L148" s="45"/>
      <c r="M148" s="244"/>
      <c r="N148" s="245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176</v>
      </c>
      <c r="AU148" s="18" t="s">
        <v>85</v>
      </c>
    </row>
    <row r="149" s="13" customFormat="1">
      <c r="A149" s="13"/>
      <c r="B149" s="246"/>
      <c r="C149" s="247"/>
      <c r="D149" s="241" t="s">
        <v>178</v>
      </c>
      <c r="E149" s="248" t="s">
        <v>1</v>
      </c>
      <c r="F149" s="249" t="s">
        <v>188</v>
      </c>
      <c r="G149" s="247"/>
      <c r="H149" s="248" t="s">
        <v>1</v>
      </c>
      <c r="I149" s="250"/>
      <c r="J149" s="247"/>
      <c r="K149" s="247"/>
      <c r="L149" s="251"/>
      <c r="M149" s="252"/>
      <c r="N149" s="253"/>
      <c r="O149" s="253"/>
      <c r="P149" s="253"/>
      <c r="Q149" s="253"/>
      <c r="R149" s="253"/>
      <c r="S149" s="253"/>
      <c r="T149" s="25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5" t="s">
        <v>178</v>
      </c>
      <c r="AU149" s="255" t="s">
        <v>85</v>
      </c>
      <c r="AV149" s="13" t="s">
        <v>83</v>
      </c>
      <c r="AW149" s="13" t="s">
        <v>32</v>
      </c>
      <c r="AX149" s="13" t="s">
        <v>76</v>
      </c>
      <c r="AY149" s="255" t="s">
        <v>168</v>
      </c>
    </row>
    <row r="150" s="14" customFormat="1">
      <c r="A150" s="14"/>
      <c r="B150" s="256"/>
      <c r="C150" s="257"/>
      <c r="D150" s="241" t="s">
        <v>178</v>
      </c>
      <c r="E150" s="258" t="s">
        <v>1</v>
      </c>
      <c r="F150" s="259" t="s">
        <v>189</v>
      </c>
      <c r="G150" s="257"/>
      <c r="H150" s="260">
        <v>5.6479999999999997</v>
      </c>
      <c r="I150" s="261"/>
      <c r="J150" s="257"/>
      <c r="K150" s="257"/>
      <c r="L150" s="262"/>
      <c r="M150" s="263"/>
      <c r="N150" s="264"/>
      <c r="O150" s="264"/>
      <c r="P150" s="264"/>
      <c r="Q150" s="264"/>
      <c r="R150" s="264"/>
      <c r="S150" s="264"/>
      <c r="T150" s="26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6" t="s">
        <v>178</v>
      </c>
      <c r="AU150" s="266" t="s">
        <v>85</v>
      </c>
      <c r="AV150" s="14" t="s">
        <v>85</v>
      </c>
      <c r="AW150" s="14" t="s">
        <v>32</v>
      </c>
      <c r="AX150" s="14" t="s">
        <v>76</v>
      </c>
      <c r="AY150" s="266" t="s">
        <v>168</v>
      </c>
    </row>
    <row r="151" s="13" customFormat="1">
      <c r="A151" s="13"/>
      <c r="B151" s="246"/>
      <c r="C151" s="247"/>
      <c r="D151" s="241" t="s">
        <v>178</v>
      </c>
      <c r="E151" s="248" t="s">
        <v>1</v>
      </c>
      <c r="F151" s="249" t="s">
        <v>190</v>
      </c>
      <c r="G151" s="247"/>
      <c r="H151" s="248" t="s">
        <v>1</v>
      </c>
      <c r="I151" s="250"/>
      <c r="J151" s="247"/>
      <c r="K151" s="247"/>
      <c r="L151" s="251"/>
      <c r="M151" s="252"/>
      <c r="N151" s="253"/>
      <c r="O151" s="253"/>
      <c r="P151" s="253"/>
      <c r="Q151" s="253"/>
      <c r="R151" s="253"/>
      <c r="S151" s="253"/>
      <c r="T151" s="25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5" t="s">
        <v>178</v>
      </c>
      <c r="AU151" s="255" t="s">
        <v>85</v>
      </c>
      <c r="AV151" s="13" t="s">
        <v>83</v>
      </c>
      <c r="AW151" s="13" t="s">
        <v>32</v>
      </c>
      <c r="AX151" s="13" t="s">
        <v>76</v>
      </c>
      <c r="AY151" s="255" t="s">
        <v>168</v>
      </c>
    </row>
    <row r="152" s="14" customFormat="1">
      <c r="A152" s="14"/>
      <c r="B152" s="256"/>
      <c r="C152" s="257"/>
      <c r="D152" s="241" t="s">
        <v>178</v>
      </c>
      <c r="E152" s="258" t="s">
        <v>1</v>
      </c>
      <c r="F152" s="259" t="s">
        <v>191</v>
      </c>
      <c r="G152" s="257"/>
      <c r="H152" s="260">
        <v>19.949999999999999</v>
      </c>
      <c r="I152" s="261"/>
      <c r="J152" s="257"/>
      <c r="K152" s="257"/>
      <c r="L152" s="262"/>
      <c r="M152" s="263"/>
      <c r="N152" s="264"/>
      <c r="O152" s="264"/>
      <c r="P152" s="264"/>
      <c r="Q152" s="264"/>
      <c r="R152" s="264"/>
      <c r="S152" s="264"/>
      <c r="T152" s="26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6" t="s">
        <v>178</v>
      </c>
      <c r="AU152" s="266" t="s">
        <v>85</v>
      </c>
      <c r="AV152" s="14" t="s">
        <v>85</v>
      </c>
      <c r="AW152" s="14" t="s">
        <v>32</v>
      </c>
      <c r="AX152" s="14" t="s">
        <v>76</v>
      </c>
      <c r="AY152" s="266" t="s">
        <v>168</v>
      </c>
    </row>
    <row r="153" s="15" customFormat="1">
      <c r="A153" s="15"/>
      <c r="B153" s="267"/>
      <c r="C153" s="268"/>
      <c r="D153" s="241" t="s">
        <v>178</v>
      </c>
      <c r="E153" s="269" t="s">
        <v>1</v>
      </c>
      <c r="F153" s="270" t="s">
        <v>183</v>
      </c>
      <c r="G153" s="268"/>
      <c r="H153" s="271">
        <v>25.597999999999999</v>
      </c>
      <c r="I153" s="272"/>
      <c r="J153" s="268"/>
      <c r="K153" s="268"/>
      <c r="L153" s="273"/>
      <c r="M153" s="274"/>
      <c r="N153" s="275"/>
      <c r="O153" s="275"/>
      <c r="P153" s="275"/>
      <c r="Q153" s="275"/>
      <c r="R153" s="275"/>
      <c r="S153" s="275"/>
      <c r="T153" s="276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7" t="s">
        <v>178</v>
      </c>
      <c r="AU153" s="277" t="s">
        <v>85</v>
      </c>
      <c r="AV153" s="15" t="s">
        <v>174</v>
      </c>
      <c r="AW153" s="15" t="s">
        <v>32</v>
      </c>
      <c r="AX153" s="15" t="s">
        <v>83</v>
      </c>
      <c r="AY153" s="277" t="s">
        <v>168</v>
      </c>
    </row>
    <row r="154" s="2" customFormat="1" ht="24.15" customHeight="1">
      <c r="A154" s="39"/>
      <c r="B154" s="40"/>
      <c r="C154" s="228" t="s">
        <v>116</v>
      </c>
      <c r="D154" s="228" t="s">
        <v>170</v>
      </c>
      <c r="E154" s="229" t="s">
        <v>192</v>
      </c>
      <c r="F154" s="230" t="s">
        <v>193</v>
      </c>
      <c r="G154" s="231" t="s">
        <v>194</v>
      </c>
      <c r="H154" s="232">
        <v>7.2759999999999998</v>
      </c>
      <c r="I154" s="233"/>
      <c r="J154" s="234">
        <f>ROUND(I154*H154,2)</f>
        <v>0</v>
      </c>
      <c r="K154" s="230" t="s">
        <v>195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174</v>
      </c>
      <c r="AT154" s="239" t="s">
        <v>170</v>
      </c>
      <c r="AU154" s="239" t="s">
        <v>85</v>
      </c>
      <c r="AY154" s="18" t="s">
        <v>168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174</v>
      </c>
      <c r="BM154" s="239" t="s">
        <v>196</v>
      </c>
    </row>
    <row r="155" s="2" customFormat="1">
      <c r="A155" s="39"/>
      <c r="B155" s="40"/>
      <c r="C155" s="41"/>
      <c r="D155" s="241" t="s">
        <v>176</v>
      </c>
      <c r="E155" s="41"/>
      <c r="F155" s="242" t="s">
        <v>197</v>
      </c>
      <c r="G155" s="41"/>
      <c r="H155" s="41"/>
      <c r="I155" s="243"/>
      <c r="J155" s="41"/>
      <c r="K155" s="41"/>
      <c r="L155" s="45"/>
      <c r="M155" s="244"/>
      <c r="N155" s="245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176</v>
      </c>
      <c r="AU155" s="18" t="s">
        <v>85</v>
      </c>
    </row>
    <row r="156" s="13" customFormat="1">
      <c r="A156" s="13"/>
      <c r="B156" s="246"/>
      <c r="C156" s="247"/>
      <c r="D156" s="241" t="s">
        <v>178</v>
      </c>
      <c r="E156" s="248" t="s">
        <v>1</v>
      </c>
      <c r="F156" s="249" t="s">
        <v>198</v>
      </c>
      <c r="G156" s="247"/>
      <c r="H156" s="248" t="s">
        <v>1</v>
      </c>
      <c r="I156" s="250"/>
      <c r="J156" s="247"/>
      <c r="K156" s="247"/>
      <c r="L156" s="251"/>
      <c r="M156" s="252"/>
      <c r="N156" s="253"/>
      <c r="O156" s="253"/>
      <c r="P156" s="253"/>
      <c r="Q156" s="253"/>
      <c r="R156" s="253"/>
      <c r="S156" s="253"/>
      <c r="T156" s="25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5" t="s">
        <v>178</v>
      </c>
      <c r="AU156" s="255" t="s">
        <v>85</v>
      </c>
      <c r="AV156" s="13" t="s">
        <v>83</v>
      </c>
      <c r="AW156" s="13" t="s">
        <v>32</v>
      </c>
      <c r="AX156" s="13" t="s">
        <v>76</v>
      </c>
      <c r="AY156" s="255" t="s">
        <v>168</v>
      </c>
    </row>
    <row r="157" s="14" customFormat="1">
      <c r="A157" s="14"/>
      <c r="B157" s="256"/>
      <c r="C157" s="257"/>
      <c r="D157" s="241" t="s">
        <v>178</v>
      </c>
      <c r="E157" s="258" t="s">
        <v>1</v>
      </c>
      <c r="F157" s="259" t="s">
        <v>199</v>
      </c>
      <c r="G157" s="257"/>
      <c r="H157" s="260">
        <v>7.2759999999999998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6" t="s">
        <v>178</v>
      </c>
      <c r="AU157" s="266" t="s">
        <v>85</v>
      </c>
      <c r="AV157" s="14" t="s">
        <v>85</v>
      </c>
      <c r="AW157" s="14" t="s">
        <v>32</v>
      </c>
      <c r="AX157" s="14" t="s">
        <v>76</v>
      </c>
      <c r="AY157" s="266" t="s">
        <v>168</v>
      </c>
    </row>
    <row r="158" s="15" customFormat="1">
      <c r="A158" s="15"/>
      <c r="B158" s="267"/>
      <c r="C158" s="268"/>
      <c r="D158" s="241" t="s">
        <v>178</v>
      </c>
      <c r="E158" s="269" t="s">
        <v>1</v>
      </c>
      <c r="F158" s="270" t="s">
        <v>183</v>
      </c>
      <c r="G158" s="268"/>
      <c r="H158" s="271">
        <v>7.2759999999999998</v>
      </c>
      <c r="I158" s="272"/>
      <c r="J158" s="268"/>
      <c r="K158" s="268"/>
      <c r="L158" s="273"/>
      <c r="M158" s="274"/>
      <c r="N158" s="275"/>
      <c r="O158" s="275"/>
      <c r="P158" s="275"/>
      <c r="Q158" s="275"/>
      <c r="R158" s="275"/>
      <c r="S158" s="275"/>
      <c r="T158" s="27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7" t="s">
        <v>178</v>
      </c>
      <c r="AU158" s="277" t="s">
        <v>85</v>
      </c>
      <c r="AV158" s="15" t="s">
        <v>174</v>
      </c>
      <c r="AW158" s="15" t="s">
        <v>32</v>
      </c>
      <c r="AX158" s="15" t="s">
        <v>83</v>
      </c>
      <c r="AY158" s="277" t="s">
        <v>168</v>
      </c>
    </row>
    <row r="159" s="2" customFormat="1" ht="24.15" customHeight="1">
      <c r="A159" s="39"/>
      <c r="B159" s="40"/>
      <c r="C159" s="228" t="s">
        <v>174</v>
      </c>
      <c r="D159" s="228" t="s">
        <v>170</v>
      </c>
      <c r="E159" s="229" t="s">
        <v>200</v>
      </c>
      <c r="F159" s="230" t="s">
        <v>201</v>
      </c>
      <c r="G159" s="231" t="s">
        <v>194</v>
      </c>
      <c r="H159" s="232">
        <v>5.9180000000000001</v>
      </c>
      <c r="I159" s="233"/>
      <c r="J159" s="234">
        <f>ROUND(I159*H159,2)</f>
        <v>0</v>
      </c>
      <c r="K159" s="230" t="s">
        <v>195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174</v>
      </c>
      <c r="AT159" s="239" t="s">
        <v>170</v>
      </c>
      <c r="AU159" s="239" t="s">
        <v>85</v>
      </c>
      <c r="AY159" s="18" t="s">
        <v>168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174</v>
      </c>
      <c r="BM159" s="239" t="s">
        <v>202</v>
      </c>
    </row>
    <row r="160" s="2" customFormat="1">
      <c r="A160" s="39"/>
      <c r="B160" s="40"/>
      <c r="C160" s="41"/>
      <c r="D160" s="241" t="s">
        <v>176</v>
      </c>
      <c r="E160" s="41"/>
      <c r="F160" s="242" t="s">
        <v>203</v>
      </c>
      <c r="G160" s="41"/>
      <c r="H160" s="41"/>
      <c r="I160" s="243"/>
      <c r="J160" s="41"/>
      <c r="K160" s="41"/>
      <c r="L160" s="45"/>
      <c r="M160" s="244"/>
      <c r="N160" s="245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176</v>
      </c>
      <c r="AU160" s="18" t="s">
        <v>85</v>
      </c>
    </row>
    <row r="161" s="13" customFormat="1">
      <c r="A161" s="13"/>
      <c r="B161" s="246"/>
      <c r="C161" s="247"/>
      <c r="D161" s="241" t="s">
        <v>178</v>
      </c>
      <c r="E161" s="248" t="s">
        <v>1</v>
      </c>
      <c r="F161" s="249" t="s">
        <v>188</v>
      </c>
      <c r="G161" s="247"/>
      <c r="H161" s="248" t="s">
        <v>1</v>
      </c>
      <c r="I161" s="250"/>
      <c r="J161" s="247"/>
      <c r="K161" s="247"/>
      <c r="L161" s="251"/>
      <c r="M161" s="252"/>
      <c r="N161" s="253"/>
      <c r="O161" s="253"/>
      <c r="P161" s="253"/>
      <c r="Q161" s="253"/>
      <c r="R161" s="253"/>
      <c r="S161" s="253"/>
      <c r="T161" s="25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5" t="s">
        <v>178</v>
      </c>
      <c r="AU161" s="255" t="s">
        <v>85</v>
      </c>
      <c r="AV161" s="13" t="s">
        <v>83</v>
      </c>
      <c r="AW161" s="13" t="s">
        <v>32</v>
      </c>
      <c r="AX161" s="13" t="s">
        <v>76</v>
      </c>
      <c r="AY161" s="255" t="s">
        <v>168</v>
      </c>
    </row>
    <row r="162" s="14" customFormat="1">
      <c r="A162" s="14"/>
      <c r="B162" s="256"/>
      <c r="C162" s="257"/>
      <c r="D162" s="241" t="s">
        <v>178</v>
      </c>
      <c r="E162" s="258" t="s">
        <v>1</v>
      </c>
      <c r="F162" s="259" t="s">
        <v>204</v>
      </c>
      <c r="G162" s="257"/>
      <c r="H162" s="260">
        <v>5.6479999999999997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178</v>
      </c>
      <c r="AU162" s="266" t="s">
        <v>85</v>
      </c>
      <c r="AV162" s="14" t="s">
        <v>85</v>
      </c>
      <c r="AW162" s="14" t="s">
        <v>32</v>
      </c>
      <c r="AX162" s="14" t="s">
        <v>76</v>
      </c>
      <c r="AY162" s="266" t="s">
        <v>168</v>
      </c>
    </row>
    <row r="163" s="14" customFormat="1">
      <c r="A163" s="14"/>
      <c r="B163" s="256"/>
      <c r="C163" s="257"/>
      <c r="D163" s="241" t="s">
        <v>178</v>
      </c>
      <c r="E163" s="258" t="s">
        <v>1</v>
      </c>
      <c r="F163" s="259" t="s">
        <v>205</v>
      </c>
      <c r="G163" s="257"/>
      <c r="H163" s="260">
        <v>0.27000000000000002</v>
      </c>
      <c r="I163" s="261"/>
      <c r="J163" s="257"/>
      <c r="K163" s="257"/>
      <c r="L163" s="262"/>
      <c r="M163" s="263"/>
      <c r="N163" s="264"/>
      <c r="O163" s="264"/>
      <c r="P163" s="264"/>
      <c r="Q163" s="264"/>
      <c r="R163" s="264"/>
      <c r="S163" s="264"/>
      <c r="T163" s="26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6" t="s">
        <v>178</v>
      </c>
      <c r="AU163" s="266" t="s">
        <v>85</v>
      </c>
      <c r="AV163" s="14" t="s">
        <v>85</v>
      </c>
      <c r="AW163" s="14" t="s">
        <v>32</v>
      </c>
      <c r="AX163" s="14" t="s">
        <v>76</v>
      </c>
      <c r="AY163" s="266" t="s">
        <v>168</v>
      </c>
    </row>
    <row r="164" s="15" customFormat="1">
      <c r="A164" s="15"/>
      <c r="B164" s="267"/>
      <c r="C164" s="268"/>
      <c r="D164" s="241" t="s">
        <v>178</v>
      </c>
      <c r="E164" s="269" t="s">
        <v>1</v>
      </c>
      <c r="F164" s="270" t="s">
        <v>183</v>
      </c>
      <c r="G164" s="268"/>
      <c r="H164" s="271">
        <v>5.9179999999999993</v>
      </c>
      <c r="I164" s="272"/>
      <c r="J164" s="268"/>
      <c r="K164" s="268"/>
      <c r="L164" s="273"/>
      <c r="M164" s="274"/>
      <c r="N164" s="275"/>
      <c r="O164" s="275"/>
      <c r="P164" s="275"/>
      <c r="Q164" s="275"/>
      <c r="R164" s="275"/>
      <c r="S164" s="275"/>
      <c r="T164" s="27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7" t="s">
        <v>178</v>
      </c>
      <c r="AU164" s="277" t="s">
        <v>85</v>
      </c>
      <c r="AV164" s="15" t="s">
        <v>174</v>
      </c>
      <c r="AW164" s="15" t="s">
        <v>32</v>
      </c>
      <c r="AX164" s="15" t="s">
        <v>83</v>
      </c>
      <c r="AY164" s="277" t="s">
        <v>168</v>
      </c>
    </row>
    <row r="165" s="2" customFormat="1" ht="37.8" customHeight="1">
      <c r="A165" s="39"/>
      <c r="B165" s="40"/>
      <c r="C165" s="228" t="s">
        <v>206</v>
      </c>
      <c r="D165" s="228" t="s">
        <v>170</v>
      </c>
      <c r="E165" s="229" t="s">
        <v>207</v>
      </c>
      <c r="F165" s="230" t="s">
        <v>208</v>
      </c>
      <c r="G165" s="231" t="s">
        <v>194</v>
      </c>
      <c r="H165" s="232">
        <v>13.194000000000001</v>
      </c>
      <c r="I165" s="233"/>
      <c r="J165" s="234">
        <f>ROUND(I165*H165,2)</f>
        <v>0</v>
      </c>
      <c r="K165" s="230" t="s">
        <v>173</v>
      </c>
      <c r="L165" s="45"/>
      <c r="M165" s="235" t="s">
        <v>1</v>
      </c>
      <c r="N165" s="236" t="s">
        <v>41</v>
      </c>
      <c r="O165" s="92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174</v>
      </c>
      <c r="AT165" s="239" t="s">
        <v>170</v>
      </c>
      <c r="AU165" s="239" t="s">
        <v>85</v>
      </c>
      <c r="AY165" s="18" t="s">
        <v>168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174</v>
      </c>
      <c r="BM165" s="239" t="s">
        <v>209</v>
      </c>
    </row>
    <row r="166" s="2" customFormat="1">
      <c r="A166" s="39"/>
      <c r="B166" s="40"/>
      <c r="C166" s="41"/>
      <c r="D166" s="241" t="s">
        <v>176</v>
      </c>
      <c r="E166" s="41"/>
      <c r="F166" s="242" t="s">
        <v>210</v>
      </c>
      <c r="G166" s="41"/>
      <c r="H166" s="41"/>
      <c r="I166" s="243"/>
      <c r="J166" s="41"/>
      <c r="K166" s="41"/>
      <c r="L166" s="45"/>
      <c r="M166" s="244"/>
      <c r="N166" s="245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176</v>
      </c>
      <c r="AU166" s="18" t="s">
        <v>85</v>
      </c>
    </row>
    <row r="167" s="14" customFormat="1">
      <c r="A167" s="14"/>
      <c r="B167" s="256"/>
      <c r="C167" s="257"/>
      <c r="D167" s="241" t="s">
        <v>178</v>
      </c>
      <c r="E167" s="258" t="s">
        <v>1</v>
      </c>
      <c r="F167" s="259" t="s">
        <v>211</v>
      </c>
      <c r="G167" s="257"/>
      <c r="H167" s="260">
        <v>13.194000000000001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178</v>
      </c>
      <c r="AU167" s="266" t="s">
        <v>85</v>
      </c>
      <c r="AV167" s="14" t="s">
        <v>85</v>
      </c>
      <c r="AW167" s="14" t="s">
        <v>32</v>
      </c>
      <c r="AX167" s="14" t="s">
        <v>76</v>
      </c>
      <c r="AY167" s="266" t="s">
        <v>168</v>
      </c>
    </row>
    <row r="168" s="15" customFormat="1">
      <c r="A168" s="15"/>
      <c r="B168" s="267"/>
      <c r="C168" s="268"/>
      <c r="D168" s="241" t="s">
        <v>178</v>
      </c>
      <c r="E168" s="269" t="s">
        <v>1</v>
      </c>
      <c r="F168" s="270" t="s">
        <v>183</v>
      </c>
      <c r="G168" s="268"/>
      <c r="H168" s="271">
        <v>13.194000000000001</v>
      </c>
      <c r="I168" s="272"/>
      <c r="J168" s="268"/>
      <c r="K168" s="268"/>
      <c r="L168" s="273"/>
      <c r="M168" s="274"/>
      <c r="N168" s="275"/>
      <c r="O168" s="275"/>
      <c r="P168" s="275"/>
      <c r="Q168" s="275"/>
      <c r="R168" s="275"/>
      <c r="S168" s="275"/>
      <c r="T168" s="27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7" t="s">
        <v>178</v>
      </c>
      <c r="AU168" s="277" t="s">
        <v>85</v>
      </c>
      <c r="AV168" s="15" t="s">
        <v>174</v>
      </c>
      <c r="AW168" s="15" t="s">
        <v>32</v>
      </c>
      <c r="AX168" s="15" t="s">
        <v>83</v>
      </c>
      <c r="AY168" s="277" t="s">
        <v>168</v>
      </c>
    </row>
    <row r="169" s="2" customFormat="1" ht="37.8" customHeight="1">
      <c r="A169" s="39"/>
      <c r="B169" s="40"/>
      <c r="C169" s="228" t="s">
        <v>212</v>
      </c>
      <c r="D169" s="228" t="s">
        <v>170</v>
      </c>
      <c r="E169" s="229" t="s">
        <v>213</v>
      </c>
      <c r="F169" s="230" t="s">
        <v>214</v>
      </c>
      <c r="G169" s="231" t="s">
        <v>194</v>
      </c>
      <c r="H169" s="232">
        <v>13.194000000000001</v>
      </c>
      <c r="I169" s="233"/>
      <c r="J169" s="234">
        <f>ROUND(I169*H169,2)</f>
        <v>0</v>
      </c>
      <c r="K169" s="230" t="s">
        <v>173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174</v>
      </c>
      <c r="AT169" s="239" t="s">
        <v>170</v>
      </c>
      <c r="AU169" s="239" t="s">
        <v>85</v>
      </c>
      <c r="AY169" s="18" t="s">
        <v>168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174</v>
      </c>
      <c r="BM169" s="239" t="s">
        <v>215</v>
      </c>
    </row>
    <row r="170" s="2" customFormat="1">
      <c r="A170" s="39"/>
      <c r="B170" s="40"/>
      <c r="C170" s="41"/>
      <c r="D170" s="241" t="s">
        <v>176</v>
      </c>
      <c r="E170" s="41"/>
      <c r="F170" s="242" t="s">
        <v>216</v>
      </c>
      <c r="G170" s="41"/>
      <c r="H170" s="41"/>
      <c r="I170" s="243"/>
      <c r="J170" s="41"/>
      <c r="K170" s="41"/>
      <c r="L170" s="45"/>
      <c r="M170" s="244"/>
      <c r="N170" s="245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176</v>
      </c>
      <c r="AU170" s="18" t="s">
        <v>85</v>
      </c>
    </row>
    <row r="171" s="2" customFormat="1" ht="24.15" customHeight="1">
      <c r="A171" s="39"/>
      <c r="B171" s="40"/>
      <c r="C171" s="228" t="s">
        <v>217</v>
      </c>
      <c r="D171" s="228" t="s">
        <v>170</v>
      </c>
      <c r="E171" s="229" t="s">
        <v>218</v>
      </c>
      <c r="F171" s="230" t="s">
        <v>219</v>
      </c>
      <c r="G171" s="231" t="s">
        <v>194</v>
      </c>
      <c r="H171" s="232">
        <v>13.194000000000001</v>
      </c>
      <c r="I171" s="233"/>
      <c r="J171" s="234">
        <f>ROUND(I171*H171,2)</f>
        <v>0</v>
      </c>
      <c r="K171" s="230" t="s">
        <v>173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174</v>
      </c>
      <c r="AT171" s="239" t="s">
        <v>170</v>
      </c>
      <c r="AU171" s="239" t="s">
        <v>85</v>
      </c>
      <c r="AY171" s="18" t="s">
        <v>168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174</v>
      </c>
      <c r="BM171" s="239" t="s">
        <v>220</v>
      </c>
    </row>
    <row r="172" s="2" customFormat="1">
      <c r="A172" s="39"/>
      <c r="B172" s="40"/>
      <c r="C172" s="41"/>
      <c r="D172" s="241" t="s">
        <v>176</v>
      </c>
      <c r="E172" s="41"/>
      <c r="F172" s="242" t="s">
        <v>221</v>
      </c>
      <c r="G172" s="41"/>
      <c r="H172" s="41"/>
      <c r="I172" s="243"/>
      <c r="J172" s="41"/>
      <c r="K172" s="41"/>
      <c r="L172" s="45"/>
      <c r="M172" s="244"/>
      <c r="N172" s="245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176</v>
      </c>
      <c r="AU172" s="18" t="s">
        <v>85</v>
      </c>
    </row>
    <row r="173" s="2" customFormat="1" ht="33" customHeight="1">
      <c r="A173" s="39"/>
      <c r="B173" s="40"/>
      <c r="C173" s="228" t="s">
        <v>222</v>
      </c>
      <c r="D173" s="228" t="s">
        <v>170</v>
      </c>
      <c r="E173" s="229" t="s">
        <v>223</v>
      </c>
      <c r="F173" s="230" t="s">
        <v>224</v>
      </c>
      <c r="G173" s="231" t="s">
        <v>225</v>
      </c>
      <c r="H173" s="232">
        <v>23.748999999999999</v>
      </c>
      <c r="I173" s="233"/>
      <c r="J173" s="234">
        <f>ROUND(I173*H173,2)</f>
        <v>0</v>
      </c>
      <c r="K173" s="230" t="s">
        <v>173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174</v>
      </c>
      <c r="AT173" s="239" t="s">
        <v>170</v>
      </c>
      <c r="AU173" s="239" t="s">
        <v>85</v>
      </c>
      <c r="AY173" s="18" t="s">
        <v>168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174</v>
      </c>
      <c r="BM173" s="239" t="s">
        <v>226</v>
      </c>
    </row>
    <row r="174" s="2" customFormat="1">
      <c r="A174" s="39"/>
      <c r="B174" s="40"/>
      <c r="C174" s="41"/>
      <c r="D174" s="241" t="s">
        <v>176</v>
      </c>
      <c r="E174" s="41"/>
      <c r="F174" s="242" t="s">
        <v>227</v>
      </c>
      <c r="G174" s="41"/>
      <c r="H174" s="41"/>
      <c r="I174" s="243"/>
      <c r="J174" s="41"/>
      <c r="K174" s="41"/>
      <c r="L174" s="45"/>
      <c r="M174" s="244"/>
      <c r="N174" s="245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176</v>
      </c>
      <c r="AU174" s="18" t="s">
        <v>85</v>
      </c>
    </row>
    <row r="175" s="13" customFormat="1">
      <c r="A175" s="13"/>
      <c r="B175" s="246"/>
      <c r="C175" s="247"/>
      <c r="D175" s="241" t="s">
        <v>178</v>
      </c>
      <c r="E175" s="248" t="s">
        <v>1</v>
      </c>
      <c r="F175" s="249" t="s">
        <v>228</v>
      </c>
      <c r="G175" s="247"/>
      <c r="H175" s="248" t="s">
        <v>1</v>
      </c>
      <c r="I175" s="250"/>
      <c r="J175" s="247"/>
      <c r="K175" s="247"/>
      <c r="L175" s="251"/>
      <c r="M175" s="252"/>
      <c r="N175" s="253"/>
      <c r="O175" s="253"/>
      <c r="P175" s="253"/>
      <c r="Q175" s="253"/>
      <c r="R175" s="253"/>
      <c r="S175" s="253"/>
      <c r="T175" s="25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5" t="s">
        <v>178</v>
      </c>
      <c r="AU175" s="255" t="s">
        <v>85</v>
      </c>
      <c r="AV175" s="13" t="s">
        <v>83</v>
      </c>
      <c r="AW175" s="13" t="s">
        <v>32</v>
      </c>
      <c r="AX175" s="13" t="s">
        <v>76</v>
      </c>
      <c r="AY175" s="255" t="s">
        <v>168</v>
      </c>
    </row>
    <row r="176" s="14" customFormat="1">
      <c r="A176" s="14"/>
      <c r="B176" s="256"/>
      <c r="C176" s="257"/>
      <c r="D176" s="241" t="s">
        <v>178</v>
      </c>
      <c r="E176" s="258" t="s">
        <v>1</v>
      </c>
      <c r="F176" s="259" t="s">
        <v>229</v>
      </c>
      <c r="G176" s="257"/>
      <c r="H176" s="260">
        <v>23.748999999999999</v>
      </c>
      <c r="I176" s="261"/>
      <c r="J176" s="257"/>
      <c r="K176" s="257"/>
      <c r="L176" s="262"/>
      <c r="M176" s="263"/>
      <c r="N176" s="264"/>
      <c r="O176" s="264"/>
      <c r="P176" s="264"/>
      <c r="Q176" s="264"/>
      <c r="R176" s="264"/>
      <c r="S176" s="264"/>
      <c r="T176" s="26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6" t="s">
        <v>178</v>
      </c>
      <c r="AU176" s="266" t="s">
        <v>85</v>
      </c>
      <c r="AV176" s="14" t="s">
        <v>85</v>
      </c>
      <c r="AW176" s="14" t="s">
        <v>32</v>
      </c>
      <c r="AX176" s="14" t="s">
        <v>76</v>
      </c>
      <c r="AY176" s="266" t="s">
        <v>168</v>
      </c>
    </row>
    <row r="177" s="15" customFormat="1">
      <c r="A177" s="15"/>
      <c r="B177" s="267"/>
      <c r="C177" s="268"/>
      <c r="D177" s="241" t="s">
        <v>178</v>
      </c>
      <c r="E177" s="269" t="s">
        <v>1</v>
      </c>
      <c r="F177" s="270" t="s">
        <v>183</v>
      </c>
      <c r="G177" s="268"/>
      <c r="H177" s="271">
        <v>23.748999999999999</v>
      </c>
      <c r="I177" s="272"/>
      <c r="J177" s="268"/>
      <c r="K177" s="268"/>
      <c r="L177" s="273"/>
      <c r="M177" s="274"/>
      <c r="N177" s="275"/>
      <c r="O177" s="275"/>
      <c r="P177" s="275"/>
      <c r="Q177" s="275"/>
      <c r="R177" s="275"/>
      <c r="S177" s="275"/>
      <c r="T177" s="27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7" t="s">
        <v>178</v>
      </c>
      <c r="AU177" s="277" t="s">
        <v>85</v>
      </c>
      <c r="AV177" s="15" t="s">
        <v>174</v>
      </c>
      <c r="AW177" s="15" t="s">
        <v>32</v>
      </c>
      <c r="AX177" s="15" t="s">
        <v>83</v>
      </c>
      <c r="AY177" s="277" t="s">
        <v>168</v>
      </c>
    </row>
    <row r="178" s="2" customFormat="1" ht="16.5" customHeight="1">
      <c r="A178" s="39"/>
      <c r="B178" s="40"/>
      <c r="C178" s="228" t="s">
        <v>230</v>
      </c>
      <c r="D178" s="228" t="s">
        <v>170</v>
      </c>
      <c r="E178" s="229" t="s">
        <v>231</v>
      </c>
      <c r="F178" s="230" t="s">
        <v>232</v>
      </c>
      <c r="G178" s="231" t="s">
        <v>194</v>
      </c>
      <c r="H178" s="232">
        <v>13.194000000000001</v>
      </c>
      <c r="I178" s="233"/>
      <c r="J178" s="234">
        <f>ROUND(I178*H178,2)</f>
        <v>0</v>
      </c>
      <c r="K178" s="230" t="s">
        <v>173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174</v>
      </c>
      <c r="AT178" s="239" t="s">
        <v>170</v>
      </c>
      <c r="AU178" s="239" t="s">
        <v>85</v>
      </c>
      <c r="AY178" s="18" t="s">
        <v>168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174</v>
      </c>
      <c r="BM178" s="239" t="s">
        <v>233</v>
      </c>
    </row>
    <row r="179" s="2" customFormat="1">
      <c r="A179" s="39"/>
      <c r="B179" s="40"/>
      <c r="C179" s="41"/>
      <c r="D179" s="241" t="s">
        <v>176</v>
      </c>
      <c r="E179" s="41"/>
      <c r="F179" s="242" t="s">
        <v>234</v>
      </c>
      <c r="G179" s="41"/>
      <c r="H179" s="41"/>
      <c r="I179" s="243"/>
      <c r="J179" s="41"/>
      <c r="K179" s="41"/>
      <c r="L179" s="45"/>
      <c r="M179" s="244"/>
      <c r="N179" s="245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176</v>
      </c>
      <c r="AU179" s="18" t="s">
        <v>85</v>
      </c>
    </row>
    <row r="180" s="2" customFormat="1" ht="24.15" customHeight="1">
      <c r="A180" s="39"/>
      <c r="B180" s="40"/>
      <c r="C180" s="228" t="s">
        <v>235</v>
      </c>
      <c r="D180" s="228" t="s">
        <v>170</v>
      </c>
      <c r="E180" s="229" t="s">
        <v>236</v>
      </c>
      <c r="F180" s="230" t="s">
        <v>237</v>
      </c>
      <c r="G180" s="231" t="s">
        <v>194</v>
      </c>
      <c r="H180" s="232">
        <v>4.5</v>
      </c>
      <c r="I180" s="233"/>
      <c r="J180" s="234">
        <f>ROUND(I180*H180,2)</f>
        <v>0</v>
      </c>
      <c r="K180" s="230" t="s">
        <v>173</v>
      </c>
      <c r="L180" s="45"/>
      <c r="M180" s="235" t="s">
        <v>1</v>
      </c>
      <c r="N180" s="236" t="s">
        <v>41</v>
      </c>
      <c r="O180" s="92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9" t="s">
        <v>174</v>
      </c>
      <c r="AT180" s="239" t="s">
        <v>170</v>
      </c>
      <c r="AU180" s="239" t="s">
        <v>85</v>
      </c>
      <c r="AY180" s="18" t="s">
        <v>168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8" t="s">
        <v>83</v>
      </c>
      <c r="BK180" s="240">
        <f>ROUND(I180*H180,2)</f>
        <v>0</v>
      </c>
      <c r="BL180" s="18" t="s">
        <v>174</v>
      </c>
      <c r="BM180" s="239" t="s">
        <v>238</v>
      </c>
    </row>
    <row r="181" s="2" customFormat="1">
      <c r="A181" s="39"/>
      <c r="B181" s="40"/>
      <c r="C181" s="41"/>
      <c r="D181" s="241" t="s">
        <v>176</v>
      </c>
      <c r="E181" s="41"/>
      <c r="F181" s="242" t="s">
        <v>239</v>
      </c>
      <c r="G181" s="41"/>
      <c r="H181" s="41"/>
      <c r="I181" s="243"/>
      <c r="J181" s="41"/>
      <c r="K181" s="41"/>
      <c r="L181" s="45"/>
      <c r="M181" s="244"/>
      <c r="N181" s="245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176</v>
      </c>
      <c r="AU181" s="18" t="s">
        <v>85</v>
      </c>
    </row>
    <row r="182" s="14" customFormat="1">
      <c r="A182" s="14"/>
      <c r="B182" s="256"/>
      <c r="C182" s="257"/>
      <c r="D182" s="241" t="s">
        <v>178</v>
      </c>
      <c r="E182" s="258" t="s">
        <v>1</v>
      </c>
      <c r="F182" s="259" t="s">
        <v>240</v>
      </c>
      <c r="G182" s="257"/>
      <c r="H182" s="260">
        <v>4.5</v>
      </c>
      <c r="I182" s="261"/>
      <c r="J182" s="257"/>
      <c r="K182" s="257"/>
      <c r="L182" s="262"/>
      <c r="M182" s="263"/>
      <c r="N182" s="264"/>
      <c r="O182" s="264"/>
      <c r="P182" s="264"/>
      <c r="Q182" s="264"/>
      <c r="R182" s="264"/>
      <c r="S182" s="264"/>
      <c r="T182" s="26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6" t="s">
        <v>178</v>
      </c>
      <c r="AU182" s="266" t="s">
        <v>85</v>
      </c>
      <c r="AV182" s="14" t="s">
        <v>85</v>
      </c>
      <c r="AW182" s="14" t="s">
        <v>32</v>
      </c>
      <c r="AX182" s="14" t="s">
        <v>76</v>
      </c>
      <c r="AY182" s="266" t="s">
        <v>168</v>
      </c>
    </row>
    <row r="183" s="15" customFormat="1">
      <c r="A183" s="15"/>
      <c r="B183" s="267"/>
      <c r="C183" s="268"/>
      <c r="D183" s="241" t="s">
        <v>178</v>
      </c>
      <c r="E183" s="269" t="s">
        <v>1</v>
      </c>
      <c r="F183" s="270" t="s">
        <v>183</v>
      </c>
      <c r="G183" s="268"/>
      <c r="H183" s="271">
        <v>4.5</v>
      </c>
      <c r="I183" s="272"/>
      <c r="J183" s="268"/>
      <c r="K183" s="268"/>
      <c r="L183" s="273"/>
      <c r="M183" s="274"/>
      <c r="N183" s="275"/>
      <c r="O183" s="275"/>
      <c r="P183" s="275"/>
      <c r="Q183" s="275"/>
      <c r="R183" s="275"/>
      <c r="S183" s="275"/>
      <c r="T183" s="276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7" t="s">
        <v>178</v>
      </c>
      <c r="AU183" s="277" t="s">
        <v>85</v>
      </c>
      <c r="AV183" s="15" t="s">
        <v>174</v>
      </c>
      <c r="AW183" s="15" t="s">
        <v>32</v>
      </c>
      <c r="AX183" s="15" t="s">
        <v>83</v>
      </c>
      <c r="AY183" s="277" t="s">
        <v>168</v>
      </c>
    </row>
    <row r="184" s="2" customFormat="1" ht="16.5" customHeight="1">
      <c r="A184" s="39"/>
      <c r="B184" s="40"/>
      <c r="C184" s="278" t="s">
        <v>241</v>
      </c>
      <c r="D184" s="278" t="s">
        <v>242</v>
      </c>
      <c r="E184" s="279" t="s">
        <v>243</v>
      </c>
      <c r="F184" s="280" t="s">
        <v>244</v>
      </c>
      <c r="G184" s="281" t="s">
        <v>225</v>
      </c>
      <c r="H184" s="282">
        <v>8.0999999999999996</v>
      </c>
      <c r="I184" s="283"/>
      <c r="J184" s="284">
        <f>ROUND(I184*H184,2)</f>
        <v>0</v>
      </c>
      <c r="K184" s="280" t="s">
        <v>173</v>
      </c>
      <c r="L184" s="285"/>
      <c r="M184" s="286" t="s">
        <v>1</v>
      </c>
      <c r="N184" s="287" t="s">
        <v>41</v>
      </c>
      <c r="O184" s="92"/>
      <c r="P184" s="237">
        <f>O184*H184</f>
        <v>0</v>
      </c>
      <c r="Q184" s="237">
        <v>1</v>
      </c>
      <c r="R184" s="237">
        <f>Q184*H184</f>
        <v>8.0999999999999996</v>
      </c>
      <c r="S184" s="237">
        <v>0</v>
      </c>
      <c r="T184" s="238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9" t="s">
        <v>222</v>
      </c>
      <c r="AT184" s="239" t="s">
        <v>242</v>
      </c>
      <c r="AU184" s="239" t="s">
        <v>85</v>
      </c>
      <c r="AY184" s="18" t="s">
        <v>168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8" t="s">
        <v>83</v>
      </c>
      <c r="BK184" s="240">
        <f>ROUND(I184*H184,2)</f>
        <v>0</v>
      </c>
      <c r="BL184" s="18" t="s">
        <v>174</v>
      </c>
      <c r="BM184" s="239" t="s">
        <v>245</v>
      </c>
    </row>
    <row r="185" s="2" customFormat="1">
      <c r="A185" s="39"/>
      <c r="B185" s="40"/>
      <c r="C185" s="41"/>
      <c r="D185" s="241" t="s">
        <v>176</v>
      </c>
      <c r="E185" s="41"/>
      <c r="F185" s="242" t="s">
        <v>244</v>
      </c>
      <c r="G185" s="41"/>
      <c r="H185" s="41"/>
      <c r="I185" s="243"/>
      <c r="J185" s="41"/>
      <c r="K185" s="41"/>
      <c r="L185" s="45"/>
      <c r="M185" s="244"/>
      <c r="N185" s="245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176</v>
      </c>
      <c r="AU185" s="18" t="s">
        <v>85</v>
      </c>
    </row>
    <row r="186" s="14" customFormat="1">
      <c r="A186" s="14"/>
      <c r="B186" s="256"/>
      <c r="C186" s="257"/>
      <c r="D186" s="241" t="s">
        <v>178</v>
      </c>
      <c r="E186" s="257"/>
      <c r="F186" s="259" t="s">
        <v>246</v>
      </c>
      <c r="G186" s="257"/>
      <c r="H186" s="260">
        <v>8.0999999999999996</v>
      </c>
      <c r="I186" s="261"/>
      <c r="J186" s="257"/>
      <c r="K186" s="257"/>
      <c r="L186" s="262"/>
      <c r="M186" s="263"/>
      <c r="N186" s="264"/>
      <c r="O186" s="264"/>
      <c r="P186" s="264"/>
      <c r="Q186" s="264"/>
      <c r="R186" s="264"/>
      <c r="S186" s="264"/>
      <c r="T186" s="26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6" t="s">
        <v>178</v>
      </c>
      <c r="AU186" s="266" t="s">
        <v>85</v>
      </c>
      <c r="AV186" s="14" t="s">
        <v>85</v>
      </c>
      <c r="AW186" s="14" t="s">
        <v>4</v>
      </c>
      <c r="AX186" s="14" t="s">
        <v>83</v>
      </c>
      <c r="AY186" s="266" t="s">
        <v>168</v>
      </c>
    </row>
    <row r="187" s="12" customFormat="1" ht="22.8" customHeight="1">
      <c r="A187" s="12"/>
      <c r="B187" s="212"/>
      <c r="C187" s="213"/>
      <c r="D187" s="214" t="s">
        <v>75</v>
      </c>
      <c r="E187" s="226" t="s">
        <v>230</v>
      </c>
      <c r="F187" s="226" t="s">
        <v>247</v>
      </c>
      <c r="G187" s="213"/>
      <c r="H187" s="213"/>
      <c r="I187" s="216"/>
      <c r="J187" s="227">
        <f>BK187</f>
        <v>0</v>
      </c>
      <c r="K187" s="213"/>
      <c r="L187" s="218"/>
      <c r="M187" s="219"/>
      <c r="N187" s="220"/>
      <c r="O187" s="220"/>
      <c r="P187" s="221">
        <f>SUM(P188:P553)</f>
        <v>0</v>
      </c>
      <c r="Q187" s="220"/>
      <c r="R187" s="221">
        <f>SUM(R188:R553)</f>
        <v>0.023409500000000003</v>
      </c>
      <c r="S187" s="220"/>
      <c r="T187" s="222">
        <f>SUM(T188:T553)</f>
        <v>1029.1160160000002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3" t="s">
        <v>83</v>
      </c>
      <c r="AT187" s="224" t="s">
        <v>75</v>
      </c>
      <c r="AU187" s="224" t="s">
        <v>83</v>
      </c>
      <c r="AY187" s="223" t="s">
        <v>168</v>
      </c>
      <c r="BK187" s="225">
        <f>SUM(BK188:BK553)</f>
        <v>0</v>
      </c>
    </row>
    <row r="188" s="2" customFormat="1" ht="37.8" customHeight="1">
      <c r="A188" s="39"/>
      <c r="B188" s="40"/>
      <c r="C188" s="228" t="s">
        <v>8</v>
      </c>
      <c r="D188" s="228" t="s">
        <v>170</v>
      </c>
      <c r="E188" s="229" t="s">
        <v>248</v>
      </c>
      <c r="F188" s="230" t="s">
        <v>249</v>
      </c>
      <c r="G188" s="231" t="s">
        <v>114</v>
      </c>
      <c r="H188" s="232">
        <v>884.05499999999995</v>
      </c>
      <c r="I188" s="233"/>
      <c r="J188" s="234">
        <f>ROUND(I188*H188,2)</f>
        <v>0</v>
      </c>
      <c r="K188" s="230" t="s">
        <v>173</v>
      </c>
      <c r="L188" s="45"/>
      <c r="M188" s="235" t="s">
        <v>1</v>
      </c>
      <c r="N188" s="236" t="s">
        <v>41</v>
      </c>
      <c r="O188" s="92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174</v>
      </c>
      <c r="AT188" s="239" t="s">
        <v>170</v>
      </c>
      <c r="AU188" s="239" t="s">
        <v>85</v>
      </c>
      <c r="AY188" s="18" t="s">
        <v>168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174</v>
      </c>
      <c r="BM188" s="239" t="s">
        <v>250</v>
      </c>
    </row>
    <row r="189" s="2" customFormat="1">
      <c r="A189" s="39"/>
      <c r="B189" s="40"/>
      <c r="C189" s="41"/>
      <c r="D189" s="241" t="s">
        <v>176</v>
      </c>
      <c r="E189" s="41"/>
      <c r="F189" s="242" t="s">
        <v>251</v>
      </c>
      <c r="G189" s="41"/>
      <c r="H189" s="41"/>
      <c r="I189" s="243"/>
      <c r="J189" s="41"/>
      <c r="K189" s="41"/>
      <c r="L189" s="45"/>
      <c r="M189" s="244"/>
      <c r="N189" s="245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176</v>
      </c>
      <c r="AU189" s="18" t="s">
        <v>85</v>
      </c>
    </row>
    <row r="190" s="13" customFormat="1">
      <c r="A190" s="13"/>
      <c r="B190" s="246"/>
      <c r="C190" s="247"/>
      <c r="D190" s="241" t="s">
        <v>178</v>
      </c>
      <c r="E190" s="248" t="s">
        <v>1</v>
      </c>
      <c r="F190" s="249" t="s">
        <v>252</v>
      </c>
      <c r="G190" s="247"/>
      <c r="H190" s="248" t="s">
        <v>1</v>
      </c>
      <c r="I190" s="250"/>
      <c r="J190" s="247"/>
      <c r="K190" s="247"/>
      <c r="L190" s="251"/>
      <c r="M190" s="252"/>
      <c r="N190" s="253"/>
      <c r="O190" s="253"/>
      <c r="P190" s="253"/>
      <c r="Q190" s="253"/>
      <c r="R190" s="253"/>
      <c r="S190" s="253"/>
      <c r="T190" s="25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5" t="s">
        <v>178</v>
      </c>
      <c r="AU190" s="255" t="s">
        <v>85</v>
      </c>
      <c r="AV190" s="13" t="s">
        <v>83</v>
      </c>
      <c r="AW190" s="13" t="s">
        <v>32</v>
      </c>
      <c r="AX190" s="13" t="s">
        <v>76</v>
      </c>
      <c r="AY190" s="255" t="s">
        <v>168</v>
      </c>
    </row>
    <row r="191" s="14" customFormat="1">
      <c r="A191" s="14"/>
      <c r="B191" s="256"/>
      <c r="C191" s="257"/>
      <c r="D191" s="241" t="s">
        <v>178</v>
      </c>
      <c r="E191" s="258" t="s">
        <v>1</v>
      </c>
      <c r="F191" s="259" t="s">
        <v>253</v>
      </c>
      <c r="G191" s="257"/>
      <c r="H191" s="260">
        <v>194.02500000000001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6" t="s">
        <v>178</v>
      </c>
      <c r="AU191" s="266" t="s">
        <v>85</v>
      </c>
      <c r="AV191" s="14" t="s">
        <v>85</v>
      </c>
      <c r="AW191" s="14" t="s">
        <v>32</v>
      </c>
      <c r="AX191" s="14" t="s">
        <v>76</v>
      </c>
      <c r="AY191" s="266" t="s">
        <v>168</v>
      </c>
    </row>
    <row r="192" s="14" customFormat="1">
      <c r="A192" s="14"/>
      <c r="B192" s="256"/>
      <c r="C192" s="257"/>
      <c r="D192" s="241" t="s">
        <v>178</v>
      </c>
      <c r="E192" s="258" t="s">
        <v>1</v>
      </c>
      <c r="F192" s="259" t="s">
        <v>254</v>
      </c>
      <c r="G192" s="257"/>
      <c r="H192" s="260">
        <v>246.50999999999999</v>
      </c>
      <c r="I192" s="261"/>
      <c r="J192" s="257"/>
      <c r="K192" s="257"/>
      <c r="L192" s="262"/>
      <c r="M192" s="263"/>
      <c r="N192" s="264"/>
      <c r="O192" s="264"/>
      <c r="P192" s="264"/>
      <c r="Q192" s="264"/>
      <c r="R192" s="264"/>
      <c r="S192" s="264"/>
      <c r="T192" s="26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6" t="s">
        <v>178</v>
      </c>
      <c r="AU192" s="266" t="s">
        <v>85</v>
      </c>
      <c r="AV192" s="14" t="s">
        <v>85</v>
      </c>
      <c r="AW192" s="14" t="s">
        <v>32</v>
      </c>
      <c r="AX192" s="14" t="s">
        <v>76</v>
      </c>
      <c r="AY192" s="266" t="s">
        <v>168</v>
      </c>
    </row>
    <row r="193" s="14" customFormat="1">
      <c r="A193" s="14"/>
      <c r="B193" s="256"/>
      <c r="C193" s="257"/>
      <c r="D193" s="241" t="s">
        <v>178</v>
      </c>
      <c r="E193" s="258" t="s">
        <v>1</v>
      </c>
      <c r="F193" s="259" t="s">
        <v>255</v>
      </c>
      <c r="G193" s="257"/>
      <c r="H193" s="260">
        <v>246.50999999999999</v>
      </c>
      <c r="I193" s="261"/>
      <c r="J193" s="257"/>
      <c r="K193" s="257"/>
      <c r="L193" s="262"/>
      <c r="M193" s="263"/>
      <c r="N193" s="264"/>
      <c r="O193" s="264"/>
      <c r="P193" s="264"/>
      <c r="Q193" s="264"/>
      <c r="R193" s="264"/>
      <c r="S193" s="264"/>
      <c r="T193" s="26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6" t="s">
        <v>178</v>
      </c>
      <c r="AU193" s="266" t="s">
        <v>85</v>
      </c>
      <c r="AV193" s="14" t="s">
        <v>85</v>
      </c>
      <c r="AW193" s="14" t="s">
        <v>32</v>
      </c>
      <c r="AX193" s="14" t="s">
        <v>76</v>
      </c>
      <c r="AY193" s="266" t="s">
        <v>168</v>
      </c>
    </row>
    <row r="194" s="14" customFormat="1">
      <c r="A194" s="14"/>
      <c r="B194" s="256"/>
      <c r="C194" s="257"/>
      <c r="D194" s="241" t="s">
        <v>178</v>
      </c>
      <c r="E194" s="258" t="s">
        <v>1</v>
      </c>
      <c r="F194" s="259" t="s">
        <v>256</v>
      </c>
      <c r="G194" s="257"/>
      <c r="H194" s="260">
        <v>197.00999999999999</v>
      </c>
      <c r="I194" s="261"/>
      <c r="J194" s="257"/>
      <c r="K194" s="257"/>
      <c r="L194" s="262"/>
      <c r="M194" s="263"/>
      <c r="N194" s="264"/>
      <c r="O194" s="264"/>
      <c r="P194" s="264"/>
      <c r="Q194" s="264"/>
      <c r="R194" s="264"/>
      <c r="S194" s="264"/>
      <c r="T194" s="26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6" t="s">
        <v>178</v>
      </c>
      <c r="AU194" s="266" t="s">
        <v>85</v>
      </c>
      <c r="AV194" s="14" t="s">
        <v>85</v>
      </c>
      <c r="AW194" s="14" t="s">
        <v>32</v>
      </c>
      <c r="AX194" s="14" t="s">
        <v>76</v>
      </c>
      <c r="AY194" s="266" t="s">
        <v>168</v>
      </c>
    </row>
    <row r="195" s="15" customFormat="1">
      <c r="A195" s="15"/>
      <c r="B195" s="267"/>
      <c r="C195" s="268"/>
      <c r="D195" s="241" t="s">
        <v>178</v>
      </c>
      <c r="E195" s="269" t="s">
        <v>1</v>
      </c>
      <c r="F195" s="270" t="s">
        <v>183</v>
      </c>
      <c r="G195" s="268"/>
      <c r="H195" s="271">
        <v>884.05499999999995</v>
      </c>
      <c r="I195" s="272"/>
      <c r="J195" s="268"/>
      <c r="K195" s="268"/>
      <c r="L195" s="273"/>
      <c r="M195" s="274"/>
      <c r="N195" s="275"/>
      <c r="O195" s="275"/>
      <c r="P195" s="275"/>
      <c r="Q195" s="275"/>
      <c r="R195" s="275"/>
      <c r="S195" s="275"/>
      <c r="T195" s="27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7" t="s">
        <v>178</v>
      </c>
      <c r="AU195" s="277" t="s">
        <v>85</v>
      </c>
      <c r="AV195" s="15" t="s">
        <v>174</v>
      </c>
      <c r="AW195" s="15" t="s">
        <v>32</v>
      </c>
      <c r="AX195" s="15" t="s">
        <v>83</v>
      </c>
      <c r="AY195" s="277" t="s">
        <v>168</v>
      </c>
    </row>
    <row r="196" s="2" customFormat="1" ht="33" customHeight="1">
      <c r="A196" s="39"/>
      <c r="B196" s="40"/>
      <c r="C196" s="228" t="s">
        <v>257</v>
      </c>
      <c r="D196" s="228" t="s">
        <v>170</v>
      </c>
      <c r="E196" s="229" t="s">
        <v>258</v>
      </c>
      <c r="F196" s="230" t="s">
        <v>259</v>
      </c>
      <c r="G196" s="231" t="s">
        <v>114</v>
      </c>
      <c r="H196" s="232">
        <v>132608.25</v>
      </c>
      <c r="I196" s="233"/>
      <c r="J196" s="234">
        <f>ROUND(I196*H196,2)</f>
        <v>0</v>
      </c>
      <c r="K196" s="230" t="s">
        <v>173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174</v>
      </c>
      <c r="AT196" s="239" t="s">
        <v>170</v>
      </c>
      <c r="AU196" s="239" t="s">
        <v>85</v>
      </c>
      <c r="AY196" s="18" t="s">
        <v>168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174</v>
      </c>
      <c r="BM196" s="239" t="s">
        <v>260</v>
      </c>
    </row>
    <row r="197" s="2" customFormat="1">
      <c r="A197" s="39"/>
      <c r="B197" s="40"/>
      <c r="C197" s="41"/>
      <c r="D197" s="241" t="s">
        <v>176</v>
      </c>
      <c r="E197" s="41"/>
      <c r="F197" s="242" t="s">
        <v>261</v>
      </c>
      <c r="G197" s="41"/>
      <c r="H197" s="41"/>
      <c r="I197" s="243"/>
      <c r="J197" s="41"/>
      <c r="K197" s="41"/>
      <c r="L197" s="45"/>
      <c r="M197" s="244"/>
      <c r="N197" s="245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176</v>
      </c>
      <c r="AU197" s="18" t="s">
        <v>85</v>
      </c>
    </row>
    <row r="198" s="13" customFormat="1">
      <c r="A198" s="13"/>
      <c r="B198" s="246"/>
      <c r="C198" s="247"/>
      <c r="D198" s="241" t="s">
        <v>178</v>
      </c>
      <c r="E198" s="248" t="s">
        <v>1</v>
      </c>
      <c r="F198" s="249" t="s">
        <v>262</v>
      </c>
      <c r="G198" s="247"/>
      <c r="H198" s="248" t="s">
        <v>1</v>
      </c>
      <c r="I198" s="250"/>
      <c r="J198" s="247"/>
      <c r="K198" s="247"/>
      <c r="L198" s="251"/>
      <c r="M198" s="252"/>
      <c r="N198" s="253"/>
      <c r="O198" s="253"/>
      <c r="P198" s="253"/>
      <c r="Q198" s="253"/>
      <c r="R198" s="253"/>
      <c r="S198" s="253"/>
      <c r="T198" s="25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5" t="s">
        <v>178</v>
      </c>
      <c r="AU198" s="255" t="s">
        <v>85</v>
      </c>
      <c r="AV198" s="13" t="s">
        <v>83</v>
      </c>
      <c r="AW198" s="13" t="s">
        <v>32</v>
      </c>
      <c r="AX198" s="13" t="s">
        <v>76</v>
      </c>
      <c r="AY198" s="255" t="s">
        <v>168</v>
      </c>
    </row>
    <row r="199" s="14" customFormat="1">
      <c r="A199" s="14"/>
      <c r="B199" s="256"/>
      <c r="C199" s="257"/>
      <c r="D199" s="241" t="s">
        <v>178</v>
      </c>
      <c r="E199" s="258" t="s">
        <v>1</v>
      </c>
      <c r="F199" s="259" t="s">
        <v>263</v>
      </c>
      <c r="G199" s="257"/>
      <c r="H199" s="260">
        <v>132608.25</v>
      </c>
      <c r="I199" s="261"/>
      <c r="J199" s="257"/>
      <c r="K199" s="257"/>
      <c r="L199" s="262"/>
      <c r="M199" s="263"/>
      <c r="N199" s="264"/>
      <c r="O199" s="264"/>
      <c r="P199" s="264"/>
      <c r="Q199" s="264"/>
      <c r="R199" s="264"/>
      <c r="S199" s="264"/>
      <c r="T199" s="26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6" t="s">
        <v>178</v>
      </c>
      <c r="AU199" s="266" t="s">
        <v>85</v>
      </c>
      <c r="AV199" s="14" t="s">
        <v>85</v>
      </c>
      <c r="AW199" s="14" t="s">
        <v>32</v>
      </c>
      <c r="AX199" s="14" t="s">
        <v>76</v>
      </c>
      <c r="AY199" s="266" t="s">
        <v>168</v>
      </c>
    </row>
    <row r="200" s="15" customFormat="1">
      <c r="A200" s="15"/>
      <c r="B200" s="267"/>
      <c r="C200" s="268"/>
      <c r="D200" s="241" t="s">
        <v>178</v>
      </c>
      <c r="E200" s="269" t="s">
        <v>1</v>
      </c>
      <c r="F200" s="270" t="s">
        <v>183</v>
      </c>
      <c r="G200" s="268"/>
      <c r="H200" s="271">
        <v>132608.25</v>
      </c>
      <c r="I200" s="272"/>
      <c r="J200" s="268"/>
      <c r="K200" s="268"/>
      <c r="L200" s="273"/>
      <c r="M200" s="274"/>
      <c r="N200" s="275"/>
      <c r="O200" s="275"/>
      <c r="P200" s="275"/>
      <c r="Q200" s="275"/>
      <c r="R200" s="275"/>
      <c r="S200" s="275"/>
      <c r="T200" s="27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7" t="s">
        <v>178</v>
      </c>
      <c r="AU200" s="277" t="s">
        <v>85</v>
      </c>
      <c r="AV200" s="15" t="s">
        <v>174</v>
      </c>
      <c r="AW200" s="15" t="s">
        <v>32</v>
      </c>
      <c r="AX200" s="15" t="s">
        <v>83</v>
      </c>
      <c r="AY200" s="277" t="s">
        <v>168</v>
      </c>
    </row>
    <row r="201" s="2" customFormat="1" ht="37.8" customHeight="1">
      <c r="A201" s="39"/>
      <c r="B201" s="40"/>
      <c r="C201" s="228" t="s">
        <v>264</v>
      </c>
      <c r="D201" s="228" t="s">
        <v>170</v>
      </c>
      <c r="E201" s="229" t="s">
        <v>265</v>
      </c>
      <c r="F201" s="230" t="s">
        <v>266</v>
      </c>
      <c r="G201" s="231" t="s">
        <v>114</v>
      </c>
      <c r="H201" s="232">
        <v>884.05499999999995</v>
      </c>
      <c r="I201" s="233"/>
      <c r="J201" s="234">
        <f>ROUND(I201*H201,2)</f>
        <v>0</v>
      </c>
      <c r="K201" s="230" t="s">
        <v>173</v>
      </c>
      <c r="L201" s="45"/>
      <c r="M201" s="235" t="s">
        <v>1</v>
      </c>
      <c r="N201" s="236" t="s">
        <v>41</v>
      </c>
      <c r="O201" s="92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9" t="s">
        <v>174</v>
      </c>
      <c r="AT201" s="239" t="s">
        <v>170</v>
      </c>
      <c r="AU201" s="239" t="s">
        <v>85</v>
      </c>
      <c r="AY201" s="18" t="s">
        <v>168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8" t="s">
        <v>83</v>
      </c>
      <c r="BK201" s="240">
        <f>ROUND(I201*H201,2)</f>
        <v>0</v>
      </c>
      <c r="BL201" s="18" t="s">
        <v>174</v>
      </c>
      <c r="BM201" s="239" t="s">
        <v>267</v>
      </c>
    </row>
    <row r="202" s="2" customFormat="1">
      <c r="A202" s="39"/>
      <c r="B202" s="40"/>
      <c r="C202" s="41"/>
      <c r="D202" s="241" t="s">
        <v>176</v>
      </c>
      <c r="E202" s="41"/>
      <c r="F202" s="242" t="s">
        <v>268</v>
      </c>
      <c r="G202" s="41"/>
      <c r="H202" s="41"/>
      <c r="I202" s="243"/>
      <c r="J202" s="41"/>
      <c r="K202" s="41"/>
      <c r="L202" s="45"/>
      <c r="M202" s="244"/>
      <c r="N202" s="245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176</v>
      </c>
      <c r="AU202" s="18" t="s">
        <v>85</v>
      </c>
    </row>
    <row r="203" s="2" customFormat="1" ht="24.15" customHeight="1">
      <c r="A203" s="39"/>
      <c r="B203" s="40"/>
      <c r="C203" s="228" t="s">
        <v>269</v>
      </c>
      <c r="D203" s="228" t="s">
        <v>170</v>
      </c>
      <c r="E203" s="229" t="s">
        <v>270</v>
      </c>
      <c r="F203" s="230" t="s">
        <v>271</v>
      </c>
      <c r="G203" s="231" t="s">
        <v>272</v>
      </c>
      <c r="H203" s="232">
        <v>442.02800000000002</v>
      </c>
      <c r="I203" s="233"/>
      <c r="J203" s="234">
        <f>ROUND(I203*H203,2)</f>
        <v>0</v>
      </c>
      <c r="K203" s="230" t="s">
        <v>173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</v>
      </c>
      <c r="R203" s="237">
        <f>Q203*H203</f>
        <v>0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174</v>
      </c>
      <c r="AT203" s="239" t="s">
        <v>170</v>
      </c>
      <c r="AU203" s="239" t="s">
        <v>85</v>
      </c>
      <c r="AY203" s="18" t="s">
        <v>168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174</v>
      </c>
      <c r="BM203" s="239" t="s">
        <v>273</v>
      </c>
    </row>
    <row r="204" s="2" customFormat="1">
      <c r="A204" s="39"/>
      <c r="B204" s="40"/>
      <c r="C204" s="41"/>
      <c r="D204" s="241" t="s">
        <v>176</v>
      </c>
      <c r="E204" s="41"/>
      <c r="F204" s="242" t="s">
        <v>274</v>
      </c>
      <c r="G204" s="41"/>
      <c r="H204" s="41"/>
      <c r="I204" s="243"/>
      <c r="J204" s="41"/>
      <c r="K204" s="41"/>
      <c r="L204" s="45"/>
      <c r="M204" s="244"/>
      <c r="N204" s="245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176</v>
      </c>
      <c r="AU204" s="18" t="s">
        <v>85</v>
      </c>
    </row>
    <row r="205" s="13" customFormat="1">
      <c r="A205" s="13"/>
      <c r="B205" s="246"/>
      <c r="C205" s="247"/>
      <c r="D205" s="241" t="s">
        <v>178</v>
      </c>
      <c r="E205" s="248" t="s">
        <v>1</v>
      </c>
      <c r="F205" s="249" t="s">
        <v>275</v>
      </c>
      <c r="G205" s="247"/>
      <c r="H205" s="248" t="s">
        <v>1</v>
      </c>
      <c r="I205" s="250"/>
      <c r="J205" s="247"/>
      <c r="K205" s="247"/>
      <c r="L205" s="251"/>
      <c r="M205" s="252"/>
      <c r="N205" s="253"/>
      <c r="O205" s="253"/>
      <c r="P205" s="253"/>
      <c r="Q205" s="253"/>
      <c r="R205" s="253"/>
      <c r="S205" s="253"/>
      <c r="T205" s="25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5" t="s">
        <v>178</v>
      </c>
      <c r="AU205" s="255" t="s">
        <v>85</v>
      </c>
      <c r="AV205" s="13" t="s">
        <v>83</v>
      </c>
      <c r="AW205" s="13" t="s">
        <v>32</v>
      </c>
      <c r="AX205" s="13" t="s">
        <v>76</v>
      </c>
      <c r="AY205" s="255" t="s">
        <v>168</v>
      </c>
    </row>
    <row r="206" s="14" customFormat="1">
      <c r="A206" s="14"/>
      <c r="B206" s="256"/>
      <c r="C206" s="257"/>
      <c r="D206" s="241" t="s">
        <v>178</v>
      </c>
      <c r="E206" s="258" t="s">
        <v>1</v>
      </c>
      <c r="F206" s="259" t="s">
        <v>276</v>
      </c>
      <c r="G206" s="257"/>
      <c r="H206" s="260">
        <v>97.013000000000005</v>
      </c>
      <c r="I206" s="261"/>
      <c r="J206" s="257"/>
      <c r="K206" s="257"/>
      <c r="L206" s="262"/>
      <c r="M206" s="263"/>
      <c r="N206" s="264"/>
      <c r="O206" s="264"/>
      <c r="P206" s="264"/>
      <c r="Q206" s="264"/>
      <c r="R206" s="264"/>
      <c r="S206" s="264"/>
      <c r="T206" s="26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6" t="s">
        <v>178</v>
      </c>
      <c r="AU206" s="266" t="s">
        <v>85</v>
      </c>
      <c r="AV206" s="14" t="s">
        <v>85</v>
      </c>
      <c r="AW206" s="14" t="s">
        <v>32</v>
      </c>
      <c r="AX206" s="14" t="s">
        <v>76</v>
      </c>
      <c r="AY206" s="266" t="s">
        <v>168</v>
      </c>
    </row>
    <row r="207" s="14" customFormat="1">
      <c r="A207" s="14"/>
      <c r="B207" s="256"/>
      <c r="C207" s="257"/>
      <c r="D207" s="241" t="s">
        <v>178</v>
      </c>
      <c r="E207" s="258" t="s">
        <v>1</v>
      </c>
      <c r="F207" s="259" t="s">
        <v>277</v>
      </c>
      <c r="G207" s="257"/>
      <c r="H207" s="260">
        <v>123.255</v>
      </c>
      <c r="I207" s="261"/>
      <c r="J207" s="257"/>
      <c r="K207" s="257"/>
      <c r="L207" s="262"/>
      <c r="M207" s="263"/>
      <c r="N207" s="264"/>
      <c r="O207" s="264"/>
      <c r="P207" s="264"/>
      <c r="Q207" s="264"/>
      <c r="R207" s="264"/>
      <c r="S207" s="264"/>
      <c r="T207" s="26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6" t="s">
        <v>178</v>
      </c>
      <c r="AU207" s="266" t="s">
        <v>85</v>
      </c>
      <c r="AV207" s="14" t="s">
        <v>85</v>
      </c>
      <c r="AW207" s="14" t="s">
        <v>32</v>
      </c>
      <c r="AX207" s="14" t="s">
        <v>76</v>
      </c>
      <c r="AY207" s="266" t="s">
        <v>168</v>
      </c>
    </row>
    <row r="208" s="14" customFormat="1">
      <c r="A208" s="14"/>
      <c r="B208" s="256"/>
      <c r="C208" s="257"/>
      <c r="D208" s="241" t="s">
        <v>178</v>
      </c>
      <c r="E208" s="258" t="s">
        <v>1</v>
      </c>
      <c r="F208" s="259" t="s">
        <v>278</v>
      </c>
      <c r="G208" s="257"/>
      <c r="H208" s="260">
        <v>123.255</v>
      </c>
      <c r="I208" s="261"/>
      <c r="J208" s="257"/>
      <c r="K208" s="257"/>
      <c r="L208" s="262"/>
      <c r="M208" s="263"/>
      <c r="N208" s="264"/>
      <c r="O208" s="264"/>
      <c r="P208" s="264"/>
      <c r="Q208" s="264"/>
      <c r="R208" s="264"/>
      <c r="S208" s="264"/>
      <c r="T208" s="26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6" t="s">
        <v>178</v>
      </c>
      <c r="AU208" s="266" t="s">
        <v>85</v>
      </c>
      <c r="AV208" s="14" t="s">
        <v>85</v>
      </c>
      <c r="AW208" s="14" t="s">
        <v>32</v>
      </c>
      <c r="AX208" s="14" t="s">
        <v>76</v>
      </c>
      <c r="AY208" s="266" t="s">
        <v>168</v>
      </c>
    </row>
    <row r="209" s="14" customFormat="1">
      <c r="A209" s="14"/>
      <c r="B209" s="256"/>
      <c r="C209" s="257"/>
      <c r="D209" s="241" t="s">
        <v>178</v>
      </c>
      <c r="E209" s="258" t="s">
        <v>1</v>
      </c>
      <c r="F209" s="259" t="s">
        <v>279</v>
      </c>
      <c r="G209" s="257"/>
      <c r="H209" s="260">
        <v>98.504999999999995</v>
      </c>
      <c r="I209" s="261"/>
      <c r="J209" s="257"/>
      <c r="K209" s="257"/>
      <c r="L209" s="262"/>
      <c r="M209" s="263"/>
      <c r="N209" s="264"/>
      <c r="O209" s="264"/>
      <c r="P209" s="264"/>
      <c r="Q209" s="264"/>
      <c r="R209" s="264"/>
      <c r="S209" s="264"/>
      <c r="T209" s="26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6" t="s">
        <v>178</v>
      </c>
      <c r="AU209" s="266" t="s">
        <v>85</v>
      </c>
      <c r="AV209" s="14" t="s">
        <v>85</v>
      </c>
      <c r="AW209" s="14" t="s">
        <v>32</v>
      </c>
      <c r="AX209" s="14" t="s">
        <v>76</v>
      </c>
      <c r="AY209" s="266" t="s">
        <v>168</v>
      </c>
    </row>
    <row r="210" s="15" customFormat="1">
      <c r="A210" s="15"/>
      <c r="B210" s="267"/>
      <c r="C210" s="268"/>
      <c r="D210" s="241" t="s">
        <v>178</v>
      </c>
      <c r="E210" s="269" t="s">
        <v>1</v>
      </c>
      <c r="F210" s="270" t="s">
        <v>183</v>
      </c>
      <c r="G210" s="268"/>
      <c r="H210" s="271">
        <v>442.02800000000002</v>
      </c>
      <c r="I210" s="272"/>
      <c r="J210" s="268"/>
      <c r="K210" s="268"/>
      <c r="L210" s="273"/>
      <c r="M210" s="274"/>
      <c r="N210" s="275"/>
      <c r="O210" s="275"/>
      <c r="P210" s="275"/>
      <c r="Q210" s="275"/>
      <c r="R210" s="275"/>
      <c r="S210" s="275"/>
      <c r="T210" s="276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7" t="s">
        <v>178</v>
      </c>
      <c r="AU210" s="277" t="s">
        <v>85</v>
      </c>
      <c r="AV210" s="15" t="s">
        <v>174</v>
      </c>
      <c r="AW210" s="15" t="s">
        <v>32</v>
      </c>
      <c r="AX210" s="15" t="s">
        <v>83</v>
      </c>
      <c r="AY210" s="277" t="s">
        <v>168</v>
      </c>
    </row>
    <row r="211" s="2" customFormat="1" ht="24.15" customHeight="1">
      <c r="A211" s="39"/>
      <c r="B211" s="40"/>
      <c r="C211" s="228" t="s">
        <v>280</v>
      </c>
      <c r="D211" s="228" t="s">
        <v>170</v>
      </c>
      <c r="E211" s="229" t="s">
        <v>281</v>
      </c>
      <c r="F211" s="230" t="s">
        <v>282</v>
      </c>
      <c r="G211" s="231" t="s">
        <v>272</v>
      </c>
      <c r="H211" s="232">
        <v>66304.199999999997</v>
      </c>
      <c r="I211" s="233"/>
      <c r="J211" s="234">
        <f>ROUND(I211*H211,2)</f>
        <v>0</v>
      </c>
      <c r="K211" s="230" t="s">
        <v>173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174</v>
      </c>
      <c r="AT211" s="239" t="s">
        <v>170</v>
      </c>
      <c r="AU211" s="239" t="s">
        <v>85</v>
      </c>
      <c r="AY211" s="18" t="s">
        <v>168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174</v>
      </c>
      <c r="BM211" s="239" t="s">
        <v>283</v>
      </c>
    </row>
    <row r="212" s="2" customFormat="1">
      <c r="A212" s="39"/>
      <c r="B212" s="40"/>
      <c r="C212" s="41"/>
      <c r="D212" s="241" t="s">
        <v>176</v>
      </c>
      <c r="E212" s="41"/>
      <c r="F212" s="242" t="s">
        <v>284</v>
      </c>
      <c r="G212" s="41"/>
      <c r="H212" s="41"/>
      <c r="I212" s="243"/>
      <c r="J212" s="41"/>
      <c r="K212" s="41"/>
      <c r="L212" s="45"/>
      <c r="M212" s="244"/>
      <c r="N212" s="245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176</v>
      </c>
      <c r="AU212" s="18" t="s">
        <v>85</v>
      </c>
    </row>
    <row r="213" s="13" customFormat="1">
      <c r="A213" s="13"/>
      <c r="B213" s="246"/>
      <c r="C213" s="247"/>
      <c r="D213" s="241" t="s">
        <v>178</v>
      </c>
      <c r="E213" s="248" t="s">
        <v>1</v>
      </c>
      <c r="F213" s="249" t="s">
        <v>285</v>
      </c>
      <c r="G213" s="247"/>
      <c r="H213" s="248" t="s">
        <v>1</v>
      </c>
      <c r="I213" s="250"/>
      <c r="J213" s="247"/>
      <c r="K213" s="247"/>
      <c r="L213" s="251"/>
      <c r="M213" s="252"/>
      <c r="N213" s="253"/>
      <c r="O213" s="253"/>
      <c r="P213" s="253"/>
      <c r="Q213" s="253"/>
      <c r="R213" s="253"/>
      <c r="S213" s="253"/>
      <c r="T213" s="25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5" t="s">
        <v>178</v>
      </c>
      <c r="AU213" s="255" t="s">
        <v>85</v>
      </c>
      <c r="AV213" s="13" t="s">
        <v>83</v>
      </c>
      <c r="AW213" s="13" t="s">
        <v>32</v>
      </c>
      <c r="AX213" s="13" t="s">
        <v>76</v>
      </c>
      <c r="AY213" s="255" t="s">
        <v>168</v>
      </c>
    </row>
    <row r="214" s="14" customFormat="1">
      <c r="A214" s="14"/>
      <c r="B214" s="256"/>
      <c r="C214" s="257"/>
      <c r="D214" s="241" t="s">
        <v>178</v>
      </c>
      <c r="E214" s="258" t="s">
        <v>1</v>
      </c>
      <c r="F214" s="259" t="s">
        <v>286</v>
      </c>
      <c r="G214" s="257"/>
      <c r="H214" s="260">
        <v>66304.199999999997</v>
      </c>
      <c r="I214" s="261"/>
      <c r="J214" s="257"/>
      <c r="K214" s="257"/>
      <c r="L214" s="262"/>
      <c r="M214" s="263"/>
      <c r="N214" s="264"/>
      <c r="O214" s="264"/>
      <c r="P214" s="264"/>
      <c r="Q214" s="264"/>
      <c r="R214" s="264"/>
      <c r="S214" s="264"/>
      <c r="T214" s="26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6" t="s">
        <v>178</v>
      </c>
      <c r="AU214" s="266" t="s">
        <v>85</v>
      </c>
      <c r="AV214" s="14" t="s">
        <v>85</v>
      </c>
      <c r="AW214" s="14" t="s">
        <v>32</v>
      </c>
      <c r="AX214" s="14" t="s">
        <v>76</v>
      </c>
      <c r="AY214" s="266" t="s">
        <v>168</v>
      </c>
    </row>
    <row r="215" s="15" customFormat="1">
      <c r="A215" s="15"/>
      <c r="B215" s="267"/>
      <c r="C215" s="268"/>
      <c r="D215" s="241" t="s">
        <v>178</v>
      </c>
      <c r="E215" s="269" t="s">
        <v>1</v>
      </c>
      <c r="F215" s="270" t="s">
        <v>183</v>
      </c>
      <c r="G215" s="268"/>
      <c r="H215" s="271">
        <v>66304.199999999997</v>
      </c>
      <c r="I215" s="272"/>
      <c r="J215" s="268"/>
      <c r="K215" s="268"/>
      <c r="L215" s="273"/>
      <c r="M215" s="274"/>
      <c r="N215" s="275"/>
      <c r="O215" s="275"/>
      <c r="P215" s="275"/>
      <c r="Q215" s="275"/>
      <c r="R215" s="275"/>
      <c r="S215" s="275"/>
      <c r="T215" s="27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7" t="s">
        <v>178</v>
      </c>
      <c r="AU215" s="277" t="s">
        <v>85</v>
      </c>
      <c r="AV215" s="15" t="s">
        <v>174</v>
      </c>
      <c r="AW215" s="15" t="s">
        <v>32</v>
      </c>
      <c r="AX215" s="15" t="s">
        <v>83</v>
      </c>
      <c r="AY215" s="277" t="s">
        <v>168</v>
      </c>
    </row>
    <row r="216" s="2" customFormat="1" ht="33" customHeight="1">
      <c r="A216" s="39"/>
      <c r="B216" s="40"/>
      <c r="C216" s="228" t="s">
        <v>287</v>
      </c>
      <c r="D216" s="228" t="s">
        <v>170</v>
      </c>
      <c r="E216" s="229" t="s">
        <v>288</v>
      </c>
      <c r="F216" s="230" t="s">
        <v>289</v>
      </c>
      <c r="G216" s="231" t="s">
        <v>272</v>
      </c>
      <c r="H216" s="232">
        <v>442.02800000000002</v>
      </c>
      <c r="I216" s="233"/>
      <c r="J216" s="234">
        <f>ROUND(I216*H216,2)</f>
        <v>0</v>
      </c>
      <c r="K216" s="230" t="s">
        <v>173</v>
      </c>
      <c r="L216" s="45"/>
      <c r="M216" s="235" t="s">
        <v>1</v>
      </c>
      <c r="N216" s="236" t="s">
        <v>41</v>
      </c>
      <c r="O216" s="92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174</v>
      </c>
      <c r="AT216" s="239" t="s">
        <v>170</v>
      </c>
      <c r="AU216" s="239" t="s">
        <v>85</v>
      </c>
      <c r="AY216" s="18" t="s">
        <v>168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174</v>
      </c>
      <c r="BM216" s="239" t="s">
        <v>290</v>
      </c>
    </row>
    <row r="217" s="2" customFormat="1">
      <c r="A217" s="39"/>
      <c r="B217" s="40"/>
      <c r="C217" s="41"/>
      <c r="D217" s="241" t="s">
        <v>176</v>
      </c>
      <c r="E217" s="41"/>
      <c r="F217" s="242" t="s">
        <v>291</v>
      </c>
      <c r="G217" s="41"/>
      <c r="H217" s="41"/>
      <c r="I217" s="243"/>
      <c r="J217" s="41"/>
      <c r="K217" s="41"/>
      <c r="L217" s="45"/>
      <c r="M217" s="244"/>
      <c r="N217" s="245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176</v>
      </c>
      <c r="AU217" s="18" t="s">
        <v>85</v>
      </c>
    </row>
    <row r="218" s="2" customFormat="1" ht="16.5" customHeight="1">
      <c r="A218" s="39"/>
      <c r="B218" s="40"/>
      <c r="C218" s="228" t="s">
        <v>292</v>
      </c>
      <c r="D218" s="228" t="s">
        <v>170</v>
      </c>
      <c r="E218" s="229" t="s">
        <v>293</v>
      </c>
      <c r="F218" s="230" t="s">
        <v>294</v>
      </c>
      <c r="G218" s="231" t="s">
        <v>114</v>
      </c>
      <c r="H218" s="232">
        <v>884.05499999999995</v>
      </c>
      <c r="I218" s="233"/>
      <c r="J218" s="234">
        <f>ROUND(I218*H218,2)</f>
        <v>0</v>
      </c>
      <c r="K218" s="230" t="s">
        <v>173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</v>
      </c>
      <c r="R218" s="237">
        <f>Q218*H218</f>
        <v>0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174</v>
      </c>
      <c r="AT218" s="239" t="s">
        <v>170</v>
      </c>
      <c r="AU218" s="239" t="s">
        <v>85</v>
      </c>
      <c r="AY218" s="18" t="s">
        <v>168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174</v>
      </c>
      <c r="BM218" s="239" t="s">
        <v>295</v>
      </c>
    </row>
    <row r="219" s="2" customFormat="1">
      <c r="A219" s="39"/>
      <c r="B219" s="40"/>
      <c r="C219" s="41"/>
      <c r="D219" s="241" t="s">
        <v>176</v>
      </c>
      <c r="E219" s="41"/>
      <c r="F219" s="242" t="s">
        <v>296</v>
      </c>
      <c r="G219" s="41"/>
      <c r="H219" s="41"/>
      <c r="I219" s="243"/>
      <c r="J219" s="41"/>
      <c r="K219" s="41"/>
      <c r="L219" s="45"/>
      <c r="M219" s="244"/>
      <c r="N219" s="245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176</v>
      </c>
      <c r="AU219" s="18" t="s">
        <v>85</v>
      </c>
    </row>
    <row r="220" s="13" customFormat="1">
      <c r="A220" s="13"/>
      <c r="B220" s="246"/>
      <c r="C220" s="247"/>
      <c r="D220" s="241" t="s">
        <v>178</v>
      </c>
      <c r="E220" s="248" t="s">
        <v>1</v>
      </c>
      <c r="F220" s="249" t="s">
        <v>297</v>
      </c>
      <c r="G220" s="247"/>
      <c r="H220" s="248" t="s">
        <v>1</v>
      </c>
      <c r="I220" s="250"/>
      <c r="J220" s="247"/>
      <c r="K220" s="247"/>
      <c r="L220" s="251"/>
      <c r="M220" s="252"/>
      <c r="N220" s="253"/>
      <c r="O220" s="253"/>
      <c r="P220" s="253"/>
      <c r="Q220" s="253"/>
      <c r="R220" s="253"/>
      <c r="S220" s="253"/>
      <c r="T220" s="25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5" t="s">
        <v>178</v>
      </c>
      <c r="AU220" s="255" t="s">
        <v>85</v>
      </c>
      <c r="AV220" s="13" t="s">
        <v>83</v>
      </c>
      <c r="AW220" s="13" t="s">
        <v>32</v>
      </c>
      <c r="AX220" s="13" t="s">
        <v>76</v>
      </c>
      <c r="AY220" s="255" t="s">
        <v>168</v>
      </c>
    </row>
    <row r="221" s="14" customFormat="1">
      <c r="A221" s="14"/>
      <c r="B221" s="256"/>
      <c r="C221" s="257"/>
      <c r="D221" s="241" t="s">
        <v>178</v>
      </c>
      <c r="E221" s="258" t="s">
        <v>1</v>
      </c>
      <c r="F221" s="259" t="s">
        <v>253</v>
      </c>
      <c r="G221" s="257"/>
      <c r="H221" s="260">
        <v>194.02500000000001</v>
      </c>
      <c r="I221" s="261"/>
      <c r="J221" s="257"/>
      <c r="K221" s="257"/>
      <c r="L221" s="262"/>
      <c r="M221" s="263"/>
      <c r="N221" s="264"/>
      <c r="O221" s="264"/>
      <c r="P221" s="264"/>
      <c r="Q221" s="264"/>
      <c r="R221" s="264"/>
      <c r="S221" s="264"/>
      <c r="T221" s="26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6" t="s">
        <v>178</v>
      </c>
      <c r="AU221" s="266" t="s">
        <v>85</v>
      </c>
      <c r="AV221" s="14" t="s">
        <v>85</v>
      </c>
      <c r="AW221" s="14" t="s">
        <v>32</v>
      </c>
      <c r="AX221" s="14" t="s">
        <v>76</v>
      </c>
      <c r="AY221" s="266" t="s">
        <v>168</v>
      </c>
    </row>
    <row r="222" s="14" customFormat="1">
      <c r="A222" s="14"/>
      <c r="B222" s="256"/>
      <c r="C222" s="257"/>
      <c r="D222" s="241" t="s">
        <v>178</v>
      </c>
      <c r="E222" s="258" t="s">
        <v>1</v>
      </c>
      <c r="F222" s="259" t="s">
        <v>254</v>
      </c>
      <c r="G222" s="257"/>
      <c r="H222" s="260">
        <v>246.50999999999999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6" t="s">
        <v>178</v>
      </c>
      <c r="AU222" s="266" t="s">
        <v>85</v>
      </c>
      <c r="AV222" s="14" t="s">
        <v>85</v>
      </c>
      <c r="AW222" s="14" t="s">
        <v>32</v>
      </c>
      <c r="AX222" s="14" t="s">
        <v>76</v>
      </c>
      <c r="AY222" s="266" t="s">
        <v>168</v>
      </c>
    </row>
    <row r="223" s="14" customFormat="1">
      <c r="A223" s="14"/>
      <c r="B223" s="256"/>
      <c r="C223" s="257"/>
      <c r="D223" s="241" t="s">
        <v>178</v>
      </c>
      <c r="E223" s="258" t="s">
        <v>1</v>
      </c>
      <c r="F223" s="259" t="s">
        <v>255</v>
      </c>
      <c r="G223" s="257"/>
      <c r="H223" s="260">
        <v>246.50999999999999</v>
      </c>
      <c r="I223" s="261"/>
      <c r="J223" s="257"/>
      <c r="K223" s="257"/>
      <c r="L223" s="262"/>
      <c r="M223" s="263"/>
      <c r="N223" s="264"/>
      <c r="O223" s="264"/>
      <c r="P223" s="264"/>
      <c r="Q223" s="264"/>
      <c r="R223" s="264"/>
      <c r="S223" s="264"/>
      <c r="T223" s="26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6" t="s">
        <v>178</v>
      </c>
      <c r="AU223" s="266" t="s">
        <v>85</v>
      </c>
      <c r="AV223" s="14" t="s">
        <v>85</v>
      </c>
      <c r="AW223" s="14" t="s">
        <v>32</v>
      </c>
      <c r="AX223" s="14" t="s">
        <v>76</v>
      </c>
      <c r="AY223" s="266" t="s">
        <v>168</v>
      </c>
    </row>
    <row r="224" s="14" customFormat="1">
      <c r="A224" s="14"/>
      <c r="B224" s="256"/>
      <c r="C224" s="257"/>
      <c r="D224" s="241" t="s">
        <v>178</v>
      </c>
      <c r="E224" s="258" t="s">
        <v>1</v>
      </c>
      <c r="F224" s="259" t="s">
        <v>256</v>
      </c>
      <c r="G224" s="257"/>
      <c r="H224" s="260">
        <v>197.00999999999999</v>
      </c>
      <c r="I224" s="261"/>
      <c r="J224" s="257"/>
      <c r="K224" s="257"/>
      <c r="L224" s="262"/>
      <c r="M224" s="263"/>
      <c r="N224" s="264"/>
      <c r="O224" s="264"/>
      <c r="P224" s="264"/>
      <c r="Q224" s="264"/>
      <c r="R224" s="264"/>
      <c r="S224" s="264"/>
      <c r="T224" s="26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6" t="s">
        <v>178</v>
      </c>
      <c r="AU224" s="266" t="s">
        <v>85</v>
      </c>
      <c r="AV224" s="14" t="s">
        <v>85</v>
      </c>
      <c r="AW224" s="14" t="s">
        <v>32</v>
      </c>
      <c r="AX224" s="14" t="s">
        <v>76</v>
      </c>
      <c r="AY224" s="266" t="s">
        <v>168</v>
      </c>
    </row>
    <row r="225" s="15" customFormat="1">
      <c r="A225" s="15"/>
      <c r="B225" s="267"/>
      <c r="C225" s="268"/>
      <c r="D225" s="241" t="s">
        <v>178</v>
      </c>
      <c r="E225" s="269" t="s">
        <v>1</v>
      </c>
      <c r="F225" s="270" t="s">
        <v>183</v>
      </c>
      <c r="G225" s="268"/>
      <c r="H225" s="271">
        <v>884.05499999999995</v>
      </c>
      <c r="I225" s="272"/>
      <c r="J225" s="268"/>
      <c r="K225" s="268"/>
      <c r="L225" s="273"/>
      <c r="M225" s="274"/>
      <c r="N225" s="275"/>
      <c r="O225" s="275"/>
      <c r="P225" s="275"/>
      <c r="Q225" s="275"/>
      <c r="R225" s="275"/>
      <c r="S225" s="275"/>
      <c r="T225" s="27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7" t="s">
        <v>178</v>
      </c>
      <c r="AU225" s="277" t="s">
        <v>85</v>
      </c>
      <c r="AV225" s="15" t="s">
        <v>174</v>
      </c>
      <c r="AW225" s="15" t="s">
        <v>32</v>
      </c>
      <c r="AX225" s="15" t="s">
        <v>83</v>
      </c>
      <c r="AY225" s="277" t="s">
        <v>168</v>
      </c>
    </row>
    <row r="226" s="2" customFormat="1" ht="21.75" customHeight="1">
      <c r="A226" s="39"/>
      <c r="B226" s="40"/>
      <c r="C226" s="228" t="s">
        <v>298</v>
      </c>
      <c r="D226" s="228" t="s">
        <v>170</v>
      </c>
      <c r="E226" s="229" t="s">
        <v>299</v>
      </c>
      <c r="F226" s="230" t="s">
        <v>300</v>
      </c>
      <c r="G226" s="231" t="s">
        <v>114</v>
      </c>
      <c r="H226" s="232">
        <v>132608.25</v>
      </c>
      <c r="I226" s="233"/>
      <c r="J226" s="234">
        <f>ROUND(I226*H226,2)</f>
        <v>0</v>
      </c>
      <c r="K226" s="230" t="s">
        <v>173</v>
      </c>
      <c r="L226" s="45"/>
      <c r="M226" s="235" t="s">
        <v>1</v>
      </c>
      <c r="N226" s="236" t="s">
        <v>41</v>
      </c>
      <c r="O226" s="92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174</v>
      </c>
      <c r="AT226" s="239" t="s">
        <v>170</v>
      </c>
      <c r="AU226" s="239" t="s">
        <v>85</v>
      </c>
      <c r="AY226" s="18" t="s">
        <v>168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174</v>
      </c>
      <c r="BM226" s="239" t="s">
        <v>301</v>
      </c>
    </row>
    <row r="227" s="2" customFormat="1">
      <c r="A227" s="39"/>
      <c r="B227" s="40"/>
      <c r="C227" s="41"/>
      <c r="D227" s="241" t="s">
        <v>176</v>
      </c>
      <c r="E227" s="41"/>
      <c r="F227" s="242" t="s">
        <v>302</v>
      </c>
      <c r="G227" s="41"/>
      <c r="H227" s="41"/>
      <c r="I227" s="243"/>
      <c r="J227" s="41"/>
      <c r="K227" s="41"/>
      <c r="L227" s="45"/>
      <c r="M227" s="244"/>
      <c r="N227" s="245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176</v>
      </c>
      <c r="AU227" s="18" t="s">
        <v>85</v>
      </c>
    </row>
    <row r="228" s="13" customFormat="1">
      <c r="A228" s="13"/>
      <c r="B228" s="246"/>
      <c r="C228" s="247"/>
      <c r="D228" s="241" t="s">
        <v>178</v>
      </c>
      <c r="E228" s="248" t="s">
        <v>1</v>
      </c>
      <c r="F228" s="249" t="s">
        <v>303</v>
      </c>
      <c r="G228" s="247"/>
      <c r="H228" s="248" t="s">
        <v>1</v>
      </c>
      <c r="I228" s="250"/>
      <c r="J228" s="247"/>
      <c r="K228" s="247"/>
      <c r="L228" s="251"/>
      <c r="M228" s="252"/>
      <c r="N228" s="253"/>
      <c r="O228" s="253"/>
      <c r="P228" s="253"/>
      <c r="Q228" s="253"/>
      <c r="R228" s="253"/>
      <c r="S228" s="253"/>
      <c r="T228" s="25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5" t="s">
        <v>178</v>
      </c>
      <c r="AU228" s="255" t="s">
        <v>85</v>
      </c>
      <c r="AV228" s="13" t="s">
        <v>83</v>
      </c>
      <c r="AW228" s="13" t="s">
        <v>32</v>
      </c>
      <c r="AX228" s="13" t="s">
        <v>76</v>
      </c>
      <c r="AY228" s="255" t="s">
        <v>168</v>
      </c>
    </row>
    <row r="229" s="14" customFormat="1">
      <c r="A229" s="14"/>
      <c r="B229" s="256"/>
      <c r="C229" s="257"/>
      <c r="D229" s="241" t="s">
        <v>178</v>
      </c>
      <c r="E229" s="258" t="s">
        <v>1</v>
      </c>
      <c r="F229" s="259" t="s">
        <v>263</v>
      </c>
      <c r="G229" s="257"/>
      <c r="H229" s="260">
        <v>132608.25</v>
      </c>
      <c r="I229" s="261"/>
      <c r="J229" s="257"/>
      <c r="K229" s="257"/>
      <c r="L229" s="262"/>
      <c r="M229" s="263"/>
      <c r="N229" s="264"/>
      <c r="O229" s="264"/>
      <c r="P229" s="264"/>
      <c r="Q229" s="264"/>
      <c r="R229" s="264"/>
      <c r="S229" s="264"/>
      <c r="T229" s="26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6" t="s">
        <v>178</v>
      </c>
      <c r="AU229" s="266" t="s">
        <v>85</v>
      </c>
      <c r="AV229" s="14" t="s">
        <v>85</v>
      </c>
      <c r="AW229" s="14" t="s">
        <v>32</v>
      </c>
      <c r="AX229" s="14" t="s">
        <v>76</v>
      </c>
      <c r="AY229" s="266" t="s">
        <v>168</v>
      </c>
    </row>
    <row r="230" s="15" customFormat="1">
      <c r="A230" s="15"/>
      <c r="B230" s="267"/>
      <c r="C230" s="268"/>
      <c r="D230" s="241" t="s">
        <v>178</v>
      </c>
      <c r="E230" s="269" t="s">
        <v>1</v>
      </c>
      <c r="F230" s="270" t="s">
        <v>183</v>
      </c>
      <c r="G230" s="268"/>
      <c r="H230" s="271">
        <v>132608.25</v>
      </c>
      <c r="I230" s="272"/>
      <c r="J230" s="268"/>
      <c r="K230" s="268"/>
      <c r="L230" s="273"/>
      <c r="M230" s="274"/>
      <c r="N230" s="275"/>
      <c r="O230" s="275"/>
      <c r="P230" s="275"/>
      <c r="Q230" s="275"/>
      <c r="R230" s="275"/>
      <c r="S230" s="275"/>
      <c r="T230" s="27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7" t="s">
        <v>178</v>
      </c>
      <c r="AU230" s="277" t="s">
        <v>85</v>
      </c>
      <c r="AV230" s="15" t="s">
        <v>174</v>
      </c>
      <c r="AW230" s="15" t="s">
        <v>32</v>
      </c>
      <c r="AX230" s="15" t="s">
        <v>83</v>
      </c>
      <c r="AY230" s="277" t="s">
        <v>168</v>
      </c>
    </row>
    <row r="231" s="2" customFormat="1" ht="21.75" customHeight="1">
      <c r="A231" s="39"/>
      <c r="B231" s="40"/>
      <c r="C231" s="228" t="s">
        <v>304</v>
      </c>
      <c r="D231" s="228" t="s">
        <v>170</v>
      </c>
      <c r="E231" s="229" t="s">
        <v>305</v>
      </c>
      <c r="F231" s="230" t="s">
        <v>306</v>
      </c>
      <c r="G231" s="231" t="s">
        <v>114</v>
      </c>
      <c r="H231" s="232">
        <v>884.05499999999995</v>
      </c>
      <c r="I231" s="233"/>
      <c r="J231" s="234">
        <f>ROUND(I231*H231,2)</f>
        <v>0</v>
      </c>
      <c r="K231" s="230" t="s">
        <v>173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</v>
      </c>
      <c r="R231" s="237">
        <f>Q231*H231</f>
        <v>0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174</v>
      </c>
      <c r="AT231" s="239" t="s">
        <v>170</v>
      </c>
      <c r="AU231" s="239" t="s">
        <v>85</v>
      </c>
      <c r="AY231" s="18" t="s">
        <v>168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174</v>
      </c>
      <c r="BM231" s="239" t="s">
        <v>307</v>
      </c>
    </row>
    <row r="232" s="2" customFormat="1">
      <c r="A232" s="39"/>
      <c r="B232" s="40"/>
      <c r="C232" s="41"/>
      <c r="D232" s="241" t="s">
        <v>176</v>
      </c>
      <c r="E232" s="41"/>
      <c r="F232" s="242" t="s">
        <v>308</v>
      </c>
      <c r="G232" s="41"/>
      <c r="H232" s="41"/>
      <c r="I232" s="243"/>
      <c r="J232" s="41"/>
      <c r="K232" s="41"/>
      <c r="L232" s="45"/>
      <c r="M232" s="244"/>
      <c r="N232" s="245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176</v>
      </c>
      <c r="AU232" s="18" t="s">
        <v>85</v>
      </c>
    </row>
    <row r="233" s="2" customFormat="1" ht="33" customHeight="1">
      <c r="A233" s="39"/>
      <c r="B233" s="40"/>
      <c r="C233" s="228" t="s">
        <v>309</v>
      </c>
      <c r="D233" s="228" t="s">
        <v>170</v>
      </c>
      <c r="E233" s="229" t="s">
        <v>310</v>
      </c>
      <c r="F233" s="230" t="s">
        <v>311</v>
      </c>
      <c r="G233" s="231" t="s">
        <v>114</v>
      </c>
      <c r="H233" s="232">
        <v>425.99000000000001</v>
      </c>
      <c r="I233" s="233"/>
      <c r="J233" s="234">
        <f>ROUND(I233*H233,2)</f>
        <v>0</v>
      </c>
      <c r="K233" s="230" t="s">
        <v>173</v>
      </c>
      <c r="L233" s="45"/>
      <c r="M233" s="235" t="s">
        <v>1</v>
      </c>
      <c r="N233" s="236" t="s">
        <v>41</v>
      </c>
      <c r="O233" s="92"/>
      <c r="P233" s="237">
        <f>O233*H233</f>
        <v>0</v>
      </c>
      <c r="Q233" s="237">
        <v>0</v>
      </c>
      <c r="R233" s="237">
        <f>Q233*H233</f>
        <v>0</v>
      </c>
      <c r="S233" s="237">
        <v>0</v>
      </c>
      <c r="T233" s="238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9" t="s">
        <v>174</v>
      </c>
      <c r="AT233" s="239" t="s">
        <v>170</v>
      </c>
      <c r="AU233" s="239" t="s">
        <v>85</v>
      </c>
      <c r="AY233" s="18" t="s">
        <v>168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8" t="s">
        <v>83</v>
      </c>
      <c r="BK233" s="240">
        <f>ROUND(I233*H233,2)</f>
        <v>0</v>
      </c>
      <c r="BL233" s="18" t="s">
        <v>174</v>
      </c>
      <c r="BM233" s="239" t="s">
        <v>312</v>
      </c>
    </row>
    <row r="234" s="2" customFormat="1">
      <c r="A234" s="39"/>
      <c r="B234" s="40"/>
      <c r="C234" s="41"/>
      <c r="D234" s="241" t="s">
        <v>176</v>
      </c>
      <c r="E234" s="41"/>
      <c r="F234" s="242" t="s">
        <v>313</v>
      </c>
      <c r="G234" s="41"/>
      <c r="H234" s="41"/>
      <c r="I234" s="243"/>
      <c r="J234" s="41"/>
      <c r="K234" s="41"/>
      <c r="L234" s="45"/>
      <c r="M234" s="244"/>
      <c r="N234" s="245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176</v>
      </c>
      <c r="AU234" s="18" t="s">
        <v>85</v>
      </c>
    </row>
    <row r="235" s="13" customFormat="1">
      <c r="A235" s="13"/>
      <c r="B235" s="246"/>
      <c r="C235" s="247"/>
      <c r="D235" s="241" t="s">
        <v>178</v>
      </c>
      <c r="E235" s="248" t="s">
        <v>1</v>
      </c>
      <c r="F235" s="249" t="s">
        <v>314</v>
      </c>
      <c r="G235" s="247"/>
      <c r="H235" s="248" t="s">
        <v>1</v>
      </c>
      <c r="I235" s="250"/>
      <c r="J235" s="247"/>
      <c r="K235" s="247"/>
      <c r="L235" s="251"/>
      <c r="M235" s="252"/>
      <c r="N235" s="253"/>
      <c r="O235" s="253"/>
      <c r="P235" s="253"/>
      <c r="Q235" s="253"/>
      <c r="R235" s="253"/>
      <c r="S235" s="253"/>
      <c r="T235" s="25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5" t="s">
        <v>178</v>
      </c>
      <c r="AU235" s="255" t="s">
        <v>85</v>
      </c>
      <c r="AV235" s="13" t="s">
        <v>83</v>
      </c>
      <c r="AW235" s="13" t="s">
        <v>32</v>
      </c>
      <c r="AX235" s="13" t="s">
        <v>76</v>
      </c>
      <c r="AY235" s="255" t="s">
        <v>168</v>
      </c>
    </row>
    <row r="236" s="14" customFormat="1">
      <c r="A236" s="14"/>
      <c r="B236" s="256"/>
      <c r="C236" s="257"/>
      <c r="D236" s="241" t="s">
        <v>178</v>
      </c>
      <c r="E236" s="258" t="s">
        <v>1</v>
      </c>
      <c r="F236" s="259" t="s">
        <v>124</v>
      </c>
      <c r="G236" s="257"/>
      <c r="H236" s="260">
        <v>425.99000000000001</v>
      </c>
      <c r="I236" s="261"/>
      <c r="J236" s="257"/>
      <c r="K236" s="257"/>
      <c r="L236" s="262"/>
      <c r="M236" s="263"/>
      <c r="N236" s="264"/>
      <c r="O236" s="264"/>
      <c r="P236" s="264"/>
      <c r="Q236" s="264"/>
      <c r="R236" s="264"/>
      <c r="S236" s="264"/>
      <c r="T236" s="26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6" t="s">
        <v>178</v>
      </c>
      <c r="AU236" s="266" t="s">
        <v>85</v>
      </c>
      <c r="AV236" s="14" t="s">
        <v>85</v>
      </c>
      <c r="AW236" s="14" t="s">
        <v>32</v>
      </c>
      <c r="AX236" s="14" t="s">
        <v>83</v>
      </c>
      <c r="AY236" s="266" t="s">
        <v>168</v>
      </c>
    </row>
    <row r="237" s="2" customFormat="1" ht="37.8" customHeight="1">
      <c r="A237" s="39"/>
      <c r="B237" s="40"/>
      <c r="C237" s="228" t="s">
        <v>315</v>
      </c>
      <c r="D237" s="228" t="s">
        <v>170</v>
      </c>
      <c r="E237" s="229" t="s">
        <v>316</v>
      </c>
      <c r="F237" s="230" t="s">
        <v>317</v>
      </c>
      <c r="G237" s="231" t="s">
        <v>114</v>
      </c>
      <c r="H237" s="232">
        <v>420.22000000000003</v>
      </c>
      <c r="I237" s="233"/>
      <c r="J237" s="234">
        <f>ROUND(I237*H237,2)</f>
        <v>0</v>
      </c>
      <c r="K237" s="230" t="s">
        <v>173</v>
      </c>
      <c r="L237" s="45"/>
      <c r="M237" s="235" t="s">
        <v>1</v>
      </c>
      <c r="N237" s="236" t="s">
        <v>41</v>
      </c>
      <c r="O237" s="92"/>
      <c r="P237" s="237">
        <f>O237*H237</f>
        <v>0</v>
      </c>
      <c r="Q237" s="237">
        <v>0</v>
      </c>
      <c r="R237" s="237">
        <f>Q237*H237</f>
        <v>0</v>
      </c>
      <c r="S237" s="237">
        <v>0</v>
      </c>
      <c r="T237" s="23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9" t="s">
        <v>174</v>
      </c>
      <c r="AT237" s="239" t="s">
        <v>170</v>
      </c>
      <c r="AU237" s="239" t="s">
        <v>85</v>
      </c>
      <c r="AY237" s="18" t="s">
        <v>168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8" t="s">
        <v>83</v>
      </c>
      <c r="BK237" s="240">
        <f>ROUND(I237*H237,2)</f>
        <v>0</v>
      </c>
      <c r="BL237" s="18" t="s">
        <v>174</v>
      </c>
      <c r="BM237" s="239" t="s">
        <v>318</v>
      </c>
    </row>
    <row r="238" s="2" customFormat="1">
      <c r="A238" s="39"/>
      <c r="B238" s="40"/>
      <c r="C238" s="41"/>
      <c r="D238" s="241" t="s">
        <v>176</v>
      </c>
      <c r="E238" s="41"/>
      <c r="F238" s="242" t="s">
        <v>319</v>
      </c>
      <c r="G238" s="41"/>
      <c r="H238" s="41"/>
      <c r="I238" s="243"/>
      <c r="J238" s="41"/>
      <c r="K238" s="41"/>
      <c r="L238" s="45"/>
      <c r="M238" s="244"/>
      <c r="N238" s="245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176</v>
      </c>
      <c r="AU238" s="18" t="s">
        <v>85</v>
      </c>
    </row>
    <row r="239" s="13" customFormat="1">
      <c r="A239" s="13"/>
      <c r="B239" s="246"/>
      <c r="C239" s="247"/>
      <c r="D239" s="241" t="s">
        <v>178</v>
      </c>
      <c r="E239" s="248" t="s">
        <v>1</v>
      </c>
      <c r="F239" s="249" t="s">
        <v>320</v>
      </c>
      <c r="G239" s="247"/>
      <c r="H239" s="248" t="s">
        <v>1</v>
      </c>
      <c r="I239" s="250"/>
      <c r="J239" s="247"/>
      <c r="K239" s="247"/>
      <c r="L239" s="251"/>
      <c r="M239" s="252"/>
      <c r="N239" s="253"/>
      <c r="O239" s="253"/>
      <c r="P239" s="253"/>
      <c r="Q239" s="253"/>
      <c r="R239" s="253"/>
      <c r="S239" s="253"/>
      <c r="T239" s="25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5" t="s">
        <v>178</v>
      </c>
      <c r="AU239" s="255" t="s">
        <v>85</v>
      </c>
      <c r="AV239" s="13" t="s">
        <v>83</v>
      </c>
      <c r="AW239" s="13" t="s">
        <v>32</v>
      </c>
      <c r="AX239" s="13" t="s">
        <v>76</v>
      </c>
      <c r="AY239" s="255" t="s">
        <v>168</v>
      </c>
    </row>
    <row r="240" s="14" customFormat="1">
      <c r="A240" s="14"/>
      <c r="B240" s="256"/>
      <c r="C240" s="257"/>
      <c r="D240" s="241" t="s">
        <v>178</v>
      </c>
      <c r="E240" s="258" t="s">
        <v>1</v>
      </c>
      <c r="F240" s="259" t="s">
        <v>121</v>
      </c>
      <c r="G240" s="257"/>
      <c r="H240" s="260">
        <v>420.22000000000003</v>
      </c>
      <c r="I240" s="261"/>
      <c r="J240" s="257"/>
      <c r="K240" s="257"/>
      <c r="L240" s="262"/>
      <c r="M240" s="263"/>
      <c r="N240" s="264"/>
      <c r="O240" s="264"/>
      <c r="P240" s="264"/>
      <c r="Q240" s="264"/>
      <c r="R240" s="264"/>
      <c r="S240" s="264"/>
      <c r="T240" s="26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6" t="s">
        <v>178</v>
      </c>
      <c r="AU240" s="266" t="s">
        <v>85</v>
      </c>
      <c r="AV240" s="14" t="s">
        <v>85</v>
      </c>
      <c r="AW240" s="14" t="s">
        <v>32</v>
      </c>
      <c r="AX240" s="14" t="s">
        <v>83</v>
      </c>
      <c r="AY240" s="266" t="s">
        <v>168</v>
      </c>
    </row>
    <row r="241" s="2" customFormat="1" ht="24.15" customHeight="1">
      <c r="A241" s="39"/>
      <c r="B241" s="40"/>
      <c r="C241" s="228" t="s">
        <v>321</v>
      </c>
      <c r="D241" s="228" t="s">
        <v>170</v>
      </c>
      <c r="E241" s="229" t="s">
        <v>322</v>
      </c>
      <c r="F241" s="230" t="s">
        <v>323</v>
      </c>
      <c r="G241" s="231" t="s">
        <v>114</v>
      </c>
      <c r="H241" s="232">
        <v>444.69</v>
      </c>
      <c r="I241" s="233"/>
      <c r="J241" s="234">
        <f>ROUND(I241*H241,2)</f>
        <v>0</v>
      </c>
      <c r="K241" s="230" t="s">
        <v>173</v>
      </c>
      <c r="L241" s="45"/>
      <c r="M241" s="235" t="s">
        <v>1</v>
      </c>
      <c r="N241" s="236" t="s">
        <v>41</v>
      </c>
      <c r="O241" s="92"/>
      <c r="P241" s="237">
        <f>O241*H241</f>
        <v>0</v>
      </c>
      <c r="Q241" s="237">
        <v>0</v>
      </c>
      <c r="R241" s="237">
        <f>Q241*H241</f>
        <v>0</v>
      </c>
      <c r="S241" s="237">
        <v>0</v>
      </c>
      <c r="T241" s="23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9" t="s">
        <v>174</v>
      </c>
      <c r="AT241" s="239" t="s">
        <v>170</v>
      </c>
      <c r="AU241" s="239" t="s">
        <v>85</v>
      </c>
      <c r="AY241" s="18" t="s">
        <v>168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8" t="s">
        <v>83</v>
      </c>
      <c r="BK241" s="240">
        <f>ROUND(I241*H241,2)</f>
        <v>0</v>
      </c>
      <c r="BL241" s="18" t="s">
        <v>174</v>
      </c>
      <c r="BM241" s="239" t="s">
        <v>324</v>
      </c>
    </row>
    <row r="242" s="2" customFormat="1">
      <c r="A242" s="39"/>
      <c r="B242" s="40"/>
      <c r="C242" s="41"/>
      <c r="D242" s="241" t="s">
        <v>176</v>
      </c>
      <c r="E242" s="41"/>
      <c r="F242" s="242" t="s">
        <v>325</v>
      </c>
      <c r="G242" s="41"/>
      <c r="H242" s="41"/>
      <c r="I242" s="243"/>
      <c r="J242" s="41"/>
      <c r="K242" s="41"/>
      <c r="L242" s="45"/>
      <c r="M242" s="244"/>
      <c r="N242" s="245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176</v>
      </c>
      <c r="AU242" s="18" t="s">
        <v>85</v>
      </c>
    </row>
    <row r="243" s="13" customFormat="1">
      <c r="A243" s="13"/>
      <c r="B243" s="246"/>
      <c r="C243" s="247"/>
      <c r="D243" s="241" t="s">
        <v>178</v>
      </c>
      <c r="E243" s="248" t="s">
        <v>1</v>
      </c>
      <c r="F243" s="249" t="s">
        <v>326</v>
      </c>
      <c r="G243" s="247"/>
      <c r="H243" s="248" t="s">
        <v>1</v>
      </c>
      <c r="I243" s="250"/>
      <c r="J243" s="247"/>
      <c r="K243" s="247"/>
      <c r="L243" s="251"/>
      <c r="M243" s="252"/>
      <c r="N243" s="253"/>
      <c r="O243" s="253"/>
      <c r="P243" s="253"/>
      <c r="Q243" s="253"/>
      <c r="R243" s="253"/>
      <c r="S243" s="253"/>
      <c r="T243" s="25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5" t="s">
        <v>178</v>
      </c>
      <c r="AU243" s="255" t="s">
        <v>85</v>
      </c>
      <c r="AV243" s="13" t="s">
        <v>83</v>
      </c>
      <c r="AW243" s="13" t="s">
        <v>32</v>
      </c>
      <c r="AX243" s="13" t="s">
        <v>76</v>
      </c>
      <c r="AY243" s="255" t="s">
        <v>168</v>
      </c>
    </row>
    <row r="244" s="14" customFormat="1">
      <c r="A244" s="14"/>
      <c r="B244" s="256"/>
      <c r="C244" s="257"/>
      <c r="D244" s="241" t="s">
        <v>178</v>
      </c>
      <c r="E244" s="258" t="s">
        <v>1</v>
      </c>
      <c r="F244" s="259" t="s">
        <v>327</v>
      </c>
      <c r="G244" s="257"/>
      <c r="H244" s="260">
        <v>444.69</v>
      </c>
      <c r="I244" s="261"/>
      <c r="J244" s="257"/>
      <c r="K244" s="257"/>
      <c r="L244" s="262"/>
      <c r="M244" s="263"/>
      <c r="N244" s="264"/>
      <c r="O244" s="264"/>
      <c r="P244" s="264"/>
      <c r="Q244" s="264"/>
      <c r="R244" s="264"/>
      <c r="S244" s="264"/>
      <c r="T244" s="26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6" t="s">
        <v>178</v>
      </c>
      <c r="AU244" s="266" t="s">
        <v>85</v>
      </c>
      <c r="AV244" s="14" t="s">
        <v>85</v>
      </c>
      <c r="AW244" s="14" t="s">
        <v>32</v>
      </c>
      <c r="AX244" s="14" t="s">
        <v>76</v>
      </c>
      <c r="AY244" s="266" t="s">
        <v>168</v>
      </c>
    </row>
    <row r="245" s="15" customFormat="1">
      <c r="A245" s="15"/>
      <c r="B245" s="267"/>
      <c r="C245" s="268"/>
      <c r="D245" s="241" t="s">
        <v>178</v>
      </c>
      <c r="E245" s="269" t="s">
        <v>1</v>
      </c>
      <c r="F245" s="270" t="s">
        <v>183</v>
      </c>
      <c r="G245" s="268"/>
      <c r="H245" s="271">
        <v>444.69</v>
      </c>
      <c r="I245" s="272"/>
      <c r="J245" s="268"/>
      <c r="K245" s="268"/>
      <c r="L245" s="273"/>
      <c r="M245" s="274"/>
      <c r="N245" s="275"/>
      <c r="O245" s="275"/>
      <c r="P245" s="275"/>
      <c r="Q245" s="275"/>
      <c r="R245" s="275"/>
      <c r="S245" s="275"/>
      <c r="T245" s="276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7" t="s">
        <v>178</v>
      </c>
      <c r="AU245" s="277" t="s">
        <v>85</v>
      </c>
      <c r="AV245" s="15" t="s">
        <v>174</v>
      </c>
      <c r="AW245" s="15" t="s">
        <v>32</v>
      </c>
      <c r="AX245" s="15" t="s">
        <v>83</v>
      </c>
      <c r="AY245" s="277" t="s">
        <v>168</v>
      </c>
    </row>
    <row r="246" s="2" customFormat="1" ht="24.15" customHeight="1">
      <c r="A246" s="39"/>
      <c r="B246" s="40"/>
      <c r="C246" s="228" t="s">
        <v>7</v>
      </c>
      <c r="D246" s="228" t="s">
        <v>170</v>
      </c>
      <c r="E246" s="229" t="s">
        <v>328</v>
      </c>
      <c r="F246" s="230" t="s">
        <v>329</v>
      </c>
      <c r="G246" s="231" t="s">
        <v>194</v>
      </c>
      <c r="H246" s="232">
        <v>7.569</v>
      </c>
      <c r="I246" s="233"/>
      <c r="J246" s="234">
        <f>ROUND(I246*H246,2)</f>
        <v>0</v>
      </c>
      <c r="K246" s="230" t="s">
        <v>173</v>
      </c>
      <c r="L246" s="45"/>
      <c r="M246" s="235" t="s">
        <v>1</v>
      </c>
      <c r="N246" s="236" t="s">
        <v>41</v>
      </c>
      <c r="O246" s="92"/>
      <c r="P246" s="237">
        <f>O246*H246</f>
        <v>0</v>
      </c>
      <c r="Q246" s="237">
        <v>0</v>
      </c>
      <c r="R246" s="237">
        <f>Q246*H246</f>
        <v>0</v>
      </c>
      <c r="S246" s="237">
        <v>1.8</v>
      </c>
      <c r="T246" s="238">
        <f>S246*H246</f>
        <v>13.6242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9" t="s">
        <v>174</v>
      </c>
      <c r="AT246" s="239" t="s">
        <v>170</v>
      </c>
      <c r="AU246" s="239" t="s">
        <v>85</v>
      </c>
      <c r="AY246" s="18" t="s">
        <v>168</v>
      </c>
      <c r="BE246" s="240">
        <f>IF(N246="základní",J246,0)</f>
        <v>0</v>
      </c>
      <c r="BF246" s="240">
        <f>IF(N246="snížená",J246,0)</f>
        <v>0</v>
      </c>
      <c r="BG246" s="240">
        <f>IF(N246="zákl. přenesená",J246,0)</f>
        <v>0</v>
      </c>
      <c r="BH246" s="240">
        <f>IF(N246="sníž. přenesená",J246,0)</f>
        <v>0</v>
      </c>
      <c r="BI246" s="240">
        <f>IF(N246="nulová",J246,0)</f>
        <v>0</v>
      </c>
      <c r="BJ246" s="18" t="s">
        <v>83</v>
      </c>
      <c r="BK246" s="240">
        <f>ROUND(I246*H246,2)</f>
        <v>0</v>
      </c>
      <c r="BL246" s="18" t="s">
        <v>174</v>
      </c>
      <c r="BM246" s="239" t="s">
        <v>330</v>
      </c>
    </row>
    <row r="247" s="2" customFormat="1">
      <c r="A247" s="39"/>
      <c r="B247" s="40"/>
      <c r="C247" s="41"/>
      <c r="D247" s="241" t="s">
        <v>176</v>
      </c>
      <c r="E247" s="41"/>
      <c r="F247" s="242" t="s">
        <v>331</v>
      </c>
      <c r="G247" s="41"/>
      <c r="H247" s="41"/>
      <c r="I247" s="243"/>
      <c r="J247" s="41"/>
      <c r="K247" s="41"/>
      <c r="L247" s="45"/>
      <c r="M247" s="244"/>
      <c r="N247" s="245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176</v>
      </c>
      <c r="AU247" s="18" t="s">
        <v>85</v>
      </c>
    </row>
    <row r="248" s="13" customFormat="1">
      <c r="A248" s="13"/>
      <c r="B248" s="246"/>
      <c r="C248" s="247"/>
      <c r="D248" s="241" t="s">
        <v>178</v>
      </c>
      <c r="E248" s="248" t="s">
        <v>1</v>
      </c>
      <c r="F248" s="249" t="s">
        <v>332</v>
      </c>
      <c r="G248" s="247"/>
      <c r="H248" s="248" t="s">
        <v>1</v>
      </c>
      <c r="I248" s="250"/>
      <c r="J248" s="247"/>
      <c r="K248" s="247"/>
      <c r="L248" s="251"/>
      <c r="M248" s="252"/>
      <c r="N248" s="253"/>
      <c r="O248" s="253"/>
      <c r="P248" s="253"/>
      <c r="Q248" s="253"/>
      <c r="R248" s="253"/>
      <c r="S248" s="253"/>
      <c r="T248" s="25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5" t="s">
        <v>178</v>
      </c>
      <c r="AU248" s="255" t="s">
        <v>85</v>
      </c>
      <c r="AV248" s="13" t="s">
        <v>83</v>
      </c>
      <c r="AW248" s="13" t="s">
        <v>32</v>
      </c>
      <c r="AX248" s="13" t="s">
        <v>76</v>
      </c>
      <c r="AY248" s="255" t="s">
        <v>168</v>
      </c>
    </row>
    <row r="249" s="14" customFormat="1">
      <c r="A249" s="14"/>
      <c r="B249" s="256"/>
      <c r="C249" s="257"/>
      <c r="D249" s="241" t="s">
        <v>178</v>
      </c>
      <c r="E249" s="258" t="s">
        <v>1</v>
      </c>
      <c r="F249" s="259" t="s">
        <v>333</v>
      </c>
      <c r="G249" s="257"/>
      <c r="H249" s="260">
        <v>1.0580000000000001</v>
      </c>
      <c r="I249" s="261"/>
      <c r="J249" s="257"/>
      <c r="K249" s="257"/>
      <c r="L249" s="262"/>
      <c r="M249" s="263"/>
      <c r="N249" s="264"/>
      <c r="O249" s="264"/>
      <c r="P249" s="264"/>
      <c r="Q249" s="264"/>
      <c r="R249" s="264"/>
      <c r="S249" s="264"/>
      <c r="T249" s="26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6" t="s">
        <v>178</v>
      </c>
      <c r="AU249" s="266" t="s">
        <v>85</v>
      </c>
      <c r="AV249" s="14" t="s">
        <v>85</v>
      </c>
      <c r="AW249" s="14" t="s">
        <v>32</v>
      </c>
      <c r="AX249" s="14" t="s">
        <v>76</v>
      </c>
      <c r="AY249" s="266" t="s">
        <v>168</v>
      </c>
    </row>
    <row r="250" s="16" customFormat="1">
      <c r="A250" s="16"/>
      <c r="B250" s="288"/>
      <c r="C250" s="289"/>
      <c r="D250" s="241" t="s">
        <v>178</v>
      </c>
      <c r="E250" s="290" t="s">
        <v>1</v>
      </c>
      <c r="F250" s="291" t="s">
        <v>334</v>
      </c>
      <c r="G250" s="289"/>
      <c r="H250" s="292">
        <v>1.0580000000000001</v>
      </c>
      <c r="I250" s="293"/>
      <c r="J250" s="289"/>
      <c r="K250" s="289"/>
      <c r="L250" s="294"/>
      <c r="M250" s="295"/>
      <c r="N250" s="296"/>
      <c r="O250" s="296"/>
      <c r="P250" s="296"/>
      <c r="Q250" s="296"/>
      <c r="R250" s="296"/>
      <c r="S250" s="296"/>
      <c r="T250" s="297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98" t="s">
        <v>178</v>
      </c>
      <c r="AU250" s="298" t="s">
        <v>85</v>
      </c>
      <c r="AV250" s="16" t="s">
        <v>116</v>
      </c>
      <c r="AW250" s="16" t="s">
        <v>32</v>
      </c>
      <c r="AX250" s="16" t="s">
        <v>76</v>
      </c>
      <c r="AY250" s="298" t="s">
        <v>168</v>
      </c>
    </row>
    <row r="251" s="13" customFormat="1">
      <c r="A251" s="13"/>
      <c r="B251" s="246"/>
      <c r="C251" s="247"/>
      <c r="D251" s="241" t="s">
        <v>178</v>
      </c>
      <c r="E251" s="248" t="s">
        <v>1</v>
      </c>
      <c r="F251" s="249" t="s">
        <v>335</v>
      </c>
      <c r="G251" s="247"/>
      <c r="H251" s="248" t="s">
        <v>1</v>
      </c>
      <c r="I251" s="250"/>
      <c r="J251" s="247"/>
      <c r="K251" s="247"/>
      <c r="L251" s="251"/>
      <c r="M251" s="252"/>
      <c r="N251" s="253"/>
      <c r="O251" s="253"/>
      <c r="P251" s="253"/>
      <c r="Q251" s="253"/>
      <c r="R251" s="253"/>
      <c r="S251" s="253"/>
      <c r="T251" s="25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5" t="s">
        <v>178</v>
      </c>
      <c r="AU251" s="255" t="s">
        <v>85</v>
      </c>
      <c r="AV251" s="13" t="s">
        <v>83</v>
      </c>
      <c r="AW251" s="13" t="s">
        <v>32</v>
      </c>
      <c r="AX251" s="13" t="s">
        <v>76</v>
      </c>
      <c r="AY251" s="255" t="s">
        <v>168</v>
      </c>
    </row>
    <row r="252" s="13" customFormat="1">
      <c r="A252" s="13"/>
      <c r="B252" s="246"/>
      <c r="C252" s="247"/>
      <c r="D252" s="241" t="s">
        <v>178</v>
      </c>
      <c r="E252" s="248" t="s">
        <v>1</v>
      </c>
      <c r="F252" s="249" t="s">
        <v>336</v>
      </c>
      <c r="G252" s="247"/>
      <c r="H252" s="248" t="s">
        <v>1</v>
      </c>
      <c r="I252" s="250"/>
      <c r="J252" s="247"/>
      <c r="K252" s="247"/>
      <c r="L252" s="251"/>
      <c r="M252" s="252"/>
      <c r="N252" s="253"/>
      <c r="O252" s="253"/>
      <c r="P252" s="253"/>
      <c r="Q252" s="253"/>
      <c r="R252" s="253"/>
      <c r="S252" s="253"/>
      <c r="T252" s="25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5" t="s">
        <v>178</v>
      </c>
      <c r="AU252" s="255" t="s">
        <v>85</v>
      </c>
      <c r="AV252" s="13" t="s">
        <v>83</v>
      </c>
      <c r="AW252" s="13" t="s">
        <v>32</v>
      </c>
      <c r="AX252" s="13" t="s">
        <v>76</v>
      </c>
      <c r="AY252" s="255" t="s">
        <v>168</v>
      </c>
    </row>
    <row r="253" s="14" customFormat="1">
      <c r="A253" s="14"/>
      <c r="B253" s="256"/>
      <c r="C253" s="257"/>
      <c r="D253" s="241" t="s">
        <v>178</v>
      </c>
      <c r="E253" s="258" t="s">
        <v>1</v>
      </c>
      <c r="F253" s="259" t="s">
        <v>337</v>
      </c>
      <c r="G253" s="257"/>
      <c r="H253" s="260">
        <v>0.35999999999999999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6" t="s">
        <v>178</v>
      </c>
      <c r="AU253" s="266" t="s">
        <v>85</v>
      </c>
      <c r="AV253" s="14" t="s">
        <v>85</v>
      </c>
      <c r="AW253" s="14" t="s">
        <v>32</v>
      </c>
      <c r="AX253" s="14" t="s">
        <v>76</v>
      </c>
      <c r="AY253" s="266" t="s">
        <v>168</v>
      </c>
    </row>
    <row r="254" s="14" customFormat="1">
      <c r="A254" s="14"/>
      <c r="B254" s="256"/>
      <c r="C254" s="257"/>
      <c r="D254" s="241" t="s">
        <v>178</v>
      </c>
      <c r="E254" s="258" t="s">
        <v>1</v>
      </c>
      <c r="F254" s="259" t="s">
        <v>338</v>
      </c>
      <c r="G254" s="257"/>
      <c r="H254" s="260">
        <v>0.621</v>
      </c>
      <c r="I254" s="261"/>
      <c r="J254" s="257"/>
      <c r="K254" s="257"/>
      <c r="L254" s="262"/>
      <c r="M254" s="263"/>
      <c r="N254" s="264"/>
      <c r="O254" s="264"/>
      <c r="P254" s="264"/>
      <c r="Q254" s="264"/>
      <c r="R254" s="264"/>
      <c r="S254" s="264"/>
      <c r="T254" s="26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6" t="s">
        <v>178</v>
      </c>
      <c r="AU254" s="266" t="s">
        <v>85</v>
      </c>
      <c r="AV254" s="14" t="s">
        <v>85</v>
      </c>
      <c r="AW254" s="14" t="s">
        <v>32</v>
      </c>
      <c r="AX254" s="14" t="s">
        <v>76</v>
      </c>
      <c r="AY254" s="266" t="s">
        <v>168</v>
      </c>
    </row>
    <row r="255" s="14" customFormat="1">
      <c r="A255" s="14"/>
      <c r="B255" s="256"/>
      <c r="C255" s="257"/>
      <c r="D255" s="241" t="s">
        <v>178</v>
      </c>
      <c r="E255" s="258" t="s">
        <v>1</v>
      </c>
      <c r="F255" s="259" t="s">
        <v>339</v>
      </c>
      <c r="G255" s="257"/>
      <c r="H255" s="260">
        <v>0.035000000000000003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6" t="s">
        <v>178</v>
      </c>
      <c r="AU255" s="266" t="s">
        <v>85</v>
      </c>
      <c r="AV255" s="14" t="s">
        <v>85</v>
      </c>
      <c r="AW255" s="14" t="s">
        <v>32</v>
      </c>
      <c r="AX255" s="14" t="s">
        <v>76</v>
      </c>
      <c r="AY255" s="266" t="s">
        <v>168</v>
      </c>
    </row>
    <row r="256" s="14" customFormat="1">
      <c r="A256" s="14"/>
      <c r="B256" s="256"/>
      <c r="C256" s="257"/>
      <c r="D256" s="241" t="s">
        <v>178</v>
      </c>
      <c r="E256" s="258" t="s">
        <v>1</v>
      </c>
      <c r="F256" s="259" t="s">
        <v>340</v>
      </c>
      <c r="G256" s="257"/>
      <c r="H256" s="260">
        <v>0.58499999999999996</v>
      </c>
      <c r="I256" s="261"/>
      <c r="J256" s="257"/>
      <c r="K256" s="257"/>
      <c r="L256" s="262"/>
      <c r="M256" s="263"/>
      <c r="N256" s="264"/>
      <c r="O256" s="264"/>
      <c r="P256" s="264"/>
      <c r="Q256" s="264"/>
      <c r="R256" s="264"/>
      <c r="S256" s="264"/>
      <c r="T256" s="26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6" t="s">
        <v>178</v>
      </c>
      <c r="AU256" s="266" t="s">
        <v>85</v>
      </c>
      <c r="AV256" s="14" t="s">
        <v>85</v>
      </c>
      <c r="AW256" s="14" t="s">
        <v>32</v>
      </c>
      <c r="AX256" s="14" t="s">
        <v>76</v>
      </c>
      <c r="AY256" s="266" t="s">
        <v>168</v>
      </c>
    </row>
    <row r="257" s="14" customFormat="1">
      <c r="A257" s="14"/>
      <c r="B257" s="256"/>
      <c r="C257" s="257"/>
      <c r="D257" s="241" t="s">
        <v>178</v>
      </c>
      <c r="E257" s="258" t="s">
        <v>1</v>
      </c>
      <c r="F257" s="259" t="s">
        <v>341</v>
      </c>
      <c r="G257" s="257"/>
      <c r="H257" s="260">
        <v>0.187</v>
      </c>
      <c r="I257" s="261"/>
      <c r="J257" s="257"/>
      <c r="K257" s="257"/>
      <c r="L257" s="262"/>
      <c r="M257" s="263"/>
      <c r="N257" s="264"/>
      <c r="O257" s="264"/>
      <c r="P257" s="264"/>
      <c r="Q257" s="264"/>
      <c r="R257" s="264"/>
      <c r="S257" s="264"/>
      <c r="T257" s="26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6" t="s">
        <v>178</v>
      </c>
      <c r="AU257" s="266" t="s">
        <v>85</v>
      </c>
      <c r="AV257" s="14" t="s">
        <v>85</v>
      </c>
      <c r="AW257" s="14" t="s">
        <v>32</v>
      </c>
      <c r="AX257" s="14" t="s">
        <v>76</v>
      </c>
      <c r="AY257" s="266" t="s">
        <v>168</v>
      </c>
    </row>
    <row r="258" s="16" customFormat="1">
      <c r="A258" s="16"/>
      <c r="B258" s="288"/>
      <c r="C258" s="289"/>
      <c r="D258" s="241" t="s">
        <v>178</v>
      </c>
      <c r="E258" s="290" t="s">
        <v>1</v>
      </c>
      <c r="F258" s="291" t="s">
        <v>334</v>
      </c>
      <c r="G258" s="289"/>
      <c r="H258" s="292">
        <v>1.788</v>
      </c>
      <c r="I258" s="293"/>
      <c r="J258" s="289"/>
      <c r="K258" s="289"/>
      <c r="L258" s="294"/>
      <c r="M258" s="295"/>
      <c r="N258" s="296"/>
      <c r="O258" s="296"/>
      <c r="P258" s="296"/>
      <c r="Q258" s="296"/>
      <c r="R258" s="296"/>
      <c r="S258" s="296"/>
      <c r="T258" s="297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98" t="s">
        <v>178</v>
      </c>
      <c r="AU258" s="298" t="s">
        <v>85</v>
      </c>
      <c r="AV258" s="16" t="s">
        <v>116</v>
      </c>
      <c r="AW258" s="16" t="s">
        <v>32</v>
      </c>
      <c r="AX258" s="16" t="s">
        <v>76</v>
      </c>
      <c r="AY258" s="298" t="s">
        <v>168</v>
      </c>
    </row>
    <row r="259" s="13" customFormat="1">
      <c r="A259" s="13"/>
      <c r="B259" s="246"/>
      <c r="C259" s="247"/>
      <c r="D259" s="241" t="s">
        <v>178</v>
      </c>
      <c r="E259" s="248" t="s">
        <v>1</v>
      </c>
      <c r="F259" s="249" t="s">
        <v>342</v>
      </c>
      <c r="G259" s="247"/>
      <c r="H259" s="248" t="s">
        <v>1</v>
      </c>
      <c r="I259" s="250"/>
      <c r="J259" s="247"/>
      <c r="K259" s="247"/>
      <c r="L259" s="251"/>
      <c r="M259" s="252"/>
      <c r="N259" s="253"/>
      <c r="O259" s="253"/>
      <c r="P259" s="253"/>
      <c r="Q259" s="253"/>
      <c r="R259" s="253"/>
      <c r="S259" s="253"/>
      <c r="T259" s="25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5" t="s">
        <v>178</v>
      </c>
      <c r="AU259" s="255" t="s">
        <v>85</v>
      </c>
      <c r="AV259" s="13" t="s">
        <v>83</v>
      </c>
      <c r="AW259" s="13" t="s">
        <v>32</v>
      </c>
      <c r="AX259" s="13" t="s">
        <v>76</v>
      </c>
      <c r="AY259" s="255" t="s">
        <v>168</v>
      </c>
    </row>
    <row r="260" s="14" customFormat="1">
      <c r="A260" s="14"/>
      <c r="B260" s="256"/>
      <c r="C260" s="257"/>
      <c r="D260" s="241" t="s">
        <v>178</v>
      </c>
      <c r="E260" s="258" t="s">
        <v>1</v>
      </c>
      <c r="F260" s="259" t="s">
        <v>343</v>
      </c>
      <c r="G260" s="257"/>
      <c r="H260" s="260">
        <v>0.70799999999999996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6" t="s">
        <v>178</v>
      </c>
      <c r="AU260" s="266" t="s">
        <v>85</v>
      </c>
      <c r="AV260" s="14" t="s">
        <v>85</v>
      </c>
      <c r="AW260" s="14" t="s">
        <v>32</v>
      </c>
      <c r="AX260" s="14" t="s">
        <v>76</v>
      </c>
      <c r="AY260" s="266" t="s">
        <v>168</v>
      </c>
    </row>
    <row r="261" s="14" customFormat="1">
      <c r="A261" s="14"/>
      <c r="B261" s="256"/>
      <c r="C261" s="257"/>
      <c r="D261" s="241" t="s">
        <v>178</v>
      </c>
      <c r="E261" s="258" t="s">
        <v>1</v>
      </c>
      <c r="F261" s="259" t="s">
        <v>344</v>
      </c>
      <c r="G261" s="257"/>
      <c r="H261" s="260">
        <v>0.29499999999999998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6" t="s">
        <v>178</v>
      </c>
      <c r="AU261" s="266" t="s">
        <v>85</v>
      </c>
      <c r="AV261" s="14" t="s">
        <v>85</v>
      </c>
      <c r="AW261" s="14" t="s">
        <v>32</v>
      </c>
      <c r="AX261" s="14" t="s">
        <v>76</v>
      </c>
      <c r="AY261" s="266" t="s">
        <v>168</v>
      </c>
    </row>
    <row r="262" s="14" customFormat="1">
      <c r="A262" s="14"/>
      <c r="B262" s="256"/>
      <c r="C262" s="257"/>
      <c r="D262" s="241" t="s">
        <v>178</v>
      </c>
      <c r="E262" s="258" t="s">
        <v>1</v>
      </c>
      <c r="F262" s="259" t="s">
        <v>345</v>
      </c>
      <c r="G262" s="257"/>
      <c r="H262" s="260">
        <v>0.85199999999999998</v>
      </c>
      <c r="I262" s="261"/>
      <c r="J262" s="257"/>
      <c r="K262" s="257"/>
      <c r="L262" s="262"/>
      <c r="M262" s="263"/>
      <c r="N262" s="264"/>
      <c r="O262" s="264"/>
      <c r="P262" s="264"/>
      <c r="Q262" s="264"/>
      <c r="R262" s="264"/>
      <c r="S262" s="264"/>
      <c r="T262" s="26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6" t="s">
        <v>178</v>
      </c>
      <c r="AU262" s="266" t="s">
        <v>85</v>
      </c>
      <c r="AV262" s="14" t="s">
        <v>85</v>
      </c>
      <c r="AW262" s="14" t="s">
        <v>32</v>
      </c>
      <c r="AX262" s="14" t="s">
        <v>76</v>
      </c>
      <c r="AY262" s="266" t="s">
        <v>168</v>
      </c>
    </row>
    <row r="263" s="14" customFormat="1">
      <c r="A263" s="14"/>
      <c r="B263" s="256"/>
      <c r="C263" s="257"/>
      <c r="D263" s="241" t="s">
        <v>178</v>
      </c>
      <c r="E263" s="258" t="s">
        <v>1</v>
      </c>
      <c r="F263" s="259" t="s">
        <v>346</v>
      </c>
      <c r="G263" s="257"/>
      <c r="H263" s="260">
        <v>1.1160000000000001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6" t="s">
        <v>178</v>
      </c>
      <c r="AU263" s="266" t="s">
        <v>85</v>
      </c>
      <c r="AV263" s="14" t="s">
        <v>85</v>
      </c>
      <c r="AW263" s="14" t="s">
        <v>32</v>
      </c>
      <c r="AX263" s="14" t="s">
        <v>76</v>
      </c>
      <c r="AY263" s="266" t="s">
        <v>168</v>
      </c>
    </row>
    <row r="264" s="14" customFormat="1">
      <c r="A264" s="14"/>
      <c r="B264" s="256"/>
      <c r="C264" s="257"/>
      <c r="D264" s="241" t="s">
        <v>178</v>
      </c>
      <c r="E264" s="258" t="s">
        <v>1</v>
      </c>
      <c r="F264" s="259" t="s">
        <v>347</v>
      </c>
      <c r="G264" s="257"/>
      <c r="H264" s="260">
        <v>0.97699999999999998</v>
      </c>
      <c r="I264" s="261"/>
      <c r="J264" s="257"/>
      <c r="K264" s="257"/>
      <c r="L264" s="262"/>
      <c r="M264" s="263"/>
      <c r="N264" s="264"/>
      <c r="O264" s="264"/>
      <c r="P264" s="264"/>
      <c r="Q264" s="264"/>
      <c r="R264" s="264"/>
      <c r="S264" s="264"/>
      <c r="T264" s="26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6" t="s">
        <v>178</v>
      </c>
      <c r="AU264" s="266" t="s">
        <v>85</v>
      </c>
      <c r="AV264" s="14" t="s">
        <v>85</v>
      </c>
      <c r="AW264" s="14" t="s">
        <v>32</v>
      </c>
      <c r="AX264" s="14" t="s">
        <v>76</v>
      </c>
      <c r="AY264" s="266" t="s">
        <v>168</v>
      </c>
    </row>
    <row r="265" s="14" customFormat="1">
      <c r="A265" s="14"/>
      <c r="B265" s="256"/>
      <c r="C265" s="257"/>
      <c r="D265" s="241" t="s">
        <v>178</v>
      </c>
      <c r="E265" s="258" t="s">
        <v>1</v>
      </c>
      <c r="F265" s="259" t="s">
        <v>348</v>
      </c>
      <c r="G265" s="257"/>
      <c r="H265" s="260">
        <v>0.77500000000000002</v>
      </c>
      <c r="I265" s="261"/>
      <c r="J265" s="257"/>
      <c r="K265" s="257"/>
      <c r="L265" s="262"/>
      <c r="M265" s="263"/>
      <c r="N265" s="264"/>
      <c r="O265" s="264"/>
      <c r="P265" s="264"/>
      <c r="Q265" s="264"/>
      <c r="R265" s="264"/>
      <c r="S265" s="264"/>
      <c r="T265" s="26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6" t="s">
        <v>178</v>
      </c>
      <c r="AU265" s="266" t="s">
        <v>85</v>
      </c>
      <c r="AV265" s="14" t="s">
        <v>85</v>
      </c>
      <c r="AW265" s="14" t="s">
        <v>32</v>
      </c>
      <c r="AX265" s="14" t="s">
        <v>76</v>
      </c>
      <c r="AY265" s="266" t="s">
        <v>168</v>
      </c>
    </row>
    <row r="266" s="16" customFormat="1">
      <c r="A266" s="16"/>
      <c r="B266" s="288"/>
      <c r="C266" s="289"/>
      <c r="D266" s="241" t="s">
        <v>178</v>
      </c>
      <c r="E266" s="290" t="s">
        <v>1</v>
      </c>
      <c r="F266" s="291" t="s">
        <v>334</v>
      </c>
      <c r="G266" s="289"/>
      <c r="H266" s="292">
        <v>4.7229999999999999</v>
      </c>
      <c r="I266" s="293"/>
      <c r="J266" s="289"/>
      <c r="K266" s="289"/>
      <c r="L266" s="294"/>
      <c r="M266" s="295"/>
      <c r="N266" s="296"/>
      <c r="O266" s="296"/>
      <c r="P266" s="296"/>
      <c r="Q266" s="296"/>
      <c r="R266" s="296"/>
      <c r="S266" s="296"/>
      <c r="T266" s="297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T266" s="298" t="s">
        <v>178</v>
      </c>
      <c r="AU266" s="298" t="s">
        <v>85</v>
      </c>
      <c r="AV266" s="16" t="s">
        <v>116</v>
      </c>
      <c r="AW266" s="16" t="s">
        <v>32</v>
      </c>
      <c r="AX266" s="16" t="s">
        <v>76</v>
      </c>
      <c r="AY266" s="298" t="s">
        <v>168</v>
      </c>
    </row>
    <row r="267" s="15" customFormat="1">
      <c r="A267" s="15"/>
      <c r="B267" s="267"/>
      <c r="C267" s="268"/>
      <c r="D267" s="241" t="s">
        <v>178</v>
      </c>
      <c r="E267" s="269" t="s">
        <v>1</v>
      </c>
      <c r="F267" s="270" t="s">
        <v>183</v>
      </c>
      <c r="G267" s="268"/>
      <c r="H267" s="271">
        <v>7.569</v>
      </c>
      <c r="I267" s="272"/>
      <c r="J267" s="268"/>
      <c r="K267" s="268"/>
      <c r="L267" s="273"/>
      <c r="M267" s="274"/>
      <c r="N267" s="275"/>
      <c r="O267" s="275"/>
      <c r="P267" s="275"/>
      <c r="Q267" s="275"/>
      <c r="R267" s="275"/>
      <c r="S267" s="275"/>
      <c r="T267" s="276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7" t="s">
        <v>178</v>
      </c>
      <c r="AU267" s="277" t="s">
        <v>85</v>
      </c>
      <c r="AV267" s="15" t="s">
        <v>174</v>
      </c>
      <c r="AW267" s="15" t="s">
        <v>32</v>
      </c>
      <c r="AX267" s="15" t="s">
        <v>83</v>
      </c>
      <c r="AY267" s="277" t="s">
        <v>168</v>
      </c>
    </row>
    <row r="268" s="2" customFormat="1" ht="24.15" customHeight="1">
      <c r="A268" s="39"/>
      <c r="B268" s="40"/>
      <c r="C268" s="228" t="s">
        <v>349</v>
      </c>
      <c r="D268" s="228" t="s">
        <v>170</v>
      </c>
      <c r="E268" s="229" t="s">
        <v>350</v>
      </c>
      <c r="F268" s="230" t="s">
        <v>351</v>
      </c>
      <c r="G268" s="231" t="s">
        <v>194</v>
      </c>
      <c r="H268" s="232">
        <v>42.143999999999998</v>
      </c>
      <c r="I268" s="233"/>
      <c r="J268" s="234">
        <f>ROUND(I268*H268,2)</f>
        <v>0</v>
      </c>
      <c r="K268" s="230" t="s">
        <v>173</v>
      </c>
      <c r="L268" s="45"/>
      <c r="M268" s="235" t="s">
        <v>1</v>
      </c>
      <c r="N268" s="236" t="s">
        <v>41</v>
      </c>
      <c r="O268" s="92"/>
      <c r="P268" s="237">
        <f>O268*H268</f>
        <v>0</v>
      </c>
      <c r="Q268" s="237">
        <v>0</v>
      </c>
      <c r="R268" s="237">
        <f>Q268*H268</f>
        <v>0</v>
      </c>
      <c r="S268" s="237">
        <v>1.8</v>
      </c>
      <c r="T268" s="238">
        <f>S268*H268</f>
        <v>75.859200000000001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9" t="s">
        <v>174</v>
      </c>
      <c r="AT268" s="239" t="s">
        <v>170</v>
      </c>
      <c r="AU268" s="239" t="s">
        <v>85</v>
      </c>
      <c r="AY268" s="18" t="s">
        <v>168</v>
      </c>
      <c r="BE268" s="240">
        <f>IF(N268="základní",J268,0)</f>
        <v>0</v>
      </c>
      <c r="BF268" s="240">
        <f>IF(N268="snížená",J268,0)</f>
        <v>0</v>
      </c>
      <c r="BG268" s="240">
        <f>IF(N268="zákl. přenesená",J268,0)</f>
        <v>0</v>
      </c>
      <c r="BH268" s="240">
        <f>IF(N268="sníž. přenesená",J268,0)</f>
        <v>0</v>
      </c>
      <c r="BI268" s="240">
        <f>IF(N268="nulová",J268,0)</f>
        <v>0</v>
      </c>
      <c r="BJ268" s="18" t="s">
        <v>83</v>
      </c>
      <c r="BK268" s="240">
        <f>ROUND(I268*H268,2)</f>
        <v>0</v>
      </c>
      <c r="BL268" s="18" t="s">
        <v>174</v>
      </c>
      <c r="BM268" s="239" t="s">
        <v>352</v>
      </c>
    </row>
    <row r="269" s="2" customFormat="1">
      <c r="A269" s="39"/>
      <c r="B269" s="40"/>
      <c r="C269" s="41"/>
      <c r="D269" s="241" t="s">
        <v>176</v>
      </c>
      <c r="E269" s="41"/>
      <c r="F269" s="242" t="s">
        <v>353</v>
      </c>
      <c r="G269" s="41"/>
      <c r="H269" s="41"/>
      <c r="I269" s="243"/>
      <c r="J269" s="41"/>
      <c r="K269" s="41"/>
      <c r="L269" s="45"/>
      <c r="M269" s="244"/>
      <c r="N269" s="245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176</v>
      </c>
      <c r="AU269" s="18" t="s">
        <v>85</v>
      </c>
    </row>
    <row r="270" s="13" customFormat="1">
      <c r="A270" s="13"/>
      <c r="B270" s="246"/>
      <c r="C270" s="247"/>
      <c r="D270" s="241" t="s">
        <v>178</v>
      </c>
      <c r="E270" s="248" t="s">
        <v>1</v>
      </c>
      <c r="F270" s="249" t="s">
        <v>335</v>
      </c>
      <c r="G270" s="247"/>
      <c r="H270" s="248" t="s">
        <v>1</v>
      </c>
      <c r="I270" s="250"/>
      <c r="J270" s="247"/>
      <c r="K270" s="247"/>
      <c r="L270" s="251"/>
      <c r="M270" s="252"/>
      <c r="N270" s="253"/>
      <c r="O270" s="253"/>
      <c r="P270" s="253"/>
      <c r="Q270" s="253"/>
      <c r="R270" s="253"/>
      <c r="S270" s="253"/>
      <c r="T270" s="25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5" t="s">
        <v>178</v>
      </c>
      <c r="AU270" s="255" t="s">
        <v>85</v>
      </c>
      <c r="AV270" s="13" t="s">
        <v>83</v>
      </c>
      <c r="AW270" s="13" t="s">
        <v>32</v>
      </c>
      <c r="AX270" s="13" t="s">
        <v>76</v>
      </c>
      <c r="AY270" s="255" t="s">
        <v>168</v>
      </c>
    </row>
    <row r="271" s="13" customFormat="1">
      <c r="A271" s="13"/>
      <c r="B271" s="246"/>
      <c r="C271" s="247"/>
      <c r="D271" s="241" t="s">
        <v>178</v>
      </c>
      <c r="E271" s="248" t="s">
        <v>1</v>
      </c>
      <c r="F271" s="249" t="s">
        <v>336</v>
      </c>
      <c r="G271" s="247"/>
      <c r="H271" s="248" t="s">
        <v>1</v>
      </c>
      <c r="I271" s="250"/>
      <c r="J271" s="247"/>
      <c r="K271" s="247"/>
      <c r="L271" s="251"/>
      <c r="M271" s="252"/>
      <c r="N271" s="253"/>
      <c r="O271" s="253"/>
      <c r="P271" s="253"/>
      <c r="Q271" s="253"/>
      <c r="R271" s="253"/>
      <c r="S271" s="253"/>
      <c r="T271" s="25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5" t="s">
        <v>178</v>
      </c>
      <c r="AU271" s="255" t="s">
        <v>85</v>
      </c>
      <c r="AV271" s="13" t="s">
        <v>83</v>
      </c>
      <c r="AW271" s="13" t="s">
        <v>32</v>
      </c>
      <c r="AX271" s="13" t="s">
        <v>76</v>
      </c>
      <c r="AY271" s="255" t="s">
        <v>168</v>
      </c>
    </row>
    <row r="272" s="14" customFormat="1">
      <c r="A272" s="14"/>
      <c r="B272" s="256"/>
      <c r="C272" s="257"/>
      <c r="D272" s="241" t="s">
        <v>178</v>
      </c>
      <c r="E272" s="258" t="s">
        <v>1</v>
      </c>
      <c r="F272" s="259" t="s">
        <v>354</v>
      </c>
      <c r="G272" s="257"/>
      <c r="H272" s="260">
        <v>3.7200000000000002</v>
      </c>
      <c r="I272" s="261"/>
      <c r="J272" s="257"/>
      <c r="K272" s="257"/>
      <c r="L272" s="262"/>
      <c r="M272" s="263"/>
      <c r="N272" s="264"/>
      <c r="O272" s="264"/>
      <c r="P272" s="264"/>
      <c r="Q272" s="264"/>
      <c r="R272" s="264"/>
      <c r="S272" s="264"/>
      <c r="T272" s="26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6" t="s">
        <v>178</v>
      </c>
      <c r="AU272" s="266" t="s">
        <v>85</v>
      </c>
      <c r="AV272" s="14" t="s">
        <v>85</v>
      </c>
      <c r="AW272" s="14" t="s">
        <v>32</v>
      </c>
      <c r="AX272" s="14" t="s">
        <v>76</v>
      </c>
      <c r="AY272" s="266" t="s">
        <v>168</v>
      </c>
    </row>
    <row r="273" s="14" customFormat="1">
      <c r="A273" s="14"/>
      <c r="B273" s="256"/>
      <c r="C273" s="257"/>
      <c r="D273" s="241" t="s">
        <v>178</v>
      </c>
      <c r="E273" s="258" t="s">
        <v>1</v>
      </c>
      <c r="F273" s="259" t="s">
        <v>355</v>
      </c>
      <c r="G273" s="257"/>
      <c r="H273" s="260">
        <v>2.0009999999999999</v>
      </c>
      <c r="I273" s="261"/>
      <c r="J273" s="257"/>
      <c r="K273" s="257"/>
      <c r="L273" s="262"/>
      <c r="M273" s="263"/>
      <c r="N273" s="264"/>
      <c r="O273" s="264"/>
      <c r="P273" s="264"/>
      <c r="Q273" s="264"/>
      <c r="R273" s="264"/>
      <c r="S273" s="264"/>
      <c r="T273" s="26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6" t="s">
        <v>178</v>
      </c>
      <c r="AU273" s="266" t="s">
        <v>85</v>
      </c>
      <c r="AV273" s="14" t="s">
        <v>85</v>
      </c>
      <c r="AW273" s="14" t="s">
        <v>32</v>
      </c>
      <c r="AX273" s="14" t="s">
        <v>76</v>
      </c>
      <c r="AY273" s="266" t="s">
        <v>168</v>
      </c>
    </row>
    <row r="274" s="14" customFormat="1">
      <c r="A274" s="14"/>
      <c r="B274" s="256"/>
      <c r="C274" s="257"/>
      <c r="D274" s="241" t="s">
        <v>178</v>
      </c>
      <c r="E274" s="258" t="s">
        <v>1</v>
      </c>
      <c r="F274" s="259" t="s">
        <v>356</v>
      </c>
      <c r="G274" s="257"/>
      <c r="H274" s="260">
        <v>2.8620000000000001</v>
      </c>
      <c r="I274" s="261"/>
      <c r="J274" s="257"/>
      <c r="K274" s="257"/>
      <c r="L274" s="262"/>
      <c r="M274" s="263"/>
      <c r="N274" s="264"/>
      <c r="O274" s="264"/>
      <c r="P274" s="264"/>
      <c r="Q274" s="264"/>
      <c r="R274" s="264"/>
      <c r="S274" s="264"/>
      <c r="T274" s="26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6" t="s">
        <v>178</v>
      </c>
      <c r="AU274" s="266" t="s">
        <v>85</v>
      </c>
      <c r="AV274" s="14" t="s">
        <v>85</v>
      </c>
      <c r="AW274" s="14" t="s">
        <v>32</v>
      </c>
      <c r="AX274" s="14" t="s">
        <v>76</v>
      </c>
      <c r="AY274" s="266" t="s">
        <v>168</v>
      </c>
    </row>
    <row r="275" s="14" customFormat="1">
      <c r="A275" s="14"/>
      <c r="B275" s="256"/>
      <c r="C275" s="257"/>
      <c r="D275" s="241" t="s">
        <v>178</v>
      </c>
      <c r="E275" s="258" t="s">
        <v>1</v>
      </c>
      <c r="F275" s="259" t="s">
        <v>357</v>
      </c>
      <c r="G275" s="257"/>
      <c r="H275" s="260">
        <v>3.282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6" t="s">
        <v>178</v>
      </c>
      <c r="AU275" s="266" t="s">
        <v>85</v>
      </c>
      <c r="AV275" s="14" t="s">
        <v>85</v>
      </c>
      <c r="AW275" s="14" t="s">
        <v>32</v>
      </c>
      <c r="AX275" s="14" t="s">
        <v>76</v>
      </c>
      <c r="AY275" s="266" t="s">
        <v>168</v>
      </c>
    </row>
    <row r="276" s="14" customFormat="1">
      <c r="A276" s="14"/>
      <c r="B276" s="256"/>
      <c r="C276" s="257"/>
      <c r="D276" s="241" t="s">
        <v>178</v>
      </c>
      <c r="E276" s="258" t="s">
        <v>1</v>
      </c>
      <c r="F276" s="259" t="s">
        <v>358</v>
      </c>
      <c r="G276" s="257"/>
      <c r="H276" s="260">
        <v>2.786</v>
      </c>
      <c r="I276" s="261"/>
      <c r="J276" s="257"/>
      <c r="K276" s="257"/>
      <c r="L276" s="262"/>
      <c r="M276" s="263"/>
      <c r="N276" s="264"/>
      <c r="O276" s="264"/>
      <c r="P276" s="264"/>
      <c r="Q276" s="264"/>
      <c r="R276" s="264"/>
      <c r="S276" s="264"/>
      <c r="T276" s="26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6" t="s">
        <v>178</v>
      </c>
      <c r="AU276" s="266" t="s">
        <v>85</v>
      </c>
      <c r="AV276" s="14" t="s">
        <v>85</v>
      </c>
      <c r="AW276" s="14" t="s">
        <v>32</v>
      </c>
      <c r="AX276" s="14" t="s">
        <v>76</v>
      </c>
      <c r="AY276" s="266" t="s">
        <v>168</v>
      </c>
    </row>
    <row r="277" s="14" customFormat="1">
      <c r="A277" s="14"/>
      <c r="B277" s="256"/>
      <c r="C277" s="257"/>
      <c r="D277" s="241" t="s">
        <v>178</v>
      </c>
      <c r="E277" s="258" t="s">
        <v>1</v>
      </c>
      <c r="F277" s="259" t="s">
        <v>359</v>
      </c>
      <c r="G277" s="257"/>
      <c r="H277" s="260">
        <v>1.242</v>
      </c>
      <c r="I277" s="261"/>
      <c r="J277" s="257"/>
      <c r="K277" s="257"/>
      <c r="L277" s="262"/>
      <c r="M277" s="263"/>
      <c r="N277" s="264"/>
      <c r="O277" s="264"/>
      <c r="P277" s="264"/>
      <c r="Q277" s="264"/>
      <c r="R277" s="264"/>
      <c r="S277" s="264"/>
      <c r="T277" s="26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6" t="s">
        <v>178</v>
      </c>
      <c r="AU277" s="266" t="s">
        <v>85</v>
      </c>
      <c r="AV277" s="14" t="s">
        <v>85</v>
      </c>
      <c r="AW277" s="14" t="s">
        <v>32</v>
      </c>
      <c r="AX277" s="14" t="s">
        <v>76</v>
      </c>
      <c r="AY277" s="266" t="s">
        <v>168</v>
      </c>
    </row>
    <row r="278" s="16" customFormat="1">
      <c r="A278" s="16"/>
      <c r="B278" s="288"/>
      <c r="C278" s="289"/>
      <c r="D278" s="241" t="s">
        <v>178</v>
      </c>
      <c r="E278" s="290" t="s">
        <v>1</v>
      </c>
      <c r="F278" s="291" t="s">
        <v>334</v>
      </c>
      <c r="G278" s="289"/>
      <c r="H278" s="292">
        <v>15.893000000000001</v>
      </c>
      <c r="I278" s="293"/>
      <c r="J278" s="289"/>
      <c r="K278" s="289"/>
      <c r="L278" s="294"/>
      <c r="M278" s="295"/>
      <c r="N278" s="296"/>
      <c r="O278" s="296"/>
      <c r="P278" s="296"/>
      <c r="Q278" s="296"/>
      <c r="R278" s="296"/>
      <c r="S278" s="296"/>
      <c r="T278" s="297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T278" s="298" t="s">
        <v>178</v>
      </c>
      <c r="AU278" s="298" t="s">
        <v>85</v>
      </c>
      <c r="AV278" s="16" t="s">
        <v>116</v>
      </c>
      <c r="AW278" s="16" t="s">
        <v>32</v>
      </c>
      <c r="AX278" s="16" t="s">
        <v>76</v>
      </c>
      <c r="AY278" s="298" t="s">
        <v>168</v>
      </c>
    </row>
    <row r="279" s="13" customFormat="1">
      <c r="A279" s="13"/>
      <c r="B279" s="246"/>
      <c r="C279" s="247"/>
      <c r="D279" s="241" t="s">
        <v>178</v>
      </c>
      <c r="E279" s="248" t="s">
        <v>1</v>
      </c>
      <c r="F279" s="249" t="s">
        <v>342</v>
      </c>
      <c r="G279" s="247"/>
      <c r="H279" s="248" t="s">
        <v>1</v>
      </c>
      <c r="I279" s="250"/>
      <c r="J279" s="247"/>
      <c r="K279" s="247"/>
      <c r="L279" s="251"/>
      <c r="M279" s="252"/>
      <c r="N279" s="253"/>
      <c r="O279" s="253"/>
      <c r="P279" s="253"/>
      <c r="Q279" s="253"/>
      <c r="R279" s="253"/>
      <c r="S279" s="253"/>
      <c r="T279" s="25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5" t="s">
        <v>178</v>
      </c>
      <c r="AU279" s="255" t="s">
        <v>85</v>
      </c>
      <c r="AV279" s="13" t="s">
        <v>83</v>
      </c>
      <c r="AW279" s="13" t="s">
        <v>32</v>
      </c>
      <c r="AX279" s="13" t="s">
        <v>76</v>
      </c>
      <c r="AY279" s="255" t="s">
        <v>168</v>
      </c>
    </row>
    <row r="280" s="13" customFormat="1">
      <c r="A280" s="13"/>
      <c r="B280" s="246"/>
      <c r="C280" s="247"/>
      <c r="D280" s="241" t="s">
        <v>178</v>
      </c>
      <c r="E280" s="248" t="s">
        <v>1</v>
      </c>
      <c r="F280" s="249" t="s">
        <v>336</v>
      </c>
      <c r="G280" s="247"/>
      <c r="H280" s="248" t="s">
        <v>1</v>
      </c>
      <c r="I280" s="250"/>
      <c r="J280" s="247"/>
      <c r="K280" s="247"/>
      <c r="L280" s="251"/>
      <c r="M280" s="252"/>
      <c r="N280" s="253"/>
      <c r="O280" s="253"/>
      <c r="P280" s="253"/>
      <c r="Q280" s="253"/>
      <c r="R280" s="253"/>
      <c r="S280" s="253"/>
      <c r="T280" s="25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5" t="s">
        <v>178</v>
      </c>
      <c r="AU280" s="255" t="s">
        <v>85</v>
      </c>
      <c r="AV280" s="13" t="s">
        <v>83</v>
      </c>
      <c r="AW280" s="13" t="s">
        <v>32</v>
      </c>
      <c r="AX280" s="13" t="s">
        <v>76</v>
      </c>
      <c r="AY280" s="255" t="s">
        <v>168</v>
      </c>
    </row>
    <row r="281" s="14" customFormat="1">
      <c r="A281" s="14"/>
      <c r="B281" s="256"/>
      <c r="C281" s="257"/>
      <c r="D281" s="241" t="s">
        <v>178</v>
      </c>
      <c r="E281" s="258" t="s">
        <v>1</v>
      </c>
      <c r="F281" s="259" t="s">
        <v>360</v>
      </c>
      <c r="G281" s="257"/>
      <c r="H281" s="260">
        <v>2.9300000000000002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6" t="s">
        <v>178</v>
      </c>
      <c r="AU281" s="266" t="s">
        <v>85</v>
      </c>
      <c r="AV281" s="14" t="s">
        <v>85</v>
      </c>
      <c r="AW281" s="14" t="s">
        <v>32</v>
      </c>
      <c r="AX281" s="14" t="s">
        <v>76</v>
      </c>
      <c r="AY281" s="266" t="s">
        <v>168</v>
      </c>
    </row>
    <row r="282" s="14" customFormat="1">
      <c r="A282" s="14"/>
      <c r="B282" s="256"/>
      <c r="C282" s="257"/>
      <c r="D282" s="241" t="s">
        <v>178</v>
      </c>
      <c r="E282" s="258" t="s">
        <v>1</v>
      </c>
      <c r="F282" s="259" t="s">
        <v>361</v>
      </c>
      <c r="G282" s="257"/>
      <c r="H282" s="260">
        <v>2.327</v>
      </c>
      <c r="I282" s="261"/>
      <c r="J282" s="257"/>
      <c r="K282" s="257"/>
      <c r="L282" s="262"/>
      <c r="M282" s="263"/>
      <c r="N282" s="264"/>
      <c r="O282" s="264"/>
      <c r="P282" s="264"/>
      <c r="Q282" s="264"/>
      <c r="R282" s="264"/>
      <c r="S282" s="264"/>
      <c r="T282" s="26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6" t="s">
        <v>178</v>
      </c>
      <c r="AU282" s="266" t="s">
        <v>85</v>
      </c>
      <c r="AV282" s="14" t="s">
        <v>85</v>
      </c>
      <c r="AW282" s="14" t="s">
        <v>32</v>
      </c>
      <c r="AX282" s="14" t="s">
        <v>76</v>
      </c>
      <c r="AY282" s="266" t="s">
        <v>168</v>
      </c>
    </row>
    <row r="283" s="14" customFormat="1">
      <c r="A283" s="14"/>
      <c r="B283" s="256"/>
      <c r="C283" s="257"/>
      <c r="D283" s="241" t="s">
        <v>178</v>
      </c>
      <c r="E283" s="258" t="s">
        <v>1</v>
      </c>
      <c r="F283" s="259" t="s">
        <v>362</v>
      </c>
      <c r="G283" s="257"/>
      <c r="H283" s="260">
        <v>2.6040000000000001</v>
      </c>
      <c r="I283" s="261"/>
      <c r="J283" s="257"/>
      <c r="K283" s="257"/>
      <c r="L283" s="262"/>
      <c r="M283" s="263"/>
      <c r="N283" s="264"/>
      <c r="O283" s="264"/>
      <c r="P283" s="264"/>
      <c r="Q283" s="264"/>
      <c r="R283" s="264"/>
      <c r="S283" s="264"/>
      <c r="T283" s="26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6" t="s">
        <v>178</v>
      </c>
      <c r="AU283" s="266" t="s">
        <v>85</v>
      </c>
      <c r="AV283" s="14" t="s">
        <v>85</v>
      </c>
      <c r="AW283" s="14" t="s">
        <v>32</v>
      </c>
      <c r="AX283" s="14" t="s">
        <v>76</v>
      </c>
      <c r="AY283" s="266" t="s">
        <v>168</v>
      </c>
    </row>
    <row r="284" s="14" customFormat="1">
      <c r="A284" s="14"/>
      <c r="B284" s="256"/>
      <c r="C284" s="257"/>
      <c r="D284" s="241" t="s">
        <v>178</v>
      </c>
      <c r="E284" s="258" t="s">
        <v>1</v>
      </c>
      <c r="F284" s="259" t="s">
        <v>363</v>
      </c>
      <c r="G284" s="257"/>
      <c r="H284" s="260">
        <v>2.661</v>
      </c>
      <c r="I284" s="261"/>
      <c r="J284" s="257"/>
      <c r="K284" s="257"/>
      <c r="L284" s="262"/>
      <c r="M284" s="263"/>
      <c r="N284" s="264"/>
      <c r="O284" s="264"/>
      <c r="P284" s="264"/>
      <c r="Q284" s="264"/>
      <c r="R284" s="264"/>
      <c r="S284" s="264"/>
      <c r="T284" s="26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6" t="s">
        <v>178</v>
      </c>
      <c r="AU284" s="266" t="s">
        <v>85</v>
      </c>
      <c r="AV284" s="14" t="s">
        <v>85</v>
      </c>
      <c r="AW284" s="14" t="s">
        <v>32</v>
      </c>
      <c r="AX284" s="14" t="s">
        <v>76</v>
      </c>
      <c r="AY284" s="266" t="s">
        <v>168</v>
      </c>
    </row>
    <row r="285" s="14" customFormat="1">
      <c r="A285" s="14"/>
      <c r="B285" s="256"/>
      <c r="C285" s="257"/>
      <c r="D285" s="241" t="s">
        <v>178</v>
      </c>
      <c r="E285" s="258" t="s">
        <v>1</v>
      </c>
      <c r="F285" s="259" t="s">
        <v>364</v>
      </c>
      <c r="G285" s="257"/>
      <c r="H285" s="260">
        <v>2.6989999999999998</v>
      </c>
      <c r="I285" s="261"/>
      <c r="J285" s="257"/>
      <c r="K285" s="257"/>
      <c r="L285" s="262"/>
      <c r="M285" s="263"/>
      <c r="N285" s="264"/>
      <c r="O285" s="264"/>
      <c r="P285" s="264"/>
      <c r="Q285" s="264"/>
      <c r="R285" s="264"/>
      <c r="S285" s="264"/>
      <c r="T285" s="26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6" t="s">
        <v>178</v>
      </c>
      <c r="AU285" s="266" t="s">
        <v>85</v>
      </c>
      <c r="AV285" s="14" t="s">
        <v>85</v>
      </c>
      <c r="AW285" s="14" t="s">
        <v>32</v>
      </c>
      <c r="AX285" s="14" t="s">
        <v>76</v>
      </c>
      <c r="AY285" s="266" t="s">
        <v>168</v>
      </c>
    </row>
    <row r="286" s="14" customFormat="1">
      <c r="A286" s="14"/>
      <c r="B286" s="256"/>
      <c r="C286" s="257"/>
      <c r="D286" s="241" t="s">
        <v>178</v>
      </c>
      <c r="E286" s="258" t="s">
        <v>1</v>
      </c>
      <c r="F286" s="259" t="s">
        <v>343</v>
      </c>
      <c r="G286" s="257"/>
      <c r="H286" s="260">
        <v>0.70799999999999996</v>
      </c>
      <c r="I286" s="261"/>
      <c r="J286" s="257"/>
      <c r="K286" s="257"/>
      <c r="L286" s="262"/>
      <c r="M286" s="263"/>
      <c r="N286" s="264"/>
      <c r="O286" s="264"/>
      <c r="P286" s="264"/>
      <c r="Q286" s="264"/>
      <c r="R286" s="264"/>
      <c r="S286" s="264"/>
      <c r="T286" s="26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6" t="s">
        <v>178</v>
      </c>
      <c r="AU286" s="266" t="s">
        <v>85</v>
      </c>
      <c r="AV286" s="14" t="s">
        <v>85</v>
      </c>
      <c r="AW286" s="14" t="s">
        <v>32</v>
      </c>
      <c r="AX286" s="14" t="s">
        <v>76</v>
      </c>
      <c r="AY286" s="266" t="s">
        <v>168</v>
      </c>
    </row>
    <row r="287" s="14" customFormat="1">
      <c r="A287" s="14"/>
      <c r="B287" s="256"/>
      <c r="C287" s="257"/>
      <c r="D287" s="241" t="s">
        <v>178</v>
      </c>
      <c r="E287" s="258" t="s">
        <v>1</v>
      </c>
      <c r="F287" s="259" t="s">
        <v>344</v>
      </c>
      <c r="G287" s="257"/>
      <c r="H287" s="260">
        <v>0.29499999999999998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6" t="s">
        <v>178</v>
      </c>
      <c r="AU287" s="266" t="s">
        <v>85</v>
      </c>
      <c r="AV287" s="14" t="s">
        <v>85</v>
      </c>
      <c r="AW287" s="14" t="s">
        <v>32</v>
      </c>
      <c r="AX287" s="14" t="s">
        <v>76</v>
      </c>
      <c r="AY287" s="266" t="s">
        <v>168</v>
      </c>
    </row>
    <row r="288" s="14" customFormat="1">
      <c r="A288" s="14"/>
      <c r="B288" s="256"/>
      <c r="C288" s="257"/>
      <c r="D288" s="241" t="s">
        <v>178</v>
      </c>
      <c r="E288" s="258" t="s">
        <v>1</v>
      </c>
      <c r="F288" s="259" t="s">
        <v>361</v>
      </c>
      <c r="G288" s="257"/>
      <c r="H288" s="260">
        <v>2.327</v>
      </c>
      <c r="I288" s="261"/>
      <c r="J288" s="257"/>
      <c r="K288" s="257"/>
      <c r="L288" s="262"/>
      <c r="M288" s="263"/>
      <c r="N288" s="264"/>
      <c r="O288" s="264"/>
      <c r="P288" s="264"/>
      <c r="Q288" s="264"/>
      <c r="R288" s="264"/>
      <c r="S288" s="264"/>
      <c r="T288" s="26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6" t="s">
        <v>178</v>
      </c>
      <c r="AU288" s="266" t="s">
        <v>85</v>
      </c>
      <c r="AV288" s="14" t="s">
        <v>85</v>
      </c>
      <c r="AW288" s="14" t="s">
        <v>32</v>
      </c>
      <c r="AX288" s="14" t="s">
        <v>76</v>
      </c>
      <c r="AY288" s="266" t="s">
        <v>168</v>
      </c>
    </row>
    <row r="289" s="14" customFormat="1">
      <c r="A289" s="14"/>
      <c r="B289" s="256"/>
      <c r="C289" s="257"/>
      <c r="D289" s="241" t="s">
        <v>178</v>
      </c>
      <c r="E289" s="258" t="s">
        <v>1</v>
      </c>
      <c r="F289" s="259" t="s">
        <v>365</v>
      </c>
      <c r="G289" s="257"/>
      <c r="H289" s="260">
        <v>1.976</v>
      </c>
      <c r="I289" s="261"/>
      <c r="J289" s="257"/>
      <c r="K289" s="257"/>
      <c r="L289" s="262"/>
      <c r="M289" s="263"/>
      <c r="N289" s="264"/>
      <c r="O289" s="264"/>
      <c r="P289" s="264"/>
      <c r="Q289" s="264"/>
      <c r="R289" s="264"/>
      <c r="S289" s="264"/>
      <c r="T289" s="26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6" t="s">
        <v>178</v>
      </c>
      <c r="AU289" s="266" t="s">
        <v>85</v>
      </c>
      <c r="AV289" s="14" t="s">
        <v>85</v>
      </c>
      <c r="AW289" s="14" t="s">
        <v>32</v>
      </c>
      <c r="AX289" s="14" t="s">
        <v>76</v>
      </c>
      <c r="AY289" s="266" t="s">
        <v>168</v>
      </c>
    </row>
    <row r="290" s="14" customFormat="1">
      <c r="A290" s="14"/>
      <c r="B290" s="256"/>
      <c r="C290" s="257"/>
      <c r="D290" s="241" t="s">
        <v>178</v>
      </c>
      <c r="E290" s="258" t="s">
        <v>1</v>
      </c>
      <c r="F290" s="259" t="s">
        <v>365</v>
      </c>
      <c r="G290" s="257"/>
      <c r="H290" s="260">
        <v>1.976</v>
      </c>
      <c r="I290" s="261"/>
      <c r="J290" s="257"/>
      <c r="K290" s="257"/>
      <c r="L290" s="262"/>
      <c r="M290" s="263"/>
      <c r="N290" s="264"/>
      <c r="O290" s="264"/>
      <c r="P290" s="264"/>
      <c r="Q290" s="264"/>
      <c r="R290" s="264"/>
      <c r="S290" s="264"/>
      <c r="T290" s="26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6" t="s">
        <v>178</v>
      </c>
      <c r="AU290" s="266" t="s">
        <v>85</v>
      </c>
      <c r="AV290" s="14" t="s">
        <v>85</v>
      </c>
      <c r="AW290" s="14" t="s">
        <v>32</v>
      </c>
      <c r="AX290" s="14" t="s">
        <v>76</v>
      </c>
      <c r="AY290" s="266" t="s">
        <v>168</v>
      </c>
    </row>
    <row r="291" s="14" customFormat="1">
      <c r="A291" s="14"/>
      <c r="B291" s="256"/>
      <c r="C291" s="257"/>
      <c r="D291" s="241" t="s">
        <v>178</v>
      </c>
      <c r="E291" s="258" t="s">
        <v>1</v>
      </c>
      <c r="F291" s="259" t="s">
        <v>366</v>
      </c>
      <c r="G291" s="257"/>
      <c r="H291" s="260">
        <v>1.454</v>
      </c>
      <c r="I291" s="261"/>
      <c r="J291" s="257"/>
      <c r="K291" s="257"/>
      <c r="L291" s="262"/>
      <c r="M291" s="263"/>
      <c r="N291" s="264"/>
      <c r="O291" s="264"/>
      <c r="P291" s="264"/>
      <c r="Q291" s="264"/>
      <c r="R291" s="264"/>
      <c r="S291" s="264"/>
      <c r="T291" s="26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6" t="s">
        <v>178</v>
      </c>
      <c r="AU291" s="266" t="s">
        <v>85</v>
      </c>
      <c r="AV291" s="14" t="s">
        <v>85</v>
      </c>
      <c r="AW291" s="14" t="s">
        <v>32</v>
      </c>
      <c r="AX291" s="14" t="s">
        <v>76</v>
      </c>
      <c r="AY291" s="266" t="s">
        <v>168</v>
      </c>
    </row>
    <row r="292" s="14" customFormat="1">
      <c r="A292" s="14"/>
      <c r="B292" s="256"/>
      <c r="C292" s="257"/>
      <c r="D292" s="241" t="s">
        <v>178</v>
      </c>
      <c r="E292" s="258" t="s">
        <v>1</v>
      </c>
      <c r="F292" s="259" t="s">
        <v>367</v>
      </c>
      <c r="G292" s="257"/>
      <c r="H292" s="260">
        <v>1.2090000000000001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6" t="s">
        <v>178</v>
      </c>
      <c r="AU292" s="266" t="s">
        <v>85</v>
      </c>
      <c r="AV292" s="14" t="s">
        <v>85</v>
      </c>
      <c r="AW292" s="14" t="s">
        <v>32</v>
      </c>
      <c r="AX292" s="14" t="s">
        <v>76</v>
      </c>
      <c r="AY292" s="266" t="s">
        <v>168</v>
      </c>
    </row>
    <row r="293" s="14" customFormat="1">
      <c r="A293" s="14"/>
      <c r="B293" s="256"/>
      <c r="C293" s="257"/>
      <c r="D293" s="241" t="s">
        <v>178</v>
      </c>
      <c r="E293" s="258" t="s">
        <v>1</v>
      </c>
      <c r="F293" s="259" t="s">
        <v>368</v>
      </c>
      <c r="G293" s="257"/>
      <c r="H293" s="260">
        <v>1.736</v>
      </c>
      <c r="I293" s="261"/>
      <c r="J293" s="257"/>
      <c r="K293" s="257"/>
      <c r="L293" s="262"/>
      <c r="M293" s="263"/>
      <c r="N293" s="264"/>
      <c r="O293" s="264"/>
      <c r="P293" s="264"/>
      <c r="Q293" s="264"/>
      <c r="R293" s="264"/>
      <c r="S293" s="264"/>
      <c r="T293" s="26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6" t="s">
        <v>178</v>
      </c>
      <c r="AU293" s="266" t="s">
        <v>85</v>
      </c>
      <c r="AV293" s="14" t="s">
        <v>85</v>
      </c>
      <c r="AW293" s="14" t="s">
        <v>32</v>
      </c>
      <c r="AX293" s="14" t="s">
        <v>76</v>
      </c>
      <c r="AY293" s="266" t="s">
        <v>168</v>
      </c>
    </row>
    <row r="294" s="14" customFormat="1">
      <c r="A294" s="14"/>
      <c r="B294" s="256"/>
      <c r="C294" s="257"/>
      <c r="D294" s="241" t="s">
        <v>178</v>
      </c>
      <c r="E294" s="258" t="s">
        <v>1</v>
      </c>
      <c r="F294" s="259" t="s">
        <v>369</v>
      </c>
      <c r="G294" s="257"/>
      <c r="H294" s="260">
        <v>1.349</v>
      </c>
      <c r="I294" s="261"/>
      <c r="J294" s="257"/>
      <c r="K294" s="257"/>
      <c r="L294" s="262"/>
      <c r="M294" s="263"/>
      <c r="N294" s="264"/>
      <c r="O294" s="264"/>
      <c r="P294" s="264"/>
      <c r="Q294" s="264"/>
      <c r="R294" s="264"/>
      <c r="S294" s="264"/>
      <c r="T294" s="26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6" t="s">
        <v>178</v>
      </c>
      <c r="AU294" s="266" t="s">
        <v>85</v>
      </c>
      <c r="AV294" s="14" t="s">
        <v>85</v>
      </c>
      <c r="AW294" s="14" t="s">
        <v>32</v>
      </c>
      <c r="AX294" s="14" t="s">
        <v>76</v>
      </c>
      <c r="AY294" s="266" t="s">
        <v>168</v>
      </c>
    </row>
    <row r="295" s="16" customFormat="1">
      <c r="A295" s="16"/>
      <c r="B295" s="288"/>
      <c r="C295" s="289"/>
      <c r="D295" s="241" t="s">
        <v>178</v>
      </c>
      <c r="E295" s="290" t="s">
        <v>1</v>
      </c>
      <c r="F295" s="291" t="s">
        <v>334</v>
      </c>
      <c r="G295" s="289"/>
      <c r="H295" s="292">
        <v>26.251000000000001</v>
      </c>
      <c r="I295" s="293"/>
      <c r="J295" s="289"/>
      <c r="K295" s="289"/>
      <c r="L295" s="294"/>
      <c r="M295" s="295"/>
      <c r="N295" s="296"/>
      <c r="O295" s="296"/>
      <c r="P295" s="296"/>
      <c r="Q295" s="296"/>
      <c r="R295" s="296"/>
      <c r="S295" s="296"/>
      <c r="T295" s="297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T295" s="298" t="s">
        <v>178</v>
      </c>
      <c r="AU295" s="298" t="s">
        <v>85</v>
      </c>
      <c r="AV295" s="16" t="s">
        <v>116</v>
      </c>
      <c r="AW295" s="16" t="s">
        <v>32</v>
      </c>
      <c r="AX295" s="16" t="s">
        <v>76</v>
      </c>
      <c r="AY295" s="298" t="s">
        <v>168</v>
      </c>
    </row>
    <row r="296" s="15" customFormat="1">
      <c r="A296" s="15"/>
      <c r="B296" s="267"/>
      <c r="C296" s="268"/>
      <c r="D296" s="241" t="s">
        <v>178</v>
      </c>
      <c r="E296" s="269" t="s">
        <v>1</v>
      </c>
      <c r="F296" s="270" t="s">
        <v>183</v>
      </c>
      <c r="G296" s="268"/>
      <c r="H296" s="271">
        <v>42.143999999999998</v>
      </c>
      <c r="I296" s="272"/>
      <c r="J296" s="268"/>
      <c r="K296" s="268"/>
      <c r="L296" s="273"/>
      <c r="M296" s="274"/>
      <c r="N296" s="275"/>
      <c r="O296" s="275"/>
      <c r="P296" s="275"/>
      <c r="Q296" s="275"/>
      <c r="R296" s="275"/>
      <c r="S296" s="275"/>
      <c r="T296" s="276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77" t="s">
        <v>178</v>
      </c>
      <c r="AU296" s="277" t="s">
        <v>85</v>
      </c>
      <c r="AV296" s="15" t="s">
        <v>174</v>
      </c>
      <c r="AW296" s="15" t="s">
        <v>32</v>
      </c>
      <c r="AX296" s="15" t="s">
        <v>83</v>
      </c>
      <c r="AY296" s="277" t="s">
        <v>168</v>
      </c>
    </row>
    <row r="297" s="2" customFormat="1" ht="33" customHeight="1">
      <c r="A297" s="39"/>
      <c r="B297" s="40"/>
      <c r="C297" s="228" t="s">
        <v>370</v>
      </c>
      <c r="D297" s="228" t="s">
        <v>170</v>
      </c>
      <c r="E297" s="229" t="s">
        <v>371</v>
      </c>
      <c r="F297" s="230" t="s">
        <v>372</v>
      </c>
      <c r="G297" s="231" t="s">
        <v>194</v>
      </c>
      <c r="H297" s="232">
        <v>106.726</v>
      </c>
      <c r="I297" s="233"/>
      <c r="J297" s="234">
        <f>ROUND(I297*H297,2)</f>
        <v>0</v>
      </c>
      <c r="K297" s="230" t="s">
        <v>173</v>
      </c>
      <c r="L297" s="45"/>
      <c r="M297" s="235" t="s">
        <v>1</v>
      </c>
      <c r="N297" s="236" t="s">
        <v>41</v>
      </c>
      <c r="O297" s="92"/>
      <c r="P297" s="237">
        <f>O297*H297</f>
        <v>0</v>
      </c>
      <c r="Q297" s="237">
        <v>0</v>
      </c>
      <c r="R297" s="237">
        <f>Q297*H297</f>
        <v>0</v>
      </c>
      <c r="S297" s="237">
        <v>1.175</v>
      </c>
      <c r="T297" s="238">
        <f>S297*H297</f>
        <v>125.40305000000001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9" t="s">
        <v>174</v>
      </c>
      <c r="AT297" s="239" t="s">
        <v>170</v>
      </c>
      <c r="AU297" s="239" t="s">
        <v>85</v>
      </c>
      <c r="AY297" s="18" t="s">
        <v>168</v>
      </c>
      <c r="BE297" s="240">
        <f>IF(N297="základní",J297,0)</f>
        <v>0</v>
      </c>
      <c r="BF297" s="240">
        <f>IF(N297="snížená",J297,0)</f>
        <v>0</v>
      </c>
      <c r="BG297" s="240">
        <f>IF(N297="zákl. přenesená",J297,0)</f>
        <v>0</v>
      </c>
      <c r="BH297" s="240">
        <f>IF(N297="sníž. přenesená",J297,0)</f>
        <v>0</v>
      </c>
      <c r="BI297" s="240">
        <f>IF(N297="nulová",J297,0)</f>
        <v>0</v>
      </c>
      <c r="BJ297" s="18" t="s">
        <v>83</v>
      </c>
      <c r="BK297" s="240">
        <f>ROUND(I297*H297,2)</f>
        <v>0</v>
      </c>
      <c r="BL297" s="18" t="s">
        <v>174</v>
      </c>
      <c r="BM297" s="239" t="s">
        <v>373</v>
      </c>
    </row>
    <row r="298" s="2" customFormat="1">
      <c r="A298" s="39"/>
      <c r="B298" s="40"/>
      <c r="C298" s="41"/>
      <c r="D298" s="241" t="s">
        <v>176</v>
      </c>
      <c r="E298" s="41"/>
      <c r="F298" s="242" t="s">
        <v>374</v>
      </c>
      <c r="G298" s="41"/>
      <c r="H298" s="41"/>
      <c r="I298" s="243"/>
      <c r="J298" s="41"/>
      <c r="K298" s="41"/>
      <c r="L298" s="45"/>
      <c r="M298" s="244"/>
      <c r="N298" s="245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176</v>
      </c>
      <c r="AU298" s="18" t="s">
        <v>85</v>
      </c>
    </row>
    <row r="299" s="13" customFormat="1">
      <c r="A299" s="13"/>
      <c r="B299" s="246"/>
      <c r="C299" s="247"/>
      <c r="D299" s="241" t="s">
        <v>178</v>
      </c>
      <c r="E299" s="248" t="s">
        <v>1</v>
      </c>
      <c r="F299" s="249" t="s">
        <v>326</v>
      </c>
      <c r="G299" s="247"/>
      <c r="H299" s="248" t="s">
        <v>1</v>
      </c>
      <c r="I299" s="250"/>
      <c r="J299" s="247"/>
      <c r="K299" s="247"/>
      <c r="L299" s="251"/>
      <c r="M299" s="252"/>
      <c r="N299" s="253"/>
      <c r="O299" s="253"/>
      <c r="P299" s="253"/>
      <c r="Q299" s="253"/>
      <c r="R299" s="253"/>
      <c r="S299" s="253"/>
      <c r="T299" s="25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5" t="s">
        <v>178</v>
      </c>
      <c r="AU299" s="255" t="s">
        <v>85</v>
      </c>
      <c r="AV299" s="13" t="s">
        <v>83</v>
      </c>
      <c r="AW299" s="13" t="s">
        <v>32</v>
      </c>
      <c r="AX299" s="13" t="s">
        <v>76</v>
      </c>
      <c r="AY299" s="255" t="s">
        <v>168</v>
      </c>
    </row>
    <row r="300" s="14" customFormat="1">
      <c r="A300" s="14"/>
      <c r="B300" s="256"/>
      <c r="C300" s="257"/>
      <c r="D300" s="241" t="s">
        <v>178</v>
      </c>
      <c r="E300" s="258" t="s">
        <v>1</v>
      </c>
      <c r="F300" s="259" t="s">
        <v>375</v>
      </c>
      <c r="G300" s="257"/>
      <c r="H300" s="260">
        <v>106.726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6" t="s">
        <v>178</v>
      </c>
      <c r="AU300" s="266" t="s">
        <v>85</v>
      </c>
      <c r="AV300" s="14" t="s">
        <v>85</v>
      </c>
      <c r="AW300" s="14" t="s">
        <v>32</v>
      </c>
      <c r="AX300" s="14" t="s">
        <v>76</v>
      </c>
      <c r="AY300" s="266" t="s">
        <v>168</v>
      </c>
    </row>
    <row r="301" s="15" customFormat="1">
      <c r="A301" s="15"/>
      <c r="B301" s="267"/>
      <c r="C301" s="268"/>
      <c r="D301" s="241" t="s">
        <v>178</v>
      </c>
      <c r="E301" s="269" t="s">
        <v>1</v>
      </c>
      <c r="F301" s="270" t="s">
        <v>183</v>
      </c>
      <c r="G301" s="268"/>
      <c r="H301" s="271">
        <v>106.726</v>
      </c>
      <c r="I301" s="272"/>
      <c r="J301" s="268"/>
      <c r="K301" s="268"/>
      <c r="L301" s="273"/>
      <c r="M301" s="274"/>
      <c r="N301" s="275"/>
      <c r="O301" s="275"/>
      <c r="P301" s="275"/>
      <c r="Q301" s="275"/>
      <c r="R301" s="275"/>
      <c r="S301" s="275"/>
      <c r="T301" s="276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7" t="s">
        <v>178</v>
      </c>
      <c r="AU301" s="277" t="s">
        <v>85</v>
      </c>
      <c r="AV301" s="15" t="s">
        <v>174</v>
      </c>
      <c r="AW301" s="15" t="s">
        <v>32</v>
      </c>
      <c r="AX301" s="15" t="s">
        <v>83</v>
      </c>
      <c r="AY301" s="277" t="s">
        <v>168</v>
      </c>
    </row>
    <row r="302" s="2" customFormat="1" ht="24.15" customHeight="1">
      <c r="A302" s="39"/>
      <c r="B302" s="40"/>
      <c r="C302" s="228" t="s">
        <v>376</v>
      </c>
      <c r="D302" s="228" t="s">
        <v>170</v>
      </c>
      <c r="E302" s="229" t="s">
        <v>377</v>
      </c>
      <c r="F302" s="230" t="s">
        <v>378</v>
      </c>
      <c r="G302" s="231" t="s">
        <v>194</v>
      </c>
      <c r="H302" s="232">
        <v>2.375</v>
      </c>
      <c r="I302" s="233"/>
      <c r="J302" s="234">
        <f>ROUND(I302*H302,2)</f>
        <v>0</v>
      </c>
      <c r="K302" s="230" t="s">
        <v>173</v>
      </c>
      <c r="L302" s="45"/>
      <c r="M302" s="235" t="s">
        <v>1</v>
      </c>
      <c r="N302" s="236" t="s">
        <v>41</v>
      </c>
      <c r="O302" s="92"/>
      <c r="P302" s="237">
        <f>O302*H302</f>
        <v>0</v>
      </c>
      <c r="Q302" s="237">
        <v>0</v>
      </c>
      <c r="R302" s="237">
        <f>Q302*H302</f>
        <v>0</v>
      </c>
      <c r="S302" s="237">
        <v>1.6000000000000001</v>
      </c>
      <c r="T302" s="238">
        <f>S302*H302</f>
        <v>3.8000000000000003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9" t="s">
        <v>174</v>
      </c>
      <c r="AT302" s="239" t="s">
        <v>170</v>
      </c>
      <c r="AU302" s="239" t="s">
        <v>85</v>
      </c>
      <c r="AY302" s="18" t="s">
        <v>168</v>
      </c>
      <c r="BE302" s="240">
        <f>IF(N302="základní",J302,0)</f>
        <v>0</v>
      </c>
      <c r="BF302" s="240">
        <f>IF(N302="snížená",J302,0)</f>
        <v>0</v>
      </c>
      <c r="BG302" s="240">
        <f>IF(N302="zákl. přenesená",J302,0)</f>
        <v>0</v>
      </c>
      <c r="BH302" s="240">
        <f>IF(N302="sníž. přenesená",J302,0)</f>
        <v>0</v>
      </c>
      <c r="BI302" s="240">
        <f>IF(N302="nulová",J302,0)</f>
        <v>0</v>
      </c>
      <c r="BJ302" s="18" t="s">
        <v>83</v>
      </c>
      <c r="BK302" s="240">
        <f>ROUND(I302*H302,2)</f>
        <v>0</v>
      </c>
      <c r="BL302" s="18" t="s">
        <v>174</v>
      </c>
      <c r="BM302" s="239" t="s">
        <v>379</v>
      </c>
    </row>
    <row r="303" s="2" customFormat="1">
      <c r="A303" s="39"/>
      <c r="B303" s="40"/>
      <c r="C303" s="41"/>
      <c r="D303" s="241" t="s">
        <v>176</v>
      </c>
      <c r="E303" s="41"/>
      <c r="F303" s="242" t="s">
        <v>380</v>
      </c>
      <c r="G303" s="41"/>
      <c r="H303" s="41"/>
      <c r="I303" s="243"/>
      <c r="J303" s="41"/>
      <c r="K303" s="41"/>
      <c r="L303" s="45"/>
      <c r="M303" s="244"/>
      <c r="N303" s="245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176</v>
      </c>
      <c r="AU303" s="18" t="s">
        <v>85</v>
      </c>
    </row>
    <row r="304" s="13" customFormat="1">
      <c r="A304" s="13"/>
      <c r="B304" s="246"/>
      <c r="C304" s="247"/>
      <c r="D304" s="241" t="s">
        <v>178</v>
      </c>
      <c r="E304" s="248" t="s">
        <v>1</v>
      </c>
      <c r="F304" s="249" t="s">
        <v>381</v>
      </c>
      <c r="G304" s="247"/>
      <c r="H304" s="248" t="s">
        <v>1</v>
      </c>
      <c r="I304" s="250"/>
      <c r="J304" s="247"/>
      <c r="K304" s="247"/>
      <c r="L304" s="251"/>
      <c r="M304" s="252"/>
      <c r="N304" s="253"/>
      <c r="O304" s="253"/>
      <c r="P304" s="253"/>
      <c r="Q304" s="253"/>
      <c r="R304" s="253"/>
      <c r="S304" s="253"/>
      <c r="T304" s="25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5" t="s">
        <v>178</v>
      </c>
      <c r="AU304" s="255" t="s">
        <v>85</v>
      </c>
      <c r="AV304" s="13" t="s">
        <v>83</v>
      </c>
      <c r="AW304" s="13" t="s">
        <v>32</v>
      </c>
      <c r="AX304" s="13" t="s">
        <v>76</v>
      </c>
      <c r="AY304" s="255" t="s">
        <v>168</v>
      </c>
    </row>
    <row r="305" s="14" customFormat="1">
      <c r="A305" s="14"/>
      <c r="B305" s="256"/>
      <c r="C305" s="257"/>
      <c r="D305" s="241" t="s">
        <v>178</v>
      </c>
      <c r="E305" s="258" t="s">
        <v>1</v>
      </c>
      <c r="F305" s="259" t="s">
        <v>382</v>
      </c>
      <c r="G305" s="257"/>
      <c r="H305" s="260">
        <v>1.2789999999999999</v>
      </c>
      <c r="I305" s="261"/>
      <c r="J305" s="257"/>
      <c r="K305" s="257"/>
      <c r="L305" s="262"/>
      <c r="M305" s="263"/>
      <c r="N305" s="264"/>
      <c r="O305" s="264"/>
      <c r="P305" s="264"/>
      <c r="Q305" s="264"/>
      <c r="R305" s="264"/>
      <c r="S305" s="264"/>
      <c r="T305" s="26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6" t="s">
        <v>178</v>
      </c>
      <c r="AU305" s="266" t="s">
        <v>85</v>
      </c>
      <c r="AV305" s="14" t="s">
        <v>85</v>
      </c>
      <c r="AW305" s="14" t="s">
        <v>32</v>
      </c>
      <c r="AX305" s="14" t="s">
        <v>76</v>
      </c>
      <c r="AY305" s="266" t="s">
        <v>168</v>
      </c>
    </row>
    <row r="306" s="14" customFormat="1">
      <c r="A306" s="14"/>
      <c r="B306" s="256"/>
      <c r="C306" s="257"/>
      <c r="D306" s="241" t="s">
        <v>178</v>
      </c>
      <c r="E306" s="258" t="s">
        <v>1</v>
      </c>
      <c r="F306" s="259" t="s">
        <v>383</v>
      </c>
      <c r="G306" s="257"/>
      <c r="H306" s="260">
        <v>0</v>
      </c>
      <c r="I306" s="261"/>
      <c r="J306" s="257"/>
      <c r="K306" s="257"/>
      <c r="L306" s="262"/>
      <c r="M306" s="263"/>
      <c r="N306" s="264"/>
      <c r="O306" s="264"/>
      <c r="P306" s="264"/>
      <c r="Q306" s="264"/>
      <c r="R306" s="264"/>
      <c r="S306" s="264"/>
      <c r="T306" s="26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6" t="s">
        <v>178</v>
      </c>
      <c r="AU306" s="266" t="s">
        <v>85</v>
      </c>
      <c r="AV306" s="14" t="s">
        <v>85</v>
      </c>
      <c r="AW306" s="14" t="s">
        <v>32</v>
      </c>
      <c r="AX306" s="14" t="s">
        <v>76</v>
      </c>
      <c r="AY306" s="266" t="s">
        <v>168</v>
      </c>
    </row>
    <row r="307" s="14" customFormat="1">
      <c r="A307" s="14"/>
      <c r="B307" s="256"/>
      <c r="C307" s="257"/>
      <c r="D307" s="241" t="s">
        <v>178</v>
      </c>
      <c r="E307" s="258" t="s">
        <v>1</v>
      </c>
      <c r="F307" s="259" t="s">
        <v>384</v>
      </c>
      <c r="G307" s="257"/>
      <c r="H307" s="260">
        <v>0.127</v>
      </c>
      <c r="I307" s="261"/>
      <c r="J307" s="257"/>
      <c r="K307" s="257"/>
      <c r="L307" s="262"/>
      <c r="M307" s="263"/>
      <c r="N307" s="264"/>
      <c r="O307" s="264"/>
      <c r="P307" s="264"/>
      <c r="Q307" s="264"/>
      <c r="R307" s="264"/>
      <c r="S307" s="264"/>
      <c r="T307" s="26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6" t="s">
        <v>178</v>
      </c>
      <c r="AU307" s="266" t="s">
        <v>85</v>
      </c>
      <c r="AV307" s="14" t="s">
        <v>85</v>
      </c>
      <c r="AW307" s="14" t="s">
        <v>32</v>
      </c>
      <c r="AX307" s="14" t="s">
        <v>76</v>
      </c>
      <c r="AY307" s="266" t="s">
        <v>168</v>
      </c>
    </row>
    <row r="308" s="14" customFormat="1">
      <c r="A308" s="14"/>
      <c r="B308" s="256"/>
      <c r="C308" s="257"/>
      <c r="D308" s="241" t="s">
        <v>178</v>
      </c>
      <c r="E308" s="258" t="s">
        <v>1</v>
      </c>
      <c r="F308" s="259" t="s">
        <v>385</v>
      </c>
      <c r="G308" s="257"/>
      <c r="H308" s="260">
        <v>0.96899999999999997</v>
      </c>
      <c r="I308" s="261"/>
      <c r="J308" s="257"/>
      <c r="K308" s="257"/>
      <c r="L308" s="262"/>
      <c r="M308" s="263"/>
      <c r="N308" s="264"/>
      <c r="O308" s="264"/>
      <c r="P308" s="264"/>
      <c r="Q308" s="264"/>
      <c r="R308" s="264"/>
      <c r="S308" s="264"/>
      <c r="T308" s="26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6" t="s">
        <v>178</v>
      </c>
      <c r="AU308" s="266" t="s">
        <v>85</v>
      </c>
      <c r="AV308" s="14" t="s">
        <v>85</v>
      </c>
      <c r="AW308" s="14" t="s">
        <v>32</v>
      </c>
      <c r="AX308" s="14" t="s">
        <v>76</v>
      </c>
      <c r="AY308" s="266" t="s">
        <v>168</v>
      </c>
    </row>
    <row r="309" s="15" customFormat="1">
      <c r="A309" s="15"/>
      <c r="B309" s="267"/>
      <c r="C309" s="268"/>
      <c r="D309" s="241" t="s">
        <v>178</v>
      </c>
      <c r="E309" s="269" t="s">
        <v>1</v>
      </c>
      <c r="F309" s="270" t="s">
        <v>183</v>
      </c>
      <c r="G309" s="268"/>
      <c r="H309" s="271">
        <v>2.375</v>
      </c>
      <c r="I309" s="272"/>
      <c r="J309" s="268"/>
      <c r="K309" s="268"/>
      <c r="L309" s="273"/>
      <c r="M309" s="274"/>
      <c r="N309" s="275"/>
      <c r="O309" s="275"/>
      <c r="P309" s="275"/>
      <c r="Q309" s="275"/>
      <c r="R309" s="275"/>
      <c r="S309" s="275"/>
      <c r="T309" s="276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77" t="s">
        <v>178</v>
      </c>
      <c r="AU309" s="277" t="s">
        <v>85</v>
      </c>
      <c r="AV309" s="15" t="s">
        <v>174</v>
      </c>
      <c r="AW309" s="15" t="s">
        <v>32</v>
      </c>
      <c r="AX309" s="15" t="s">
        <v>83</v>
      </c>
      <c r="AY309" s="277" t="s">
        <v>168</v>
      </c>
    </row>
    <row r="310" s="2" customFormat="1" ht="16.5" customHeight="1">
      <c r="A310" s="39"/>
      <c r="B310" s="40"/>
      <c r="C310" s="228" t="s">
        <v>386</v>
      </c>
      <c r="D310" s="228" t="s">
        <v>170</v>
      </c>
      <c r="E310" s="229" t="s">
        <v>387</v>
      </c>
      <c r="F310" s="230" t="s">
        <v>388</v>
      </c>
      <c r="G310" s="231" t="s">
        <v>194</v>
      </c>
      <c r="H310" s="232">
        <v>0.496</v>
      </c>
      <c r="I310" s="233"/>
      <c r="J310" s="234">
        <f>ROUND(I310*H310,2)</f>
        <v>0</v>
      </c>
      <c r="K310" s="230" t="s">
        <v>173</v>
      </c>
      <c r="L310" s="45"/>
      <c r="M310" s="235" t="s">
        <v>1</v>
      </c>
      <c r="N310" s="236" t="s">
        <v>41</v>
      </c>
      <c r="O310" s="92"/>
      <c r="P310" s="237">
        <f>O310*H310</f>
        <v>0</v>
      </c>
      <c r="Q310" s="237">
        <v>0</v>
      </c>
      <c r="R310" s="237">
        <f>Q310*H310</f>
        <v>0</v>
      </c>
      <c r="S310" s="237">
        <v>2.3999999999999999</v>
      </c>
      <c r="T310" s="238">
        <f>S310*H310</f>
        <v>1.1903999999999999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9" t="s">
        <v>174</v>
      </c>
      <c r="AT310" s="239" t="s">
        <v>170</v>
      </c>
      <c r="AU310" s="239" t="s">
        <v>85</v>
      </c>
      <c r="AY310" s="18" t="s">
        <v>168</v>
      </c>
      <c r="BE310" s="240">
        <f>IF(N310="základní",J310,0)</f>
        <v>0</v>
      </c>
      <c r="BF310" s="240">
        <f>IF(N310="snížená",J310,0)</f>
        <v>0</v>
      </c>
      <c r="BG310" s="240">
        <f>IF(N310="zákl. přenesená",J310,0)</f>
        <v>0</v>
      </c>
      <c r="BH310" s="240">
        <f>IF(N310="sníž. přenesená",J310,0)</f>
        <v>0</v>
      </c>
      <c r="BI310" s="240">
        <f>IF(N310="nulová",J310,0)</f>
        <v>0</v>
      </c>
      <c r="BJ310" s="18" t="s">
        <v>83</v>
      </c>
      <c r="BK310" s="240">
        <f>ROUND(I310*H310,2)</f>
        <v>0</v>
      </c>
      <c r="BL310" s="18" t="s">
        <v>174</v>
      </c>
      <c r="BM310" s="239" t="s">
        <v>389</v>
      </c>
    </row>
    <row r="311" s="2" customFormat="1">
      <c r="A311" s="39"/>
      <c r="B311" s="40"/>
      <c r="C311" s="41"/>
      <c r="D311" s="241" t="s">
        <v>176</v>
      </c>
      <c r="E311" s="41"/>
      <c r="F311" s="242" t="s">
        <v>390</v>
      </c>
      <c r="G311" s="41"/>
      <c r="H311" s="41"/>
      <c r="I311" s="243"/>
      <c r="J311" s="41"/>
      <c r="K311" s="41"/>
      <c r="L311" s="45"/>
      <c r="M311" s="244"/>
      <c r="N311" s="245"/>
      <c r="O311" s="92"/>
      <c r="P311" s="92"/>
      <c r="Q311" s="92"/>
      <c r="R311" s="92"/>
      <c r="S311" s="92"/>
      <c r="T311" s="93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176</v>
      </c>
      <c r="AU311" s="18" t="s">
        <v>85</v>
      </c>
    </row>
    <row r="312" s="13" customFormat="1">
      <c r="A312" s="13"/>
      <c r="B312" s="246"/>
      <c r="C312" s="247"/>
      <c r="D312" s="241" t="s">
        <v>178</v>
      </c>
      <c r="E312" s="248" t="s">
        <v>1</v>
      </c>
      <c r="F312" s="249" t="s">
        <v>391</v>
      </c>
      <c r="G312" s="247"/>
      <c r="H312" s="248" t="s">
        <v>1</v>
      </c>
      <c r="I312" s="250"/>
      <c r="J312" s="247"/>
      <c r="K312" s="247"/>
      <c r="L312" s="251"/>
      <c r="M312" s="252"/>
      <c r="N312" s="253"/>
      <c r="O312" s="253"/>
      <c r="P312" s="253"/>
      <c r="Q312" s="253"/>
      <c r="R312" s="253"/>
      <c r="S312" s="253"/>
      <c r="T312" s="25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5" t="s">
        <v>178</v>
      </c>
      <c r="AU312" s="255" t="s">
        <v>85</v>
      </c>
      <c r="AV312" s="13" t="s">
        <v>83</v>
      </c>
      <c r="AW312" s="13" t="s">
        <v>32</v>
      </c>
      <c r="AX312" s="13" t="s">
        <v>76</v>
      </c>
      <c r="AY312" s="255" t="s">
        <v>168</v>
      </c>
    </row>
    <row r="313" s="13" customFormat="1">
      <c r="A313" s="13"/>
      <c r="B313" s="246"/>
      <c r="C313" s="247"/>
      <c r="D313" s="241" t="s">
        <v>178</v>
      </c>
      <c r="E313" s="248" t="s">
        <v>1</v>
      </c>
      <c r="F313" s="249" t="s">
        <v>392</v>
      </c>
      <c r="G313" s="247"/>
      <c r="H313" s="248" t="s">
        <v>1</v>
      </c>
      <c r="I313" s="250"/>
      <c r="J313" s="247"/>
      <c r="K313" s="247"/>
      <c r="L313" s="251"/>
      <c r="M313" s="252"/>
      <c r="N313" s="253"/>
      <c r="O313" s="253"/>
      <c r="P313" s="253"/>
      <c r="Q313" s="253"/>
      <c r="R313" s="253"/>
      <c r="S313" s="253"/>
      <c r="T313" s="25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5" t="s">
        <v>178</v>
      </c>
      <c r="AU313" s="255" t="s">
        <v>85</v>
      </c>
      <c r="AV313" s="13" t="s">
        <v>83</v>
      </c>
      <c r="AW313" s="13" t="s">
        <v>32</v>
      </c>
      <c r="AX313" s="13" t="s">
        <v>76</v>
      </c>
      <c r="AY313" s="255" t="s">
        <v>168</v>
      </c>
    </row>
    <row r="314" s="14" customFormat="1">
      <c r="A314" s="14"/>
      <c r="B314" s="256"/>
      <c r="C314" s="257"/>
      <c r="D314" s="241" t="s">
        <v>178</v>
      </c>
      <c r="E314" s="258" t="s">
        <v>1</v>
      </c>
      <c r="F314" s="259" t="s">
        <v>393</v>
      </c>
      <c r="G314" s="257"/>
      <c r="H314" s="260">
        <v>0.496</v>
      </c>
      <c r="I314" s="261"/>
      <c r="J314" s="257"/>
      <c r="K314" s="257"/>
      <c r="L314" s="262"/>
      <c r="M314" s="263"/>
      <c r="N314" s="264"/>
      <c r="O314" s="264"/>
      <c r="P314" s="264"/>
      <c r="Q314" s="264"/>
      <c r="R314" s="264"/>
      <c r="S314" s="264"/>
      <c r="T314" s="26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6" t="s">
        <v>178</v>
      </c>
      <c r="AU314" s="266" t="s">
        <v>85</v>
      </c>
      <c r="AV314" s="14" t="s">
        <v>85</v>
      </c>
      <c r="AW314" s="14" t="s">
        <v>32</v>
      </c>
      <c r="AX314" s="14" t="s">
        <v>76</v>
      </c>
      <c r="AY314" s="266" t="s">
        <v>168</v>
      </c>
    </row>
    <row r="315" s="15" customFormat="1">
      <c r="A315" s="15"/>
      <c r="B315" s="267"/>
      <c r="C315" s="268"/>
      <c r="D315" s="241" t="s">
        <v>178</v>
      </c>
      <c r="E315" s="269" t="s">
        <v>1</v>
      </c>
      <c r="F315" s="270" t="s">
        <v>183</v>
      </c>
      <c r="G315" s="268"/>
      <c r="H315" s="271">
        <v>0.496</v>
      </c>
      <c r="I315" s="272"/>
      <c r="J315" s="268"/>
      <c r="K315" s="268"/>
      <c r="L315" s="273"/>
      <c r="M315" s="274"/>
      <c r="N315" s="275"/>
      <c r="O315" s="275"/>
      <c r="P315" s="275"/>
      <c r="Q315" s="275"/>
      <c r="R315" s="275"/>
      <c r="S315" s="275"/>
      <c r="T315" s="276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7" t="s">
        <v>178</v>
      </c>
      <c r="AU315" s="277" t="s">
        <v>85</v>
      </c>
      <c r="AV315" s="15" t="s">
        <v>174</v>
      </c>
      <c r="AW315" s="15" t="s">
        <v>32</v>
      </c>
      <c r="AX315" s="15" t="s">
        <v>83</v>
      </c>
      <c r="AY315" s="277" t="s">
        <v>168</v>
      </c>
    </row>
    <row r="316" s="2" customFormat="1" ht="24.15" customHeight="1">
      <c r="A316" s="39"/>
      <c r="B316" s="40"/>
      <c r="C316" s="228" t="s">
        <v>394</v>
      </c>
      <c r="D316" s="228" t="s">
        <v>170</v>
      </c>
      <c r="E316" s="229" t="s">
        <v>395</v>
      </c>
      <c r="F316" s="230" t="s">
        <v>396</v>
      </c>
      <c r="G316" s="231" t="s">
        <v>114</v>
      </c>
      <c r="H316" s="232">
        <v>146.38800000000001</v>
      </c>
      <c r="I316" s="233"/>
      <c r="J316" s="234">
        <f>ROUND(I316*H316,2)</f>
        <v>0</v>
      </c>
      <c r="K316" s="230" t="s">
        <v>173</v>
      </c>
      <c r="L316" s="45"/>
      <c r="M316" s="235" t="s">
        <v>1</v>
      </c>
      <c r="N316" s="236" t="s">
        <v>41</v>
      </c>
      <c r="O316" s="92"/>
      <c r="P316" s="237">
        <f>O316*H316</f>
        <v>0</v>
      </c>
      <c r="Q316" s="237">
        <v>0</v>
      </c>
      <c r="R316" s="237">
        <f>Q316*H316</f>
        <v>0</v>
      </c>
      <c r="S316" s="237">
        <v>0.14999999999999999</v>
      </c>
      <c r="T316" s="238">
        <f>S316*H316</f>
        <v>21.958200000000001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9" t="s">
        <v>174</v>
      </c>
      <c r="AT316" s="239" t="s">
        <v>170</v>
      </c>
      <c r="AU316" s="239" t="s">
        <v>85</v>
      </c>
      <c r="AY316" s="18" t="s">
        <v>168</v>
      </c>
      <c r="BE316" s="240">
        <f>IF(N316="základní",J316,0)</f>
        <v>0</v>
      </c>
      <c r="BF316" s="240">
        <f>IF(N316="snížená",J316,0)</f>
        <v>0</v>
      </c>
      <c r="BG316" s="240">
        <f>IF(N316="zákl. přenesená",J316,0)</f>
        <v>0</v>
      </c>
      <c r="BH316" s="240">
        <f>IF(N316="sníž. přenesená",J316,0)</f>
        <v>0</v>
      </c>
      <c r="BI316" s="240">
        <f>IF(N316="nulová",J316,0)</f>
        <v>0</v>
      </c>
      <c r="BJ316" s="18" t="s">
        <v>83</v>
      </c>
      <c r="BK316" s="240">
        <f>ROUND(I316*H316,2)</f>
        <v>0</v>
      </c>
      <c r="BL316" s="18" t="s">
        <v>174</v>
      </c>
      <c r="BM316" s="239" t="s">
        <v>397</v>
      </c>
    </row>
    <row r="317" s="2" customFormat="1">
      <c r="A317" s="39"/>
      <c r="B317" s="40"/>
      <c r="C317" s="41"/>
      <c r="D317" s="241" t="s">
        <v>176</v>
      </c>
      <c r="E317" s="41"/>
      <c r="F317" s="242" t="s">
        <v>396</v>
      </c>
      <c r="G317" s="41"/>
      <c r="H317" s="41"/>
      <c r="I317" s="243"/>
      <c r="J317" s="41"/>
      <c r="K317" s="41"/>
      <c r="L317" s="45"/>
      <c r="M317" s="244"/>
      <c r="N317" s="245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176</v>
      </c>
      <c r="AU317" s="18" t="s">
        <v>85</v>
      </c>
    </row>
    <row r="318" s="13" customFormat="1">
      <c r="A318" s="13"/>
      <c r="B318" s="246"/>
      <c r="C318" s="247"/>
      <c r="D318" s="241" t="s">
        <v>178</v>
      </c>
      <c r="E318" s="248" t="s">
        <v>1</v>
      </c>
      <c r="F318" s="249" t="s">
        <v>398</v>
      </c>
      <c r="G318" s="247"/>
      <c r="H318" s="248" t="s">
        <v>1</v>
      </c>
      <c r="I318" s="250"/>
      <c r="J318" s="247"/>
      <c r="K318" s="247"/>
      <c r="L318" s="251"/>
      <c r="M318" s="252"/>
      <c r="N318" s="253"/>
      <c r="O318" s="253"/>
      <c r="P318" s="253"/>
      <c r="Q318" s="253"/>
      <c r="R318" s="253"/>
      <c r="S318" s="253"/>
      <c r="T318" s="25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5" t="s">
        <v>178</v>
      </c>
      <c r="AU318" s="255" t="s">
        <v>85</v>
      </c>
      <c r="AV318" s="13" t="s">
        <v>83</v>
      </c>
      <c r="AW318" s="13" t="s">
        <v>32</v>
      </c>
      <c r="AX318" s="13" t="s">
        <v>76</v>
      </c>
      <c r="AY318" s="255" t="s">
        <v>168</v>
      </c>
    </row>
    <row r="319" s="14" customFormat="1">
      <c r="A319" s="14"/>
      <c r="B319" s="256"/>
      <c r="C319" s="257"/>
      <c r="D319" s="241" t="s">
        <v>178</v>
      </c>
      <c r="E319" s="258" t="s">
        <v>1</v>
      </c>
      <c r="F319" s="259" t="s">
        <v>399</v>
      </c>
      <c r="G319" s="257"/>
      <c r="H319" s="260">
        <v>42.988</v>
      </c>
      <c r="I319" s="261"/>
      <c r="J319" s="257"/>
      <c r="K319" s="257"/>
      <c r="L319" s="262"/>
      <c r="M319" s="263"/>
      <c r="N319" s="264"/>
      <c r="O319" s="264"/>
      <c r="P319" s="264"/>
      <c r="Q319" s="264"/>
      <c r="R319" s="264"/>
      <c r="S319" s="264"/>
      <c r="T319" s="26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6" t="s">
        <v>178</v>
      </c>
      <c r="AU319" s="266" t="s">
        <v>85</v>
      </c>
      <c r="AV319" s="14" t="s">
        <v>85</v>
      </c>
      <c r="AW319" s="14" t="s">
        <v>32</v>
      </c>
      <c r="AX319" s="14" t="s">
        <v>76</v>
      </c>
      <c r="AY319" s="266" t="s">
        <v>168</v>
      </c>
    </row>
    <row r="320" s="14" customFormat="1">
      <c r="A320" s="14"/>
      <c r="B320" s="256"/>
      <c r="C320" s="257"/>
      <c r="D320" s="241" t="s">
        <v>178</v>
      </c>
      <c r="E320" s="258" t="s">
        <v>1</v>
      </c>
      <c r="F320" s="259" t="s">
        <v>400</v>
      </c>
      <c r="G320" s="257"/>
      <c r="H320" s="260">
        <v>45.359999999999999</v>
      </c>
      <c r="I320" s="261"/>
      <c r="J320" s="257"/>
      <c r="K320" s="257"/>
      <c r="L320" s="262"/>
      <c r="M320" s="263"/>
      <c r="N320" s="264"/>
      <c r="O320" s="264"/>
      <c r="P320" s="264"/>
      <c r="Q320" s="264"/>
      <c r="R320" s="264"/>
      <c r="S320" s="264"/>
      <c r="T320" s="26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6" t="s">
        <v>178</v>
      </c>
      <c r="AU320" s="266" t="s">
        <v>85</v>
      </c>
      <c r="AV320" s="14" t="s">
        <v>85</v>
      </c>
      <c r="AW320" s="14" t="s">
        <v>32</v>
      </c>
      <c r="AX320" s="14" t="s">
        <v>76</v>
      </c>
      <c r="AY320" s="266" t="s">
        <v>168</v>
      </c>
    </row>
    <row r="321" s="14" customFormat="1">
      <c r="A321" s="14"/>
      <c r="B321" s="256"/>
      <c r="C321" s="257"/>
      <c r="D321" s="241" t="s">
        <v>178</v>
      </c>
      <c r="E321" s="258" t="s">
        <v>1</v>
      </c>
      <c r="F321" s="259" t="s">
        <v>401</v>
      </c>
      <c r="G321" s="257"/>
      <c r="H321" s="260">
        <v>27.800000000000001</v>
      </c>
      <c r="I321" s="261"/>
      <c r="J321" s="257"/>
      <c r="K321" s="257"/>
      <c r="L321" s="262"/>
      <c r="M321" s="263"/>
      <c r="N321" s="264"/>
      <c r="O321" s="264"/>
      <c r="P321" s="264"/>
      <c r="Q321" s="264"/>
      <c r="R321" s="264"/>
      <c r="S321" s="264"/>
      <c r="T321" s="26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6" t="s">
        <v>178</v>
      </c>
      <c r="AU321" s="266" t="s">
        <v>85</v>
      </c>
      <c r="AV321" s="14" t="s">
        <v>85</v>
      </c>
      <c r="AW321" s="14" t="s">
        <v>32</v>
      </c>
      <c r="AX321" s="14" t="s">
        <v>76</v>
      </c>
      <c r="AY321" s="266" t="s">
        <v>168</v>
      </c>
    </row>
    <row r="322" s="14" customFormat="1">
      <c r="A322" s="14"/>
      <c r="B322" s="256"/>
      <c r="C322" s="257"/>
      <c r="D322" s="241" t="s">
        <v>178</v>
      </c>
      <c r="E322" s="258" t="s">
        <v>1</v>
      </c>
      <c r="F322" s="259" t="s">
        <v>402</v>
      </c>
      <c r="G322" s="257"/>
      <c r="H322" s="260">
        <v>30.239999999999998</v>
      </c>
      <c r="I322" s="261"/>
      <c r="J322" s="257"/>
      <c r="K322" s="257"/>
      <c r="L322" s="262"/>
      <c r="M322" s="263"/>
      <c r="N322" s="264"/>
      <c r="O322" s="264"/>
      <c r="P322" s="264"/>
      <c r="Q322" s="264"/>
      <c r="R322" s="264"/>
      <c r="S322" s="264"/>
      <c r="T322" s="26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6" t="s">
        <v>178</v>
      </c>
      <c r="AU322" s="266" t="s">
        <v>85</v>
      </c>
      <c r="AV322" s="14" t="s">
        <v>85</v>
      </c>
      <c r="AW322" s="14" t="s">
        <v>32</v>
      </c>
      <c r="AX322" s="14" t="s">
        <v>76</v>
      </c>
      <c r="AY322" s="266" t="s">
        <v>168</v>
      </c>
    </row>
    <row r="323" s="15" customFormat="1">
      <c r="A323" s="15"/>
      <c r="B323" s="267"/>
      <c r="C323" s="268"/>
      <c r="D323" s="241" t="s">
        <v>178</v>
      </c>
      <c r="E323" s="269" t="s">
        <v>1</v>
      </c>
      <c r="F323" s="270" t="s">
        <v>183</v>
      </c>
      <c r="G323" s="268"/>
      <c r="H323" s="271">
        <v>146.38800000000001</v>
      </c>
      <c r="I323" s="272"/>
      <c r="J323" s="268"/>
      <c r="K323" s="268"/>
      <c r="L323" s="273"/>
      <c r="M323" s="274"/>
      <c r="N323" s="275"/>
      <c r="O323" s="275"/>
      <c r="P323" s="275"/>
      <c r="Q323" s="275"/>
      <c r="R323" s="275"/>
      <c r="S323" s="275"/>
      <c r="T323" s="276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7" t="s">
        <v>178</v>
      </c>
      <c r="AU323" s="277" t="s">
        <v>85</v>
      </c>
      <c r="AV323" s="15" t="s">
        <v>174</v>
      </c>
      <c r="AW323" s="15" t="s">
        <v>32</v>
      </c>
      <c r="AX323" s="15" t="s">
        <v>83</v>
      </c>
      <c r="AY323" s="277" t="s">
        <v>168</v>
      </c>
    </row>
    <row r="324" s="2" customFormat="1" ht="49.05" customHeight="1">
      <c r="A324" s="39"/>
      <c r="B324" s="40"/>
      <c r="C324" s="228" t="s">
        <v>403</v>
      </c>
      <c r="D324" s="228" t="s">
        <v>170</v>
      </c>
      <c r="E324" s="229" t="s">
        <v>404</v>
      </c>
      <c r="F324" s="230" t="s">
        <v>405</v>
      </c>
      <c r="G324" s="231" t="s">
        <v>114</v>
      </c>
      <c r="H324" s="232">
        <v>49.622999999999998</v>
      </c>
      <c r="I324" s="233"/>
      <c r="J324" s="234">
        <f>ROUND(I324*H324,2)</f>
        <v>0</v>
      </c>
      <c r="K324" s="230" t="s">
        <v>195</v>
      </c>
      <c r="L324" s="45"/>
      <c r="M324" s="235" t="s">
        <v>1</v>
      </c>
      <c r="N324" s="236" t="s">
        <v>41</v>
      </c>
      <c r="O324" s="92"/>
      <c r="P324" s="237">
        <f>O324*H324</f>
        <v>0</v>
      </c>
      <c r="Q324" s="237">
        <v>0</v>
      </c>
      <c r="R324" s="237">
        <f>Q324*H324</f>
        <v>0</v>
      </c>
      <c r="S324" s="237">
        <v>0.80000000000000004</v>
      </c>
      <c r="T324" s="238">
        <f>S324*H324</f>
        <v>39.698399999999999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9" t="s">
        <v>174</v>
      </c>
      <c r="AT324" s="239" t="s">
        <v>170</v>
      </c>
      <c r="AU324" s="239" t="s">
        <v>85</v>
      </c>
      <c r="AY324" s="18" t="s">
        <v>168</v>
      </c>
      <c r="BE324" s="240">
        <f>IF(N324="základní",J324,0)</f>
        <v>0</v>
      </c>
      <c r="BF324" s="240">
        <f>IF(N324="snížená",J324,0)</f>
        <v>0</v>
      </c>
      <c r="BG324" s="240">
        <f>IF(N324="zákl. přenesená",J324,0)</f>
        <v>0</v>
      </c>
      <c r="BH324" s="240">
        <f>IF(N324="sníž. přenesená",J324,0)</f>
        <v>0</v>
      </c>
      <c r="BI324" s="240">
        <f>IF(N324="nulová",J324,0)</f>
        <v>0</v>
      </c>
      <c r="BJ324" s="18" t="s">
        <v>83</v>
      </c>
      <c r="BK324" s="240">
        <f>ROUND(I324*H324,2)</f>
        <v>0</v>
      </c>
      <c r="BL324" s="18" t="s">
        <v>174</v>
      </c>
      <c r="BM324" s="239" t="s">
        <v>406</v>
      </c>
    </row>
    <row r="325" s="2" customFormat="1">
      <c r="A325" s="39"/>
      <c r="B325" s="40"/>
      <c r="C325" s="41"/>
      <c r="D325" s="241" t="s">
        <v>176</v>
      </c>
      <c r="E325" s="41"/>
      <c r="F325" s="242" t="s">
        <v>405</v>
      </c>
      <c r="G325" s="41"/>
      <c r="H325" s="41"/>
      <c r="I325" s="243"/>
      <c r="J325" s="41"/>
      <c r="K325" s="41"/>
      <c r="L325" s="45"/>
      <c r="M325" s="244"/>
      <c r="N325" s="245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176</v>
      </c>
      <c r="AU325" s="18" t="s">
        <v>85</v>
      </c>
    </row>
    <row r="326" s="13" customFormat="1">
      <c r="A326" s="13"/>
      <c r="B326" s="246"/>
      <c r="C326" s="247"/>
      <c r="D326" s="241" t="s">
        <v>178</v>
      </c>
      <c r="E326" s="248" t="s">
        <v>1</v>
      </c>
      <c r="F326" s="249" t="s">
        <v>335</v>
      </c>
      <c r="G326" s="247"/>
      <c r="H326" s="248" t="s">
        <v>1</v>
      </c>
      <c r="I326" s="250"/>
      <c r="J326" s="247"/>
      <c r="K326" s="247"/>
      <c r="L326" s="251"/>
      <c r="M326" s="252"/>
      <c r="N326" s="253"/>
      <c r="O326" s="253"/>
      <c r="P326" s="253"/>
      <c r="Q326" s="253"/>
      <c r="R326" s="253"/>
      <c r="S326" s="253"/>
      <c r="T326" s="25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5" t="s">
        <v>178</v>
      </c>
      <c r="AU326" s="255" t="s">
        <v>85</v>
      </c>
      <c r="AV326" s="13" t="s">
        <v>83</v>
      </c>
      <c r="AW326" s="13" t="s">
        <v>32</v>
      </c>
      <c r="AX326" s="13" t="s">
        <v>76</v>
      </c>
      <c r="AY326" s="255" t="s">
        <v>168</v>
      </c>
    </row>
    <row r="327" s="14" customFormat="1">
      <c r="A327" s="14"/>
      <c r="B327" s="256"/>
      <c r="C327" s="257"/>
      <c r="D327" s="241" t="s">
        <v>178</v>
      </c>
      <c r="E327" s="258" t="s">
        <v>1</v>
      </c>
      <c r="F327" s="259" t="s">
        <v>407</v>
      </c>
      <c r="G327" s="257"/>
      <c r="H327" s="260">
        <v>19.073</v>
      </c>
      <c r="I327" s="261"/>
      <c r="J327" s="257"/>
      <c r="K327" s="257"/>
      <c r="L327" s="262"/>
      <c r="M327" s="263"/>
      <c r="N327" s="264"/>
      <c r="O327" s="264"/>
      <c r="P327" s="264"/>
      <c r="Q327" s="264"/>
      <c r="R327" s="264"/>
      <c r="S327" s="264"/>
      <c r="T327" s="26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6" t="s">
        <v>178</v>
      </c>
      <c r="AU327" s="266" t="s">
        <v>85</v>
      </c>
      <c r="AV327" s="14" t="s">
        <v>85</v>
      </c>
      <c r="AW327" s="14" t="s">
        <v>32</v>
      </c>
      <c r="AX327" s="14" t="s">
        <v>76</v>
      </c>
      <c r="AY327" s="266" t="s">
        <v>168</v>
      </c>
    </row>
    <row r="328" s="14" customFormat="1">
      <c r="A328" s="14"/>
      <c r="B328" s="256"/>
      <c r="C328" s="257"/>
      <c r="D328" s="241" t="s">
        <v>178</v>
      </c>
      <c r="E328" s="258" t="s">
        <v>1</v>
      </c>
      <c r="F328" s="259" t="s">
        <v>408</v>
      </c>
      <c r="G328" s="257"/>
      <c r="H328" s="260">
        <v>27.59</v>
      </c>
      <c r="I328" s="261"/>
      <c r="J328" s="257"/>
      <c r="K328" s="257"/>
      <c r="L328" s="262"/>
      <c r="M328" s="263"/>
      <c r="N328" s="264"/>
      <c r="O328" s="264"/>
      <c r="P328" s="264"/>
      <c r="Q328" s="264"/>
      <c r="R328" s="264"/>
      <c r="S328" s="264"/>
      <c r="T328" s="26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6" t="s">
        <v>178</v>
      </c>
      <c r="AU328" s="266" t="s">
        <v>85</v>
      </c>
      <c r="AV328" s="14" t="s">
        <v>85</v>
      </c>
      <c r="AW328" s="14" t="s">
        <v>32</v>
      </c>
      <c r="AX328" s="14" t="s">
        <v>76</v>
      </c>
      <c r="AY328" s="266" t="s">
        <v>168</v>
      </c>
    </row>
    <row r="329" s="16" customFormat="1">
      <c r="A329" s="16"/>
      <c r="B329" s="288"/>
      <c r="C329" s="289"/>
      <c r="D329" s="241" t="s">
        <v>178</v>
      </c>
      <c r="E329" s="290" t="s">
        <v>1</v>
      </c>
      <c r="F329" s="291" t="s">
        <v>334</v>
      </c>
      <c r="G329" s="289"/>
      <c r="H329" s="292">
        <v>46.662999999999997</v>
      </c>
      <c r="I329" s="293"/>
      <c r="J329" s="289"/>
      <c r="K329" s="289"/>
      <c r="L329" s="294"/>
      <c r="M329" s="295"/>
      <c r="N329" s="296"/>
      <c r="O329" s="296"/>
      <c r="P329" s="296"/>
      <c r="Q329" s="296"/>
      <c r="R329" s="296"/>
      <c r="S329" s="296"/>
      <c r="T329" s="297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T329" s="298" t="s">
        <v>178</v>
      </c>
      <c r="AU329" s="298" t="s">
        <v>85</v>
      </c>
      <c r="AV329" s="16" t="s">
        <v>116</v>
      </c>
      <c r="AW329" s="16" t="s">
        <v>32</v>
      </c>
      <c r="AX329" s="16" t="s">
        <v>76</v>
      </c>
      <c r="AY329" s="298" t="s">
        <v>168</v>
      </c>
    </row>
    <row r="330" s="13" customFormat="1">
      <c r="A330" s="13"/>
      <c r="B330" s="246"/>
      <c r="C330" s="247"/>
      <c r="D330" s="241" t="s">
        <v>178</v>
      </c>
      <c r="E330" s="248" t="s">
        <v>1</v>
      </c>
      <c r="F330" s="249" t="s">
        <v>342</v>
      </c>
      <c r="G330" s="247"/>
      <c r="H330" s="248" t="s">
        <v>1</v>
      </c>
      <c r="I330" s="250"/>
      <c r="J330" s="247"/>
      <c r="K330" s="247"/>
      <c r="L330" s="251"/>
      <c r="M330" s="252"/>
      <c r="N330" s="253"/>
      <c r="O330" s="253"/>
      <c r="P330" s="253"/>
      <c r="Q330" s="253"/>
      <c r="R330" s="253"/>
      <c r="S330" s="253"/>
      <c r="T330" s="25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5" t="s">
        <v>178</v>
      </c>
      <c r="AU330" s="255" t="s">
        <v>85</v>
      </c>
      <c r="AV330" s="13" t="s">
        <v>83</v>
      </c>
      <c r="AW330" s="13" t="s">
        <v>32</v>
      </c>
      <c r="AX330" s="13" t="s">
        <v>76</v>
      </c>
      <c r="AY330" s="255" t="s">
        <v>168</v>
      </c>
    </row>
    <row r="331" s="14" customFormat="1">
      <c r="A331" s="14"/>
      <c r="B331" s="256"/>
      <c r="C331" s="257"/>
      <c r="D331" s="241" t="s">
        <v>178</v>
      </c>
      <c r="E331" s="258" t="s">
        <v>1</v>
      </c>
      <c r="F331" s="259" t="s">
        <v>409</v>
      </c>
      <c r="G331" s="257"/>
      <c r="H331" s="260">
        <v>2.96</v>
      </c>
      <c r="I331" s="261"/>
      <c r="J331" s="257"/>
      <c r="K331" s="257"/>
      <c r="L331" s="262"/>
      <c r="M331" s="263"/>
      <c r="N331" s="264"/>
      <c r="O331" s="264"/>
      <c r="P331" s="264"/>
      <c r="Q331" s="264"/>
      <c r="R331" s="264"/>
      <c r="S331" s="264"/>
      <c r="T331" s="26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6" t="s">
        <v>178</v>
      </c>
      <c r="AU331" s="266" t="s">
        <v>85</v>
      </c>
      <c r="AV331" s="14" t="s">
        <v>85</v>
      </c>
      <c r="AW331" s="14" t="s">
        <v>32</v>
      </c>
      <c r="AX331" s="14" t="s">
        <v>76</v>
      </c>
      <c r="AY331" s="266" t="s">
        <v>168</v>
      </c>
    </row>
    <row r="332" s="16" customFormat="1">
      <c r="A332" s="16"/>
      <c r="B332" s="288"/>
      <c r="C332" s="289"/>
      <c r="D332" s="241" t="s">
        <v>178</v>
      </c>
      <c r="E332" s="290" t="s">
        <v>1</v>
      </c>
      <c r="F332" s="291" t="s">
        <v>334</v>
      </c>
      <c r="G332" s="289"/>
      <c r="H332" s="292">
        <v>2.96</v>
      </c>
      <c r="I332" s="293"/>
      <c r="J332" s="289"/>
      <c r="K332" s="289"/>
      <c r="L332" s="294"/>
      <c r="M332" s="295"/>
      <c r="N332" s="296"/>
      <c r="O332" s="296"/>
      <c r="P332" s="296"/>
      <c r="Q332" s="296"/>
      <c r="R332" s="296"/>
      <c r="S332" s="296"/>
      <c r="T332" s="297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T332" s="298" t="s">
        <v>178</v>
      </c>
      <c r="AU332" s="298" t="s">
        <v>85</v>
      </c>
      <c r="AV332" s="16" t="s">
        <v>116</v>
      </c>
      <c r="AW332" s="16" t="s">
        <v>32</v>
      </c>
      <c r="AX332" s="16" t="s">
        <v>76</v>
      </c>
      <c r="AY332" s="298" t="s">
        <v>168</v>
      </c>
    </row>
    <row r="333" s="15" customFormat="1">
      <c r="A333" s="15"/>
      <c r="B333" s="267"/>
      <c r="C333" s="268"/>
      <c r="D333" s="241" t="s">
        <v>178</v>
      </c>
      <c r="E333" s="269" t="s">
        <v>1</v>
      </c>
      <c r="F333" s="270" t="s">
        <v>183</v>
      </c>
      <c r="G333" s="268"/>
      <c r="H333" s="271">
        <v>49.622999999999998</v>
      </c>
      <c r="I333" s="272"/>
      <c r="J333" s="268"/>
      <c r="K333" s="268"/>
      <c r="L333" s="273"/>
      <c r="M333" s="274"/>
      <c r="N333" s="275"/>
      <c r="O333" s="275"/>
      <c r="P333" s="275"/>
      <c r="Q333" s="275"/>
      <c r="R333" s="275"/>
      <c r="S333" s="275"/>
      <c r="T333" s="276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77" t="s">
        <v>178</v>
      </c>
      <c r="AU333" s="277" t="s">
        <v>85</v>
      </c>
      <c r="AV333" s="15" t="s">
        <v>174</v>
      </c>
      <c r="AW333" s="15" t="s">
        <v>32</v>
      </c>
      <c r="AX333" s="15" t="s">
        <v>83</v>
      </c>
      <c r="AY333" s="277" t="s">
        <v>168</v>
      </c>
    </row>
    <row r="334" s="2" customFormat="1" ht="24.15" customHeight="1">
      <c r="A334" s="39"/>
      <c r="B334" s="40"/>
      <c r="C334" s="228" t="s">
        <v>410</v>
      </c>
      <c r="D334" s="228" t="s">
        <v>170</v>
      </c>
      <c r="E334" s="229" t="s">
        <v>411</v>
      </c>
      <c r="F334" s="230" t="s">
        <v>412</v>
      </c>
      <c r="G334" s="231" t="s">
        <v>194</v>
      </c>
      <c r="H334" s="232">
        <v>36.969999999999999</v>
      </c>
      <c r="I334" s="233"/>
      <c r="J334" s="234">
        <f>ROUND(I334*H334,2)</f>
        <v>0</v>
      </c>
      <c r="K334" s="230" t="s">
        <v>173</v>
      </c>
      <c r="L334" s="45"/>
      <c r="M334" s="235" t="s">
        <v>1</v>
      </c>
      <c r="N334" s="236" t="s">
        <v>41</v>
      </c>
      <c r="O334" s="92"/>
      <c r="P334" s="237">
        <f>O334*H334</f>
        <v>0</v>
      </c>
      <c r="Q334" s="237">
        <v>0</v>
      </c>
      <c r="R334" s="237">
        <f>Q334*H334</f>
        <v>0</v>
      </c>
      <c r="S334" s="237">
        <v>1.6000000000000001</v>
      </c>
      <c r="T334" s="238">
        <f>S334*H334</f>
        <v>59.152000000000001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9" t="s">
        <v>174</v>
      </c>
      <c r="AT334" s="239" t="s">
        <v>170</v>
      </c>
      <c r="AU334" s="239" t="s">
        <v>85</v>
      </c>
      <c r="AY334" s="18" t="s">
        <v>168</v>
      </c>
      <c r="BE334" s="240">
        <f>IF(N334="základní",J334,0)</f>
        <v>0</v>
      </c>
      <c r="BF334" s="240">
        <f>IF(N334="snížená",J334,0)</f>
        <v>0</v>
      </c>
      <c r="BG334" s="240">
        <f>IF(N334="zákl. přenesená",J334,0)</f>
        <v>0</v>
      </c>
      <c r="BH334" s="240">
        <f>IF(N334="sníž. přenesená",J334,0)</f>
        <v>0</v>
      </c>
      <c r="BI334" s="240">
        <f>IF(N334="nulová",J334,0)</f>
        <v>0</v>
      </c>
      <c r="BJ334" s="18" t="s">
        <v>83</v>
      </c>
      <c r="BK334" s="240">
        <f>ROUND(I334*H334,2)</f>
        <v>0</v>
      </c>
      <c r="BL334" s="18" t="s">
        <v>174</v>
      </c>
      <c r="BM334" s="239" t="s">
        <v>413</v>
      </c>
    </row>
    <row r="335" s="2" customFormat="1">
      <c r="A335" s="39"/>
      <c r="B335" s="40"/>
      <c r="C335" s="41"/>
      <c r="D335" s="241" t="s">
        <v>176</v>
      </c>
      <c r="E335" s="41"/>
      <c r="F335" s="242" t="s">
        <v>414</v>
      </c>
      <c r="G335" s="41"/>
      <c r="H335" s="41"/>
      <c r="I335" s="243"/>
      <c r="J335" s="41"/>
      <c r="K335" s="41"/>
      <c r="L335" s="45"/>
      <c r="M335" s="244"/>
      <c r="N335" s="245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176</v>
      </c>
      <c r="AU335" s="18" t="s">
        <v>85</v>
      </c>
    </row>
    <row r="336" s="13" customFormat="1">
      <c r="A336" s="13"/>
      <c r="B336" s="246"/>
      <c r="C336" s="247"/>
      <c r="D336" s="241" t="s">
        <v>178</v>
      </c>
      <c r="E336" s="248" t="s">
        <v>1</v>
      </c>
      <c r="F336" s="249" t="s">
        <v>391</v>
      </c>
      <c r="G336" s="247"/>
      <c r="H336" s="248" t="s">
        <v>1</v>
      </c>
      <c r="I336" s="250"/>
      <c r="J336" s="247"/>
      <c r="K336" s="247"/>
      <c r="L336" s="251"/>
      <c r="M336" s="252"/>
      <c r="N336" s="253"/>
      <c r="O336" s="253"/>
      <c r="P336" s="253"/>
      <c r="Q336" s="253"/>
      <c r="R336" s="253"/>
      <c r="S336" s="253"/>
      <c r="T336" s="25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5" t="s">
        <v>178</v>
      </c>
      <c r="AU336" s="255" t="s">
        <v>85</v>
      </c>
      <c r="AV336" s="13" t="s">
        <v>83</v>
      </c>
      <c r="AW336" s="13" t="s">
        <v>32</v>
      </c>
      <c r="AX336" s="13" t="s">
        <v>76</v>
      </c>
      <c r="AY336" s="255" t="s">
        <v>168</v>
      </c>
    </row>
    <row r="337" s="13" customFormat="1">
      <c r="A337" s="13"/>
      <c r="B337" s="246"/>
      <c r="C337" s="247"/>
      <c r="D337" s="241" t="s">
        <v>178</v>
      </c>
      <c r="E337" s="248" t="s">
        <v>1</v>
      </c>
      <c r="F337" s="249" t="s">
        <v>415</v>
      </c>
      <c r="G337" s="247"/>
      <c r="H337" s="248" t="s">
        <v>1</v>
      </c>
      <c r="I337" s="250"/>
      <c r="J337" s="247"/>
      <c r="K337" s="247"/>
      <c r="L337" s="251"/>
      <c r="M337" s="252"/>
      <c r="N337" s="253"/>
      <c r="O337" s="253"/>
      <c r="P337" s="253"/>
      <c r="Q337" s="253"/>
      <c r="R337" s="253"/>
      <c r="S337" s="253"/>
      <c r="T337" s="25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5" t="s">
        <v>178</v>
      </c>
      <c r="AU337" s="255" t="s">
        <v>85</v>
      </c>
      <c r="AV337" s="13" t="s">
        <v>83</v>
      </c>
      <c r="AW337" s="13" t="s">
        <v>32</v>
      </c>
      <c r="AX337" s="13" t="s">
        <v>76</v>
      </c>
      <c r="AY337" s="255" t="s">
        <v>168</v>
      </c>
    </row>
    <row r="338" s="14" customFormat="1">
      <c r="A338" s="14"/>
      <c r="B338" s="256"/>
      <c r="C338" s="257"/>
      <c r="D338" s="241" t="s">
        <v>178</v>
      </c>
      <c r="E338" s="258" t="s">
        <v>1</v>
      </c>
      <c r="F338" s="259" t="s">
        <v>416</v>
      </c>
      <c r="G338" s="257"/>
      <c r="H338" s="260">
        <v>36</v>
      </c>
      <c r="I338" s="261"/>
      <c r="J338" s="257"/>
      <c r="K338" s="257"/>
      <c r="L338" s="262"/>
      <c r="M338" s="263"/>
      <c r="N338" s="264"/>
      <c r="O338" s="264"/>
      <c r="P338" s="264"/>
      <c r="Q338" s="264"/>
      <c r="R338" s="264"/>
      <c r="S338" s="264"/>
      <c r="T338" s="26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6" t="s">
        <v>178</v>
      </c>
      <c r="AU338" s="266" t="s">
        <v>85</v>
      </c>
      <c r="AV338" s="14" t="s">
        <v>85</v>
      </c>
      <c r="AW338" s="14" t="s">
        <v>32</v>
      </c>
      <c r="AX338" s="14" t="s">
        <v>76</v>
      </c>
      <c r="AY338" s="266" t="s">
        <v>168</v>
      </c>
    </row>
    <row r="339" s="16" customFormat="1">
      <c r="A339" s="16"/>
      <c r="B339" s="288"/>
      <c r="C339" s="289"/>
      <c r="D339" s="241" t="s">
        <v>178</v>
      </c>
      <c r="E339" s="290" t="s">
        <v>1</v>
      </c>
      <c r="F339" s="291" t="s">
        <v>334</v>
      </c>
      <c r="G339" s="289"/>
      <c r="H339" s="292">
        <v>36</v>
      </c>
      <c r="I339" s="293"/>
      <c r="J339" s="289"/>
      <c r="K339" s="289"/>
      <c r="L339" s="294"/>
      <c r="M339" s="295"/>
      <c r="N339" s="296"/>
      <c r="O339" s="296"/>
      <c r="P339" s="296"/>
      <c r="Q339" s="296"/>
      <c r="R339" s="296"/>
      <c r="S339" s="296"/>
      <c r="T339" s="297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298" t="s">
        <v>178</v>
      </c>
      <c r="AU339" s="298" t="s">
        <v>85</v>
      </c>
      <c r="AV339" s="16" t="s">
        <v>116</v>
      </c>
      <c r="AW339" s="16" t="s">
        <v>32</v>
      </c>
      <c r="AX339" s="16" t="s">
        <v>76</v>
      </c>
      <c r="AY339" s="298" t="s">
        <v>168</v>
      </c>
    </row>
    <row r="340" s="13" customFormat="1">
      <c r="A340" s="13"/>
      <c r="B340" s="246"/>
      <c r="C340" s="247"/>
      <c r="D340" s="241" t="s">
        <v>178</v>
      </c>
      <c r="E340" s="248" t="s">
        <v>1</v>
      </c>
      <c r="F340" s="249" t="s">
        <v>417</v>
      </c>
      <c r="G340" s="247"/>
      <c r="H340" s="248" t="s">
        <v>1</v>
      </c>
      <c r="I340" s="250"/>
      <c r="J340" s="247"/>
      <c r="K340" s="247"/>
      <c r="L340" s="251"/>
      <c r="M340" s="252"/>
      <c r="N340" s="253"/>
      <c r="O340" s="253"/>
      <c r="P340" s="253"/>
      <c r="Q340" s="253"/>
      <c r="R340" s="253"/>
      <c r="S340" s="253"/>
      <c r="T340" s="25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5" t="s">
        <v>178</v>
      </c>
      <c r="AU340" s="255" t="s">
        <v>85</v>
      </c>
      <c r="AV340" s="13" t="s">
        <v>83</v>
      </c>
      <c r="AW340" s="13" t="s">
        <v>32</v>
      </c>
      <c r="AX340" s="13" t="s">
        <v>76</v>
      </c>
      <c r="AY340" s="255" t="s">
        <v>168</v>
      </c>
    </row>
    <row r="341" s="13" customFormat="1">
      <c r="A341" s="13"/>
      <c r="B341" s="246"/>
      <c r="C341" s="247"/>
      <c r="D341" s="241" t="s">
        <v>178</v>
      </c>
      <c r="E341" s="248" t="s">
        <v>1</v>
      </c>
      <c r="F341" s="249" t="s">
        <v>418</v>
      </c>
      <c r="G341" s="247"/>
      <c r="H341" s="248" t="s">
        <v>1</v>
      </c>
      <c r="I341" s="250"/>
      <c r="J341" s="247"/>
      <c r="K341" s="247"/>
      <c r="L341" s="251"/>
      <c r="M341" s="252"/>
      <c r="N341" s="253"/>
      <c r="O341" s="253"/>
      <c r="P341" s="253"/>
      <c r="Q341" s="253"/>
      <c r="R341" s="253"/>
      <c r="S341" s="253"/>
      <c r="T341" s="25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5" t="s">
        <v>178</v>
      </c>
      <c r="AU341" s="255" t="s">
        <v>85</v>
      </c>
      <c r="AV341" s="13" t="s">
        <v>83</v>
      </c>
      <c r="AW341" s="13" t="s">
        <v>32</v>
      </c>
      <c r="AX341" s="13" t="s">
        <v>76</v>
      </c>
      <c r="AY341" s="255" t="s">
        <v>168</v>
      </c>
    </row>
    <row r="342" s="14" customFormat="1">
      <c r="A342" s="14"/>
      <c r="B342" s="256"/>
      <c r="C342" s="257"/>
      <c r="D342" s="241" t="s">
        <v>178</v>
      </c>
      <c r="E342" s="258" t="s">
        <v>1</v>
      </c>
      <c r="F342" s="259" t="s">
        <v>419</v>
      </c>
      <c r="G342" s="257"/>
      <c r="H342" s="260">
        <v>0.88</v>
      </c>
      <c r="I342" s="261"/>
      <c r="J342" s="257"/>
      <c r="K342" s="257"/>
      <c r="L342" s="262"/>
      <c r="M342" s="263"/>
      <c r="N342" s="264"/>
      <c r="O342" s="264"/>
      <c r="P342" s="264"/>
      <c r="Q342" s="264"/>
      <c r="R342" s="264"/>
      <c r="S342" s="264"/>
      <c r="T342" s="26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6" t="s">
        <v>178</v>
      </c>
      <c r="AU342" s="266" t="s">
        <v>85</v>
      </c>
      <c r="AV342" s="14" t="s">
        <v>85</v>
      </c>
      <c r="AW342" s="14" t="s">
        <v>32</v>
      </c>
      <c r="AX342" s="14" t="s">
        <v>76</v>
      </c>
      <c r="AY342" s="266" t="s">
        <v>168</v>
      </c>
    </row>
    <row r="343" s="16" customFormat="1">
      <c r="A343" s="16"/>
      <c r="B343" s="288"/>
      <c r="C343" s="289"/>
      <c r="D343" s="241" t="s">
        <v>178</v>
      </c>
      <c r="E343" s="290" t="s">
        <v>1</v>
      </c>
      <c r="F343" s="291" t="s">
        <v>334</v>
      </c>
      <c r="G343" s="289"/>
      <c r="H343" s="292">
        <v>0.88</v>
      </c>
      <c r="I343" s="293"/>
      <c r="J343" s="289"/>
      <c r="K343" s="289"/>
      <c r="L343" s="294"/>
      <c r="M343" s="295"/>
      <c r="N343" s="296"/>
      <c r="O343" s="296"/>
      <c r="P343" s="296"/>
      <c r="Q343" s="296"/>
      <c r="R343" s="296"/>
      <c r="S343" s="296"/>
      <c r="T343" s="297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T343" s="298" t="s">
        <v>178</v>
      </c>
      <c r="AU343" s="298" t="s">
        <v>85</v>
      </c>
      <c r="AV343" s="16" t="s">
        <v>116</v>
      </c>
      <c r="AW343" s="16" t="s">
        <v>32</v>
      </c>
      <c r="AX343" s="16" t="s">
        <v>76</v>
      </c>
      <c r="AY343" s="298" t="s">
        <v>168</v>
      </c>
    </row>
    <row r="344" s="14" customFormat="1">
      <c r="A344" s="14"/>
      <c r="B344" s="256"/>
      <c r="C344" s="257"/>
      <c r="D344" s="241" t="s">
        <v>178</v>
      </c>
      <c r="E344" s="258" t="s">
        <v>1</v>
      </c>
      <c r="F344" s="259" t="s">
        <v>420</v>
      </c>
      <c r="G344" s="257"/>
      <c r="H344" s="260">
        <v>0.089999999999999997</v>
      </c>
      <c r="I344" s="261"/>
      <c r="J344" s="257"/>
      <c r="K344" s="257"/>
      <c r="L344" s="262"/>
      <c r="M344" s="263"/>
      <c r="N344" s="264"/>
      <c r="O344" s="264"/>
      <c r="P344" s="264"/>
      <c r="Q344" s="264"/>
      <c r="R344" s="264"/>
      <c r="S344" s="264"/>
      <c r="T344" s="26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6" t="s">
        <v>178</v>
      </c>
      <c r="AU344" s="266" t="s">
        <v>85</v>
      </c>
      <c r="AV344" s="14" t="s">
        <v>85</v>
      </c>
      <c r="AW344" s="14" t="s">
        <v>32</v>
      </c>
      <c r="AX344" s="14" t="s">
        <v>76</v>
      </c>
      <c r="AY344" s="266" t="s">
        <v>168</v>
      </c>
    </row>
    <row r="345" s="16" customFormat="1">
      <c r="A345" s="16"/>
      <c r="B345" s="288"/>
      <c r="C345" s="289"/>
      <c r="D345" s="241" t="s">
        <v>178</v>
      </c>
      <c r="E345" s="290" t="s">
        <v>1</v>
      </c>
      <c r="F345" s="291" t="s">
        <v>334</v>
      </c>
      <c r="G345" s="289"/>
      <c r="H345" s="292">
        <v>0.089999999999999997</v>
      </c>
      <c r="I345" s="293"/>
      <c r="J345" s="289"/>
      <c r="K345" s="289"/>
      <c r="L345" s="294"/>
      <c r="M345" s="295"/>
      <c r="N345" s="296"/>
      <c r="O345" s="296"/>
      <c r="P345" s="296"/>
      <c r="Q345" s="296"/>
      <c r="R345" s="296"/>
      <c r="S345" s="296"/>
      <c r="T345" s="297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T345" s="298" t="s">
        <v>178</v>
      </c>
      <c r="AU345" s="298" t="s">
        <v>85</v>
      </c>
      <c r="AV345" s="16" t="s">
        <v>116</v>
      </c>
      <c r="AW345" s="16" t="s">
        <v>32</v>
      </c>
      <c r="AX345" s="16" t="s">
        <v>76</v>
      </c>
      <c r="AY345" s="298" t="s">
        <v>168</v>
      </c>
    </row>
    <row r="346" s="15" customFormat="1">
      <c r="A346" s="15"/>
      <c r="B346" s="267"/>
      <c r="C346" s="268"/>
      <c r="D346" s="241" t="s">
        <v>178</v>
      </c>
      <c r="E346" s="269" t="s">
        <v>1</v>
      </c>
      <c r="F346" s="270" t="s">
        <v>183</v>
      </c>
      <c r="G346" s="268"/>
      <c r="H346" s="271">
        <v>36.970000000000006</v>
      </c>
      <c r="I346" s="272"/>
      <c r="J346" s="268"/>
      <c r="K346" s="268"/>
      <c r="L346" s="273"/>
      <c r="M346" s="274"/>
      <c r="N346" s="275"/>
      <c r="O346" s="275"/>
      <c r="P346" s="275"/>
      <c r="Q346" s="275"/>
      <c r="R346" s="275"/>
      <c r="S346" s="275"/>
      <c r="T346" s="276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77" t="s">
        <v>178</v>
      </c>
      <c r="AU346" s="277" t="s">
        <v>85</v>
      </c>
      <c r="AV346" s="15" t="s">
        <v>174</v>
      </c>
      <c r="AW346" s="15" t="s">
        <v>32</v>
      </c>
      <c r="AX346" s="15" t="s">
        <v>83</v>
      </c>
      <c r="AY346" s="277" t="s">
        <v>168</v>
      </c>
    </row>
    <row r="347" s="2" customFormat="1" ht="24.15" customHeight="1">
      <c r="A347" s="39"/>
      <c r="B347" s="40"/>
      <c r="C347" s="228" t="s">
        <v>421</v>
      </c>
      <c r="D347" s="228" t="s">
        <v>170</v>
      </c>
      <c r="E347" s="229" t="s">
        <v>422</v>
      </c>
      <c r="F347" s="230" t="s">
        <v>423</v>
      </c>
      <c r="G347" s="231" t="s">
        <v>194</v>
      </c>
      <c r="H347" s="232">
        <v>2.7000000000000002</v>
      </c>
      <c r="I347" s="233"/>
      <c r="J347" s="234">
        <f>ROUND(I347*H347,2)</f>
        <v>0</v>
      </c>
      <c r="K347" s="230" t="s">
        <v>173</v>
      </c>
      <c r="L347" s="45"/>
      <c r="M347" s="235" t="s">
        <v>1</v>
      </c>
      <c r="N347" s="236" t="s">
        <v>41</v>
      </c>
      <c r="O347" s="92"/>
      <c r="P347" s="237">
        <f>O347*H347</f>
        <v>0</v>
      </c>
      <c r="Q347" s="237">
        <v>0</v>
      </c>
      <c r="R347" s="237">
        <f>Q347*H347</f>
        <v>0</v>
      </c>
      <c r="S347" s="237">
        <v>2.3999999999999999</v>
      </c>
      <c r="T347" s="238">
        <f>S347*H347</f>
        <v>6.4800000000000004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9" t="s">
        <v>174</v>
      </c>
      <c r="AT347" s="239" t="s">
        <v>170</v>
      </c>
      <c r="AU347" s="239" t="s">
        <v>85</v>
      </c>
      <c r="AY347" s="18" t="s">
        <v>168</v>
      </c>
      <c r="BE347" s="240">
        <f>IF(N347="základní",J347,0)</f>
        <v>0</v>
      </c>
      <c r="BF347" s="240">
        <f>IF(N347="snížená",J347,0)</f>
        <v>0</v>
      </c>
      <c r="BG347" s="240">
        <f>IF(N347="zákl. přenesená",J347,0)</f>
        <v>0</v>
      </c>
      <c r="BH347" s="240">
        <f>IF(N347="sníž. přenesená",J347,0)</f>
        <v>0</v>
      </c>
      <c r="BI347" s="240">
        <f>IF(N347="nulová",J347,0)</f>
        <v>0</v>
      </c>
      <c r="BJ347" s="18" t="s">
        <v>83</v>
      </c>
      <c r="BK347" s="240">
        <f>ROUND(I347*H347,2)</f>
        <v>0</v>
      </c>
      <c r="BL347" s="18" t="s">
        <v>174</v>
      </c>
      <c r="BM347" s="239" t="s">
        <v>424</v>
      </c>
    </row>
    <row r="348" s="2" customFormat="1">
      <c r="A348" s="39"/>
      <c r="B348" s="40"/>
      <c r="C348" s="41"/>
      <c r="D348" s="241" t="s">
        <v>176</v>
      </c>
      <c r="E348" s="41"/>
      <c r="F348" s="242" t="s">
        <v>425</v>
      </c>
      <c r="G348" s="41"/>
      <c r="H348" s="41"/>
      <c r="I348" s="243"/>
      <c r="J348" s="41"/>
      <c r="K348" s="41"/>
      <c r="L348" s="45"/>
      <c r="M348" s="244"/>
      <c r="N348" s="245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176</v>
      </c>
      <c r="AU348" s="18" t="s">
        <v>85</v>
      </c>
    </row>
    <row r="349" s="13" customFormat="1">
      <c r="A349" s="13"/>
      <c r="B349" s="246"/>
      <c r="C349" s="247"/>
      <c r="D349" s="241" t="s">
        <v>178</v>
      </c>
      <c r="E349" s="248" t="s">
        <v>1</v>
      </c>
      <c r="F349" s="249" t="s">
        <v>391</v>
      </c>
      <c r="G349" s="247"/>
      <c r="H349" s="248" t="s">
        <v>1</v>
      </c>
      <c r="I349" s="250"/>
      <c r="J349" s="247"/>
      <c r="K349" s="247"/>
      <c r="L349" s="251"/>
      <c r="M349" s="252"/>
      <c r="N349" s="253"/>
      <c r="O349" s="253"/>
      <c r="P349" s="253"/>
      <c r="Q349" s="253"/>
      <c r="R349" s="253"/>
      <c r="S349" s="253"/>
      <c r="T349" s="25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5" t="s">
        <v>178</v>
      </c>
      <c r="AU349" s="255" t="s">
        <v>85</v>
      </c>
      <c r="AV349" s="13" t="s">
        <v>83</v>
      </c>
      <c r="AW349" s="13" t="s">
        <v>32</v>
      </c>
      <c r="AX349" s="13" t="s">
        <v>76</v>
      </c>
      <c r="AY349" s="255" t="s">
        <v>168</v>
      </c>
    </row>
    <row r="350" s="13" customFormat="1">
      <c r="A350" s="13"/>
      <c r="B350" s="246"/>
      <c r="C350" s="247"/>
      <c r="D350" s="241" t="s">
        <v>178</v>
      </c>
      <c r="E350" s="248" t="s">
        <v>1</v>
      </c>
      <c r="F350" s="249" t="s">
        <v>426</v>
      </c>
      <c r="G350" s="247"/>
      <c r="H350" s="248" t="s">
        <v>1</v>
      </c>
      <c r="I350" s="250"/>
      <c r="J350" s="247"/>
      <c r="K350" s="247"/>
      <c r="L350" s="251"/>
      <c r="M350" s="252"/>
      <c r="N350" s="253"/>
      <c r="O350" s="253"/>
      <c r="P350" s="253"/>
      <c r="Q350" s="253"/>
      <c r="R350" s="253"/>
      <c r="S350" s="253"/>
      <c r="T350" s="25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5" t="s">
        <v>178</v>
      </c>
      <c r="AU350" s="255" t="s">
        <v>85</v>
      </c>
      <c r="AV350" s="13" t="s">
        <v>83</v>
      </c>
      <c r="AW350" s="13" t="s">
        <v>32</v>
      </c>
      <c r="AX350" s="13" t="s">
        <v>76</v>
      </c>
      <c r="AY350" s="255" t="s">
        <v>168</v>
      </c>
    </row>
    <row r="351" s="14" customFormat="1">
      <c r="A351" s="14"/>
      <c r="B351" s="256"/>
      <c r="C351" s="257"/>
      <c r="D351" s="241" t="s">
        <v>178</v>
      </c>
      <c r="E351" s="258" t="s">
        <v>1</v>
      </c>
      <c r="F351" s="259" t="s">
        <v>427</v>
      </c>
      <c r="G351" s="257"/>
      <c r="H351" s="260">
        <v>2.7000000000000002</v>
      </c>
      <c r="I351" s="261"/>
      <c r="J351" s="257"/>
      <c r="K351" s="257"/>
      <c r="L351" s="262"/>
      <c r="M351" s="263"/>
      <c r="N351" s="264"/>
      <c r="O351" s="264"/>
      <c r="P351" s="264"/>
      <c r="Q351" s="264"/>
      <c r="R351" s="264"/>
      <c r="S351" s="264"/>
      <c r="T351" s="26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6" t="s">
        <v>178</v>
      </c>
      <c r="AU351" s="266" t="s">
        <v>85</v>
      </c>
      <c r="AV351" s="14" t="s">
        <v>85</v>
      </c>
      <c r="AW351" s="14" t="s">
        <v>32</v>
      </c>
      <c r="AX351" s="14" t="s">
        <v>76</v>
      </c>
      <c r="AY351" s="266" t="s">
        <v>168</v>
      </c>
    </row>
    <row r="352" s="15" customFormat="1">
      <c r="A352" s="15"/>
      <c r="B352" s="267"/>
      <c r="C352" s="268"/>
      <c r="D352" s="241" t="s">
        <v>178</v>
      </c>
      <c r="E352" s="269" t="s">
        <v>1</v>
      </c>
      <c r="F352" s="270" t="s">
        <v>183</v>
      </c>
      <c r="G352" s="268"/>
      <c r="H352" s="271">
        <v>2.7000000000000002</v>
      </c>
      <c r="I352" s="272"/>
      <c r="J352" s="268"/>
      <c r="K352" s="268"/>
      <c r="L352" s="273"/>
      <c r="M352" s="274"/>
      <c r="N352" s="275"/>
      <c r="O352" s="275"/>
      <c r="P352" s="275"/>
      <c r="Q352" s="275"/>
      <c r="R352" s="275"/>
      <c r="S352" s="275"/>
      <c r="T352" s="276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7" t="s">
        <v>178</v>
      </c>
      <c r="AU352" s="277" t="s">
        <v>85</v>
      </c>
      <c r="AV352" s="15" t="s">
        <v>174</v>
      </c>
      <c r="AW352" s="15" t="s">
        <v>32</v>
      </c>
      <c r="AX352" s="15" t="s">
        <v>83</v>
      </c>
      <c r="AY352" s="277" t="s">
        <v>168</v>
      </c>
    </row>
    <row r="353" s="2" customFormat="1" ht="24.15" customHeight="1">
      <c r="A353" s="39"/>
      <c r="B353" s="40"/>
      <c r="C353" s="228" t="s">
        <v>428</v>
      </c>
      <c r="D353" s="228" t="s">
        <v>170</v>
      </c>
      <c r="E353" s="229" t="s">
        <v>429</v>
      </c>
      <c r="F353" s="230" t="s">
        <v>430</v>
      </c>
      <c r="G353" s="231" t="s">
        <v>194</v>
      </c>
      <c r="H353" s="232">
        <v>21.300000000000001</v>
      </c>
      <c r="I353" s="233"/>
      <c r="J353" s="234">
        <f>ROUND(I353*H353,2)</f>
        <v>0</v>
      </c>
      <c r="K353" s="230" t="s">
        <v>173</v>
      </c>
      <c r="L353" s="45"/>
      <c r="M353" s="235" t="s">
        <v>1</v>
      </c>
      <c r="N353" s="236" t="s">
        <v>41</v>
      </c>
      <c r="O353" s="92"/>
      <c r="P353" s="237">
        <f>O353*H353</f>
        <v>0</v>
      </c>
      <c r="Q353" s="237">
        <v>0</v>
      </c>
      <c r="R353" s="237">
        <f>Q353*H353</f>
        <v>0</v>
      </c>
      <c r="S353" s="237">
        <v>1.6000000000000001</v>
      </c>
      <c r="T353" s="238">
        <f>S353*H353</f>
        <v>34.080000000000005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9" t="s">
        <v>174</v>
      </c>
      <c r="AT353" s="239" t="s">
        <v>170</v>
      </c>
      <c r="AU353" s="239" t="s">
        <v>85</v>
      </c>
      <c r="AY353" s="18" t="s">
        <v>168</v>
      </c>
      <c r="BE353" s="240">
        <f>IF(N353="základní",J353,0)</f>
        <v>0</v>
      </c>
      <c r="BF353" s="240">
        <f>IF(N353="snížená",J353,0)</f>
        <v>0</v>
      </c>
      <c r="BG353" s="240">
        <f>IF(N353="zákl. přenesená",J353,0)</f>
        <v>0</v>
      </c>
      <c r="BH353" s="240">
        <f>IF(N353="sníž. přenesená",J353,0)</f>
        <v>0</v>
      </c>
      <c r="BI353" s="240">
        <f>IF(N353="nulová",J353,0)</f>
        <v>0</v>
      </c>
      <c r="BJ353" s="18" t="s">
        <v>83</v>
      </c>
      <c r="BK353" s="240">
        <f>ROUND(I353*H353,2)</f>
        <v>0</v>
      </c>
      <c r="BL353" s="18" t="s">
        <v>174</v>
      </c>
      <c r="BM353" s="239" t="s">
        <v>431</v>
      </c>
    </row>
    <row r="354" s="2" customFormat="1">
      <c r="A354" s="39"/>
      <c r="B354" s="40"/>
      <c r="C354" s="41"/>
      <c r="D354" s="241" t="s">
        <v>176</v>
      </c>
      <c r="E354" s="41"/>
      <c r="F354" s="242" t="s">
        <v>432</v>
      </c>
      <c r="G354" s="41"/>
      <c r="H354" s="41"/>
      <c r="I354" s="243"/>
      <c r="J354" s="41"/>
      <c r="K354" s="41"/>
      <c r="L354" s="45"/>
      <c r="M354" s="244"/>
      <c r="N354" s="245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176</v>
      </c>
      <c r="AU354" s="18" t="s">
        <v>85</v>
      </c>
    </row>
    <row r="355" s="13" customFormat="1">
      <c r="A355" s="13"/>
      <c r="B355" s="246"/>
      <c r="C355" s="247"/>
      <c r="D355" s="241" t="s">
        <v>178</v>
      </c>
      <c r="E355" s="248" t="s">
        <v>1</v>
      </c>
      <c r="F355" s="249" t="s">
        <v>417</v>
      </c>
      <c r="G355" s="247"/>
      <c r="H355" s="248" t="s">
        <v>1</v>
      </c>
      <c r="I355" s="250"/>
      <c r="J355" s="247"/>
      <c r="K355" s="247"/>
      <c r="L355" s="251"/>
      <c r="M355" s="252"/>
      <c r="N355" s="253"/>
      <c r="O355" s="253"/>
      <c r="P355" s="253"/>
      <c r="Q355" s="253"/>
      <c r="R355" s="253"/>
      <c r="S355" s="253"/>
      <c r="T355" s="25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5" t="s">
        <v>178</v>
      </c>
      <c r="AU355" s="255" t="s">
        <v>85</v>
      </c>
      <c r="AV355" s="13" t="s">
        <v>83</v>
      </c>
      <c r="AW355" s="13" t="s">
        <v>32</v>
      </c>
      <c r="AX355" s="13" t="s">
        <v>76</v>
      </c>
      <c r="AY355" s="255" t="s">
        <v>168</v>
      </c>
    </row>
    <row r="356" s="14" customFormat="1">
      <c r="A356" s="14"/>
      <c r="B356" s="256"/>
      <c r="C356" s="257"/>
      <c r="D356" s="241" t="s">
        <v>178</v>
      </c>
      <c r="E356" s="258" t="s">
        <v>1</v>
      </c>
      <c r="F356" s="259" t="s">
        <v>433</v>
      </c>
      <c r="G356" s="257"/>
      <c r="H356" s="260">
        <v>21.300000000000001</v>
      </c>
      <c r="I356" s="261"/>
      <c r="J356" s="257"/>
      <c r="K356" s="257"/>
      <c r="L356" s="262"/>
      <c r="M356" s="263"/>
      <c r="N356" s="264"/>
      <c r="O356" s="264"/>
      <c r="P356" s="264"/>
      <c r="Q356" s="264"/>
      <c r="R356" s="264"/>
      <c r="S356" s="264"/>
      <c r="T356" s="26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6" t="s">
        <v>178</v>
      </c>
      <c r="AU356" s="266" t="s">
        <v>85</v>
      </c>
      <c r="AV356" s="14" t="s">
        <v>85</v>
      </c>
      <c r="AW356" s="14" t="s">
        <v>32</v>
      </c>
      <c r="AX356" s="14" t="s">
        <v>76</v>
      </c>
      <c r="AY356" s="266" t="s">
        <v>168</v>
      </c>
    </row>
    <row r="357" s="15" customFormat="1">
      <c r="A357" s="15"/>
      <c r="B357" s="267"/>
      <c r="C357" s="268"/>
      <c r="D357" s="241" t="s">
        <v>178</v>
      </c>
      <c r="E357" s="269" t="s">
        <v>1</v>
      </c>
      <c r="F357" s="270" t="s">
        <v>183</v>
      </c>
      <c r="G357" s="268"/>
      <c r="H357" s="271">
        <v>21.300000000000001</v>
      </c>
      <c r="I357" s="272"/>
      <c r="J357" s="268"/>
      <c r="K357" s="268"/>
      <c r="L357" s="273"/>
      <c r="M357" s="274"/>
      <c r="N357" s="275"/>
      <c r="O357" s="275"/>
      <c r="P357" s="275"/>
      <c r="Q357" s="275"/>
      <c r="R357" s="275"/>
      <c r="S357" s="275"/>
      <c r="T357" s="276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77" t="s">
        <v>178</v>
      </c>
      <c r="AU357" s="277" t="s">
        <v>85</v>
      </c>
      <c r="AV357" s="15" t="s">
        <v>174</v>
      </c>
      <c r="AW357" s="15" t="s">
        <v>32</v>
      </c>
      <c r="AX357" s="15" t="s">
        <v>83</v>
      </c>
      <c r="AY357" s="277" t="s">
        <v>168</v>
      </c>
    </row>
    <row r="358" s="2" customFormat="1" ht="37.8" customHeight="1">
      <c r="A358" s="39"/>
      <c r="B358" s="40"/>
      <c r="C358" s="228" t="s">
        <v>434</v>
      </c>
      <c r="D358" s="228" t="s">
        <v>170</v>
      </c>
      <c r="E358" s="229" t="s">
        <v>435</v>
      </c>
      <c r="F358" s="230" t="s">
        <v>436</v>
      </c>
      <c r="G358" s="231" t="s">
        <v>194</v>
      </c>
      <c r="H358" s="232">
        <v>78.049999999999997</v>
      </c>
      <c r="I358" s="233"/>
      <c r="J358" s="234">
        <f>ROUND(I358*H358,2)</f>
        <v>0</v>
      </c>
      <c r="K358" s="230" t="s">
        <v>173</v>
      </c>
      <c r="L358" s="45"/>
      <c r="M358" s="235" t="s">
        <v>1</v>
      </c>
      <c r="N358" s="236" t="s">
        <v>41</v>
      </c>
      <c r="O358" s="92"/>
      <c r="P358" s="237">
        <f>O358*H358</f>
        <v>0</v>
      </c>
      <c r="Q358" s="237">
        <v>0</v>
      </c>
      <c r="R358" s="237">
        <f>Q358*H358</f>
        <v>0</v>
      </c>
      <c r="S358" s="237">
        <v>2.2000000000000002</v>
      </c>
      <c r="T358" s="238">
        <f>S358*H358</f>
        <v>171.71000000000001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9" t="s">
        <v>174</v>
      </c>
      <c r="AT358" s="239" t="s">
        <v>170</v>
      </c>
      <c r="AU358" s="239" t="s">
        <v>85</v>
      </c>
      <c r="AY358" s="18" t="s">
        <v>168</v>
      </c>
      <c r="BE358" s="240">
        <f>IF(N358="základní",J358,0)</f>
        <v>0</v>
      </c>
      <c r="BF358" s="240">
        <f>IF(N358="snížená",J358,0)</f>
        <v>0</v>
      </c>
      <c r="BG358" s="240">
        <f>IF(N358="zákl. přenesená",J358,0)</f>
        <v>0</v>
      </c>
      <c r="BH358" s="240">
        <f>IF(N358="sníž. přenesená",J358,0)</f>
        <v>0</v>
      </c>
      <c r="BI358" s="240">
        <f>IF(N358="nulová",J358,0)</f>
        <v>0</v>
      </c>
      <c r="BJ358" s="18" t="s">
        <v>83</v>
      </c>
      <c r="BK358" s="240">
        <f>ROUND(I358*H358,2)</f>
        <v>0</v>
      </c>
      <c r="BL358" s="18" t="s">
        <v>174</v>
      </c>
      <c r="BM358" s="239" t="s">
        <v>437</v>
      </c>
    </row>
    <row r="359" s="2" customFormat="1">
      <c r="A359" s="39"/>
      <c r="B359" s="40"/>
      <c r="C359" s="41"/>
      <c r="D359" s="241" t="s">
        <v>176</v>
      </c>
      <c r="E359" s="41"/>
      <c r="F359" s="242" t="s">
        <v>438</v>
      </c>
      <c r="G359" s="41"/>
      <c r="H359" s="41"/>
      <c r="I359" s="243"/>
      <c r="J359" s="41"/>
      <c r="K359" s="41"/>
      <c r="L359" s="45"/>
      <c r="M359" s="244"/>
      <c r="N359" s="245"/>
      <c r="O359" s="92"/>
      <c r="P359" s="92"/>
      <c r="Q359" s="92"/>
      <c r="R359" s="92"/>
      <c r="S359" s="92"/>
      <c r="T359" s="93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176</v>
      </c>
      <c r="AU359" s="18" t="s">
        <v>85</v>
      </c>
    </row>
    <row r="360" s="13" customFormat="1">
      <c r="A360" s="13"/>
      <c r="B360" s="246"/>
      <c r="C360" s="247"/>
      <c r="D360" s="241" t="s">
        <v>178</v>
      </c>
      <c r="E360" s="248" t="s">
        <v>1</v>
      </c>
      <c r="F360" s="249" t="s">
        <v>326</v>
      </c>
      <c r="G360" s="247"/>
      <c r="H360" s="248" t="s">
        <v>1</v>
      </c>
      <c r="I360" s="250"/>
      <c r="J360" s="247"/>
      <c r="K360" s="247"/>
      <c r="L360" s="251"/>
      <c r="M360" s="252"/>
      <c r="N360" s="253"/>
      <c r="O360" s="253"/>
      <c r="P360" s="253"/>
      <c r="Q360" s="253"/>
      <c r="R360" s="253"/>
      <c r="S360" s="253"/>
      <c r="T360" s="25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5" t="s">
        <v>178</v>
      </c>
      <c r="AU360" s="255" t="s">
        <v>85</v>
      </c>
      <c r="AV360" s="13" t="s">
        <v>83</v>
      </c>
      <c r="AW360" s="13" t="s">
        <v>32</v>
      </c>
      <c r="AX360" s="13" t="s">
        <v>76</v>
      </c>
      <c r="AY360" s="255" t="s">
        <v>168</v>
      </c>
    </row>
    <row r="361" s="14" customFormat="1">
      <c r="A361" s="14"/>
      <c r="B361" s="256"/>
      <c r="C361" s="257"/>
      <c r="D361" s="241" t="s">
        <v>178</v>
      </c>
      <c r="E361" s="258" t="s">
        <v>1</v>
      </c>
      <c r="F361" s="259" t="s">
        <v>439</v>
      </c>
      <c r="G361" s="257"/>
      <c r="H361" s="260">
        <v>31.128</v>
      </c>
      <c r="I361" s="261"/>
      <c r="J361" s="257"/>
      <c r="K361" s="257"/>
      <c r="L361" s="262"/>
      <c r="M361" s="263"/>
      <c r="N361" s="264"/>
      <c r="O361" s="264"/>
      <c r="P361" s="264"/>
      <c r="Q361" s="264"/>
      <c r="R361" s="264"/>
      <c r="S361" s="264"/>
      <c r="T361" s="26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6" t="s">
        <v>178</v>
      </c>
      <c r="AU361" s="266" t="s">
        <v>85</v>
      </c>
      <c r="AV361" s="14" t="s">
        <v>85</v>
      </c>
      <c r="AW361" s="14" t="s">
        <v>32</v>
      </c>
      <c r="AX361" s="14" t="s">
        <v>76</v>
      </c>
      <c r="AY361" s="266" t="s">
        <v>168</v>
      </c>
    </row>
    <row r="362" s="13" customFormat="1">
      <c r="A362" s="13"/>
      <c r="B362" s="246"/>
      <c r="C362" s="247"/>
      <c r="D362" s="241" t="s">
        <v>178</v>
      </c>
      <c r="E362" s="248" t="s">
        <v>1</v>
      </c>
      <c r="F362" s="249" t="s">
        <v>417</v>
      </c>
      <c r="G362" s="247"/>
      <c r="H362" s="248" t="s">
        <v>1</v>
      </c>
      <c r="I362" s="250"/>
      <c r="J362" s="247"/>
      <c r="K362" s="247"/>
      <c r="L362" s="251"/>
      <c r="M362" s="252"/>
      <c r="N362" s="253"/>
      <c r="O362" s="253"/>
      <c r="P362" s="253"/>
      <c r="Q362" s="253"/>
      <c r="R362" s="253"/>
      <c r="S362" s="253"/>
      <c r="T362" s="25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5" t="s">
        <v>178</v>
      </c>
      <c r="AU362" s="255" t="s">
        <v>85</v>
      </c>
      <c r="AV362" s="13" t="s">
        <v>83</v>
      </c>
      <c r="AW362" s="13" t="s">
        <v>32</v>
      </c>
      <c r="AX362" s="13" t="s">
        <v>76</v>
      </c>
      <c r="AY362" s="255" t="s">
        <v>168</v>
      </c>
    </row>
    <row r="363" s="14" customFormat="1">
      <c r="A363" s="14"/>
      <c r="B363" s="256"/>
      <c r="C363" s="257"/>
      <c r="D363" s="241" t="s">
        <v>178</v>
      </c>
      <c r="E363" s="258" t="s">
        <v>1</v>
      </c>
      <c r="F363" s="259" t="s">
        <v>440</v>
      </c>
      <c r="G363" s="257"/>
      <c r="H363" s="260">
        <v>21.010999999999999</v>
      </c>
      <c r="I363" s="261"/>
      <c r="J363" s="257"/>
      <c r="K363" s="257"/>
      <c r="L363" s="262"/>
      <c r="M363" s="263"/>
      <c r="N363" s="264"/>
      <c r="O363" s="264"/>
      <c r="P363" s="264"/>
      <c r="Q363" s="264"/>
      <c r="R363" s="264"/>
      <c r="S363" s="264"/>
      <c r="T363" s="26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6" t="s">
        <v>178</v>
      </c>
      <c r="AU363" s="266" t="s">
        <v>85</v>
      </c>
      <c r="AV363" s="14" t="s">
        <v>85</v>
      </c>
      <c r="AW363" s="14" t="s">
        <v>32</v>
      </c>
      <c r="AX363" s="14" t="s">
        <v>76</v>
      </c>
      <c r="AY363" s="266" t="s">
        <v>168</v>
      </c>
    </row>
    <row r="364" s="14" customFormat="1">
      <c r="A364" s="14"/>
      <c r="B364" s="256"/>
      <c r="C364" s="257"/>
      <c r="D364" s="241" t="s">
        <v>178</v>
      </c>
      <c r="E364" s="258" t="s">
        <v>1</v>
      </c>
      <c r="F364" s="259" t="s">
        <v>441</v>
      </c>
      <c r="G364" s="257"/>
      <c r="H364" s="260">
        <v>25.559000000000001</v>
      </c>
      <c r="I364" s="261"/>
      <c r="J364" s="257"/>
      <c r="K364" s="257"/>
      <c r="L364" s="262"/>
      <c r="M364" s="263"/>
      <c r="N364" s="264"/>
      <c r="O364" s="264"/>
      <c r="P364" s="264"/>
      <c r="Q364" s="264"/>
      <c r="R364" s="264"/>
      <c r="S364" s="264"/>
      <c r="T364" s="26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6" t="s">
        <v>178</v>
      </c>
      <c r="AU364" s="266" t="s">
        <v>85</v>
      </c>
      <c r="AV364" s="14" t="s">
        <v>85</v>
      </c>
      <c r="AW364" s="14" t="s">
        <v>32</v>
      </c>
      <c r="AX364" s="14" t="s">
        <v>76</v>
      </c>
      <c r="AY364" s="266" t="s">
        <v>168</v>
      </c>
    </row>
    <row r="365" s="14" customFormat="1">
      <c r="A365" s="14"/>
      <c r="B365" s="256"/>
      <c r="C365" s="257"/>
      <c r="D365" s="241" t="s">
        <v>178</v>
      </c>
      <c r="E365" s="258" t="s">
        <v>1</v>
      </c>
      <c r="F365" s="259" t="s">
        <v>442</v>
      </c>
      <c r="G365" s="257"/>
      <c r="H365" s="260">
        <v>0.35199999999999998</v>
      </c>
      <c r="I365" s="261"/>
      <c r="J365" s="257"/>
      <c r="K365" s="257"/>
      <c r="L365" s="262"/>
      <c r="M365" s="263"/>
      <c r="N365" s="264"/>
      <c r="O365" s="264"/>
      <c r="P365" s="264"/>
      <c r="Q365" s="264"/>
      <c r="R365" s="264"/>
      <c r="S365" s="264"/>
      <c r="T365" s="26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6" t="s">
        <v>178</v>
      </c>
      <c r="AU365" s="266" t="s">
        <v>85</v>
      </c>
      <c r="AV365" s="14" t="s">
        <v>85</v>
      </c>
      <c r="AW365" s="14" t="s">
        <v>32</v>
      </c>
      <c r="AX365" s="14" t="s">
        <v>76</v>
      </c>
      <c r="AY365" s="266" t="s">
        <v>168</v>
      </c>
    </row>
    <row r="366" s="15" customFormat="1">
      <c r="A366" s="15"/>
      <c r="B366" s="267"/>
      <c r="C366" s="268"/>
      <c r="D366" s="241" t="s">
        <v>178</v>
      </c>
      <c r="E366" s="269" t="s">
        <v>1</v>
      </c>
      <c r="F366" s="270" t="s">
        <v>183</v>
      </c>
      <c r="G366" s="268"/>
      <c r="H366" s="271">
        <v>78.049999999999997</v>
      </c>
      <c r="I366" s="272"/>
      <c r="J366" s="268"/>
      <c r="K366" s="268"/>
      <c r="L366" s="273"/>
      <c r="M366" s="274"/>
      <c r="N366" s="275"/>
      <c r="O366" s="275"/>
      <c r="P366" s="275"/>
      <c r="Q366" s="275"/>
      <c r="R366" s="275"/>
      <c r="S366" s="275"/>
      <c r="T366" s="276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77" t="s">
        <v>178</v>
      </c>
      <c r="AU366" s="277" t="s">
        <v>85</v>
      </c>
      <c r="AV366" s="15" t="s">
        <v>174</v>
      </c>
      <c r="AW366" s="15" t="s">
        <v>32</v>
      </c>
      <c r="AX366" s="15" t="s">
        <v>83</v>
      </c>
      <c r="AY366" s="277" t="s">
        <v>168</v>
      </c>
    </row>
    <row r="367" s="2" customFormat="1" ht="37.8" customHeight="1">
      <c r="A367" s="39"/>
      <c r="B367" s="40"/>
      <c r="C367" s="228" t="s">
        <v>443</v>
      </c>
      <c r="D367" s="228" t="s">
        <v>170</v>
      </c>
      <c r="E367" s="229" t="s">
        <v>444</v>
      </c>
      <c r="F367" s="230" t="s">
        <v>445</v>
      </c>
      <c r="G367" s="231" t="s">
        <v>194</v>
      </c>
      <c r="H367" s="232">
        <v>51.302</v>
      </c>
      <c r="I367" s="233"/>
      <c r="J367" s="234">
        <f>ROUND(I367*H367,2)</f>
        <v>0</v>
      </c>
      <c r="K367" s="230" t="s">
        <v>173</v>
      </c>
      <c r="L367" s="45"/>
      <c r="M367" s="235" t="s">
        <v>1</v>
      </c>
      <c r="N367" s="236" t="s">
        <v>41</v>
      </c>
      <c r="O367" s="92"/>
      <c r="P367" s="237">
        <f>O367*H367</f>
        <v>0</v>
      </c>
      <c r="Q367" s="237">
        <v>0</v>
      </c>
      <c r="R367" s="237">
        <f>Q367*H367</f>
        <v>0</v>
      </c>
      <c r="S367" s="237">
        <v>2.2000000000000002</v>
      </c>
      <c r="T367" s="238">
        <f>S367*H367</f>
        <v>112.8644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9" t="s">
        <v>174</v>
      </c>
      <c r="AT367" s="239" t="s">
        <v>170</v>
      </c>
      <c r="AU367" s="239" t="s">
        <v>85</v>
      </c>
      <c r="AY367" s="18" t="s">
        <v>168</v>
      </c>
      <c r="BE367" s="240">
        <f>IF(N367="základní",J367,0)</f>
        <v>0</v>
      </c>
      <c r="BF367" s="240">
        <f>IF(N367="snížená",J367,0)</f>
        <v>0</v>
      </c>
      <c r="BG367" s="240">
        <f>IF(N367="zákl. přenesená",J367,0)</f>
        <v>0</v>
      </c>
      <c r="BH367" s="240">
        <f>IF(N367="sníž. přenesená",J367,0)</f>
        <v>0</v>
      </c>
      <c r="BI367" s="240">
        <f>IF(N367="nulová",J367,0)</f>
        <v>0</v>
      </c>
      <c r="BJ367" s="18" t="s">
        <v>83</v>
      </c>
      <c r="BK367" s="240">
        <f>ROUND(I367*H367,2)</f>
        <v>0</v>
      </c>
      <c r="BL367" s="18" t="s">
        <v>174</v>
      </c>
      <c r="BM367" s="239" t="s">
        <v>446</v>
      </c>
    </row>
    <row r="368" s="2" customFormat="1">
      <c r="A368" s="39"/>
      <c r="B368" s="40"/>
      <c r="C368" s="41"/>
      <c r="D368" s="241" t="s">
        <v>176</v>
      </c>
      <c r="E368" s="41"/>
      <c r="F368" s="242" t="s">
        <v>447</v>
      </c>
      <c r="G368" s="41"/>
      <c r="H368" s="41"/>
      <c r="I368" s="243"/>
      <c r="J368" s="41"/>
      <c r="K368" s="41"/>
      <c r="L368" s="45"/>
      <c r="M368" s="244"/>
      <c r="N368" s="245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176</v>
      </c>
      <c r="AU368" s="18" t="s">
        <v>85</v>
      </c>
    </row>
    <row r="369" s="13" customFormat="1">
      <c r="A369" s="13"/>
      <c r="B369" s="246"/>
      <c r="C369" s="247"/>
      <c r="D369" s="241" t="s">
        <v>178</v>
      </c>
      <c r="E369" s="248" t="s">
        <v>1</v>
      </c>
      <c r="F369" s="249" t="s">
        <v>417</v>
      </c>
      <c r="G369" s="247"/>
      <c r="H369" s="248" t="s">
        <v>1</v>
      </c>
      <c r="I369" s="250"/>
      <c r="J369" s="247"/>
      <c r="K369" s="247"/>
      <c r="L369" s="251"/>
      <c r="M369" s="252"/>
      <c r="N369" s="253"/>
      <c r="O369" s="253"/>
      <c r="P369" s="253"/>
      <c r="Q369" s="253"/>
      <c r="R369" s="253"/>
      <c r="S369" s="253"/>
      <c r="T369" s="25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5" t="s">
        <v>178</v>
      </c>
      <c r="AU369" s="255" t="s">
        <v>85</v>
      </c>
      <c r="AV369" s="13" t="s">
        <v>83</v>
      </c>
      <c r="AW369" s="13" t="s">
        <v>32</v>
      </c>
      <c r="AX369" s="13" t="s">
        <v>76</v>
      </c>
      <c r="AY369" s="255" t="s">
        <v>168</v>
      </c>
    </row>
    <row r="370" s="14" customFormat="1">
      <c r="A370" s="14"/>
      <c r="B370" s="256"/>
      <c r="C370" s="257"/>
      <c r="D370" s="241" t="s">
        <v>178</v>
      </c>
      <c r="E370" s="258" t="s">
        <v>1</v>
      </c>
      <c r="F370" s="259" t="s">
        <v>448</v>
      </c>
      <c r="G370" s="257"/>
      <c r="H370" s="260">
        <v>44.122999999999998</v>
      </c>
      <c r="I370" s="261"/>
      <c r="J370" s="257"/>
      <c r="K370" s="257"/>
      <c r="L370" s="262"/>
      <c r="M370" s="263"/>
      <c r="N370" s="264"/>
      <c r="O370" s="264"/>
      <c r="P370" s="264"/>
      <c r="Q370" s="264"/>
      <c r="R370" s="264"/>
      <c r="S370" s="264"/>
      <c r="T370" s="26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6" t="s">
        <v>178</v>
      </c>
      <c r="AU370" s="266" t="s">
        <v>85</v>
      </c>
      <c r="AV370" s="14" t="s">
        <v>85</v>
      </c>
      <c r="AW370" s="14" t="s">
        <v>32</v>
      </c>
      <c r="AX370" s="14" t="s">
        <v>76</v>
      </c>
      <c r="AY370" s="266" t="s">
        <v>168</v>
      </c>
    </row>
    <row r="371" s="13" customFormat="1">
      <c r="A371" s="13"/>
      <c r="B371" s="246"/>
      <c r="C371" s="247"/>
      <c r="D371" s="241" t="s">
        <v>178</v>
      </c>
      <c r="E371" s="248" t="s">
        <v>1</v>
      </c>
      <c r="F371" s="249" t="s">
        <v>449</v>
      </c>
      <c r="G371" s="247"/>
      <c r="H371" s="248" t="s">
        <v>1</v>
      </c>
      <c r="I371" s="250"/>
      <c r="J371" s="247"/>
      <c r="K371" s="247"/>
      <c r="L371" s="251"/>
      <c r="M371" s="252"/>
      <c r="N371" s="253"/>
      <c r="O371" s="253"/>
      <c r="P371" s="253"/>
      <c r="Q371" s="253"/>
      <c r="R371" s="253"/>
      <c r="S371" s="253"/>
      <c r="T371" s="25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5" t="s">
        <v>178</v>
      </c>
      <c r="AU371" s="255" t="s">
        <v>85</v>
      </c>
      <c r="AV371" s="13" t="s">
        <v>83</v>
      </c>
      <c r="AW371" s="13" t="s">
        <v>32</v>
      </c>
      <c r="AX371" s="13" t="s">
        <v>76</v>
      </c>
      <c r="AY371" s="255" t="s">
        <v>168</v>
      </c>
    </row>
    <row r="372" s="14" customFormat="1">
      <c r="A372" s="14"/>
      <c r="B372" s="256"/>
      <c r="C372" s="257"/>
      <c r="D372" s="241" t="s">
        <v>178</v>
      </c>
      <c r="E372" s="258" t="s">
        <v>1</v>
      </c>
      <c r="F372" s="259" t="s">
        <v>450</v>
      </c>
      <c r="G372" s="257"/>
      <c r="H372" s="260">
        <v>1.5269999999999999</v>
      </c>
      <c r="I372" s="261"/>
      <c r="J372" s="257"/>
      <c r="K372" s="257"/>
      <c r="L372" s="262"/>
      <c r="M372" s="263"/>
      <c r="N372" s="264"/>
      <c r="O372" s="264"/>
      <c r="P372" s="264"/>
      <c r="Q372" s="264"/>
      <c r="R372" s="264"/>
      <c r="S372" s="264"/>
      <c r="T372" s="26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6" t="s">
        <v>178</v>
      </c>
      <c r="AU372" s="266" t="s">
        <v>85</v>
      </c>
      <c r="AV372" s="14" t="s">
        <v>85</v>
      </c>
      <c r="AW372" s="14" t="s">
        <v>32</v>
      </c>
      <c r="AX372" s="14" t="s">
        <v>76</v>
      </c>
      <c r="AY372" s="266" t="s">
        <v>168</v>
      </c>
    </row>
    <row r="373" s="14" customFormat="1">
      <c r="A373" s="14"/>
      <c r="B373" s="256"/>
      <c r="C373" s="257"/>
      <c r="D373" s="241" t="s">
        <v>178</v>
      </c>
      <c r="E373" s="258" t="s">
        <v>1</v>
      </c>
      <c r="F373" s="259" t="s">
        <v>451</v>
      </c>
      <c r="G373" s="257"/>
      <c r="H373" s="260">
        <v>1.3839999999999999</v>
      </c>
      <c r="I373" s="261"/>
      <c r="J373" s="257"/>
      <c r="K373" s="257"/>
      <c r="L373" s="262"/>
      <c r="M373" s="263"/>
      <c r="N373" s="264"/>
      <c r="O373" s="264"/>
      <c r="P373" s="264"/>
      <c r="Q373" s="264"/>
      <c r="R373" s="264"/>
      <c r="S373" s="264"/>
      <c r="T373" s="26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6" t="s">
        <v>178</v>
      </c>
      <c r="AU373" s="266" t="s">
        <v>85</v>
      </c>
      <c r="AV373" s="14" t="s">
        <v>85</v>
      </c>
      <c r="AW373" s="14" t="s">
        <v>32</v>
      </c>
      <c r="AX373" s="14" t="s">
        <v>76</v>
      </c>
      <c r="AY373" s="266" t="s">
        <v>168</v>
      </c>
    </row>
    <row r="374" s="14" customFormat="1">
      <c r="A374" s="14"/>
      <c r="B374" s="256"/>
      <c r="C374" s="257"/>
      <c r="D374" s="241" t="s">
        <v>178</v>
      </c>
      <c r="E374" s="258" t="s">
        <v>1</v>
      </c>
      <c r="F374" s="259" t="s">
        <v>452</v>
      </c>
      <c r="G374" s="257"/>
      <c r="H374" s="260">
        <v>1.2749999999999999</v>
      </c>
      <c r="I374" s="261"/>
      <c r="J374" s="257"/>
      <c r="K374" s="257"/>
      <c r="L374" s="262"/>
      <c r="M374" s="263"/>
      <c r="N374" s="264"/>
      <c r="O374" s="264"/>
      <c r="P374" s="264"/>
      <c r="Q374" s="264"/>
      <c r="R374" s="264"/>
      <c r="S374" s="264"/>
      <c r="T374" s="26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6" t="s">
        <v>178</v>
      </c>
      <c r="AU374" s="266" t="s">
        <v>85</v>
      </c>
      <c r="AV374" s="14" t="s">
        <v>85</v>
      </c>
      <c r="AW374" s="14" t="s">
        <v>32</v>
      </c>
      <c r="AX374" s="14" t="s">
        <v>76</v>
      </c>
      <c r="AY374" s="266" t="s">
        <v>168</v>
      </c>
    </row>
    <row r="375" s="14" customFormat="1">
      <c r="A375" s="14"/>
      <c r="B375" s="256"/>
      <c r="C375" s="257"/>
      <c r="D375" s="241" t="s">
        <v>178</v>
      </c>
      <c r="E375" s="258" t="s">
        <v>1</v>
      </c>
      <c r="F375" s="259" t="s">
        <v>453</v>
      </c>
      <c r="G375" s="257"/>
      <c r="H375" s="260">
        <v>2.3100000000000001</v>
      </c>
      <c r="I375" s="261"/>
      <c r="J375" s="257"/>
      <c r="K375" s="257"/>
      <c r="L375" s="262"/>
      <c r="M375" s="263"/>
      <c r="N375" s="264"/>
      <c r="O375" s="264"/>
      <c r="P375" s="264"/>
      <c r="Q375" s="264"/>
      <c r="R375" s="264"/>
      <c r="S375" s="264"/>
      <c r="T375" s="26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6" t="s">
        <v>178</v>
      </c>
      <c r="AU375" s="266" t="s">
        <v>85</v>
      </c>
      <c r="AV375" s="14" t="s">
        <v>85</v>
      </c>
      <c r="AW375" s="14" t="s">
        <v>32</v>
      </c>
      <c r="AX375" s="14" t="s">
        <v>76</v>
      </c>
      <c r="AY375" s="266" t="s">
        <v>168</v>
      </c>
    </row>
    <row r="376" s="14" customFormat="1">
      <c r="A376" s="14"/>
      <c r="B376" s="256"/>
      <c r="C376" s="257"/>
      <c r="D376" s="241" t="s">
        <v>178</v>
      </c>
      <c r="E376" s="258" t="s">
        <v>1</v>
      </c>
      <c r="F376" s="259" t="s">
        <v>454</v>
      </c>
      <c r="G376" s="257"/>
      <c r="H376" s="260">
        <v>0.35099999999999998</v>
      </c>
      <c r="I376" s="261"/>
      <c r="J376" s="257"/>
      <c r="K376" s="257"/>
      <c r="L376" s="262"/>
      <c r="M376" s="263"/>
      <c r="N376" s="264"/>
      <c r="O376" s="264"/>
      <c r="P376" s="264"/>
      <c r="Q376" s="264"/>
      <c r="R376" s="264"/>
      <c r="S376" s="264"/>
      <c r="T376" s="26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6" t="s">
        <v>178</v>
      </c>
      <c r="AU376" s="266" t="s">
        <v>85</v>
      </c>
      <c r="AV376" s="14" t="s">
        <v>85</v>
      </c>
      <c r="AW376" s="14" t="s">
        <v>32</v>
      </c>
      <c r="AX376" s="14" t="s">
        <v>76</v>
      </c>
      <c r="AY376" s="266" t="s">
        <v>168</v>
      </c>
    </row>
    <row r="377" s="14" customFormat="1">
      <c r="A377" s="14"/>
      <c r="B377" s="256"/>
      <c r="C377" s="257"/>
      <c r="D377" s="241" t="s">
        <v>178</v>
      </c>
      <c r="E377" s="258" t="s">
        <v>1</v>
      </c>
      <c r="F377" s="259" t="s">
        <v>455</v>
      </c>
      <c r="G377" s="257"/>
      <c r="H377" s="260">
        <v>0.33200000000000002</v>
      </c>
      <c r="I377" s="261"/>
      <c r="J377" s="257"/>
      <c r="K377" s="257"/>
      <c r="L377" s="262"/>
      <c r="M377" s="263"/>
      <c r="N377" s="264"/>
      <c r="O377" s="264"/>
      <c r="P377" s="264"/>
      <c r="Q377" s="264"/>
      <c r="R377" s="264"/>
      <c r="S377" s="264"/>
      <c r="T377" s="26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6" t="s">
        <v>178</v>
      </c>
      <c r="AU377" s="266" t="s">
        <v>85</v>
      </c>
      <c r="AV377" s="14" t="s">
        <v>85</v>
      </c>
      <c r="AW377" s="14" t="s">
        <v>32</v>
      </c>
      <c r="AX377" s="14" t="s">
        <v>76</v>
      </c>
      <c r="AY377" s="266" t="s">
        <v>168</v>
      </c>
    </row>
    <row r="378" s="15" customFormat="1">
      <c r="A378" s="15"/>
      <c r="B378" s="267"/>
      <c r="C378" s="268"/>
      <c r="D378" s="241" t="s">
        <v>178</v>
      </c>
      <c r="E378" s="269" t="s">
        <v>1</v>
      </c>
      <c r="F378" s="270" t="s">
        <v>183</v>
      </c>
      <c r="G378" s="268"/>
      <c r="H378" s="271">
        <v>51.302</v>
      </c>
      <c r="I378" s="272"/>
      <c r="J378" s="268"/>
      <c r="K378" s="268"/>
      <c r="L378" s="273"/>
      <c r="M378" s="274"/>
      <c r="N378" s="275"/>
      <c r="O378" s="275"/>
      <c r="P378" s="275"/>
      <c r="Q378" s="275"/>
      <c r="R378" s="275"/>
      <c r="S378" s="275"/>
      <c r="T378" s="276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77" t="s">
        <v>178</v>
      </c>
      <c r="AU378" s="277" t="s">
        <v>85</v>
      </c>
      <c r="AV378" s="15" t="s">
        <v>174</v>
      </c>
      <c r="AW378" s="15" t="s">
        <v>32</v>
      </c>
      <c r="AX378" s="15" t="s">
        <v>83</v>
      </c>
      <c r="AY378" s="277" t="s">
        <v>168</v>
      </c>
    </row>
    <row r="379" s="2" customFormat="1" ht="33" customHeight="1">
      <c r="A379" s="39"/>
      <c r="B379" s="40"/>
      <c r="C379" s="228" t="s">
        <v>456</v>
      </c>
      <c r="D379" s="228" t="s">
        <v>170</v>
      </c>
      <c r="E379" s="229" t="s">
        <v>457</v>
      </c>
      <c r="F379" s="230" t="s">
        <v>458</v>
      </c>
      <c r="G379" s="231" t="s">
        <v>194</v>
      </c>
      <c r="H379" s="232">
        <v>51.302</v>
      </c>
      <c r="I379" s="233"/>
      <c r="J379" s="234">
        <f>ROUND(I379*H379,2)</f>
        <v>0</v>
      </c>
      <c r="K379" s="230" t="s">
        <v>173</v>
      </c>
      <c r="L379" s="45"/>
      <c r="M379" s="235" t="s">
        <v>1</v>
      </c>
      <c r="N379" s="236" t="s">
        <v>41</v>
      </c>
      <c r="O379" s="92"/>
      <c r="P379" s="237">
        <f>O379*H379</f>
        <v>0</v>
      </c>
      <c r="Q379" s="237">
        <v>0</v>
      </c>
      <c r="R379" s="237">
        <f>Q379*H379</f>
        <v>0</v>
      </c>
      <c r="S379" s="237">
        <v>0.029000000000000001</v>
      </c>
      <c r="T379" s="238">
        <f>S379*H379</f>
        <v>1.4877580000000001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9" t="s">
        <v>174</v>
      </c>
      <c r="AT379" s="239" t="s">
        <v>170</v>
      </c>
      <c r="AU379" s="239" t="s">
        <v>85</v>
      </c>
      <c r="AY379" s="18" t="s">
        <v>168</v>
      </c>
      <c r="BE379" s="240">
        <f>IF(N379="základní",J379,0)</f>
        <v>0</v>
      </c>
      <c r="BF379" s="240">
        <f>IF(N379="snížená",J379,0)</f>
        <v>0</v>
      </c>
      <c r="BG379" s="240">
        <f>IF(N379="zákl. přenesená",J379,0)</f>
        <v>0</v>
      </c>
      <c r="BH379" s="240">
        <f>IF(N379="sníž. přenesená",J379,0)</f>
        <v>0</v>
      </c>
      <c r="BI379" s="240">
        <f>IF(N379="nulová",J379,0)</f>
        <v>0</v>
      </c>
      <c r="BJ379" s="18" t="s">
        <v>83</v>
      </c>
      <c r="BK379" s="240">
        <f>ROUND(I379*H379,2)</f>
        <v>0</v>
      </c>
      <c r="BL379" s="18" t="s">
        <v>174</v>
      </c>
      <c r="BM379" s="239" t="s">
        <v>459</v>
      </c>
    </row>
    <row r="380" s="2" customFormat="1">
      <c r="A380" s="39"/>
      <c r="B380" s="40"/>
      <c r="C380" s="41"/>
      <c r="D380" s="241" t="s">
        <v>176</v>
      </c>
      <c r="E380" s="41"/>
      <c r="F380" s="242" t="s">
        <v>460</v>
      </c>
      <c r="G380" s="41"/>
      <c r="H380" s="41"/>
      <c r="I380" s="243"/>
      <c r="J380" s="41"/>
      <c r="K380" s="41"/>
      <c r="L380" s="45"/>
      <c r="M380" s="244"/>
      <c r="N380" s="245"/>
      <c r="O380" s="92"/>
      <c r="P380" s="92"/>
      <c r="Q380" s="92"/>
      <c r="R380" s="92"/>
      <c r="S380" s="92"/>
      <c r="T380" s="93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176</v>
      </c>
      <c r="AU380" s="18" t="s">
        <v>85</v>
      </c>
    </row>
    <row r="381" s="2" customFormat="1" ht="33" customHeight="1">
      <c r="A381" s="39"/>
      <c r="B381" s="40"/>
      <c r="C381" s="228" t="s">
        <v>461</v>
      </c>
      <c r="D381" s="228" t="s">
        <v>170</v>
      </c>
      <c r="E381" s="229" t="s">
        <v>462</v>
      </c>
      <c r="F381" s="230" t="s">
        <v>463</v>
      </c>
      <c r="G381" s="231" t="s">
        <v>194</v>
      </c>
      <c r="H381" s="232">
        <v>111.173</v>
      </c>
      <c r="I381" s="233"/>
      <c r="J381" s="234">
        <f>ROUND(I381*H381,2)</f>
        <v>0</v>
      </c>
      <c r="K381" s="230" t="s">
        <v>173</v>
      </c>
      <c r="L381" s="45"/>
      <c r="M381" s="235" t="s">
        <v>1</v>
      </c>
      <c r="N381" s="236" t="s">
        <v>41</v>
      </c>
      <c r="O381" s="92"/>
      <c r="P381" s="237">
        <f>O381*H381</f>
        <v>0</v>
      </c>
      <c r="Q381" s="237">
        <v>0</v>
      </c>
      <c r="R381" s="237">
        <f>Q381*H381</f>
        <v>0</v>
      </c>
      <c r="S381" s="237">
        <v>1.3999999999999999</v>
      </c>
      <c r="T381" s="238">
        <f>S381*H381</f>
        <v>155.6422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9" t="s">
        <v>174</v>
      </c>
      <c r="AT381" s="239" t="s">
        <v>170</v>
      </c>
      <c r="AU381" s="239" t="s">
        <v>85</v>
      </c>
      <c r="AY381" s="18" t="s">
        <v>168</v>
      </c>
      <c r="BE381" s="240">
        <f>IF(N381="základní",J381,0)</f>
        <v>0</v>
      </c>
      <c r="BF381" s="240">
        <f>IF(N381="snížená",J381,0)</f>
        <v>0</v>
      </c>
      <c r="BG381" s="240">
        <f>IF(N381="zákl. přenesená",J381,0)</f>
        <v>0</v>
      </c>
      <c r="BH381" s="240">
        <f>IF(N381="sníž. přenesená",J381,0)</f>
        <v>0</v>
      </c>
      <c r="BI381" s="240">
        <f>IF(N381="nulová",J381,0)</f>
        <v>0</v>
      </c>
      <c r="BJ381" s="18" t="s">
        <v>83</v>
      </c>
      <c r="BK381" s="240">
        <f>ROUND(I381*H381,2)</f>
        <v>0</v>
      </c>
      <c r="BL381" s="18" t="s">
        <v>174</v>
      </c>
      <c r="BM381" s="239" t="s">
        <v>464</v>
      </c>
    </row>
    <row r="382" s="2" customFormat="1">
      <c r="A382" s="39"/>
      <c r="B382" s="40"/>
      <c r="C382" s="41"/>
      <c r="D382" s="241" t="s">
        <v>176</v>
      </c>
      <c r="E382" s="41"/>
      <c r="F382" s="242" t="s">
        <v>463</v>
      </c>
      <c r="G382" s="41"/>
      <c r="H382" s="41"/>
      <c r="I382" s="243"/>
      <c r="J382" s="41"/>
      <c r="K382" s="41"/>
      <c r="L382" s="45"/>
      <c r="M382" s="244"/>
      <c r="N382" s="245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176</v>
      </c>
      <c r="AU382" s="18" t="s">
        <v>85</v>
      </c>
    </row>
    <row r="383" s="13" customFormat="1">
      <c r="A383" s="13"/>
      <c r="B383" s="246"/>
      <c r="C383" s="247"/>
      <c r="D383" s="241" t="s">
        <v>178</v>
      </c>
      <c r="E383" s="248" t="s">
        <v>1</v>
      </c>
      <c r="F383" s="249" t="s">
        <v>326</v>
      </c>
      <c r="G383" s="247"/>
      <c r="H383" s="248" t="s">
        <v>1</v>
      </c>
      <c r="I383" s="250"/>
      <c r="J383" s="247"/>
      <c r="K383" s="247"/>
      <c r="L383" s="251"/>
      <c r="M383" s="252"/>
      <c r="N383" s="253"/>
      <c r="O383" s="253"/>
      <c r="P383" s="253"/>
      <c r="Q383" s="253"/>
      <c r="R383" s="253"/>
      <c r="S383" s="253"/>
      <c r="T383" s="25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5" t="s">
        <v>178</v>
      </c>
      <c r="AU383" s="255" t="s">
        <v>85</v>
      </c>
      <c r="AV383" s="13" t="s">
        <v>83</v>
      </c>
      <c r="AW383" s="13" t="s">
        <v>32</v>
      </c>
      <c r="AX383" s="13" t="s">
        <v>76</v>
      </c>
      <c r="AY383" s="255" t="s">
        <v>168</v>
      </c>
    </row>
    <row r="384" s="14" customFormat="1">
      <c r="A384" s="14"/>
      <c r="B384" s="256"/>
      <c r="C384" s="257"/>
      <c r="D384" s="241" t="s">
        <v>178</v>
      </c>
      <c r="E384" s="258" t="s">
        <v>1</v>
      </c>
      <c r="F384" s="259" t="s">
        <v>465</v>
      </c>
      <c r="G384" s="257"/>
      <c r="H384" s="260">
        <v>111.173</v>
      </c>
      <c r="I384" s="261"/>
      <c r="J384" s="257"/>
      <c r="K384" s="257"/>
      <c r="L384" s="262"/>
      <c r="M384" s="263"/>
      <c r="N384" s="264"/>
      <c r="O384" s="264"/>
      <c r="P384" s="264"/>
      <c r="Q384" s="264"/>
      <c r="R384" s="264"/>
      <c r="S384" s="264"/>
      <c r="T384" s="26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6" t="s">
        <v>178</v>
      </c>
      <c r="AU384" s="266" t="s">
        <v>85</v>
      </c>
      <c r="AV384" s="14" t="s">
        <v>85</v>
      </c>
      <c r="AW384" s="14" t="s">
        <v>32</v>
      </c>
      <c r="AX384" s="14" t="s">
        <v>76</v>
      </c>
      <c r="AY384" s="266" t="s">
        <v>168</v>
      </c>
    </row>
    <row r="385" s="15" customFormat="1">
      <c r="A385" s="15"/>
      <c r="B385" s="267"/>
      <c r="C385" s="268"/>
      <c r="D385" s="241" t="s">
        <v>178</v>
      </c>
      <c r="E385" s="269" t="s">
        <v>1</v>
      </c>
      <c r="F385" s="270" t="s">
        <v>183</v>
      </c>
      <c r="G385" s="268"/>
      <c r="H385" s="271">
        <v>111.173</v>
      </c>
      <c r="I385" s="272"/>
      <c r="J385" s="268"/>
      <c r="K385" s="268"/>
      <c r="L385" s="273"/>
      <c r="M385" s="274"/>
      <c r="N385" s="275"/>
      <c r="O385" s="275"/>
      <c r="P385" s="275"/>
      <c r="Q385" s="275"/>
      <c r="R385" s="275"/>
      <c r="S385" s="275"/>
      <c r="T385" s="276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77" t="s">
        <v>178</v>
      </c>
      <c r="AU385" s="277" t="s">
        <v>85</v>
      </c>
      <c r="AV385" s="15" t="s">
        <v>174</v>
      </c>
      <c r="AW385" s="15" t="s">
        <v>32</v>
      </c>
      <c r="AX385" s="15" t="s">
        <v>83</v>
      </c>
      <c r="AY385" s="277" t="s">
        <v>168</v>
      </c>
    </row>
    <row r="386" s="2" customFormat="1" ht="24.15" customHeight="1">
      <c r="A386" s="39"/>
      <c r="B386" s="40"/>
      <c r="C386" s="228" t="s">
        <v>466</v>
      </c>
      <c r="D386" s="228" t="s">
        <v>170</v>
      </c>
      <c r="E386" s="229" t="s">
        <v>467</v>
      </c>
      <c r="F386" s="230" t="s">
        <v>468</v>
      </c>
      <c r="G386" s="231" t="s">
        <v>194</v>
      </c>
      <c r="H386" s="232">
        <v>19.038</v>
      </c>
      <c r="I386" s="233"/>
      <c r="J386" s="234">
        <f>ROUND(I386*H386,2)</f>
        <v>0</v>
      </c>
      <c r="K386" s="230" t="s">
        <v>173</v>
      </c>
      <c r="L386" s="45"/>
      <c r="M386" s="235" t="s">
        <v>1</v>
      </c>
      <c r="N386" s="236" t="s">
        <v>41</v>
      </c>
      <c r="O386" s="92"/>
      <c r="P386" s="237">
        <f>O386*H386</f>
        <v>0</v>
      </c>
      <c r="Q386" s="237">
        <v>0</v>
      </c>
      <c r="R386" s="237">
        <f>Q386*H386</f>
        <v>0</v>
      </c>
      <c r="S386" s="237">
        <v>1.3999999999999999</v>
      </c>
      <c r="T386" s="238">
        <f>S386*H386</f>
        <v>26.653199999999998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9" t="s">
        <v>174</v>
      </c>
      <c r="AT386" s="239" t="s">
        <v>170</v>
      </c>
      <c r="AU386" s="239" t="s">
        <v>85</v>
      </c>
      <c r="AY386" s="18" t="s">
        <v>168</v>
      </c>
      <c r="BE386" s="240">
        <f>IF(N386="základní",J386,0)</f>
        <v>0</v>
      </c>
      <c r="BF386" s="240">
        <f>IF(N386="snížená",J386,0)</f>
        <v>0</v>
      </c>
      <c r="BG386" s="240">
        <f>IF(N386="zákl. přenesená",J386,0)</f>
        <v>0</v>
      </c>
      <c r="BH386" s="240">
        <f>IF(N386="sníž. přenesená",J386,0)</f>
        <v>0</v>
      </c>
      <c r="BI386" s="240">
        <f>IF(N386="nulová",J386,0)</f>
        <v>0</v>
      </c>
      <c r="BJ386" s="18" t="s">
        <v>83</v>
      </c>
      <c r="BK386" s="240">
        <f>ROUND(I386*H386,2)</f>
        <v>0</v>
      </c>
      <c r="BL386" s="18" t="s">
        <v>174</v>
      </c>
      <c r="BM386" s="239" t="s">
        <v>469</v>
      </c>
    </row>
    <row r="387" s="2" customFormat="1">
      <c r="A387" s="39"/>
      <c r="B387" s="40"/>
      <c r="C387" s="41"/>
      <c r="D387" s="241" t="s">
        <v>176</v>
      </c>
      <c r="E387" s="41"/>
      <c r="F387" s="242" t="s">
        <v>470</v>
      </c>
      <c r="G387" s="41"/>
      <c r="H387" s="41"/>
      <c r="I387" s="243"/>
      <c r="J387" s="41"/>
      <c r="K387" s="41"/>
      <c r="L387" s="45"/>
      <c r="M387" s="244"/>
      <c r="N387" s="245"/>
      <c r="O387" s="92"/>
      <c r="P387" s="92"/>
      <c r="Q387" s="92"/>
      <c r="R387" s="92"/>
      <c r="S387" s="92"/>
      <c r="T387" s="93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176</v>
      </c>
      <c r="AU387" s="18" t="s">
        <v>85</v>
      </c>
    </row>
    <row r="388" s="13" customFormat="1">
      <c r="A388" s="13"/>
      <c r="B388" s="246"/>
      <c r="C388" s="247"/>
      <c r="D388" s="241" t="s">
        <v>178</v>
      </c>
      <c r="E388" s="248" t="s">
        <v>1</v>
      </c>
      <c r="F388" s="249" t="s">
        <v>417</v>
      </c>
      <c r="G388" s="247"/>
      <c r="H388" s="248" t="s">
        <v>1</v>
      </c>
      <c r="I388" s="250"/>
      <c r="J388" s="247"/>
      <c r="K388" s="247"/>
      <c r="L388" s="251"/>
      <c r="M388" s="252"/>
      <c r="N388" s="253"/>
      <c r="O388" s="253"/>
      <c r="P388" s="253"/>
      <c r="Q388" s="253"/>
      <c r="R388" s="253"/>
      <c r="S388" s="253"/>
      <c r="T388" s="25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55" t="s">
        <v>178</v>
      </c>
      <c r="AU388" s="255" t="s">
        <v>85</v>
      </c>
      <c r="AV388" s="13" t="s">
        <v>83</v>
      </c>
      <c r="AW388" s="13" t="s">
        <v>32</v>
      </c>
      <c r="AX388" s="13" t="s">
        <v>76</v>
      </c>
      <c r="AY388" s="255" t="s">
        <v>168</v>
      </c>
    </row>
    <row r="389" s="13" customFormat="1">
      <c r="A389" s="13"/>
      <c r="B389" s="246"/>
      <c r="C389" s="247"/>
      <c r="D389" s="241" t="s">
        <v>178</v>
      </c>
      <c r="E389" s="248" t="s">
        <v>1</v>
      </c>
      <c r="F389" s="249" t="s">
        <v>471</v>
      </c>
      <c r="G389" s="247"/>
      <c r="H389" s="248" t="s">
        <v>1</v>
      </c>
      <c r="I389" s="250"/>
      <c r="J389" s="247"/>
      <c r="K389" s="247"/>
      <c r="L389" s="251"/>
      <c r="M389" s="252"/>
      <c r="N389" s="253"/>
      <c r="O389" s="253"/>
      <c r="P389" s="253"/>
      <c r="Q389" s="253"/>
      <c r="R389" s="253"/>
      <c r="S389" s="253"/>
      <c r="T389" s="25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5" t="s">
        <v>178</v>
      </c>
      <c r="AU389" s="255" t="s">
        <v>85</v>
      </c>
      <c r="AV389" s="13" t="s">
        <v>83</v>
      </c>
      <c r="AW389" s="13" t="s">
        <v>32</v>
      </c>
      <c r="AX389" s="13" t="s">
        <v>76</v>
      </c>
      <c r="AY389" s="255" t="s">
        <v>168</v>
      </c>
    </row>
    <row r="390" s="14" customFormat="1">
      <c r="A390" s="14"/>
      <c r="B390" s="256"/>
      <c r="C390" s="257"/>
      <c r="D390" s="241" t="s">
        <v>178</v>
      </c>
      <c r="E390" s="258" t="s">
        <v>1</v>
      </c>
      <c r="F390" s="259" t="s">
        <v>472</v>
      </c>
      <c r="G390" s="257"/>
      <c r="H390" s="260">
        <v>19.038</v>
      </c>
      <c r="I390" s="261"/>
      <c r="J390" s="257"/>
      <c r="K390" s="257"/>
      <c r="L390" s="262"/>
      <c r="M390" s="263"/>
      <c r="N390" s="264"/>
      <c r="O390" s="264"/>
      <c r="P390" s="264"/>
      <c r="Q390" s="264"/>
      <c r="R390" s="264"/>
      <c r="S390" s="264"/>
      <c r="T390" s="26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6" t="s">
        <v>178</v>
      </c>
      <c r="AU390" s="266" t="s">
        <v>85</v>
      </c>
      <c r="AV390" s="14" t="s">
        <v>85</v>
      </c>
      <c r="AW390" s="14" t="s">
        <v>32</v>
      </c>
      <c r="AX390" s="14" t="s">
        <v>76</v>
      </c>
      <c r="AY390" s="266" t="s">
        <v>168</v>
      </c>
    </row>
    <row r="391" s="16" customFormat="1">
      <c r="A391" s="16"/>
      <c r="B391" s="288"/>
      <c r="C391" s="289"/>
      <c r="D391" s="241" t="s">
        <v>178</v>
      </c>
      <c r="E391" s="290" t="s">
        <v>1</v>
      </c>
      <c r="F391" s="291" t="s">
        <v>334</v>
      </c>
      <c r="G391" s="289"/>
      <c r="H391" s="292">
        <v>19.038</v>
      </c>
      <c r="I391" s="293"/>
      <c r="J391" s="289"/>
      <c r="K391" s="289"/>
      <c r="L391" s="294"/>
      <c r="M391" s="295"/>
      <c r="N391" s="296"/>
      <c r="O391" s="296"/>
      <c r="P391" s="296"/>
      <c r="Q391" s="296"/>
      <c r="R391" s="296"/>
      <c r="S391" s="296"/>
      <c r="T391" s="297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T391" s="298" t="s">
        <v>178</v>
      </c>
      <c r="AU391" s="298" t="s">
        <v>85</v>
      </c>
      <c r="AV391" s="16" t="s">
        <v>116</v>
      </c>
      <c r="AW391" s="16" t="s">
        <v>32</v>
      </c>
      <c r="AX391" s="16" t="s">
        <v>76</v>
      </c>
      <c r="AY391" s="298" t="s">
        <v>168</v>
      </c>
    </row>
    <row r="392" s="15" customFormat="1">
      <c r="A392" s="15"/>
      <c r="B392" s="267"/>
      <c r="C392" s="268"/>
      <c r="D392" s="241" t="s">
        <v>178</v>
      </c>
      <c r="E392" s="269" t="s">
        <v>1</v>
      </c>
      <c r="F392" s="270" t="s">
        <v>183</v>
      </c>
      <c r="G392" s="268"/>
      <c r="H392" s="271">
        <v>19.038</v>
      </c>
      <c r="I392" s="272"/>
      <c r="J392" s="268"/>
      <c r="K392" s="268"/>
      <c r="L392" s="273"/>
      <c r="M392" s="274"/>
      <c r="N392" s="275"/>
      <c r="O392" s="275"/>
      <c r="P392" s="275"/>
      <c r="Q392" s="275"/>
      <c r="R392" s="275"/>
      <c r="S392" s="275"/>
      <c r="T392" s="276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77" t="s">
        <v>178</v>
      </c>
      <c r="AU392" s="277" t="s">
        <v>85</v>
      </c>
      <c r="AV392" s="15" t="s">
        <v>174</v>
      </c>
      <c r="AW392" s="15" t="s">
        <v>32</v>
      </c>
      <c r="AX392" s="15" t="s">
        <v>83</v>
      </c>
      <c r="AY392" s="277" t="s">
        <v>168</v>
      </c>
    </row>
    <row r="393" s="2" customFormat="1" ht="24.15" customHeight="1">
      <c r="A393" s="39"/>
      <c r="B393" s="40"/>
      <c r="C393" s="228" t="s">
        <v>473</v>
      </c>
      <c r="D393" s="228" t="s">
        <v>170</v>
      </c>
      <c r="E393" s="229" t="s">
        <v>474</v>
      </c>
      <c r="F393" s="230" t="s">
        <v>475</v>
      </c>
      <c r="G393" s="231" t="s">
        <v>114</v>
      </c>
      <c r="H393" s="232">
        <v>0.85999999999999999</v>
      </c>
      <c r="I393" s="233"/>
      <c r="J393" s="234">
        <f>ROUND(I393*H393,2)</f>
        <v>0</v>
      </c>
      <c r="K393" s="230" t="s">
        <v>173</v>
      </c>
      <c r="L393" s="45"/>
      <c r="M393" s="235" t="s">
        <v>1</v>
      </c>
      <c r="N393" s="236" t="s">
        <v>41</v>
      </c>
      <c r="O393" s="92"/>
      <c r="P393" s="237">
        <f>O393*H393</f>
        <v>0</v>
      </c>
      <c r="Q393" s="237">
        <v>0</v>
      </c>
      <c r="R393" s="237">
        <f>Q393*H393</f>
        <v>0</v>
      </c>
      <c r="S393" s="237">
        <v>0.074999999999999997</v>
      </c>
      <c r="T393" s="238">
        <f>S393*H393</f>
        <v>0.064500000000000002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9" t="s">
        <v>174</v>
      </c>
      <c r="AT393" s="239" t="s">
        <v>170</v>
      </c>
      <c r="AU393" s="239" t="s">
        <v>85</v>
      </c>
      <c r="AY393" s="18" t="s">
        <v>168</v>
      </c>
      <c r="BE393" s="240">
        <f>IF(N393="základní",J393,0)</f>
        <v>0</v>
      </c>
      <c r="BF393" s="240">
        <f>IF(N393="snížená",J393,0)</f>
        <v>0</v>
      </c>
      <c r="BG393" s="240">
        <f>IF(N393="zákl. přenesená",J393,0)</f>
        <v>0</v>
      </c>
      <c r="BH393" s="240">
        <f>IF(N393="sníž. přenesená",J393,0)</f>
        <v>0</v>
      </c>
      <c r="BI393" s="240">
        <f>IF(N393="nulová",J393,0)</f>
        <v>0</v>
      </c>
      <c r="BJ393" s="18" t="s">
        <v>83</v>
      </c>
      <c r="BK393" s="240">
        <f>ROUND(I393*H393,2)</f>
        <v>0</v>
      </c>
      <c r="BL393" s="18" t="s">
        <v>174</v>
      </c>
      <c r="BM393" s="239" t="s">
        <v>476</v>
      </c>
    </row>
    <row r="394" s="2" customFormat="1">
      <c r="A394" s="39"/>
      <c r="B394" s="40"/>
      <c r="C394" s="41"/>
      <c r="D394" s="241" t="s">
        <v>176</v>
      </c>
      <c r="E394" s="41"/>
      <c r="F394" s="242" t="s">
        <v>477</v>
      </c>
      <c r="G394" s="41"/>
      <c r="H394" s="41"/>
      <c r="I394" s="243"/>
      <c r="J394" s="41"/>
      <c r="K394" s="41"/>
      <c r="L394" s="45"/>
      <c r="M394" s="244"/>
      <c r="N394" s="245"/>
      <c r="O394" s="92"/>
      <c r="P394" s="92"/>
      <c r="Q394" s="92"/>
      <c r="R394" s="92"/>
      <c r="S394" s="92"/>
      <c r="T394" s="93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176</v>
      </c>
      <c r="AU394" s="18" t="s">
        <v>85</v>
      </c>
    </row>
    <row r="395" s="13" customFormat="1">
      <c r="A395" s="13"/>
      <c r="B395" s="246"/>
      <c r="C395" s="247"/>
      <c r="D395" s="241" t="s">
        <v>178</v>
      </c>
      <c r="E395" s="248" t="s">
        <v>1</v>
      </c>
      <c r="F395" s="249" t="s">
        <v>478</v>
      </c>
      <c r="G395" s="247"/>
      <c r="H395" s="248" t="s">
        <v>1</v>
      </c>
      <c r="I395" s="250"/>
      <c r="J395" s="247"/>
      <c r="K395" s="247"/>
      <c r="L395" s="251"/>
      <c r="M395" s="252"/>
      <c r="N395" s="253"/>
      <c r="O395" s="253"/>
      <c r="P395" s="253"/>
      <c r="Q395" s="253"/>
      <c r="R395" s="253"/>
      <c r="S395" s="253"/>
      <c r="T395" s="25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5" t="s">
        <v>178</v>
      </c>
      <c r="AU395" s="255" t="s">
        <v>85</v>
      </c>
      <c r="AV395" s="13" t="s">
        <v>83</v>
      </c>
      <c r="AW395" s="13" t="s">
        <v>32</v>
      </c>
      <c r="AX395" s="13" t="s">
        <v>76</v>
      </c>
      <c r="AY395" s="255" t="s">
        <v>168</v>
      </c>
    </row>
    <row r="396" s="14" customFormat="1">
      <c r="A396" s="14"/>
      <c r="B396" s="256"/>
      <c r="C396" s="257"/>
      <c r="D396" s="241" t="s">
        <v>178</v>
      </c>
      <c r="E396" s="258" t="s">
        <v>1</v>
      </c>
      <c r="F396" s="259" t="s">
        <v>479</v>
      </c>
      <c r="G396" s="257"/>
      <c r="H396" s="260">
        <v>0.5</v>
      </c>
      <c r="I396" s="261"/>
      <c r="J396" s="257"/>
      <c r="K396" s="257"/>
      <c r="L396" s="262"/>
      <c r="M396" s="263"/>
      <c r="N396" s="264"/>
      <c r="O396" s="264"/>
      <c r="P396" s="264"/>
      <c r="Q396" s="264"/>
      <c r="R396" s="264"/>
      <c r="S396" s="264"/>
      <c r="T396" s="26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6" t="s">
        <v>178</v>
      </c>
      <c r="AU396" s="266" t="s">
        <v>85</v>
      </c>
      <c r="AV396" s="14" t="s">
        <v>85</v>
      </c>
      <c r="AW396" s="14" t="s">
        <v>32</v>
      </c>
      <c r="AX396" s="14" t="s">
        <v>76</v>
      </c>
      <c r="AY396" s="266" t="s">
        <v>168</v>
      </c>
    </row>
    <row r="397" s="14" customFormat="1">
      <c r="A397" s="14"/>
      <c r="B397" s="256"/>
      <c r="C397" s="257"/>
      <c r="D397" s="241" t="s">
        <v>178</v>
      </c>
      <c r="E397" s="258" t="s">
        <v>1</v>
      </c>
      <c r="F397" s="259" t="s">
        <v>383</v>
      </c>
      <c r="G397" s="257"/>
      <c r="H397" s="260">
        <v>0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178</v>
      </c>
      <c r="AU397" s="266" t="s">
        <v>85</v>
      </c>
      <c r="AV397" s="14" t="s">
        <v>85</v>
      </c>
      <c r="AW397" s="14" t="s">
        <v>32</v>
      </c>
      <c r="AX397" s="14" t="s">
        <v>76</v>
      </c>
      <c r="AY397" s="266" t="s">
        <v>168</v>
      </c>
    </row>
    <row r="398" s="14" customFormat="1">
      <c r="A398" s="14"/>
      <c r="B398" s="256"/>
      <c r="C398" s="257"/>
      <c r="D398" s="241" t="s">
        <v>178</v>
      </c>
      <c r="E398" s="258" t="s">
        <v>1</v>
      </c>
      <c r="F398" s="259" t="s">
        <v>480</v>
      </c>
      <c r="G398" s="257"/>
      <c r="H398" s="260">
        <v>0.35999999999999999</v>
      </c>
      <c r="I398" s="261"/>
      <c r="J398" s="257"/>
      <c r="K398" s="257"/>
      <c r="L398" s="262"/>
      <c r="M398" s="263"/>
      <c r="N398" s="264"/>
      <c r="O398" s="264"/>
      <c r="P398" s="264"/>
      <c r="Q398" s="264"/>
      <c r="R398" s="264"/>
      <c r="S398" s="264"/>
      <c r="T398" s="26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6" t="s">
        <v>178</v>
      </c>
      <c r="AU398" s="266" t="s">
        <v>85</v>
      </c>
      <c r="AV398" s="14" t="s">
        <v>85</v>
      </c>
      <c r="AW398" s="14" t="s">
        <v>32</v>
      </c>
      <c r="AX398" s="14" t="s">
        <v>76</v>
      </c>
      <c r="AY398" s="266" t="s">
        <v>168</v>
      </c>
    </row>
    <row r="399" s="14" customFormat="1">
      <c r="A399" s="14"/>
      <c r="B399" s="256"/>
      <c r="C399" s="257"/>
      <c r="D399" s="241" t="s">
        <v>178</v>
      </c>
      <c r="E399" s="258" t="s">
        <v>1</v>
      </c>
      <c r="F399" s="259" t="s">
        <v>481</v>
      </c>
      <c r="G399" s="257"/>
      <c r="H399" s="260">
        <v>0</v>
      </c>
      <c r="I399" s="261"/>
      <c r="J399" s="257"/>
      <c r="K399" s="257"/>
      <c r="L399" s="262"/>
      <c r="M399" s="263"/>
      <c r="N399" s="264"/>
      <c r="O399" s="264"/>
      <c r="P399" s="264"/>
      <c r="Q399" s="264"/>
      <c r="R399" s="264"/>
      <c r="S399" s="264"/>
      <c r="T399" s="26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6" t="s">
        <v>178</v>
      </c>
      <c r="AU399" s="266" t="s">
        <v>85</v>
      </c>
      <c r="AV399" s="14" t="s">
        <v>85</v>
      </c>
      <c r="AW399" s="14" t="s">
        <v>32</v>
      </c>
      <c r="AX399" s="14" t="s">
        <v>76</v>
      </c>
      <c r="AY399" s="266" t="s">
        <v>168</v>
      </c>
    </row>
    <row r="400" s="15" customFormat="1">
      <c r="A400" s="15"/>
      <c r="B400" s="267"/>
      <c r="C400" s="268"/>
      <c r="D400" s="241" t="s">
        <v>178</v>
      </c>
      <c r="E400" s="269" t="s">
        <v>1</v>
      </c>
      <c r="F400" s="270" t="s">
        <v>183</v>
      </c>
      <c r="G400" s="268"/>
      <c r="H400" s="271">
        <v>0.85999999999999999</v>
      </c>
      <c r="I400" s="272"/>
      <c r="J400" s="268"/>
      <c r="K400" s="268"/>
      <c r="L400" s="273"/>
      <c r="M400" s="274"/>
      <c r="N400" s="275"/>
      <c r="O400" s="275"/>
      <c r="P400" s="275"/>
      <c r="Q400" s="275"/>
      <c r="R400" s="275"/>
      <c r="S400" s="275"/>
      <c r="T400" s="276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7" t="s">
        <v>178</v>
      </c>
      <c r="AU400" s="277" t="s">
        <v>85</v>
      </c>
      <c r="AV400" s="15" t="s">
        <v>174</v>
      </c>
      <c r="AW400" s="15" t="s">
        <v>32</v>
      </c>
      <c r="AX400" s="15" t="s">
        <v>83</v>
      </c>
      <c r="AY400" s="277" t="s">
        <v>168</v>
      </c>
    </row>
    <row r="401" s="2" customFormat="1" ht="24.15" customHeight="1">
      <c r="A401" s="39"/>
      <c r="B401" s="40"/>
      <c r="C401" s="228" t="s">
        <v>482</v>
      </c>
      <c r="D401" s="228" t="s">
        <v>170</v>
      </c>
      <c r="E401" s="229" t="s">
        <v>483</v>
      </c>
      <c r="F401" s="230" t="s">
        <v>484</v>
      </c>
      <c r="G401" s="231" t="s">
        <v>114</v>
      </c>
      <c r="H401" s="232">
        <v>13.323</v>
      </c>
      <c r="I401" s="233"/>
      <c r="J401" s="234">
        <f>ROUND(I401*H401,2)</f>
        <v>0</v>
      </c>
      <c r="K401" s="230" t="s">
        <v>173</v>
      </c>
      <c r="L401" s="45"/>
      <c r="M401" s="235" t="s">
        <v>1</v>
      </c>
      <c r="N401" s="236" t="s">
        <v>41</v>
      </c>
      <c r="O401" s="92"/>
      <c r="P401" s="237">
        <f>O401*H401</f>
        <v>0</v>
      </c>
      <c r="Q401" s="237">
        <v>0</v>
      </c>
      <c r="R401" s="237">
        <f>Q401*H401</f>
        <v>0</v>
      </c>
      <c r="S401" s="237">
        <v>0.062</v>
      </c>
      <c r="T401" s="238">
        <f>S401*H401</f>
        <v>0.82602600000000004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9" t="s">
        <v>174</v>
      </c>
      <c r="AT401" s="239" t="s">
        <v>170</v>
      </c>
      <c r="AU401" s="239" t="s">
        <v>85</v>
      </c>
      <c r="AY401" s="18" t="s">
        <v>168</v>
      </c>
      <c r="BE401" s="240">
        <f>IF(N401="základní",J401,0)</f>
        <v>0</v>
      </c>
      <c r="BF401" s="240">
        <f>IF(N401="snížená",J401,0)</f>
        <v>0</v>
      </c>
      <c r="BG401" s="240">
        <f>IF(N401="zákl. přenesená",J401,0)</f>
        <v>0</v>
      </c>
      <c r="BH401" s="240">
        <f>IF(N401="sníž. přenesená",J401,0)</f>
        <v>0</v>
      </c>
      <c r="BI401" s="240">
        <f>IF(N401="nulová",J401,0)</f>
        <v>0</v>
      </c>
      <c r="BJ401" s="18" t="s">
        <v>83</v>
      </c>
      <c r="BK401" s="240">
        <f>ROUND(I401*H401,2)</f>
        <v>0</v>
      </c>
      <c r="BL401" s="18" t="s">
        <v>174</v>
      </c>
      <c r="BM401" s="239" t="s">
        <v>485</v>
      </c>
    </row>
    <row r="402" s="2" customFormat="1">
      <c r="A402" s="39"/>
      <c r="B402" s="40"/>
      <c r="C402" s="41"/>
      <c r="D402" s="241" t="s">
        <v>176</v>
      </c>
      <c r="E402" s="41"/>
      <c r="F402" s="242" t="s">
        <v>486</v>
      </c>
      <c r="G402" s="41"/>
      <c r="H402" s="41"/>
      <c r="I402" s="243"/>
      <c r="J402" s="41"/>
      <c r="K402" s="41"/>
      <c r="L402" s="45"/>
      <c r="M402" s="244"/>
      <c r="N402" s="245"/>
      <c r="O402" s="92"/>
      <c r="P402" s="92"/>
      <c r="Q402" s="92"/>
      <c r="R402" s="92"/>
      <c r="S402" s="92"/>
      <c r="T402" s="93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18" t="s">
        <v>176</v>
      </c>
      <c r="AU402" s="18" t="s">
        <v>85</v>
      </c>
    </row>
    <row r="403" s="13" customFormat="1">
      <c r="A403" s="13"/>
      <c r="B403" s="246"/>
      <c r="C403" s="247"/>
      <c r="D403" s="241" t="s">
        <v>178</v>
      </c>
      <c r="E403" s="248" t="s">
        <v>1</v>
      </c>
      <c r="F403" s="249" t="s">
        <v>478</v>
      </c>
      <c r="G403" s="247"/>
      <c r="H403" s="248" t="s">
        <v>1</v>
      </c>
      <c r="I403" s="250"/>
      <c r="J403" s="247"/>
      <c r="K403" s="247"/>
      <c r="L403" s="251"/>
      <c r="M403" s="252"/>
      <c r="N403" s="253"/>
      <c r="O403" s="253"/>
      <c r="P403" s="253"/>
      <c r="Q403" s="253"/>
      <c r="R403" s="253"/>
      <c r="S403" s="253"/>
      <c r="T403" s="25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5" t="s">
        <v>178</v>
      </c>
      <c r="AU403" s="255" t="s">
        <v>85</v>
      </c>
      <c r="AV403" s="13" t="s">
        <v>83</v>
      </c>
      <c r="AW403" s="13" t="s">
        <v>32</v>
      </c>
      <c r="AX403" s="13" t="s">
        <v>76</v>
      </c>
      <c r="AY403" s="255" t="s">
        <v>168</v>
      </c>
    </row>
    <row r="404" s="14" customFormat="1">
      <c r="A404" s="14"/>
      <c r="B404" s="256"/>
      <c r="C404" s="257"/>
      <c r="D404" s="241" t="s">
        <v>178</v>
      </c>
      <c r="E404" s="258" t="s">
        <v>1</v>
      </c>
      <c r="F404" s="259" t="s">
        <v>487</v>
      </c>
      <c r="G404" s="257"/>
      <c r="H404" s="260">
        <v>1.44</v>
      </c>
      <c r="I404" s="261"/>
      <c r="J404" s="257"/>
      <c r="K404" s="257"/>
      <c r="L404" s="262"/>
      <c r="M404" s="263"/>
      <c r="N404" s="264"/>
      <c r="O404" s="264"/>
      <c r="P404" s="264"/>
      <c r="Q404" s="264"/>
      <c r="R404" s="264"/>
      <c r="S404" s="264"/>
      <c r="T404" s="26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6" t="s">
        <v>178</v>
      </c>
      <c r="AU404" s="266" t="s">
        <v>85</v>
      </c>
      <c r="AV404" s="14" t="s">
        <v>85</v>
      </c>
      <c r="AW404" s="14" t="s">
        <v>32</v>
      </c>
      <c r="AX404" s="14" t="s">
        <v>76</v>
      </c>
      <c r="AY404" s="266" t="s">
        <v>168</v>
      </c>
    </row>
    <row r="405" s="14" customFormat="1">
      <c r="A405" s="14"/>
      <c r="B405" s="256"/>
      <c r="C405" s="257"/>
      <c r="D405" s="241" t="s">
        <v>178</v>
      </c>
      <c r="E405" s="258" t="s">
        <v>1</v>
      </c>
      <c r="F405" s="259" t="s">
        <v>383</v>
      </c>
      <c r="G405" s="257"/>
      <c r="H405" s="260">
        <v>0</v>
      </c>
      <c r="I405" s="261"/>
      <c r="J405" s="257"/>
      <c r="K405" s="257"/>
      <c r="L405" s="262"/>
      <c r="M405" s="263"/>
      <c r="N405" s="264"/>
      <c r="O405" s="264"/>
      <c r="P405" s="264"/>
      <c r="Q405" s="264"/>
      <c r="R405" s="264"/>
      <c r="S405" s="264"/>
      <c r="T405" s="26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6" t="s">
        <v>178</v>
      </c>
      <c r="AU405" s="266" t="s">
        <v>85</v>
      </c>
      <c r="AV405" s="14" t="s">
        <v>85</v>
      </c>
      <c r="AW405" s="14" t="s">
        <v>32</v>
      </c>
      <c r="AX405" s="14" t="s">
        <v>76</v>
      </c>
      <c r="AY405" s="266" t="s">
        <v>168</v>
      </c>
    </row>
    <row r="406" s="14" customFormat="1">
      <c r="A406" s="14"/>
      <c r="B406" s="256"/>
      <c r="C406" s="257"/>
      <c r="D406" s="241" t="s">
        <v>178</v>
      </c>
      <c r="E406" s="258" t="s">
        <v>1</v>
      </c>
      <c r="F406" s="259" t="s">
        <v>488</v>
      </c>
      <c r="G406" s="257"/>
      <c r="H406" s="260">
        <v>4.3799999999999999</v>
      </c>
      <c r="I406" s="261"/>
      <c r="J406" s="257"/>
      <c r="K406" s="257"/>
      <c r="L406" s="262"/>
      <c r="M406" s="263"/>
      <c r="N406" s="264"/>
      <c r="O406" s="264"/>
      <c r="P406" s="264"/>
      <c r="Q406" s="264"/>
      <c r="R406" s="264"/>
      <c r="S406" s="264"/>
      <c r="T406" s="26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6" t="s">
        <v>178</v>
      </c>
      <c r="AU406" s="266" t="s">
        <v>85</v>
      </c>
      <c r="AV406" s="14" t="s">
        <v>85</v>
      </c>
      <c r="AW406" s="14" t="s">
        <v>32</v>
      </c>
      <c r="AX406" s="14" t="s">
        <v>76</v>
      </c>
      <c r="AY406" s="266" t="s">
        <v>168</v>
      </c>
    </row>
    <row r="407" s="14" customFormat="1">
      <c r="A407" s="14"/>
      <c r="B407" s="256"/>
      <c r="C407" s="257"/>
      <c r="D407" s="241" t="s">
        <v>178</v>
      </c>
      <c r="E407" s="258" t="s">
        <v>1</v>
      </c>
      <c r="F407" s="259" t="s">
        <v>489</v>
      </c>
      <c r="G407" s="257"/>
      <c r="H407" s="260">
        <v>5.4000000000000004</v>
      </c>
      <c r="I407" s="261"/>
      <c r="J407" s="257"/>
      <c r="K407" s="257"/>
      <c r="L407" s="262"/>
      <c r="M407" s="263"/>
      <c r="N407" s="264"/>
      <c r="O407" s="264"/>
      <c r="P407" s="264"/>
      <c r="Q407" s="264"/>
      <c r="R407" s="264"/>
      <c r="S407" s="264"/>
      <c r="T407" s="26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6" t="s">
        <v>178</v>
      </c>
      <c r="AU407" s="266" t="s">
        <v>85</v>
      </c>
      <c r="AV407" s="14" t="s">
        <v>85</v>
      </c>
      <c r="AW407" s="14" t="s">
        <v>32</v>
      </c>
      <c r="AX407" s="14" t="s">
        <v>76</v>
      </c>
      <c r="AY407" s="266" t="s">
        <v>168</v>
      </c>
    </row>
    <row r="408" s="14" customFormat="1">
      <c r="A408" s="14"/>
      <c r="B408" s="256"/>
      <c r="C408" s="257"/>
      <c r="D408" s="241" t="s">
        <v>178</v>
      </c>
      <c r="E408" s="258" t="s">
        <v>1</v>
      </c>
      <c r="F408" s="259" t="s">
        <v>490</v>
      </c>
      <c r="G408" s="257"/>
      <c r="H408" s="260">
        <v>2.1030000000000002</v>
      </c>
      <c r="I408" s="261"/>
      <c r="J408" s="257"/>
      <c r="K408" s="257"/>
      <c r="L408" s="262"/>
      <c r="M408" s="263"/>
      <c r="N408" s="264"/>
      <c r="O408" s="264"/>
      <c r="P408" s="264"/>
      <c r="Q408" s="264"/>
      <c r="R408" s="264"/>
      <c r="S408" s="264"/>
      <c r="T408" s="26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6" t="s">
        <v>178</v>
      </c>
      <c r="AU408" s="266" t="s">
        <v>85</v>
      </c>
      <c r="AV408" s="14" t="s">
        <v>85</v>
      </c>
      <c r="AW408" s="14" t="s">
        <v>32</v>
      </c>
      <c r="AX408" s="14" t="s">
        <v>76</v>
      </c>
      <c r="AY408" s="266" t="s">
        <v>168</v>
      </c>
    </row>
    <row r="409" s="15" customFormat="1">
      <c r="A409" s="15"/>
      <c r="B409" s="267"/>
      <c r="C409" s="268"/>
      <c r="D409" s="241" t="s">
        <v>178</v>
      </c>
      <c r="E409" s="269" t="s">
        <v>1</v>
      </c>
      <c r="F409" s="270" t="s">
        <v>183</v>
      </c>
      <c r="G409" s="268"/>
      <c r="H409" s="271">
        <v>13.323</v>
      </c>
      <c r="I409" s="272"/>
      <c r="J409" s="268"/>
      <c r="K409" s="268"/>
      <c r="L409" s="273"/>
      <c r="M409" s="274"/>
      <c r="N409" s="275"/>
      <c r="O409" s="275"/>
      <c r="P409" s="275"/>
      <c r="Q409" s="275"/>
      <c r="R409" s="275"/>
      <c r="S409" s="275"/>
      <c r="T409" s="276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77" t="s">
        <v>178</v>
      </c>
      <c r="AU409" s="277" t="s">
        <v>85</v>
      </c>
      <c r="AV409" s="15" t="s">
        <v>174</v>
      </c>
      <c r="AW409" s="15" t="s">
        <v>32</v>
      </c>
      <c r="AX409" s="15" t="s">
        <v>83</v>
      </c>
      <c r="AY409" s="277" t="s">
        <v>168</v>
      </c>
    </row>
    <row r="410" s="2" customFormat="1" ht="24.15" customHeight="1">
      <c r="A410" s="39"/>
      <c r="B410" s="40"/>
      <c r="C410" s="228" t="s">
        <v>491</v>
      </c>
      <c r="D410" s="228" t="s">
        <v>170</v>
      </c>
      <c r="E410" s="229" t="s">
        <v>492</v>
      </c>
      <c r="F410" s="230" t="s">
        <v>493</v>
      </c>
      <c r="G410" s="231" t="s">
        <v>114</v>
      </c>
      <c r="H410" s="232">
        <v>65.519999999999996</v>
      </c>
      <c r="I410" s="233"/>
      <c r="J410" s="234">
        <f>ROUND(I410*H410,2)</f>
        <v>0</v>
      </c>
      <c r="K410" s="230" t="s">
        <v>173</v>
      </c>
      <c r="L410" s="45"/>
      <c r="M410" s="235" t="s">
        <v>1</v>
      </c>
      <c r="N410" s="236" t="s">
        <v>41</v>
      </c>
      <c r="O410" s="92"/>
      <c r="P410" s="237">
        <f>O410*H410</f>
        <v>0</v>
      </c>
      <c r="Q410" s="237">
        <v>0</v>
      </c>
      <c r="R410" s="237">
        <f>Q410*H410</f>
        <v>0</v>
      </c>
      <c r="S410" s="237">
        <v>0.053999999999999999</v>
      </c>
      <c r="T410" s="238">
        <f>S410*H410</f>
        <v>3.5380799999999999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9" t="s">
        <v>174</v>
      </c>
      <c r="AT410" s="239" t="s">
        <v>170</v>
      </c>
      <c r="AU410" s="239" t="s">
        <v>85</v>
      </c>
      <c r="AY410" s="18" t="s">
        <v>168</v>
      </c>
      <c r="BE410" s="240">
        <f>IF(N410="základní",J410,0)</f>
        <v>0</v>
      </c>
      <c r="BF410" s="240">
        <f>IF(N410="snížená",J410,0)</f>
        <v>0</v>
      </c>
      <c r="BG410" s="240">
        <f>IF(N410="zákl. přenesená",J410,0)</f>
        <v>0</v>
      </c>
      <c r="BH410" s="240">
        <f>IF(N410="sníž. přenesená",J410,0)</f>
        <v>0</v>
      </c>
      <c r="BI410" s="240">
        <f>IF(N410="nulová",J410,0)</f>
        <v>0</v>
      </c>
      <c r="BJ410" s="18" t="s">
        <v>83</v>
      </c>
      <c r="BK410" s="240">
        <f>ROUND(I410*H410,2)</f>
        <v>0</v>
      </c>
      <c r="BL410" s="18" t="s">
        <v>174</v>
      </c>
      <c r="BM410" s="239" t="s">
        <v>494</v>
      </c>
    </row>
    <row r="411" s="2" customFormat="1">
      <c r="A411" s="39"/>
      <c r="B411" s="40"/>
      <c r="C411" s="41"/>
      <c r="D411" s="241" t="s">
        <v>176</v>
      </c>
      <c r="E411" s="41"/>
      <c r="F411" s="242" t="s">
        <v>495</v>
      </c>
      <c r="G411" s="41"/>
      <c r="H411" s="41"/>
      <c r="I411" s="243"/>
      <c r="J411" s="41"/>
      <c r="K411" s="41"/>
      <c r="L411" s="45"/>
      <c r="M411" s="244"/>
      <c r="N411" s="245"/>
      <c r="O411" s="92"/>
      <c r="P411" s="92"/>
      <c r="Q411" s="92"/>
      <c r="R411" s="92"/>
      <c r="S411" s="92"/>
      <c r="T411" s="93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176</v>
      </c>
      <c r="AU411" s="18" t="s">
        <v>85</v>
      </c>
    </row>
    <row r="412" s="13" customFormat="1">
      <c r="A412" s="13"/>
      <c r="B412" s="246"/>
      <c r="C412" s="247"/>
      <c r="D412" s="241" t="s">
        <v>178</v>
      </c>
      <c r="E412" s="248" t="s">
        <v>1</v>
      </c>
      <c r="F412" s="249" t="s">
        <v>478</v>
      </c>
      <c r="G412" s="247"/>
      <c r="H412" s="248" t="s">
        <v>1</v>
      </c>
      <c r="I412" s="250"/>
      <c r="J412" s="247"/>
      <c r="K412" s="247"/>
      <c r="L412" s="251"/>
      <c r="M412" s="252"/>
      <c r="N412" s="253"/>
      <c r="O412" s="253"/>
      <c r="P412" s="253"/>
      <c r="Q412" s="253"/>
      <c r="R412" s="253"/>
      <c r="S412" s="253"/>
      <c r="T412" s="25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5" t="s">
        <v>178</v>
      </c>
      <c r="AU412" s="255" t="s">
        <v>85</v>
      </c>
      <c r="AV412" s="13" t="s">
        <v>83</v>
      </c>
      <c r="AW412" s="13" t="s">
        <v>32</v>
      </c>
      <c r="AX412" s="13" t="s">
        <v>76</v>
      </c>
      <c r="AY412" s="255" t="s">
        <v>168</v>
      </c>
    </row>
    <row r="413" s="14" customFormat="1">
      <c r="A413" s="14"/>
      <c r="B413" s="256"/>
      <c r="C413" s="257"/>
      <c r="D413" s="241" t="s">
        <v>178</v>
      </c>
      <c r="E413" s="258" t="s">
        <v>1</v>
      </c>
      <c r="F413" s="259" t="s">
        <v>496</v>
      </c>
      <c r="G413" s="257"/>
      <c r="H413" s="260">
        <v>23.039999999999999</v>
      </c>
      <c r="I413" s="261"/>
      <c r="J413" s="257"/>
      <c r="K413" s="257"/>
      <c r="L413" s="262"/>
      <c r="M413" s="263"/>
      <c r="N413" s="264"/>
      <c r="O413" s="264"/>
      <c r="P413" s="264"/>
      <c r="Q413" s="264"/>
      <c r="R413" s="264"/>
      <c r="S413" s="264"/>
      <c r="T413" s="265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6" t="s">
        <v>178</v>
      </c>
      <c r="AU413" s="266" t="s">
        <v>85</v>
      </c>
      <c r="AV413" s="14" t="s">
        <v>85</v>
      </c>
      <c r="AW413" s="14" t="s">
        <v>32</v>
      </c>
      <c r="AX413" s="14" t="s">
        <v>76</v>
      </c>
      <c r="AY413" s="266" t="s">
        <v>168</v>
      </c>
    </row>
    <row r="414" s="14" customFormat="1">
      <c r="A414" s="14"/>
      <c r="B414" s="256"/>
      <c r="C414" s="257"/>
      <c r="D414" s="241" t="s">
        <v>178</v>
      </c>
      <c r="E414" s="258" t="s">
        <v>1</v>
      </c>
      <c r="F414" s="259" t="s">
        <v>497</v>
      </c>
      <c r="G414" s="257"/>
      <c r="H414" s="260">
        <v>30.239999999999998</v>
      </c>
      <c r="I414" s="261"/>
      <c r="J414" s="257"/>
      <c r="K414" s="257"/>
      <c r="L414" s="262"/>
      <c r="M414" s="263"/>
      <c r="N414" s="264"/>
      <c r="O414" s="264"/>
      <c r="P414" s="264"/>
      <c r="Q414" s="264"/>
      <c r="R414" s="264"/>
      <c r="S414" s="264"/>
      <c r="T414" s="26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6" t="s">
        <v>178</v>
      </c>
      <c r="AU414" s="266" t="s">
        <v>85</v>
      </c>
      <c r="AV414" s="14" t="s">
        <v>85</v>
      </c>
      <c r="AW414" s="14" t="s">
        <v>32</v>
      </c>
      <c r="AX414" s="14" t="s">
        <v>76</v>
      </c>
      <c r="AY414" s="266" t="s">
        <v>168</v>
      </c>
    </row>
    <row r="415" s="14" customFormat="1">
      <c r="A415" s="14"/>
      <c r="B415" s="256"/>
      <c r="C415" s="257"/>
      <c r="D415" s="241" t="s">
        <v>178</v>
      </c>
      <c r="E415" s="258" t="s">
        <v>1</v>
      </c>
      <c r="F415" s="259" t="s">
        <v>498</v>
      </c>
      <c r="G415" s="257"/>
      <c r="H415" s="260">
        <v>6.4800000000000004</v>
      </c>
      <c r="I415" s="261"/>
      <c r="J415" s="257"/>
      <c r="K415" s="257"/>
      <c r="L415" s="262"/>
      <c r="M415" s="263"/>
      <c r="N415" s="264"/>
      <c r="O415" s="264"/>
      <c r="P415" s="264"/>
      <c r="Q415" s="264"/>
      <c r="R415" s="264"/>
      <c r="S415" s="264"/>
      <c r="T415" s="26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6" t="s">
        <v>178</v>
      </c>
      <c r="AU415" s="266" t="s">
        <v>85</v>
      </c>
      <c r="AV415" s="14" t="s">
        <v>85</v>
      </c>
      <c r="AW415" s="14" t="s">
        <v>32</v>
      </c>
      <c r="AX415" s="14" t="s">
        <v>76</v>
      </c>
      <c r="AY415" s="266" t="s">
        <v>168</v>
      </c>
    </row>
    <row r="416" s="14" customFormat="1">
      <c r="A416" s="14"/>
      <c r="B416" s="256"/>
      <c r="C416" s="257"/>
      <c r="D416" s="241" t="s">
        <v>178</v>
      </c>
      <c r="E416" s="258" t="s">
        <v>1</v>
      </c>
      <c r="F416" s="259" t="s">
        <v>499</v>
      </c>
      <c r="G416" s="257"/>
      <c r="H416" s="260">
        <v>5.7599999999999998</v>
      </c>
      <c r="I416" s="261"/>
      <c r="J416" s="257"/>
      <c r="K416" s="257"/>
      <c r="L416" s="262"/>
      <c r="M416" s="263"/>
      <c r="N416" s="264"/>
      <c r="O416" s="264"/>
      <c r="P416" s="264"/>
      <c r="Q416" s="264"/>
      <c r="R416" s="264"/>
      <c r="S416" s="264"/>
      <c r="T416" s="26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6" t="s">
        <v>178</v>
      </c>
      <c r="AU416" s="266" t="s">
        <v>85</v>
      </c>
      <c r="AV416" s="14" t="s">
        <v>85</v>
      </c>
      <c r="AW416" s="14" t="s">
        <v>32</v>
      </c>
      <c r="AX416" s="14" t="s">
        <v>76</v>
      </c>
      <c r="AY416" s="266" t="s">
        <v>168</v>
      </c>
    </row>
    <row r="417" s="15" customFormat="1">
      <c r="A417" s="15"/>
      <c r="B417" s="267"/>
      <c r="C417" s="268"/>
      <c r="D417" s="241" t="s">
        <v>178</v>
      </c>
      <c r="E417" s="269" t="s">
        <v>1</v>
      </c>
      <c r="F417" s="270" t="s">
        <v>183</v>
      </c>
      <c r="G417" s="268"/>
      <c r="H417" s="271">
        <v>65.519999999999996</v>
      </c>
      <c r="I417" s="272"/>
      <c r="J417" s="268"/>
      <c r="K417" s="268"/>
      <c r="L417" s="273"/>
      <c r="M417" s="274"/>
      <c r="N417" s="275"/>
      <c r="O417" s="275"/>
      <c r="P417" s="275"/>
      <c r="Q417" s="275"/>
      <c r="R417" s="275"/>
      <c r="S417" s="275"/>
      <c r="T417" s="276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77" t="s">
        <v>178</v>
      </c>
      <c r="AU417" s="277" t="s">
        <v>85</v>
      </c>
      <c r="AV417" s="15" t="s">
        <v>174</v>
      </c>
      <c r="AW417" s="15" t="s">
        <v>32</v>
      </c>
      <c r="AX417" s="15" t="s">
        <v>83</v>
      </c>
      <c r="AY417" s="277" t="s">
        <v>168</v>
      </c>
    </row>
    <row r="418" s="2" customFormat="1" ht="37.8" customHeight="1">
      <c r="A418" s="39"/>
      <c r="B418" s="40"/>
      <c r="C418" s="228" t="s">
        <v>500</v>
      </c>
      <c r="D418" s="228" t="s">
        <v>170</v>
      </c>
      <c r="E418" s="229" t="s">
        <v>501</v>
      </c>
      <c r="F418" s="230" t="s">
        <v>502</v>
      </c>
      <c r="G418" s="231" t="s">
        <v>114</v>
      </c>
      <c r="H418" s="232">
        <v>7.2800000000000002</v>
      </c>
      <c r="I418" s="233"/>
      <c r="J418" s="234">
        <f>ROUND(I418*H418,2)</f>
        <v>0</v>
      </c>
      <c r="K418" s="230" t="s">
        <v>173</v>
      </c>
      <c r="L418" s="45"/>
      <c r="M418" s="235" t="s">
        <v>1</v>
      </c>
      <c r="N418" s="236" t="s">
        <v>41</v>
      </c>
      <c r="O418" s="92"/>
      <c r="P418" s="237">
        <f>O418*H418</f>
        <v>0</v>
      </c>
      <c r="Q418" s="237">
        <v>0</v>
      </c>
      <c r="R418" s="237">
        <f>Q418*H418</f>
        <v>0</v>
      </c>
      <c r="S418" s="237">
        <v>0.067000000000000004</v>
      </c>
      <c r="T418" s="238">
        <f>S418*H418</f>
        <v>0.48776000000000003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9" t="s">
        <v>174</v>
      </c>
      <c r="AT418" s="239" t="s">
        <v>170</v>
      </c>
      <c r="AU418" s="239" t="s">
        <v>85</v>
      </c>
      <c r="AY418" s="18" t="s">
        <v>168</v>
      </c>
      <c r="BE418" s="240">
        <f>IF(N418="základní",J418,0)</f>
        <v>0</v>
      </c>
      <c r="BF418" s="240">
        <f>IF(N418="snížená",J418,0)</f>
        <v>0</v>
      </c>
      <c r="BG418" s="240">
        <f>IF(N418="zákl. přenesená",J418,0)</f>
        <v>0</v>
      </c>
      <c r="BH418" s="240">
        <f>IF(N418="sníž. přenesená",J418,0)</f>
        <v>0</v>
      </c>
      <c r="BI418" s="240">
        <f>IF(N418="nulová",J418,0)</f>
        <v>0</v>
      </c>
      <c r="BJ418" s="18" t="s">
        <v>83</v>
      </c>
      <c r="BK418" s="240">
        <f>ROUND(I418*H418,2)</f>
        <v>0</v>
      </c>
      <c r="BL418" s="18" t="s">
        <v>174</v>
      </c>
      <c r="BM418" s="239" t="s">
        <v>503</v>
      </c>
    </row>
    <row r="419" s="2" customFormat="1">
      <c r="A419" s="39"/>
      <c r="B419" s="40"/>
      <c r="C419" s="41"/>
      <c r="D419" s="241" t="s">
        <v>176</v>
      </c>
      <c r="E419" s="41"/>
      <c r="F419" s="242" t="s">
        <v>502</v>
      </c>
      <c r="G419" s="41"/>
      <c r="H419" s="41"/>
      <c r="I419" s="243"/>
      <c r="J419" s="41"/>
      <c r="K419" s="41"/>
      <c r="L419" s="45"/>
      <c r="M419" s="244"/>
      <c r="N419" s="245"/>
      <c r="O419" s="92"/>
      <c r="P419" s="92"/>
      <c r="Q419" s="92"/>
      <c r="R419" s="92"/>
      <c r="S419" s="92"/>
      <c r="T419" s="93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176</v>
      </c>
      <c r="AU419" s="18" t="s">
        <v>85</v>
      </c>
    </row>
    <row r="420" s="13" customFormat="1">
      <c r="A420" s="13"/>
      <c r="B420" s="246"/>
      <c r="C420" s="247"/>
      <c r="D420" s="241" t="s">
        <v>178</v>
      </c>
      <c r="E420" s="248" t="s">
        <v>1</v>
      </c>
      <c r="F420" s="249" t="s">
        <v>504</v>
      </c>
      <c r="G420" s="247"/>
      <c r="H420" s="248" t="s">
        <v>1</v>
      </c>
      <c r="I420" s="250"/>
      <c r="J420" s="247"/>
      <c r="K420" s="247"/>
      <c r="L420" s="251"/>
      <c r="M420" s="252"/>
      <c r="N420" s="253"/>
      <c r="O420" s="253"/>
      <c r="P420" s="253"/>
      <c r="Q420" s="253"/>
      <c r="R420" s="253"/>
      <c r="S420" s="253"/>
      <c r="T420" s="254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5" t="s">
        <v>178</v>
      </c>
      <c r="AU420" s="255" t="s">
        <v>85</v>
      </c>
      <c r="AV420" s="13" t="s">
        <v>83</v>
      </c>
      <c r="AW420" s="13" t="s">
        <v>32</v>
      </c>
      <c r="AX420" s="13" t="s">
        <v>76</v>
      </c>
      <c r="AY420" s="255" t="s">
        <v>168</v>
      </c>
    </row>
    <row r="421" s="14" customFormat="1">
      <c r="A421" s="14"/>
      <c r="B421" s="256"/>
      <c r="C421" s="257"/>
      <c r="D421" s="241" t="s">
        <v>178</v>
      </c>
      <c r="E421" s="258" t="s">
        <v>1</v>
      </c>
      <c r="F421" s="259" t="s">
        <v>505</v>
      </c>
      <c r="G421" s="257"/>
      <c r="H421" s="260">
        <v>4.3200000000000003</v>
      </c>
      <c r="I421" s="261"/>
      <c r="J421" s="257"/>
      <c r="K421" s="257"/>
      <c r="L421" s="262"/>
      <c r="M421" s="263"/>
      <c r="N421" s="264"/>
      <c r="O421" s="264"/>
      <c r="P421" s="264"/>
      <c r="Q421" s="264"/>
      <c r="R421" s="264"/>
      <c r="S421" s="264"/>
      <c r="T421" s="26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6" t="s">
        <v>178</v>
      </c>
      <c r="AU421" s="266" t="s">
        <v>85</v>
      </c>
      <c r="AV421" s="14" t="s">
        <v>85</v>
      </c>
      <c r="AW421" s="14" t="s">
        <v>32</v>
      </c>
      <c r="AX421" s="14" t="s">
        <v>76</v>
      </c>
      <c r="AY421" s="266" t="s">
        <v>168</v>
      </c>
    </row>
    <row r="422" s="14" customFormat="1">
      <c r="A422" s="14"/>
      <c r="B422" s="256"/>
      <c r="C422" s="257"/>
      <c r="D422" s="241" t="s">
        <v>178</v>
      </c>
      <c r="E422" s="258" t="s">
        <v>1</v>
      </c>
      <c r="F422" s="259" t="s">
        <v>383</v>
      </c>
      <c r="G422" s="257"/>
      <c r="H422" s="260">
        <v>0</v>
      </c>
      <c r="I422" s="261"/>
      <c r="J422" s="257"/>
      <c r="K422" s="257"/>
      <c r="L422" s="262"/>
      <c r="M422" s="263"/>
      <c r="N422" s="264"/>
      <c r="O422" s="264"/>
      <c r="P422" s="264"/>
      <c r="Q422" s="264"/>
      <c r="R422" s="264"/>
      <c r="S422" s="264"/>
      <c r="T422" s="26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6" t="s">
        <v>178</v>
      </c>
      <c r="AU422" s="266" t="s">
        <v>85</v>
      </c>
      <c r="AV422" s="14" t="s">
        <v>85</v>
      </c>
      <c r="AW422" s="14" t="s">
        <v>32</v>
      </c>
      <c r="AX422" s="14" t="s">
        <v>76</v>
      </c>
      <c r="AY422" s="266" t="s">
        <v>168</v>
      </c>
    </row>
    <row r="423" s="14" customFormat="1">
      <c r="A423" s="14"/>
      <c r="B423" s="256"/>
      <c r="C423" s="257"/>
      <c r="D423" s="241" t="s">
        <v>178</v>
      </c>
      <c r="E423" s="258" t="s">
        <v>1</v>
      </c>
      <c r="F423" s="259" t="s">
        <v>506</v>
      </c>
      <c r="G423" s="257"/>
      <c r="H423" s="260">
        <v>2.96</v>
      </c>
      <c r="I423" s="261"/>
      <c r="J423" s="257"/>
      <c r="K423" s="257"/>
      <c r="L423" s="262"/>
      <c r="M423" s="263"/>
      <c r="N423" s="264"/>
      <c r="O423" s="264"/>
      <c r="P423" s="264"/>
      <c r="Q423" s="264"/>
      <c r="R423" s="264"/>
      <c r="S423" s="264"/>
      <c r="T423" s="26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6" t="s">
        <v>178</v>
      </c>
      <c r="AU423" s="266" t="s">
        <v>85</v>
      </c>
      <c r="AV423" s="14" t="s">
        <v>85</v>
      </c>
      <c r="AW423" s="14" t="s">
        <v>32</v>
      </c>
      <c r="AX423" s="14" t="s">
        <v>76</v>
      </c>
      <c r="AY423" s="266" t="s">
        <v>168</v>
      </c>
    </row>
    <row r="424" s="14" customFormat="1">
      <c r="A424" s="14"/>
      <c r="B424" s="256"/>
      <c r="C424" s="257"/>
      <c r="D424" s="241" t="s">
        <v>178</v>
      </c>
      <c r="E424" s="258" t="s">
        <v>1</v>
      </c>
      <c r="F424" s="259" t="s">
        <v>481</v>
      </c>
      <c r="G424" s="257"/>
      <c r="H424" s="260">
        <v>0</v>
      </c>
      <c r="I424" s="261"/>
      <c r="J424" s="257"/>
      <c r="K424" s="257"/>
      <c r="L424" s="262"/>
      <c r="M424" s="263"/>
      <c r="N424" s="264"/>
      <c r="O424" s="264"/>
      <c r="P424" s="264"/>
      <c r="Q424" s="264"/>
      <c r="R424" s="264"/>
      <c r="S424" s="264"/>
      <c r="T424" s="26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6" t="s">
        <v>178</v>
      </c>
      <c r="AU424" s="266" t="s">
        <v>85</v>
      </c>
      <c r="AV424" s="14" t="s">
        <v>85</v>
      </c>
      <c r="AW424" s="14" t="s">
        <v>32</v>
      </c>
      <c r="AX424" s="14" t="s">
        <v>76</v>
      </c>
      <c r="AY424" s="266" t="s">
        <v>168</v>
      </c>
    </row>
    <row r="425" s="15" customFormat="1">
      <c r="A425" s="15"/>
      <c r="B425" s="267"/>
      <c r="C425" s="268"/>
      <c r="D425" s="241" t="s">
        <v>178</v>
      </c>
      <c r="E425" s="269" t="s">
        <v>1</v>
      </c>
      <c r="F425" s="270" t="s">
        <v>183</v>
      </c>
      <c r="G425" s="268"/>
      <c r="H425" s="271">
        <v>7.2800000000000002</v>
      </c>
      <c r="I425" s="272"/>
      <c r="J425" s="268"/>
      <c r="K425" s="268"/>
      <c r="L425" s="273"/>
      <c r="M425" s="274"/>
      <c r="N425" s="275"/>
      <c r="O425" s="275"/>
      <c r="P425" s="275"/>
      <c r="Q425" s="275"/>
      <c r="R425" s="275"/>
      <c r="S425" s="275"/>
      <c r="T425" s="276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77" t="s">
        <v>178</v>
      </c>
      <c r="AU425" s="277" t="s">
        <v>85</v>
      </c>
      <c r="AV425" s="15" t="s">
        <v>174</v>
      </c>
      <c r="AW425" s="15" t="s">
        <v>32</v>
      </c>
      <c r="AX425" s="15" t="s">
        <v>83</v>
      </c>
      <c r="AY425" s="277" t="s">
        <v>168</v>
      </c>
    </row>
    <row r="426" s="2" customFormat="1" ht="21.75" customHeight="1">
      <c r="A426" s="39"/>
      <c r="B426" s="40"/>
      <c r="C426" s="228" t="s">
        <v>507</v>
      </c>
      <c r="D426" s="228" t="s">
        <v>170</v>
      </c>
      <c r="E426" s="229" t="s">
        <v>508</v>
      </c>
      <c r="F426" s="230" t="s">
        <v>509</v>
      </c>
      <c r="G426" s="231" t="s">
        <v>114</v>
      </c>
      <c r="H426" s="232">
        <v>33.210000000000001</v>
      </c>
      <c r="I426" s="233"/>
      <c r="J426" s="234">
        <f>ROUND(I426*H426,2)</f>
        <v>0</v>
      </c>
      <c r="K426" s="230" t="s">
        <v>173</v>
      </c>
      <c r="L426" s="45"/>
      <c r="M426" s="235" t="s">
        <v>1</v>
      </c>
      <c r="N426" s="236" t="s">
        <v>41</v>
      </c>
      <c r="O426" s="92"/>
      <c r="P426" s="237">
        <f>O426*H426</f>
        <v>0</v>
      </c>
      <c r="Q426" s="237">
        <v>0</v>
      </c>
      <c r="R426" s="237">
        <f>Q426*H426</f>
        <v>0</v>
      </c>
      <c r="S426" s="237">
        <v>0.075999999999999998</v>
      </c>
      <c r="T426" s="238">
        <f>S426*H426</f>
        <v>2.5239600000000002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9" t="s">
        <v>174</v>
      </c>
      <c r="AT426" s="239" t="s">
        <v>170</v>
      </c>
      <c r="AU426" s="239" t="s">
        <v>85</v>
      </c>
      <c r="AY426" s="18" t="s">
        <v>168</v>
      </c>
      <c r="BE426" s="240">
        <f>IF(N426="základní",J426,0)</f>
        <v>0</v>
      </c>
      <c r="BF426" s="240">
        <f>IF(N426="snížená",J426,0)</f>
        <v>0</v>
      </c>
      <c r="BG426" s="240">
        <f>IF(N426="zákl. přenesená",J426,0)</f>
        <v>0</v>
      </c>
      <c r="BH426" s="240">
        <f>IF(N426="sníž. přenesená",J426,0)</f>
        <v>0</v>
      </c>
      <c r="BI426" s="240">
        <f>IF(N426="nulová",J426,0)</f>
        <v>0</v>
      </c>
      <c r="BJ426" s="18" t="s">
        <v>83</v>
      </c>
      <c r="BK426" s="240">
        <f>ROUND(I426*H426,2)</f>
        <v>0</v>
      </c>
      <c r="BL426" s="18" t="s">
        <v>174</v>
      </c>
      <c r="BM426" s="239" t="s">
        <v>510</v>
      </c>
    </row>
    <row r="427" s="2" customFormat="1">
      <c r="A427" s="39"/>
      <c r="B427" s="40"/>
      <c r="C427" s="41"/>
      <c r="D427" s="241" t="s">
        <v>176</v>
      </c>
      <c r="E427" s="41"/>
      <c r="F427" s="242" t="s">
        <v>511</v>
      </c>
      <c r="G427" s="41"/>
      <c r="H427" s="41"/>
      <c r="I427" s="243"/>
      <c r="J427" s="41"/>
      <c r="K427" s="41"/>
      <c r="L427" s="45"/>
      <c r="M427" s="244"/>
      <c r="N427" s="245"/>
      <c r="O427" s="92"/>
      <c r="P427" s="92"/>
      <c r="Q427" s="92"/>
      <c r="R427" s="92"/>
      <c r="S427" s="92"/>
      <c r="T427" s="93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T427" s="18" t="s">
        <v>176</v>
      </c>
      <c r="AU427" s="18" t="s">
        <v>85</v>
      </c>
    </row>
    <row r="428" s="13" customFormat="1">
      <c r="A428" s="13"/>
      <c r="B428" s="246"/>
      <c r="C428" s="247"/>
      <c r="D428" s="241" t="s">
        <v>178</v>
      </c>
      <c r="E428" s="248" t="s">
        <v>1</v>
      </c>
      <c r="F428" s="249" t="s">
        <v>512</v>
      </c>
      <c r="G428" s="247"/>
      <c r="H428" s="248" t="s">
        <v>1</v>
      </c>
      <c r="I428" s="250"/>
      <c r="J428" s="247"/>
      <c r="K428" s="247"/>
      <c r="L428" s="251"/>
      <c r="M428" s="252"/>
      <c r="N428" s="253"/>
      <c r="O428" s="253"/>
      <c r="P428" s="253"/>
      <c r="Q428" s="253"/>
      <c r="R428" s="253"/>
      <c r="S428" s="253"/>
      <c r="T428" s="25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5" t="s">
        <v>178</v>
      </c>
      <c r="AU428" s="255" t="s">
        <v>85</v>
      </c>
      <c r="AV428" s="13" t="s">
        <v>83</v>
      </c>
      <c r="AW428" s="13" t="s">
        <v>32</v>
      </c>
      <c r="AX428" s="13" t="s">
        <v>76</v>
      </c>
      <c r="AY428" s="255" t="s">
        <v>168</v>
      </c>
    </row>
    <row r="429" s="14" customFormat="1">
      <c r="A429" s="14"/>
      <c r="B429" s="256"/>
      <c r="C429" s="257"/>
      <c r="D429" s="241" t="s">
        <v>178</v>
      </c>
      <c r="E429" s="258" t="s">
        <v>1</v>
      </c>
      <c r="F429" s="259" t="s">
        <v>513</v>
      </c>
      <c r="G429" s="257"/>
      <c r="H429" s="260">
        <v>9.2249999999999996</v>
      </c>
      <c r="I429" s="261"/>
      <c r="J429" s="257"/>
      <c r="K429" s="257"/>
      <c r="L429" s="262"/>
      <c r="M429" s="263"/>
      <c r="N429" s="264"/>
      <c r="O429" s="264"/>
      <c r="P429" s="264"/>
      <c r="Q429" s="264"/>
      <c r="R429" s="264"/>
      <c r="S429" s="264"/>
      <c r="T429" s="26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6" t="s">
        <v>178</v>
      </c>
      <c r="AU429" s="266" t="s">
        <v>85</v>
      </c>
      <c r="AV429" s="14" t="s">
        <v>85</v>
      </c>
      <c r="AW429" s="14" t="s">
        <v>32</v>
      </c>
      <c r="AX429" s="14" t="s">
        <v>76</v>
      </c>
      <c r="AY429" s="266" t="s">
        <v>168</v>
      </c>
    </row>
    <row r="430" s="14" customFormat="1">
      <c r="A430" s="14"/>
      <c r="B430" s="256"/>
      <c r="C430" s="257"/>
      <c r="D430" s="241" t="s">
        <v>178</v>
      </c>
      <c r="E430" s="258" t="s">
        <v>1</v>
      </c>
      <c r="F430" s="259" t="s">
        <v>514</v>
      </c>
      <c r="G430" s="257"/>
      <c r="H430" s="260">
        <v>7.1749999999999998</v>
      </c>
      <c r="I430" s="261"/>
      <c r="J430" s="257"/>
      <c r="K430" s="257"/>
      <c r="L430" s="262"/>
      <c r="M430" s="263"/>
      <c r="N430" s="264"/>
      <c r="O430" s="264"/>
      <c r="P430" s="264"/>
      <c r="Q430" s="264"/>
      <c r="R430" s="264"/>
      <c r="S430" s="264"/>
      <c r="T430" s="26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6" t="s">
        <v>178</v>
      </c>
      <c r="AU430" s="266" t="s">
        <v>85</v>
      </c>
      <c r="AV430" s="14" t="s">
        <v>85</v>
      </c>
      <c r="AW430" s="14" t="s">
        <v>32</v>
      </c>
      <c r="AX430" s="14" t="s">
        <v>76</v>
      </c>
      <c r="AY430" s="266" t="s">
        <v>168</v>
      </c>
    </row>
    <row r="431" s="13" customFormat="1">
      <c r="A431" s="13"/>
      <c r="B431" s="246"/>
      <c r="C431" s="247"/>
      <c r="D431" s="241" t="s">
        <v>178</v>
      </c>
      <c r="E431" s="248" t="s">
        <v>1</v>
      </c>
      <c r="F431" s="249" t="s">
        <v>515</v>
      </c>
      <c r="G431" s="247"/>
      <c r="H431" s="248" t="s">
        <v>1</v>
      </c>
      <c r="I431" s="250"/>
      <c r="J431" s="247"/>
      <c r="K431" s="247"/>
      <c r="L431" s="251"/>
      <c r="M431" s="252"/>
      <c r="N431" s="253"/>
      <c r="O431" s="253"/>
      <c r="P431" s="253"/>
      <c r="Q431" s="253"/>
      <c r="R431" s="253"/>
      <c r="S431" s="253"/>
      <c r="T431" s="25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5" t="s">
        <v>178</v>
      </c>
      <c r="AU431" s="255" t="s">
        <v>85</v>
      </c>
      <c r="AV431" s="13" t="s">
        <v>83</v>
      </c>
      <c r="AW431" s="13" t="s">
        <v>32</v>
      </c>
      <c r="AX431" s="13" t="s">
        <v>76</v>
      </c>
      <c r="AY431" s="255" t="s">
        <v>168</v>
      </c>
    </row>
    <row r="432" s="14" customFormat="1">
      <c r="A432" s="14"/>
      <c r="B432" s="256"/>
      <c r="C432" s="257"/>
      <c r="D432" s="241" t="s">
        <v>178</v>
      </c>
      <c r="E432" s="258" t="s">
        <v>1</v>
      </c>
      <c r="F432" s="259" t="s">
        <v>516</v>
      </c>
      <c r="G432" s="257"/>
      <c r="H432" s="260">
        <v>11.07</v>
      </c>
      <c r="I432" s="261"/>
      <c r="J432" s="257"/>
      <c r="K432" s="257"/>
      <c r="L432" s="262"/>
      <c r="M432" s="263"/>
      <c r="N432" s="264"/>
      <c r="O432" s="264"/>
      <c r="P432" s="264"/>
      <c r="Q432" s="264"/>
      <c r="R432" s="264"/>
      <c r="S432" s="264"/>
      <c r="T432" s="265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6" t="s">
        <v>178</v>
      </c>
      <c r="AU432" s="266" t="s">
        <v>85</v>
      </c>
      <c r="AV432" s="14" t="s">
        <v>85</v>
      </c>
      <c r="AW432" s="14" t="s">
        <v>32</v>
      </c>
      <c r="AX432" s="14" t="s">
        <v>76</v>
      </c>
      <c r="AY432" s="266" t="s">
        <v>168</v>
      </c>
    </row>
    <row r="433" s="14" customFormat="1">
      <c r="A433" s="14"/>
      <c r="B433" s="256"/>
      <c r="C433" s="257"/>
      <c r="D433" s="241" t="s">
        <v>178</v>
      </c>
      <c r="E433" s="258" t="s">
        <v>1</v>
      </c>
      <c r="F433" s="259" t="s">
        <v>517</v>
      </c>
      <c r="G433" s="257"/>
      <c r="H433" s="260">
        <v>5.7400000000000002</v>
      </c>
      <c r="I433" s="261"/>
      <c r="J433" s="257"/>
      <c r="K433" s="257"/>
      <c r="L433" s="262"/>
      <c r="M433" s="263"/>
      <c r="N433" s="264"/>
      <c r="O433" s="264"/>
      <c r="P433" s="264"/>
      <c r="Q433" s="264"/>
      <c r="R433" s="264"/>
      <c r="S433" s="264"/>
      <c r="T433" s="26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6" t="s">
        <v>178</v>
      </c>
      <c r="AU433" s="266" t="s">
        <v>85</v>
      </c>
      <c r="AV433" s="14" t="s">
        <v>85</v>
      </c>
      <c r="AW433" s="14" t="s">
        <v>32</v>
      </c>
      <c r="AX433" s="14" t="s">
        <v>76</v>
      </c>
      <c r="AY433" s="266" t="s">
        <v>168</v>
      </c>
    </row>
    <row r="434" s="15" customFormat="1">
      <c r="A434" s="15"/>
      <c r="B434" s="267"/>
      <c r="C434" s="268"/>
      <c r="D434" s="241" t="s">
        <v>178</v>
      </c>
      <c r="E434" s="269" t="s">
        <v>1</v>
      </c>
      <c r="F434" s="270" t="s">
        <v>183</v>
      </c>
      <c r="G434" s="268"/>
      <c r="H434" s="271">
        <v>33.210000000000001</v>
      </c>
      <c r="I434" s="272"/>
      <c r="J434" s="268"/>
      <c r="K434" s="268"/>
      <c r="L434" s="273"/>
      <c r="M434" s="274"/>
      <c r="N434" s="275"/>
      <c r="O434" s="275"/>
      <c r="P434" s="275"/>
      <c r="Q434" s="275"/>
      <c r="R434" s="275"/>
      <c r="S434" s="275"/>
      <c r="T434" s="27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77" t="s">
        <v>178</v>
      </c>
      <c r="AU434" s="277" t="s">
        <v>85</v>
      </c>
      <c r="AV434" s="15" t="s">
        <v>174</v>
      </c>
      <c r="AW434" s="15" t="s">
        <v>32</v>
      </c>
      <c r="AX434" s="15" t="s">
        <v>83</v>
      </c>
      <c r="AY434" s="277" t="s">
        <v>168</v>
      </c>
    </row>
    <row r="435" s="2" customFormat="1" ht="21.75" customHeight="1">
      <c r="A435" s="39"/>
      <c r="B435" s="40"/>
      <c r="C435" s="228" t="s">
        <v>518</v>
      </c>
      <c r="D435" s="228" t="s">
        <v>170</v>
      </c>
      <c r="E435" s="229" t="s">
        <v>519</v>
      </c>
      <c r="F435" s="230" t="s">
        <v>520</v>
      </c>
      <c r="G435" s="231" t="s">
        <v>114</v>
      </c>
      <c r="H435" s="232">
        <v>27.966000000000001</v>
      </c>
      <c r="I435" s="233"/>
      <c r="J435" s="234">
        <f>ROUND(I435*H435,2)</f>
        <v>0</v>
      </c>
      <c r="K435" s="230" t="s">
        <v>173</v>
      </c>
      <c r="L435" s="45"/>
      <c r="M435" s="235" t="s">
        <v>1</v>
      </c>
      <c r="N435" s="236" t="s">
        <v>41</v>
      </c>
      <c r="O435" s="92"/>
      <c r="P435" s="237">
        <f>O435*H435</f>
        <v>0</v>
      </c>
      <c r="Q435" s="237">
        <v>0</v>
      </c>
      <c r="R435" s="237">
        <f>Q435*H435</f>
        <v>0</v>
      </c>
      <c r="S435" s="237">
        <v>0.063</v>
      </c>
      <c r="T435" s="238">
        <f>S435*H435</f>
        <v>1.7618580000000002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9" t="s">
        <v>174</v>
      </c>
      <c r="AT435" s="239" t="s">
        <v>170</v>
      </c>
      <c r="AU435" s="239" t="s">
        <v>85</v>
      </c>
      <c r="AY435" s="18" t="s">
        <v>168</v>
      </c>
      <c r="BE435" s="240">
        <f>IF(N435="základní",J435,0)</f>
        <v>0</v>
      </c>
      <c r="BF435" s="240">
        <f>IF(N435="snížená",J435,0)</f>
        <v>0</v>
      </c>
      <c r="BG435" s="240">
        <f>IF(N435="zákl. přenesená",J435,0)</f>
        <v>0</v>
      </c>
      <c r="BH435" s="240">
        <f>IF(N435="sníž. přenesená",J435,0)</f>
        <v>0</v>
      </c>
      <c r="BI435" s="240">
        <f>IF(N435="nulová",J435,0)</f>
        <v>0</v>
      </c>
      <c r="BJ435" s="18" t="s">
        <v>83</v>
      </c>
      <c r="BK435" s="240">
        <f>ROUND(I435*H435,2)</f>
        <v>0</v>
      </c>
      <c r="BL435" s="18" t="s">
        <v>174</v>
      </c>
      <c r="BM435" s="239" t="s">
        <v>521</v>
      </c>
    </row>
    <row r="436" s="2" customFormat="1">
      <c r="A436" s="39"/>
      <c r="B436" s="40"/>
      <c r="C436" s="41"/>
      <c r="D436" s="241" t="s">
        <v>176</v>
      </c>
      <c r="E436" s="41"/>
      <c r="F436" s="242" t="s">
        <v>522</v>
      </c>
      <c r="G436" s="41"/>
      <c r="H436" s="41"/>
      <c r="I436" s="243"/>
      <c r="J436" s="41"/>
      <c r="K436" s="41"/>
      <c r="L436" s="45"/>
      <c r="M436" s="244"/>
      <c r="N436" s="245"/>
      <c r="O436" s="92"/>
      <c r="P436" s="92"/>
      <c r="Q436" s="92"/>
      <c r="R436" s="92"/>
      <c r="S436" s="92"/>
      <c r="T436" s="93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176</v>
      </c>
      <c r="AU436" s="18" t="s">
        <v>85</v>
      </c>
    </row>
    <row r="437" s="13" customFormat="1">
      <c r="A437" s="13"/>
      <c r="B437" s="246"/>
      <c r="C437" s="247"/>
      <c r="D437" s="241" t="s">
        <v>178</v>
      </c>
      <c r="E437" s="248" t="s">
        <v>1</v>
      </c>
      <c r="F437" s="249" t="s">
        <v>512</v>
      </c>
      <c r="G437" s="247"/>
      <c r="H437" s="248" t="s">
        <v>1</v>
      </c>
      <c r="I437" s="250"/>
      <c r="J437" s="247"/>
      <c r="K437" s="247"/>
      <c r="L437" s="251"/>
      <c r="M437" s="252"/>
      <c r="N437" s="253"/>
      <c r="O437" s="253"/>
      <c r="P437" s="253"/>
      <c r="Q437" s="253"/>
      <c r="R437" s="253"/>
      <c r="S437" s="253"/>
      <c r="T437" s="25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5" t="s">
        <v>178</v>
      </c>
      <c r="AU437" s="255" t="s">
        <v>85</v>
      </c>
      <c r="AV437" s="13" t="s">
        <v>83</v>
      </c>
      <c r="AW437" s="13" t="s">
        <v>32</v>
      </c>
      <c r="AX437" s="13" t="s">
        <v>76</v>
      </c>
      <c r="AY437" s="255" t="s">
        <v>168</v>
      </c>
    </row>
    <row r="438" s="14" customFormat="1">
      <c r="A438" s="14"/>
      <c r="B438" s="256"/>
      <c r="C438" s="257"/>
      <c r="D438" s="241" t="s">
        <v>178</v>
      </c>
      <c r="E438" s="258" t="s">
        <v>1</v>
      </c>
      <c r="F438" s="259" t="s">
        <v>523</v>
      </c>
      <c r="G438" s="257"/>
      <c r="H438" s="260">
        <v>3.1779999999999999</v>
      </c>
      <c r="I438" s="261"/>
      <c r="J438" s="257"/>
      <c r="K438" s="257"/>
      <c r="L438" s="262"/>
      <c r="M438" s="263"/>
      <c r="N438" s="264"/>
      <c r="O438" s="264"/>
      <c r="P438" s="264"/>
      <c r="Q438" s="264"/>
      <c r="R438" s="264"/>
      <c r="S438" s="264"/>
      <c r="T438" s="26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6" t="s">
        <v>178</v>
      </c>
      <c r="AU438" s="266" t="s">
        <v>85</v>
      </c>
      <c r="AV438" s="14" t="s">
        <v>85</v>
      </c>
      <c r="AW438" s="14" t="s">
        <v>32</v>
      </c>
      <c r="AX438" s="14" t="s">
        <v>76</v>
      </c>
      <c r="AY438" s="266" t="s">
        <v>168</v>
      </c>
    </row>
    <row r="439" s="14" customFormat="1">
      <c r="A439" s="14"/>
      <c r="B439" s="256"/>
      <c r="C439" s="257"/>
      <c r="D439" s="241" t="s">
        <v>178</v>
      </c>
      <c r="E439" s="258" t="s">
        <v>1</v>
      </c>
      <c r="F439" s="259" t="s">
        <v>524</v>
      </c>
      <c r="G439" s="257"/>
      <c r="H439" s="260">
        <v>6.125</v>
      </c>
      <c r="I439" s="261"/>
      <c r="J439" s="257"/>
      <c r="K439" s="257"/>
      <c r="L439" s="262"/>
      <c r="M439" s="263"/>
      <c r="N439" s="264"/>
      <c r="O439" s="264"/>
      <c r="P439" s="264"/>
      <c r="Q439" s="264"/>
      <c r="R439" s="264"/>
      <c r="S439" s="264"/>
      <c r="T439" s="26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66" t="s">
        <v>178</v>
      </c>
      <c r="AU439" s="266" t="s">
        <v>85</v>
      </c>
      <c r="AV439" s="14" t="s">
        <v>85</v>
      </c>
      <c r="AW439" s="14" t="s">
        <v>32</v>
      </c>
      <c r="AX439" s="14" t="s">
        <v>76</v>
      </c>
      <c r="AY439" s="266" t="s">
        <v>168</v>
      </c>
    </row>
    <row r="440" s="13" customFormat="1">
      <c r="A440" s="13"/>
      <c r="B440" s="246"/>
      <c r="C440" s="247"/>
      <c r="D440" s="241" t="s">
        <v>178</v>
      </c>
      <c r="E440" s="248" t="s">
        <v>1</v>
      </c>
      <c r="F440" s="249" t="s">
        <v>515</v>
      </c>
      <c r="G440" s="247"/>
      <c r="H440" s="248" t="s">
        <v>1</v>
      </c>
      <c r="I440" s="250"/>
      <c r="J440" s="247"/>
      <c r="K440" s="247"/>
      <c r="L440" s="251"/>
      <c r="M440" s="252"/>
      <c r="N440" s="253"/>
      <c r="O440" s="253"/>
      <c r="P440" s="253"/>
      <c r="Q440" s="253"/>
      <c r="R440" s="253"/>
      <c r="S440" s="253"/>
      <c r="T440" s="25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5" t="s">
        <v>178</v>
      </c>
      <c r="AU440" s="255" t="s">
        <v>85</v>
      </c>
      <c r="AV440" s="13" t="s">
        <v>83</v>
      </c>
      <c r="AW440" s="13" t="s">
        <v>32</v>
      </c>
      <c r="AX440" s="13" t="s">
        <v>76</v>
      </c>
      <c r="AY440" s="255" t="s">
        <v>168</v>
      </c>
    </row>
    <row r="441" s="14" customFormat="1">
      <c r="A441" s="14"/>
      <c r="B441" s="256"/>
      <c r="C441" s="257"/>
      <c r="D441" s="241" t="s">
        <v>178</v>
      </c>
      <c r="E441" s="258" t="s">
        <v>1</v>
      </c>
      <c r="F441" s="259" t="s">
        <v>525</v>
      </c>
      <c r="G441" s="257"/>
      <c r="H441" s="260">
        <v>3.718</v>
      </c>
      <c r="I441" s="261"/>
      <c r="J441" s="257"/>
      <c r="K441" s="257"/>
      <c r="L441" s="262"/>
      <c r="M441" s="263"/>
      <c r="N441" s="264"/>
      <c r="O441" s="264"/>
      <c r="P441" s="264"/>
      <c r="Q441" s="264"/>
      <c r="R441" s="264"/>
      <c r="S441" s="264"/>
      <c r="T441" s="26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6" t="s">
        <v>178</v>
      </c>
      <c r="AU441" s="266" t="s">
        <v>85</v>
      </c>
      <c r="AV441" s="14" t="s">
        <v>85</v>
      </c>
      <c r="AW441" s="14" t="s">
        <v>32</v>
      </c>
      <c r="AX441" s="14" t="s">
        <v>76</v>
      </c>
      <c r="AY441" s="266" t="s">
        <v>168</v>
      </c>
    </row>
    <row r="442" s="14" customFormat="1">
      <c r="A442" s="14"/>
      <c r="B442" s="256"/>
      <c r="C442" s="257"/>
      <c r="D442" s="241" t="s">
        <v>178</v>
      </c>
      <c r="E442" s="258" t="s">
        <v>1</v>
      </c>
      <c r="F442" s="259" t="s">
        <v>526</v>
      </c>
      <c r="G442" s="257"/>
      <c r="H442" s="260">
        <v>14.945</v>
      </c>
      <c r="I442" s="261"/>
      <c r="J442" s="257"/>
      <c r="K442" s="257"/>
      <c r="L442" s="262"/>
      <c r="M442" s="263"/>
      <c r="N442" s="264"/>
      <c r="O442" s="264"/>
      <c r="P442" s="264"/>
      <c r="Q442" s="264"/>
      <c r="R442" s="264"/>
      <c r="S442" s="264"/>
      <c r="T442" s="265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6" t="s">
        <v>178</v>
      </c>
      <c r="AU442" s="266" t="s">
        <v>85</v>
      </c>
      <c r="AV442" s="14" t="s">
        <v>85</v>
      </c>
      <c r="AW442" s="14" t="s">
        <v>32</v>
      </c>
      <c r="AX442" s="14" t="s">
        <v>76</v>
      </c>
      <c r="AY442" s="266" t="s">
        <v>168</v>
      </c>
    </row>
    <row r="443" s="15" customFormat="1">
      <c r="A443" s="15"/>
      <c r="B443" s="267"/>
      <c r="C443" s="268"/>
      <c r="D443" s="241" t="s">
        <v>178</v>
      </c>
      <c r="E443" s="269" t="s">
        <v>1</v>
      </c>
      <c r="F443" s="270" t="s">
        <v>183</v>
      </c>
      <c r="G443" s="268"/>
      <c r="H443" s="271">
        <v>27.966000000000001</v>
      </c>
      <c r="I443" s="272"/>
      <c r="J443" s="268"/>
      <c r="K443" s="268"/>
      <c r="L443" s="273"/>
      <c r="M443" s="274"/>
      <c r="N443" s="275"/>
      <c r="O443" s="275"/>
      <c r="P443" s="275"/>
      <c r="Q443" s="275"/>
      <c r="R443" s="275"/>
      <c r="S443" s="275"/>
      <c r="T443" s="276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77" t="s">
        <v>178</v>
      </c>
      <c r="AU443" s="277" t="s">
        <v>85</v>
      </c>
      <c r="AV443" s="15" t="s">
        <v>174</v>
      </c>
      <c r="AW443" s="15" t="s">
        <v>32</v>
      </c>
      <c r="AX443" s="15" t="s">
        <v>83</v>
      </c>
      <c r="AY443" s="277" t="s">
        <v>168</v>
      </c>
    </row>
    <row r="444" s="2" customFormat="1" ht="16.5" customHeight="1">
      <c r="A444" s="39"/>
      <c r="B444" s="40"/>
      <c r="C444" s="228" t="s">
        <v>527</v>
      </c>
      <c r="D444" s="228" t="s">
        <v>170</v>
      </c>
      <c r="E444" s="229" t="s">
        <v>528</v>
      </c>
      <c r="F444" s="230" t="s">
        <v>529</v>
      </c>
      <c r="G444" s="231" t="s">
        <v>114</v>
      </c>
      <c r="H444" s="232">
        <v>3.6000000000000001</v>
      </c>
      <c r="I444" s="233"/>
      <c r="J444" s="234">
        <f>ROUND(I444*H444,2)</f>
        <v>0</v>
      </c>
      <c r="K444" s="230" t="s">
        <v>173</v>
      </c>
      <c r="L444" s="45"/>
      <c r="M444" s="235" t="s">
        <v>1</v>
      </c>
      <c r="N444" s="236" t="s">
        <v>41</v>
      </c>
      <c r="O444" s="92"/>
      <c r="P444" s="237">
        <f>O444*H444</f>
        <v>0</v>
      </c>
      <c r="Q444" s="237">
        <v>0</v>
      </c>
      <c r="R444" s="237">
        <f>Q444*H444</f>
        <v>0</v>
      </c>
      <c r="S444" s="237">
        <v>0.059999999999999998</v>
      </c>
      <c r="T444" s="238">
        <f>S444*H444</f>
        <v>0.216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39" t="s">
        <v>174</v>
      </c>
      <c r="AT444" s="239" t="s">
        <v>170</v>
      </c>
      <c r="AU444" s="239" t="s">
        <v>85</v>
      </c>
      <c r="AY444" s="18" t="s">
        <v>168</v>
      </c>
      <c r="BE444" s="240">
        <f>IF(N444="základní",J444,0)</f>
        <v>0</v>
      </c>
      <c r="BF444" s="240">
        <f>IF(N444="snížená",J444,0)</f>
        <v>0</v>
      </c>
      <c r="BG444" s="240">
        <f>IF(N444="zákl. přenesená",J444,0)</f>
        <v>0</v>
      </c>
      <c r="BH444" s="240">
        <f>IF(N444="sníž. přenesená",J444,0)</f>
        <v>0</v>
      </c>
      <c r="BI444" s="240">
        <f>IF(N444="nulová",J444,0)</f>
        <v>0</v>
      </c>
      <c r="BJ444" s="18" t="s">
        <v>83</v>
      </c>
      <c r="BK444" s="240">
        <f>ROUND(I444*H444,2)</f>
        <v>0</v>
      </c>
      <c r="BL444" s="18" t="s">
        <v>174</v>
      </c>
      <c r="BM444" s="239" t="s">
        <v>530</v>
      </c>
    </row>
    <row r="445" s="2" customFormat="1">
      <c r="A445" s="39"/>
      <c r="B445" s="40"/>
      <c r="C445" s="41"/>
      <c r="D445" s="241" t="s">
        <v>176</v>
      </c>
      <c r="E445" s="41"/>
      <c r="F445" s="242" t="s">
        <v>531</v>
      </c>
      <c r="G445" s="41"/>
      <c r="H445" s="41"/>
      <c r="I445" s="243"/>
      <c r="J445" s="41"/>
      <c r="K445" s="41"/>
      <c r="L445" s="45"/>
      <c r="M445" s="244"/>
      <c r="N445" s="245"/>
      <c r="O445" s="92"/>
      <c r="P445" s="92"/>
      <c r="Q445" s="92"/>
      <c r="R445" s="92"/>
      <c r="S445" s="92"/>
      <c r="T445" s="93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176</v>
      </c>
      <c r="AU445" s="18" t="s">
        <v>85</v>
      </c>
    </row>
    <row r="446" s="13" customFormat="1">
      <c r="A446" s="13"/>
      <c r="B446" s="246"/>
      <c r="C446" s="247"/>
      <c r="D446" s="241" t="s">
        <v>178</v>
      </c>
      <c r="E446" s="248" t="s">
        <v>1</v>
      </c>
      <c r="F446" s="249" t="s">
        <v>532</v>
      </c>
      <c r="G446" s="247"/>
      <c r="H446" s="248" t="s">
        <v>1</v>
      </c>
      <c r="I446" s="250"/>
      <c r="J446" s="247"/>
      <c r="K446" s="247"/>
      <c r="L446" s="251"/>
      <c r="M446" s="252"/>
      <c r="N446" s="253"/>
      <c r="O446" s="253"/>
      <c r="P446" s="253"/>
      <c r="Q446" s="253"/>
      <c r="R446" s="253"/>
      <c r="S446" s="253"/>
      <c r="T446" s="25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5" t="s">
        <v>178</v>
      </c>
      <c r="AU446" s="255" t="s">
        <v>85</v>
      </c>
      <c r="AV446" s="13" t="s">
        <v>83</v>
      </c>
      <c r="AW446" s="13" t="s">
        <v>32</v>
      </c>
      <c r="AX446" s="13" t="s">
        <v>76</v>
      </c>
      <c r="AY446" s="255" t="s">
        <v>168</v>
      </c>
    </row>
    <row r="447" s="13" customFormat="1">
      <c r="A447" s="13"/>
      <c r="B447" s="246"/>
      <c r="C447" s="247"/>
      <c r="D447" s="241" t="s">
        <v>178</v>
      </c>
      <c r="E447" s="248" t="s">
        <v>1</v>
      </c>
      <c r="F447" s="249" t="s">
        <v>533</v>
      </c>
      <c r="G447" s="247"/>
      <c r="H447" s="248" t="s">
        <v>1</v>
      </c>
      <c r="I447" s="250"/>
      <c r="J447" s="247"/>
      <c r="K447" s="247"/>
      <c r="L447" s="251"/>
      <c r="M447" s="252"/>
      <c r="N447" s="253"/>
      <c r="O447" s="253"/>
      <c r="P447" s="253"/>
      <c r="Q447" s="253"/>
      <c r="R447" s="253"/>
      <c r="S447" s="253"/>
      <c r="T447" s="254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5" t="s">
        <v>178</v>
      </c>
      <c r="AU447" s="255" t="s">
        <v>85</v>
      </c>
      <c r="AV447" s="13" t="s">
        <v>83</v>
      </c>
      <c r="AW447" s="13" t="s">
        <v>32</v>
      </c>
      <c r="AX447" s="13" t="s">
        <v>76</v>
      </c>
      <c r="AY447" s="255" t="s">
        <v>168</v>
      </c>
    </row>
    <row r="448" s="14" customFormat="1">
      <c r="A448" s="14"/>
      <c r="B448" s="256"/>
      <c r="C448" s="257"/>
      <c r="D448" s="241" t="s">
        <v>178</v>
      </c>
      <c r="E448" s="258" t="s">
        <v>1</v>
      </c>
      <c r="F448" s="259" t="s">
        <v>383</v>
      </c>
      <c r="G448" s="257"/>
      <c r="H448" s="260">
        <v>0</v>
      </c>
      <c r="I448" s="261"/>
      <c r="J448" s="257"/>
      <c r="K448" s="257"/>
      <c r="L448" s="262"/>
      <c r="M448" s="263"/>
      <c r="N448" s="264"/>
      <c r="O448" s="264"/>
      <c r="P448" s="264"/>
      <c r="Q448" s="264"/>
      <c r="R448" s="264"/>
      <c r="S448" s="264"/>
      <c r="T448" s="265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6" t="s">
        <v>178</v>
      </c>
      <c r="AU448" s="266" t="s">
        <v>85</v>
      </c>
      <c r="AV448" s="14" t="s">
        <v>85</v>
      </c>
      <c r="AW448" s="14" t="s">
        <v>32</v>
      </c>
      <c r="AX448" s="14" t="s">
        <v>76</v>
      </c>
      <c r="AY448" s="266" t="s">
        <v>168</v>
      </c>
    </row>
    <row r="449" s="14" customFormat="1">
      <c r="A449" s="14"/>
      <c r="B449" s="256"/>
      <c r="C449" s="257"/>
      <c r="D449" s="241" t="s">
        <v>178</v>
      </c>
      <c r="E449" s="258" t="s">
        <v>1</v>
      </c>
      <c r="F449" s="259" t="s">
        <v>534</v>
      </c>
      <c r="G449" s="257"/>
      <c r="H449" s="260">
        <v>3.6000000000000001</v>
      </c>
      <c r="I449" s="261"/>
      <c r="J449" s="257"/>
      <c r="K449" s="257"/>
      <c r="L449" s="262"/>
      <c r="M449" s="263"/>
      <c r="N449" s="264"/>
      <c r="O449" s="264"/>
      <c r="P449" s="264"/>
      <c r="Q449" s="264"/>
      <c r="R449" s="264"/>
      <c r="S449" s="264"/>
      <c r="T449" s="26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66" t="s">
        <v>178</v>
      </c>
      <c r="AU449" s="266" t="s">
        <v>85</v>
      </c>
      <c r="AV449" s="14" t="s">
        <v>85</v>
      </c>
      <c r="AW449" s="14" t="s">
        <v>32</v>
      </c>
      <c r="AX449" s="14" t="s">
        <v>76</v>
      </c>
      <c r="AY449" s="266" t="s">
        <v>168</v>
      </c>
    </row>
    <row r="450" s="14" customFormat="1">
      <c r="A450" s="14"/>
      <c r="B450" s="256"/>
      <c r="C450" s="257"/>
      <c r="D450" s="241" t="s">
        <v>178</v>
      </c>
      <c r="E450" s="258" t="s">
        <v>1</v>
      </c>
      <c r="F450" s="259" t="s">
        <v>481</v>
      </c>
      <c r="G450" s="257"/>
      <c r="H450" s="260">
        <v>0</v>
      </c>
      <c r="I450" s="261"/>
      <c r="J450" s="257"/>
      <c r="K450" s="257"/>
      <c r="L450" s="262"/>
      <c r="M450" s="263"/>
      <c r="N450" s="264"/>
      <c r="O450" s="264"/>
      <c r="P450" s="264"/>
      <c r="Q450" s="264"/>
      <c r="R450" s="264"/>
      <c r="S450" s="264"/>
      <c r="T450" s="26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6" t="s">
        <v>178</v>
      </c>
      <c r="AU450" s="266" t="s">
        <v>85</v>
      </c>
      <c r="AV450" s="14" t="s">
        <v>85</v>
      </c>
      <c r="AW450" s="14" t="s">
        <v>32</v>
      </c>
      <c r="AX450" s="14" t="s">
        <v>76</v>
      </c>
      <c r="AY450" s="266" t="s">
        <v>168</v>
      </c>
    </row>
    <row r="451" s="15" customFormat="1">
      <c r="A451" s="15"/>
      <c r="B451" s="267"/>
      <c r="C451" s="268"/>
      <c r="D451" s="241" t="s">
        <v>178</v>
      </c>
      <c r="E451" s="269" t="s">
        <v>1</v>
      </c>
      <c r="F451" s="270" t="s">
        <v>183</v>
      </c>
      <c r="G451" s="268"/>
      <c r="H451" s="271">
        <v>3.6000000000000001</v>
      </c>
      <c r="I451" s="272"/>
      <c r="J451" s="268"/>
      <c r="K451" s="268"/>
      <c r="L451" s="273"/>
      <c r="M451" s="274"/>
      <c r="N451" s="275"/>
      <c r="O451" s="275"/>
      <c r="P451" s="275"/>
      <c r="Q451" s="275"/>
      <c r="R451" s="275"/>
      <c r="S451" s="275"/>
      <c r="T451" s="276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77" t="s">
        <v>178</v>
      </c>
      <c r="AU451" s="277" t="s">
        <v>85</v>
      </c>
      <c r="AV451" s="15" t="s">
        <v>174</v>
      </c>
      <c r="AW451" s="15" t="s">
        <v>32</v>
      </c>
      <c r="AX451" s="15" t="s">
        <v>83</v>
      </c>
      <c r="AY451" s="277" t="s">
        <v>168</v>
      </c>
    </row>
    <row r="452" s="2" customFormat="1" ht="16.5" customHeight="1">
      <c r="A452" s="39"/>
      <c r="B452" s="40"/>
      <c r="C452" s="228" t="s">
        <v>535</v>
      </c>
      <c r="D452" s="228" t="s">
        <v>170</v>
      </c>
      <c r="E452" s="229" t="s">
        <v>536</v>
      </c>
      <c r="F452" s="230" t="s">
        <v>537</v>
      </c>
      <c r="G452" s="231" t="s">
        <v>114</v>
      </c>
      <c r="H452" s="232">
        <v>5.7599999999999998</v>
      </c>
      <c r="I452" s="233"/>
      <c r="J452" s="234">
        <f>ROUND(I452*H452,2)</f>
        <v>0</v>
      </c>
      <c r="K452" s="230" t="s">
        <v>173</v>
      </c>
      <c r="L452" s="45"/>
      <c r="M452" s="235" t="s">
        <v>1</v>
      </c>
      <c r="N452" s="236" t="s">
        <v>41</v>
      </c>
      <c r="O452" s="92"/>
      <c r="P452" s="237">
        <f>O452*H452</f>
        <v>0</v>
      </c>
      <c r="Q452" s="237">
        <v>0</v>
      </c>
      <c r="R452" s="237">
        <f>Q452*H452</f>
        <v>0</v>
      </c>
      <c r="S452" s="237">
        <v>0.066000000000000003</v>
      </c>
      <c r="T452" s="238">
        <f>S452*H452</f>
        <v>0.38016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9" t="s">
        <v>174</v>
      </c>
      <c r="AT452" s="239" t="s">
        <v>170</v>
      </c>
      <c r="AU452" s="239" t="s">
        <v>85</v>
      </c>
      <c r="AY452" s="18" t="s">
        <v>168</v>
      </c>
      <c r="BE452" s="240">
        <f>IF(N452="základní",J452,0)</f>
        <v>0</v>
      </c>
      <c r="BF452" s="240">
        <f>IF(N452="snížená",J452,0)</f>
        <v>0</v>
      </c>
      <c r="BG452" s="240">
        <f>IF(N452="zákl. přenesená",J452,0)</f>
        <v>0</v>
      </c>
      <c r="BH452" s="240">
        <f>IF(N452="sníž. přenesená",J452,0)</f>
        <v>0</v>
      </c>
      <c r="BI452" s="240">
        <f>IF(N452="nulová",J452,0)</f>
        <v>0</v>
      </c>
      <c r="BJ452" s="18" t="s">
        <v>83</v>
      </c>
      <c r="BK452" s="240">
        <f>ROUND(I452*H452,2)</f>
        <v>0</v>
      </c>
      <c r="BL452" s="18" t="s">
        <v>174</v>
      </c>
      <c r="BM452" s="239" t="s">
        <v>538</v>
      </c>
    </row>
    <row r="453" s="2" customFormat="1">
      <c r="A453" s="39"/>
      <c r="B453" s="40"/>
      <c r="C453" s="41"/>
      <c r="D453" s="241" t="s">
        <v>176</v>
      </c>
      <c r="E453" s="41"/>
      <c r="F453" s="242" t="s">
        <v>539</v>
      </c>
      <c r="G453" s="41"/>
      <c r="H453" s="41"/>
      <c r="I453" s="243"/>
      <c r="J453" s="41"/>
      <c r="K453" s="41"/>
      <c r="L453" s="45"/>
      <c r="M453" s="244"/>
      <c r="N453" s="245"/>
      <c r="O453" s="92"/>
      <c r="P453" s="92"/>
      <c r="Q453" s="92"/>
      <c r="R453" s="92"/>
      <c r="S453" s="92"/>
      <c r="T453" s="93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176</v>
      </c>
      <c r="AU453" s="18" t="s">
        <v>85</v>
      </c>
    </row>
    <row r="454" s="13" customFormat="1">
      <c r="A454" s="13"/>
      <c r="B454" s="246"/>
      <c r="C454" s="247"/>
      <c r="D454" s="241" t="s">
        <v>178</v>
      </c>
      <c r="E454" s="248" t="s">
        <v>1</v>
      </c>
      <c r="F454" s="249" t="s">
        <v>532</v>
      </c>
      <c r="G454" s="247"/>
      <c r="H454" s="248" t="s">
        <v>1</v>
      </c>
      <c r="I454" s="250"/>
      <c r="J454" s="247"/>
      <c r="K454" s="247"/>
      <c r="L454" s="251"/>
      <c r="M454" s="252"/>
      <c r="N454" s="253"/>
      <c r="O454" s="253"/>
      <c r="P454" s="253"/>
      <c r="Q454" s="253"/>
      <c r="R454" s="253"/>
      <c r="S454" s="253"/>
      <c r="T454" s="25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5" t="s">
        <v>178</v>
      </c>
      <c r="AU454" s="255" t="s">
        <v>85</v>
      </c>
      <c r="AV454" s="13" t="s">
        <v>83</v>
      </c>
      <c r="AW454" s="13" t="s">
        <v>32</v>
      </c>
      <c r="AX454" s="13" t="s">
        <v>76</v>
      </c>
      <c r="AY454" s="255" t="s">
        <v>168</v>
      </c>
    </row>
    <row r="455" s="13" customFormat="1">
      <c r="A455" s="13"/>
      <c r="B455" s="246"/>
      <c r="C455" s="247"/>
      <c r="D455" s="241" t="s">
        <v>178</v>
      </c>
      <c r="E455" s="248" t="s">
        <v>1</v>
      </c>
      <c r="F455" s="249" t="s">
        <v>533</v>
      </c>
      <c r="G455" s="247"/>
      <c r="H455" s="248" t="s">
        <v>1</v>
      </c>
      <c r="I455" s="250"/>
      <c r="J455" s="247"/>
      <c r="K455" s="247"/>
      <c r="L455" s="251"/>
      <c r="M455" s="252"/>
      <c r="N455" s="253"/>
      <c r="O455" s="253"/>
      <c r="P455" s="253"/>
      <c r="Q455" s="253"/>
      <c r="R455" s="253"/>
      <c r="S455" s="253"/>
      <c r="T455" s="25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55" t="s">
        <v>178</v>
      </c>
      <c r="AU455" s="255" t="s">
        <v>85</v>
      </c>
      <c r="AV455" s="13" t="s">
        <v>83</v>
      </c>
      <c r="AW455" s="13" t="s">
        <v>32</v>
      </c>
      <c r="AX455" s="13" t="s">
        <v>76</v>
      </c>
      <c r="AY455" s="255" t="s">
        <v>168</v>
      </c>
    </row>
    <row r="456" s="14" customFormat="1">
      <c r="A456" s="14"/>
      <c r="B456" s="256"/>
      <c r="C456" s="257"/>
      <c r="D456" s="241" t="s">
        <v>178</v>
      </c>
      <c r="E456" s="258" t="s">
        <v>1</v>
      </c>
      <c r="F456" s="259" t="s">
        <v>383</v>
      </c>
      <c r="G456" s="257"/>
      <c r="H456" s="260">
        <v>0</v>
      </c>
      <c r="I456" s="261"/>
      <c r="J456" s="257"/>
      <c r="K456" s="257"/>
      <c r="L456" s="262"/>
      <c r="M456" s="263"/>
      <c r="N456" s="264"/>
      <c r="O456" s="264"/>
      <c r="P456" s="264"/>
      <c r="Q456" s="264"/>
      <c r="R456" s="264"/>
      <c r="S456" s="264"/>
      <c r="T456" s="26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6" t="s">
        <v>178</v>
      </c>
      <c r="AU456" s="266" t="s">
        <v>85</v>
      </c>
      <c r="AV456" s="14" t="s">
        <v>85</v>
      </c>
      <c r="AW456" s="14" t="s">
        <v>32</v>
      </c>
      <c r="AX456" s="14" t="s">
        <v>76</v>
      </c>
      <c r="AY456" s="266" t="s">
        <v>168</v>
      </c>
    </row>
    <row r="457" s="14" customFormat="1">
      <c r="A457" s="14"/>
      <c r="B457" s="256"/>
      <c r="C457" s="257"/>
      <c r="D457" s="241" t="s">
        <v>178</v>
      </c>
      <c r="E457" s="258" t="s">
        <v>1</v>
      </c>
      <c r="F457" s="259" t="s">
        <v>540</v>
      </c>
      <c r="G457" s="257"/>
      <c r="H457" s="260">
        <v>5.7599999999999998</v>
      </c>
      <c r="I457" s="261"/>
      <c r="J457" s="257"/>
      <c r="K457" s="257"/>
      <c r="L457" s="262"/>
      <c r="M457" s="263"/>
      <c r="N457" s="264"/>
      <c r="O457" s="264"/>
      <c r="P457" s="264"/>
      <c r="Q457" s="264"/>
      <c r="R457" s="264"/>
      <c r="S457" s="264"/>
      <c r="T457" s="26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6" t="s">
        <v>178</v>
      </c>
      <c r="AU457" s="266" t="s">
        <v>85</v>
      </c>
      <c r="AV457" s="14" t="s">
        <v>85</v>
      </c>
      <c r="AW457" s="14" t="s">
        <v>32</v>
      </c>
      <c r="AX457" s="14" t="s">
        <v>76</v>
      </c>
      <c r="AY457" s="266" t="s">
        <v>168</v>
      </c>
    </row>
    <row r="458" s="14" customFormat="1">
      <c r="A458" s="14"/>
      <c r="B458" s="256"/>
      <c r="C458" s="257"/>
      <c r="D458" s="241" t="s">
        <v>178</v>
      </c>
      <c r="E458" s="258" t="s">
        <v>1</v>
      </c>
      <c r="F458" s="259" t="s">
        <v>481</v>
      </c>
      <c r="G458" s="257"/>
      <c r="H458" s="260">
        <v>0</v>
      </c>
      <c r="I458" s="261"/>
      <c r="J458" s="257"/>
      <c r="K458" s="257"/>
      <c r="L458" s="262"/>
      <c r="M458" s="263"/>
      <c r="N458" s="264"/>
      <c r="O458" s="264"/>
      <c r="P458" s="264"/>
      <c r="Q458" s="264"/>
      <c r="R458" s="264"/>
      <c r="S458" s="264"/>
      <c r="T458" s="26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6" t="s">
        <v>178</v>
      </c>
      <c r="AU458" s="266" t="s">
        <v>85</v>
      </c>
      <c r="AV458" s="14" t="s">
        <v>85</v>
      </c>
      <c r="AW458" s="14" t="s">
        <v>32</v>
      </c>
      <c r="AX458" s="14" t="s">
        <v>76</v>
      </c>
      <c r="AY458" s="266" t="s">
        <v>168</v>
      </c>
    </row>
    <row r="459" s="15" customFormat="1">
      <c r="A459" s="15"/>
      <c r="B459" s="267"/>
      <c r="C459" s="268"/>
      <c r="D459" s="241" t="s">
        <v>178</v>
      </c>
      <c r="E459" s="269" t="s">
        <v>1</v>
      </c>
      <c r="F459" s="270" t="s">
        <v>183</v>
      </c>
      <c r="G459" s="268"/>
      <c r="H459" s="271">
        <v>5.7599999999999998</v>
      </c>
      <c r="I459" s="272"/>
      <c r="J459" s="268"/>
      <c r="K459" s="268"/>
      <c r="L459" s="273"/>
      <c r="M459" s="274"/>
      <c r="N459" s="275"/>
      <c r="O459" s="275"/>
      <c r="P459" s="275"/>
      <c r="Q459" s="275"/>
      <c r="R459" s="275"/>
      <c r="S459" s="275"/>
      <c r="T459" s="276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77" t="s">
        <v>178</v>
      </c>
      <c r="AU459" s="277" t="s">
        <v>85</v>
      </c>
      <c r="AV459" s="15" t="s">
        <v>174</v>
      </c>
      <c r="AW459" s="15" t="s">
        <v>32</v>
      </c>
      <c r="AX459" s="15" t="s">
        <v>83</v>
      </c>
      <c r="AY459" s="277" t="s">
        <v>168</v>
      </c>
    </row>
    <row r="460" s="2" customFormat="1" ht="24.15" customHeight="1">
      <c r="A460" s="39"/>
      <c r="B460" s="40"/>
      <c r="C460" s="228" t="s">
        <v>541</v>
      </c>
      <c r="D460" s="228" t="s">
        <v>170</v>
      </c>
      <c r="E460" s="229" t="s">
        <v>542</v>
      </c>
      <c r="F460" s="230" t="s">
        <v>543</v>
      </c>
      <c r="G460" s="231" t="s">
        <v>272</v>
      </c>
      <c r="H460" s="232">
        <v>0.25</v>
      </c>
      <c r="I460" s="233"/>
      <c r="J460" s="234">
        <f>ROUND(I460*H460,2)</f>
        <v>0</v>
      </c>
      <c r="K460" s="230" t="s">
        <v>173</v>
      </c>
      <c r="L460" s="45"/>
      <c r="M460" s="235" t="s">
        <v>1</v>
      </c>
      <c r="N460" s="236" t="s">
        <v>41</v>
      </c>
      <c r="O460" s="92"/>
      <c r="P460" s="237">
        <f>O460*H460</f>
        <v>0</v>
      </c>
      <c r="Q460" s="237">
        <v>0.00413</v>
      </c>
      <c r="R460" s="237">
        <f>Q460*H460</f>
        <v>0.0010325</v>
      </c>
      <c r="S460" s="237">
        <v>0.16</v>
      </c>
      <c r="T460" s="238">
        <f>S460*H460</f>
        <v>0.040000000000000001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9" t="s">
        <v>298</v>
      </c>
      <c r="AT460" s="239" t="s">
        <v>170</v>
      </c>
      <c r="AU460" s="239" t="s">
        <v>85</v>
      </c>
      <c r="AY460" s="18" t="s">
        <v>168</v>
      </c>
      <c r="BE460" s="240">
        <f>IF(N460="základní",J460,0)</f>
        <v>0</v>
      </c>
      <c r="BF460" s="240">
        <f>IF(N460="snížená",J460,0)</f>
        <v>0</v>
      </c>
      <c r="BG460" s="240">
        <f>IF(N460="zákl. přenesená",J460,0)</f>
        <v>0</v>
      </c>
      <c r="BH460" s="240">
        <f>IF(N460="sníž. přenesená",J460,0)</f>
        <v>0</v>
      </c>
      <c r="BI460" s="240">
        <f>IF(N460="nulová",J460,0)</f>
        <v>0</v>
      </c>
      <c r="BJ460" s="18" t="s">
        <v>83</v>
      </c>
      <c r="BK460" s="240">
        <f>ROUND(I460*H460,2)</f>
        <v>0</v>
      </c>
      <c r="BL460" s="18" t="s">
        <v>298</v>
      </c>
      <c r="BM460" s="239" t="s">
        <v>544</v>
      </c>
    </row>
    <row r="461" s="2" customFormat="1">
      <c r="A461" s="39"/>
      <c r="B461" s="40"/>
      <c r="C461" s="41"/>
      <c r="D461" s="241" t="s">
        <v>176</v>
      </c>
      <c r="E461" s="41"/>
      <c r="F461" s="242" t="s">
        <v>545</v>
      </c>
      <c r="G461" s="41"/>
      <c r="H461" s="41"/>
      <c r="I461" s="243"/>
      <c r="J461" s="41"/>
      <c r="K461" s="41"/>
      <c r="L461" s="45"/>
      <c r="M461" s="244"/>
      <c r="N461" s="245"/>
      <c r="O461" s="92"/>
      <c r="P461" s="92"/>
      <c r="Q461" s="92"/>
      <c r="R461" s="92"/>
      <c r="S461" s="92"/>
      <c r="T461" s="93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176</v>
      </c>
      <c r="AU461" s="18" t="s">
        <v>85</v>
      </c>
    </row>
    <row r="462" s="14" customFormat="1">
      <c r="A462" s="14"/>
      <c r="B462" s="256"/>
      <c r="C462" s="257"/>
      <c r="D462" s="241" t="s">
        <v>178</v>
      </c>
      <c r="E462" s="258" t="s">
        <v>1</v>
      </c>
      <c r="F462" s="259" t="s">
        <v>546</v>
      </c>
      <c r="G462" s="257"/>
      <c r="H462" s="260">
        <v>0.25</v>
      </c>
      <c r="I462" s="261"/>
      <c r="J462" s="257"/>
      <c r="K462" s="257"/>
      <c r="L462" s="262"/>
      <c r="M462" s="263"/>
      <c r="N462" s="264"/>
      <c r="O462" s="264"/>
      <c r="P462" s="264"/>
      <c r="Q462" s="264"/>
      <c r="R462" s="264"/>
      <c r="S462" s="264"/>
      <c r="T462" s="26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6" t="s">
        <v>178</v>
      </c>
      <c r="AU462" s="266" t="s">
        <v>85</v>
      </c>
      <c r="AV462" s="14" t="s">
        <v>85</v>
      </c>
      <c r="AW462" s="14" t="s">
        <v>32</v>
      </c>
      <c r="AX462" s="14" t="s">
        <v>76</v>
      </c>
      <c r="AY462" s="266" t="s">
        <v>168</v>
      </c>
    </row>
    <row r="463" s="15" customFormat="1">
      <c r="A463" s="15"/>
      <c r="B463" s="267"/>
      <c r="C463" s="268"/>
      <c r="D463" s="241" t="s">
        <v>178</v>
      </c>
      <c r="E463" s="269" t="s">
        <v>1</v>
      </c>
      <c r="F463" s="270" t="s">
        <v>183</v>
      </c>
      <c r="G463" s="268"/>
      <c r="H463" s="271">
        <v>0.25</v>
      </c>
      <c r="I463" s="272"/>
      <c r="J463" s="268"/>
      <c r="K463" s="268"/>
      <c r="L463" s="273"/>
      <c r="M463" s="274"/>
      <c r="N463" s="275"/>
      <c r="O463" s="275"/>
      <c r="P463" s="275"/>
      <c r="Q463" s="275"/>
      <c r="R463" s="275"/>
      <c r="S463" s="275"/>
      <c r="T463" s="276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77" t="s">
        <v>178</v>
      </c>
      <c r="AU463" s="277" t="s">
        <v>85</v>
      </c>
      <c r="AV463" s="15" t="s">
        <v>174</v>
      </c>
      <c r="AW463" s="15" t="s">
        <v>32</v>
      </c>
      <c r="AX463" s="15" t="s">
        <v>83</v>
      </c>
      <c r="AY463" s="277" t="s">
        <v>168</v>
      </c>
    </row>
    <row r="464" s="2" customFormat="1" ht="24.15" customHeight="1">
      <c r="A464" s="39"/>
      <c r="B464" s="40"/>
      <c r="C464" s="228" t="s">
        <v>547</v>
      </c>
      <c r="D464" s="228" t="s">
        <v>170</v>
      </c>
      <c r="E464" s="229" t="s">
        <v>548</v>
      </c>
      <c r="F464" s="230" t="s">
        <v>549</v>
      </c>
      <c r="G464" s="231" t="s">
        <v>272</v>
      </c>
      <c r="H464" s="232">
        <v>0.5</v>
      </c>
      <c r="I464" s="233"/>
      <c r="J464" s="234">
        <f>ROUND(I464*H464,2)</f>
        <v>0</v>
      </c>
      <c r="K464" s="230" t="s">
        <v>173</v>
      </c>
      <c r="L464" s="45"/>
      <c r="M464" s="235" t="s">
        <v>1</v>
      </c>
      <c r="N464" s="236" t="s">
        <v>41</v>
      </c>
      <c r="O464" s="92"/>
      <c r="P464" s="237">
        <f>O464*H464</f>
        <v>0</v>
      </c>
      <c r="Q464" s="237">
        <v>0.0044600000000000004</v>
      </c>
      <c r="R464" s="237">
        <f>Q464*H464</f>
        <v>0.0022300000000000002</v>
      </c>
      <c r="S464" s="237">
        <v>0.20999999999999999</v>
      </c>
      <c r="T464" s="238">
        <f>S464*H464</f>
        <v>0.105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39" t="s">
        <v>174</v>
      </c>
      <c r="AT464" s="239" t="s">
        <v>170</v>
      </c>
      <c r="AU464" s="239" t="s">
        <v>85</v>
      </c>
      <c r="AY464" s="18" t="s">
        <v>168</v>
      </c>
      <c r="BE464" s="240">
        <f>IF(N464="základní",J464,0)</f>
        <v>0</v>
      </c>
      <c r="BF464" s="240">
        <f>IF(N464="snížená",J464,0)</f>
        <v>0</v>
      </c>
      <c r="BG464" s="240">
        <f>IF(N464="zákl. přenesená",J464,0)</f>
        <v>0</v>
      </c>
      <c r="BH464" s="240">
        <f>IF(N464="sníž. přenesená",J464,0)</f>
        <v>0</v>
      </c>
      <c r="BI464" s="240">
        <f>IF(N464="nulová",J464,0)</f>
        <v>0</v>
      </c>
      <c r="BJ464" s="18" t="s">
        <v>83</v>
      </c>
      <c r="BK464" s="240">
        <f>ROUND(I464*H464,2)</f>
        <v>0</v>
      </c>
      <c r="BL464" s="18" t="s">
        <v>174</v>
      </c>
      <c r="BM464" s="239" t="s">
        <v>550</v>
      </c>
    </row>
    <row r="465" s="2" customFormat="1">
      <c r="A465" s="39"/>
      <c r="B465" s="40"/>
      <c r="C465" s="41"/>
      <c r="D465" s="241" t="s">
        <v>176</v>
      </c>
      <c r="E465" s="41"/>
      <c r="F465" s="242" t="s">
        <v>551</v>
      </c>
      <c r="G465" s="41"/>
      <c r="H465" s="41"/>
      <c r="I465" s="243"/>
      <c r="J465" s="41"/>
      <c r="K465" s="41"/>
      <c r="L465" s="45"/>
      <c r="M465" s="244"/>
      <c r="N465" s="245"/>
      <c r="O465" s="92"/>
      <c r="P465" s="92"/>
      <c r="Q465" s="92"/>
      <c r="R465" s="92"/>
      <c r="S465" s="92"/>
      <c r="T465" s="93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176</v>
      </c>
      <c r="AU465" s="18" t="s">
        <v>85</v>
      </c>
    </row>
    <row r="466" s="14" customFormat="1">
      <c r="A466" s="14"/>
      <c r="B466" s="256"/>
      <c r="C466" s="257"/>
      <c r="D466" s="241" t="s">
        <v>178</v>
      </c>
      <c r="E466" s="258" t="s">
        <v>1</v>
      </c>
      <c r="F466" s="259" t="s">
        <v>552</v>
      </c>
      <c r="G466" s="257"/>
      <c r="H466" s="260">
        <v>0.5</v>
      </c>
      <c r="I466" s="261"/>
      <c r="J466" s="257"/>
      <c r="K466" s="257"/>
      <c r="L466" s="262"/>
      <c r="M466" s="263"/>
      <c r="N466" s="264"/>
      <c r="O466" s="264"/>
      <c r="P466" s="264"/>
      <c r="Q466" s="264"/>
      <c r="R466" s="264"/>
      <c r="S466" s="264"/>
      <c r="T466" s="26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6" t="s">
        <v>178</v>
      </c>
      <c r="AU466" s="266" t="s">
        <v>85</v>
      </c>
      <c r="AV466" s="14" t="s">
        <v>85</v>
      </c>
      <c r="AW466" s="14" t="s">
        <v>32</v>
      </c>
      <c r="AX466" s="14" t="s">
        <v>76</v>
      </c>
      <c r="AY466" s="266" t="s">
        <v>168</v>
      </c>
    </row>
    <row r="467" s="15" customFormat="1">
      <c r="A467" s="15"/>
      <c r="B467" s="267"/>
      <c r="C467" s="268"/>
      <c r="D467" s="241" t="s">
        <v>178</v>
      </c>
      <c r="E467" s="269" t="s">
        <v>1</v>
      </c>
      <c r="F467" s="270" t="s">
        <v>183</v>
      </c>
      <c r="G467" s="268"/>
      <c r="H467" s="271">
        <v>0.5</v>
      </c>
      <c r="I467" s="272"/>
      <c r="J467" s="268"/>
      <c r="K467" s="268"/>
      <c r="L467" s="273"/>
      <c r="M467" s="274"/>
      <c r="N467" s="275"/>
      <c r="O467" s="275"/>
      <c r="P467" s="275"/>
      <c r="Q467" s="275"/>
      <c r="R467" s="275"/>
      <c r="S467" s="275"/>
      <c r="T467" s="276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77" t="s">
        <v>178</v>
      </c>
      <c r="AU467" s="277" t="s">
        <v>85</v>
      </c>
      <c r="AV467" s="15" t="s">
        <v>174</v>
      </c>
      <c r="AW467" s="15" t="s">
        <v>32</v>
      </c>
      <c r="AX467" s="15" t="s">
        <v>83</v>
      </c>
      <c r="AY467" s="277" t="s">
        <v>168</v>
      </c>
    </row>
    <row r="468" s="2" customFormat="1" ht="24.15" customHeight="1">
      <c r="A468" s="39"/>
      <c r="B468" s="40"/>
      <c r="C468" s="228" t="s">
        <v>553</v>
      </c>
      <c r="D468" s="228" t="s">
        <v>170</v>
      </c>
      <c r="E468" s="229" t="s">
        <v>554</v>
      </c>
      <c r="F468" s="230" t="s">
        <v>555</v>
      </c>
      <c r="G468" s="231" t="s">
        <v>272</v>
      </c>
      <c r="H468" s="232">
        <v>87.599999999999994</v>
      </c>
      <c r="I468" s="233"/>
      <c r="J468" s="234">
        <f>ROUND(I468*H468,2)</f>
        <v>0</v>
      </c>
      <c r="K468" s="230" t="s">
        <v>173</v>
      </c>
      <c r="L468" s="45"/>
      <c r="M468" s="235" t="s">
        <v>1</v>
      </c>
      <c r="N468" s="236" t="s">
        <v>41</v>
      </c>
      <c r="O468" s="92"/>
      <c r="P468" s="237">
        <f>O468*H468</f>
        <v>0</v>
      </c>
      <c r="Q468" s="237">
        <v>0.00022000000000000001</v>
      </c>
      <c r="R468" s="237">
        <f>Q468*H468</f>
        <v>0.019272000000000001</v>
      </c>
      <c r="S468" s="237">
        <v>0</v>
      </c>
      <c r="T468" s="238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39" t="s">
        <v>174</v>
      </c>
      <c r="AT468" s="239" t="s">
        <v>170</v>
      </c>
      <c r="AU468" s="239" t="s">
        <v>85</v>
      </c>
      <c r="AY468" s="18" t="s">
        <v>168</v>
      </c>
      <c r="BE468" s="240">
        <f>IF(N468="základní",J468,0)</f>
        <v>0</v>
      </c>
      <c r="BF468" s="240">
        <f>IF(N468="snížená",J468,0)</f>
        <v>0</v>
      </c>
      <c r="BG468" s="240">
        <f>IF(N468="zákl. přenesená",J468,0)</f>
        <v>0</v>
      </c>
      <c r="BH468" s="240">
        <f>IF(N468="sníž. přenesená",J468,0)</f>
        <v>0</v>
      </c>
      <c r="BI468" s="240">
        <f>IF(N468="nulová",J468,0)</f>
        <v>0</v>
      </c>
      <c r="BJ468" s="18" t="s">
        <v>83</v>
      </c>
      <c r="BK468" s="240">
        <f>ROUND(I468*H468,2)</f>
        <v>0</v>
      </c>
      <c r="BL468" s="18" t="s">
        <v>174</v>
      </c>
      <c r="BM468" s="239" t="s">
        <v>556</v>
      </c>
    </row>
    <row r="469" s="2" customFormat="1">
      <c r="A469" s="39"/>
      <c r="B469" s="40"/>
      <c r="C469" s="41"/>
      <c r="D469" s="241" t="s">
        <v>176</v>
      </c>
      <c r="E469" s="41"/>
      <c r="F469" s="242" t="s">
        <v>557</v>
      </c>
      <c r="G469" s="41"/>
      <c r="H469" s="41"/>
      <c r="I469" s="243"/>
      <c r="J469" s="41"/>
      <c r="K469" s="41"/>
      <c r="L469" s="45"/>
      <c r="M469" s="244"/>
      <c r="N469" s="245"/>
      <c r="O469" s="92"/>
      <c r="P469" s="92"/>
      <c r="Q469" s="92"/>
      <c r="R469" s="92"/>
      <c r="S469" s="92"/>
      <c r="T469" s="93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176</v>
      </c>
      <c r="AU469" s="18" t="s">
        <v>85</v>
      </c>
    </row>
    <row r="470" s="13" customFormat="1">
      <c r="A470" s="13"/>
      <c r="B470" s="246"/>
      <c r="C470" s="247"/>
      <c r="D470" s="241" t="s">
        <v>178</v>
      </c>
      <c r="E470" s="248" t="s">
        <v>1</v>
      </c>
      <c r="F470" s="249" t="s">
        <v>558</v>
      </c>
      <c r="G470" s="247"/>
      <c r="H470" s="248" t="s">
        <v>1</v>
      </c>
      <c r="I470" s="250"/>
      <c r="J470" s="247"/>
      <c r="K470" s="247"/>
      <c r="L470" s="251"/>
      <c r="M470" s="252"/>
      <c r="N470" s="253"/>
      <c r="O470" s="253"/>
      <c r="P470" s="253"/>
      <c r="Q470" s="253"/>
      <c r="R470" s="253"/>
      <c r="S470" s="253"/>
      <c r="T470" s="25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5" t="s">
        <v>178</v>
      </c>
      <c r="AU470" s="255" t="s">
        <v>85</v>
      </c>
      <c r="AV470" s="13" t="s">
        <v>83</v>
      </c>
      <c r="AW470" s="13" t="s">
        <v>32</v>
      </c>
      <c r="AX470" s="13" t="s">
        <v>76</v>
      </c>
      <c r="AY470" s="255" t="s">
        <v>168</v>
      </c>
    </row>
    <row r="471" s="14" customFormat="1">
      <c r="A471" s="14"/>
      <c r="B471" s="256"/>
      <c r="C471" s="257"/>
      <c r="D471" s="241" t="s">
        <v>178</v>
      </c>
      <c r="E471" s="258" t="s">
        <v>1</v>
      </c>
      <c r="F471" s="259" t="s">
        <v>559</v>
      </c>
      <c r="G471" s="257"/>
      <c r="H471" s="260">
        <v>87.599999999999994</v>
      </c>
      <c r="I471" s="261"/>
      <c r="J471" s="257"/>
      <c r="K471" s="257"/>
      <c r="L471" s="262"/>
      <c r="M471" s="263"/>
      <c r="N471" s="264"/>
      <c r="O471" s="264"/>
      <c r="P471" s="264"/>
      <c r="Q471" s="264"/>
      <c r="R471" s="264"/>
      <c r="S471" s="264"/>
      <c r="T471" s="265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6" t="s">
        <v>178</v>
      </c>
      <c r="AU471" s="266" t="s">
        <v>85</v>
      </c>
      <c r="AV471" s="14" t="s">
        <v>85</v>
      </c>
      <c r="AW471" s="14" t="s">
        <v>32</v>
      </c>
      <c r="AX471" s="14" t="s">
        <v>76</v>
      </c>
      <c r="AY471" s="266" t="s">
        <v>168</v>
      </c>
    </row>
    <row r="472" s="15" customFormat="1">
      <c r="A472" s="15"/>
      <c r="B472" s="267"/>
      <c r="C472" s="268"/>
      <c r="D472" s="241" t="s">
        <v>178</v>
      </c>
      <c r="E472" s="269" t="s">
        <v>1</v>
      </c>
      <c r="F472" s="270" t="s">
        <v>183</v>
      </c>
      <c r="G472" s="268"/>
      <c r="H472" s="271">
        <v>87.599999999999994</v>
      </c>
      <c r="I472" s="272"/>
      <c r="J472" s="268"/>
      <c r="K472" s="268"/>
      <c r="L472" s="273"/>
      <c r="M472" s="274"/>
      <c r="N472" s="275"/>
      <c r="O472" s="275"/>
      <c r="P472" s="275"/>
      <c r="Q472" s="275"/>
      <c r="R472" s="275"/>
      <c r="S472" s="275"/>
      <c r="T472" s="276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7" t="s">
        <v>178</v>
      </c>
      <c r="AU472" s="277" t="s">
        <v>85</v>
      </c>
      <c r="AV472" s="15" t="s">
        <v>174</v>
      </c>
      <c r="AW472" s="15" t="s">
        <v>32</v>
      </c>
      <c r="AX472" s="15" t="s">
        <v>83</v>
      </c>
      <c r="AY472" s="277" t="s">
        <v>168</v>
      </c>
    </row>
    <row r="473" s="2" customFormat="1" ht="24.15" customHeight="1">
      <c r="A473" s="39"/>
      <c r="B473" s="40"/>
      <c r="C473" s="228" t="s">
        <v>560</v>
      </c>
      <c r="D473" s="228" t="s">
        <v>170</v>
      </c>
      <c r="E473" s="229" t="s">
        <v>561</v>
      </c>
      <c r="F473" s="230" t="s">
        <v>562</v>
      </c>
      <c r="G473" s="231" t="s">
        <v>114</v>
      </c>
      <c r="H473" s="232">
        <v>2.5</v>
      </c>
      <c r="I473" s="233"/>
      <c r="J473" s="234">
        <f>ROUND(I473*H473,2)</f>
        <v>0</v>
      </c>
      <c r="K473" s="230" t="s">
        <v>173</v>
      </c>
      <c r="L473" s="45"/>
      <c r="M473" s="235" t="s">
        <v>1</v>
      </c>
      <c r="N473" s="236" t="s">
        <v>41</v>
      </c>
      <c r="O473" s="92"/>
      <c r="P473" s="237">
        <f>O473*H473</f>
        <v>0</v>
      </c>
      <c r="Q473" s="237">
        <v>0.00035</v>
      </c>
      <c r="R473" s="237">
        <f>Q473*H473</f>
        <v>0.00087500000000000002</v>
      </c>
      <c r="S473" s="237">
        <v>0</v>
      </c>
      <c r="T473" s="238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39" t="s">
        <v>174</v>
      </c>
      <c r="AT473" s="239" t="s">
        <v>170</v>
      </c>
      <c r="AU473" s="239" t="s">
        <v>85</v>
      </c>
      <c r="AY473" s="18" t="s">
        <v>168</v>
      </c>
      <c r="BE473" s="240">
        <f>IF(N473="základní",J473,0)</f>
        <v>0</v>
      </c>
      <c r="BF473" s="240">
        <f>IF(N473="snížená",J473,0)</f>
        <v>0</v>
      </c>
      <c r="BG473" s="240">
        <f>IF(N473="zákl. přenesená",J473,0)</f>
        <v>0</v>
      </c>
      <c r="BH473" s="240">
        <f>IF(N473="sníž. přenesená",J473,0)</f>
        <v>0</v>
      </c>
      <c r="BI473" s="240">
        <f>IF(N473="nulová",J473,0)</f>
        <v>0</v>
      </c>
      <c r="BJ473" s="18" t="s">
        <v>83</v>
      </c>
      <c r="BK473" s="240">
        <f>ROUND(I473*H473,2)</f>
        <v>0</v>
      </c>
      <c r="BL473" s="18" t="s">
        <v>174</v>
      </c>
      <c r="BM473" s="239" t="s">
        <v>563</v>
      </c>
    </row>
    <row r="474" s="2" customFormat="1">
      <c r="A474" s="39"/>
      <c r="B474" s="40"/>
      <c r="C474" s="41"/>
      <c r="D474" s="241" t="s">
        <v>176</v>
      </c>
      <c r="E474" s="41"/>
      <c r="F474" s="242" t="s">
        <v>564</v>
      </c>
      <c r="G474" s="41"/>
      <c r="H474" s="41"/>
      <c r="I474" s="243"/>
      <c r="J474" s="41"/>
      <c r="K474" s="41"/>
      <c r="L474" s="45"/>
      <c r="M474" s="244"/>
      <c r="N474" s="245"/>
      <c r="O474" s="92"/>
      <c r="P474" s="92"/>
      <c r="Q474" s="92"/>
      <c r="R474" s="92"/>
      <c r="S474" s="92"/>
      <c r="T474" s="93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176</v>
      </c>
      <c r="AU474" s="18" t="s">
        <v>85</v>
      </c>
    </row>
    <row r="475" s="13" customFormat="1">
      <c r="A475" s="13"/>
      <c r="B475" s="246"/>
      <c r="C475" s="247"/>
      <c r="D475" s="241" t="s">
        <v>178</v>
      </c>
      <c r="E475" s="248" t="s">
        <v>1</v>
      </c>
      <c r="F475" s="249" t="s">
        <v>565</v>
      </c>
      <c r="G475" s="247"/>
      <c r="H475" s="248" t="s">
        <v>1</v>
      </c>
      <c r="I475" s="250"/>
      <c r="J475" s="247"/>
      <c r="K475" s="247"/>
      <c r="L475" s="251"/>
      <c r="M475" s="252"/>
      <c r="N475" s="253"/>
      <c r="O475" s="253"/>
      <c r="P475" s="253"/>
      <c r="Q475" s="253"/>
      <c r="R475" s="253"/>
      <c r="S475" s="253"/>
      <c r="T475" s="25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5" t="s">
        <v>178</v>
      </c>
      <c r="AU475" s="255" t="s">
        <v>85</v>
      </c>
      <c r="AV475" s="13" t="s">
        <v>83</v>
      </c>
      <c r="AW475" s="13" t="s">
        <v>32</v>
      </c>
      <c r="AX475" s="13" t="s">
        <v>76</v>
      </c>
      <c r="AY475" s="255" t="s">
        <v>168</v>
      </c>
    </row>
    <row r="476" s="14" customFormat="1">
      <c r="A476" s="14"/>
      <c r="B476" s="256"/>
      <c r="C476" s="257"/>
      <c r="D476" s="241" t="s">
        <v>178</v>
      </c>
      <c r="E476" s="258" t="s">
        <v>1</v>
      </c>
      <c r="F476" s="259" t="s">
        <v>566</v>
      </c>
      <c r="G476" s="257"/>
      <c r="H476" s="260">
        <v>1.8999999999999999</v>
      </c>
      <c r="I476" s="261"/>
      <c r="J476" s="257"/>
      <c r="K476" s="257"/>
      <c r="L476" s="262"/>
      <c r="M476" s="263"/>
      <c r="N476" s="264"/>
      <c r="O476" s="264"/>
      <c r="P476" s="264"/>
      <c r="Q476" s="264"/>
      <c r="R476" s="264"/>
      <c r="S476" s="264"/>
      <c r="T476" s="26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6" t="s">
        <v>178</v>
      </c>
      <c r="AU476" s="266" t="s">
        <v>85</v>
      </c>
      <c r="AV476" s="14" t="s">
        <v>85</v>
      </c>
      <c r="AW476" s="14" t="s">
        <v>32</v>
      </c>
      <c r="AX476" s="14" t="s">
        <v>76</v>
      </c>
      <c r="AY476" s="266" t="s">
        <v>168</v>
      </c>
    </row>
    <row r="477" s="14" customFormat="1">
      <c r="A477" s="14"/>
      <c r="B477" s="256"/>
      <c r="C477" s="257"/>
      <c r="D477" s="241" t="s">
        <v>178</v>
      </c>
      <c r="E477" s="258" t="s">
        <v>1</v>
      </c>
      <c r="F477" s="259" t="s">
        <v>567</v>
      </c>
      <c r="G477" s="257"/>
      <c r="H477" s="260">
        <v>0.59999999999999998</v>
      </c>
      <c r="I477" s="261"/>
      <c r="J477" s="257"/>
      <c r="K477" s="257"/>
      <c r="L477" s="262"/>
      <c r="M477" s="263"/>
      <c r="N477" s="264"/>
      <c r="O477" s="264"/>
      <c r="P477" s="264"/>
      <c r="Q477" s="264"/>
      <c r="R477" s="264"/>
      <c r="S477" s="264"/>
      <c r="T477" s="26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6" t="s">
        <v>178</v>
      </c>
      <c r="AU477" s="266" t="s">
        <v>85</v>
      </c>
      <c r="AV477" s="14" t="s">
        <v>85</v>
      </c>
      <c r="AW477" s="14" t="s">
        <v>32</v>
      </c>
      <c r="AX477" s="14" t="s">
        <v>76</v>
      </c>
      <c r="AY477" s="266" t="s">
        <v>168</v>
      </c>
    </row>
    <row r="478" s="15" customFormat="1">
      <c r="A478" s="15"/>
      <c r="B478" s="267"/>
      <c r="C478" s="268"/>
      <c r="D478" s="241" t="s">
        <v>178</v>
      </c>
      <c r="E478" s="269" t="s">
        <v>1</v>
      </c>
      <c r="F478" s="270" t="s">
        <v>183</v>
      </c>
      <c r="G478" s="268"/>
      <c r="H478" s="271">
        <v>2.5</v>
      </c>
      <c r="I478" s="272"/>
      <c r="J478" s="268"/>
      <c r="K478" s="268"/>
      <c r="L478" s="273"/>
      <c r="M478" s="274"/>
      <c r="N478" s="275"/>
      <c r="O478" s="275"/>
      <c r="P478" s="275"/>
      <c r="Q478" s="275"/>
      <c r="R478" s="275"/>
      <c r="S478" s="275"/>
      <c r="T478" s="276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77" t="s">
        <v>178</v>
      </c>
      <c r="AU478" s="277" t="s">
        <v>85</v>
      </c>
      <c r="AV478" s="15" t="s">
        <v>174</v>
      </c>
      <c r="AW478" s="15" t="s">
        <v>32</v>
      </c>
      <c r="AX478" s="15" t="s">
        <v>83</v>
      </c>
      <c r="AY478" s="277" t="s">
        <v>168</v>
      </c>
    </row>
    <row r="479" s="2" customFormat="1" ht="37.8" customHeight="1">
      <c r="A479" s="39"/>
      <c r="B479" s="40"/>
      <c r="C479" s="228" t="s">
        <v>568</v>
      </c>
      <c r="D479" s="228" t="s">
        <v>170</v>
      </c>
      <c r="E479" s="229" t="s">
        <v>569</v>
      </c>
      <c r="F479" s="230" t="s">
        <v>570</v>
      </c>
      <c r="G479" s="231" t="s">
        <v>114</v>
      </c>
      <c r="H479" s="232">
        <v>375.02999999999997</v>
      </c>
      <c r="I479" s="233"/>
      <c r="J479" s="234">
        <f>ROUND(I479*H479,2)</f>
        <v>0</v>
      </c>
      <c r="K479" s="230" t="s">
        <v>173</v>
      </c>
      <c r="L479" s="45"/>
      <c r="M479" s="235" t="s">
        <v>1</v>
      </c>
      <c r="N479" s="236" t="s">
        <v>41</v>
      </c>
      <c r="O479" s="92"/>
      <c r="P479" s="237">
        <f>O479*H479</f>
        <v>0</v>
      </c>
      <c r="Q479" s="237">
        <v>0</v>
      </c>
      <c r="R479" s="237">
        <f>Q479*H479</f>
        <v>0</v>
      </c>
      <c r="S479" s="237">
        <v>0.050000000000000003</v>
      </c>
      <c r="T479" s="238">
        <f>S479*H479</f>
        <v>18.7515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9" t="s">
        <v>174</v>
      </c>
      <c r="AT479" s="239" t="s">
        <v>170</v>
      </c>
      <c r="AU479" s="239" t="s">
        <v>85</v>
      </c>
      <c r="AY479" s="18" t="s">
        <v>168</v>
      </c>
      <c r="BE479" s="240">
        <f>IF(N479="základní",J479,0)</f>
        <v>0</v>
      </c>
      <c r="BF479" s="240">
        <f>IF(N479="snížená",J479,0)</f>
        <v>0</v>
      </c>
      <c r="BG479" s="240">
        <f>IF(N479="zákl. přenesená",J479,0)</f>
        <v>0</v>
      </c>
      <c r="BH479" s="240">
        <f>IF(N479="sníž. přenesená",J479,0)</f>
        <v>0</v>
      </c>
      <c r="BI479" s="240">
        <f>IF(N479="nulová",J479,0)</f>
        <v>0</v>
      </c>
      <c r="BJ479" s="18" t="s">
        <v>83</v>
      </c>
      <c r="BK479" s="240">
        <f>ROUND(I479*H479,2)</f>
        <v>0</v>
      </c>
      <c r="BL479" s="18" t="s">
        <v>174</v>
      </c>
      <c r="BM479" s="239" t="s">
        <v>571</v>
      </c>
    </row>
    <row r="480" s="2" customFormat="1">
      <c r="A480" s="39"/>
      <c r="B480" s="40"/>
      <c r="C480" s="41"/>
      <c r="D480" s="241" t="s">
        <v>176</v>
      </c>
      <c r="E480" s="41"/>
      <c r="F480" s="242" t="s">
        <v>572</v>
      </c>
      <c r="G480" s="41"/>
      <c r="H480" s="41"/>
      <c r="I480" s="243"/>
      <c r="J480" s="41"/>
      <c r="K480" s="41"/>
      <c r="L480" s="45"/>
      <c r="M480" s="244"/>
      <c r="N480" s="245"/>
      <c r="O480" s="92"/>
      <c r="P480" s="92"/>
      <c r="Q480" s="92"/>
      <c r="R480" s="92"/>
      <c r="S480" s="92"/>
      <c r="T480" s="93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176</v>
      </c>
      <c r="AU480" s="18" t="s">
        <v>85</v>
      </c>
    </row>
    <row r="481" s="13" customFormat="1">
      <c r="A481" s="13"/>
      <c r="B481" s="246"/>
      <c r="C481" s="247"/>
      <c r="D481" s="241" t="s">
        <v>178</v>
      </c>
      <c r="E481" s="248" t="s">
        <v>1</v>
      </c>
      <c r="F481" s="249" t="s">
        <v>573</v>
      </c>
      <c r="G481" s="247"/>
      <c r="H481" s="248" t="s">
        <v>1</v>
      </c>
      <c r="I481" s="250"/>
      <c r="J481" s="247"/>
      <c r="K481" s="247"/>
      <c r="L481" s="251"/>
      <c r="M481" s="252"/>
      <c r="N481" s="253"/>
      <c r="O481" s="253"/>
      <c r="P481" s="253"/>
      <c r="Q481" s="253"/>
      <c r="R481" s="253"/>
      <c r="S481" s="253"/>
      <c r="T481" s="25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5" t="s">
        <v>178</v>
      </c>
      <c r="AU481" s="255" t="s">
        <v>85</v>
      </c>
      <c r="AV481" s="13" t="s">
        <v>83</v>
      </c>
      <c r="AW481" s="13" t="s">
        <v>32</v>
      </c>
      <c r="AX481" s="13" t="s">
        <v>76</v>
      </c>
      <c r="AY481" s="255" t="s">
        <v>168</v>
      </c>
    </row>
    <row r="482" s="14" customFormat="1">
      <c r="A482" s="14"/>
      <c r="B482" s="256"/>
      <c r="C482" s="257"/>
      <c r="D482" s="241" t="s">
        <v>178</v>
      </c>
      <c r="E482" s="258" t="s">
        <v>1</v>
      </c>
      <c r="F482" s="259" t="s">
        <v>574</v>
      </c>
      <c r="G482" s="257"/>
      <c r="H482" s="260">
        <v>36</v>
      </c>
      <c r="I482" s="261"/>
      <c r="J482" s="257"/>
      <c r="K482" s="257"/>
      <c r="L482" s="262"/>
      <c r="M482" s="263"/>
      <c r="N482" s="264"/>
      <c r="O482" s="264"/>
      <c r="P482" s="264"/>
      <c r="Q482" s="264"/>
      <c r="R482" s="264"/>
      <c r="S482" s="264"/>
      <c r="T482" s="26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6" t="s">
        <v>178</v>
      </c>
      <c r="AU482" s="266" t="s">
        <v>85</v>
      </c>
      <c r="AV482" s="14" t="s">
        <v>85</v>
      </c>
      <c r="AW482" s="14" t="s">
        <v>32</v>
      </c>
      <c r="AX482" s="14" t="s">
        <v>76</v>
      </c>
      <c r="AY482" s="266" t="s">
        <v>168</v>
      </c>
    </row>
    <row r="483" s="14" customFormat="1">
      <c r="A483" s="14"/>
      <c r="B483" s="256"/>
      <c r="C483" s="257"/>
      <c r="D483" s="241" t="s">
        <v>178</v>
      </c>
      <c r="E483" s="258" t="s">
        <v>1</v>
      </c>
      <c r="F483" s="259" t="s">
        <v>575</v>
      </c>
      <c r="G483" s="257"/>
      <c r="H483" s="260">
        <v>35.149999999999999</v>
      </c>
      <c r="I483" s="261"/>
      <c r="J483" s="257"/>
      <c r="K483" s="257"/>
      <c r="L483" s="262"/>
      <c r="M483" s="263"/>
      <c r="N483" s="264"/>
      <c r="O483" s="264"/>
      <c r="P483" s="264"/>
      <c r="Q483" s="264"/>
      <c r="R483" s="264"/>
      <c r="S483" s="264"/>
      <c r="T483" s="26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66" t="s">
        <v>178</v>
      </c>
      <c r="AU483" s="266" t="s">
        <v>85</v>
      </c>
      <c r="AV483" s="14" t="s">
        <v>85</v>
      </c>
      <c r="AW483" s="14" t="s">
        <v>32</v>
      </c>
      <c r="AX483" s="14" t="s">
        <v>76</v>
      </c>
      <c r="AY483" s="266" t="s">
        <v>168</v>
      </c>
    </row>
    <row r="484" s="14" customFormat="1">
      <c r="A484" s="14"/>
      <c r="B484" s="256"/>
      <c r="C484" s="257"/>
      <c r="D484" s="241" t="s">
        <v>178</v>
      </c>
      <c r="E484" s="258" t="s">
        <v>1</v>
      </c>
      <c r="F484" s="259" t="s">
        <v>576</v>
      </c>
      <c r="G484" s="257"/>
      <c r="H484" s="260">
        <v>10.119999999999999</v>
      </c>
      <c r="I484" s="261"/>
      <c r="J484" s="257"/>
      <c r="K484" s="257"/>
      <c r="L484" s="262"/>
      <c r="M484" s="263"/>
      <c r="N484" s="264"/>
      <c r="O484" s="264"/>
      <c r="P484" s="264"/>
      <c r="Q484" s="264"/>
      <c r="R484" s="264"/>
      <c r="S484" s="264"/>
      <c r="T484" s="26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6" t="s">
        <v>178</v>
      </c>
      <c r="AU484" s="266" t="s">
        <v>85</v>
      </c>
      <c r="AV484" s="14" t="s">
        <v>85</v>
      </c>
      <c r="AW484" s="14" t="s">
        <v>32</v>
      </c>
      <c r="AX484" s="14" t="s">
        <v>76</v>
      </c>
      <c r="AY484" s="266" t="s">
        <v>168</v>
      </c>
    </row>
    <row r="485" s="14" customFormat="1">
      <c r="A485" s="14"/>
      <c r="B485" s="256"/>
      <c r="C485" s="257"/>
      <c r="D485" s="241" t="s">
        <v>178</v>
      </c>
      <c r="E485" s="258" t="s">
        <v>1</v>
      </c>
      <c r="F485" s="259" t="s">
        <v>577</v>
      </c>
      <c r="G485" s="257"/>
      <c r="H485" s="260">
        <v>36.82</v>
      </c>
      <c r="I485" s="261"/>
      <c r="J485" s="257"/>
      <c r="K485" s="257"/>
      <c r="L485" s="262"/>
      <c r="M485" s="263"/>
      <c r="N485" s="264"/>
      <c r="O485" s="264"/>
      <c r="P485" s="264"/>
      <c r="Q485" s="264"/>
      <c r="R485" s="264"/>
      <c r="S485" s="264"/>
      <c r="T485" s="26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6" t="s">
        <v>178</v>
      </c>
      <c r="AU485" s="266" t="s">
        <v>85</v>
      </c>
      <c r="AV485" s="14" t="s">
        <v>85</v>
      </c>
      <c r="AW485" s="14" t="s">
        <v>32</v>
      </c>
      <c r="AX485" s="14" t="s">
        <v>76</v>
      </c>
      <c r="AY485" s="266" t="s">
        <v>168</v>
      </c>
    </row>
    <row r="486" s="14" customFormat="1">
      <c r="A486" s="14"/>
      <c r="B486" s="256"/>
      <c r="C486" s="257"/>
      <c r="D486" s="241" t="s">
        <v>178</v>
      </c>
      <c r="E486" s="258" t="s">
        <v>1</v>
      </c>
      <c r="F486" s="259" t="s">
        <v>578</v>
      </c>
      <c r="G486" s="257"/>
      <c r="H486" s="260">
        <v>150.31999999999999</v>
      </c>
      <c r="I486" s="261"/>
      <c r="J486" s="257"/>
      <c r="K486" s="257"/>
      <c r="L486" s="262"/>
      <c r="M486" s="263"/>
      <c r="N486" s="264"/>
      <c r="O486" s="264"/>
      <c r="P486" s="264"/>
      <c r="Q486" s="264"/>
      <c r="R486" s="264"/>
      <c r="S486" s="264"/>
      <c r="T486" s="26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6" t="s">
        <v>178</v>
      </c>
      <c r="AU486" s="266" t="s">
        <v>85</v>
      </c>
      <c r="AV486" s="14" t="s">
        <v>85</v>
      </c>
      <c r="AW486" s="14" t="s">
        <v>32</v>
      </c>
      <c r="AX486" s="14" t="s">
        <v>76</v>
      </c>
      <c r="AY486" s="266" t="s">
        <v>168</v>
      </c>
    </row>
    <row r="487" s="14" customFormat="1">
      <c r="A487" s="14"/>
      <c r="B487" s="256"/>
      <c r="C487" s="257"/>
      <c r="D487" s="241" t="s">
        <v>178</v>
      </c>
      <c r="E487" s="258" t="s">
        <v>1</v>
      </c>
      <c r="F487" s="259" t="s">
        <v>579</v>
      </c>
      <c r="G487" s="257"/>
      <c r="H487" s="260">
        <v>53.780000000000001</v>
      </c>
      <c r="I487" s="261"/>
      <c r="J487" s="257"/>
      <c r="K487" s="257"/>
      <c r="L487" s="262"/>
      <c r="M487" s="263"/>
      <c r="N487" s="264"/>
      <c r="O487" s="264"/>
      <c r="P487" s="264"/>
      <c r="Q487" s="264"/>
      <c r="R487" s="264"/>
      <c r="S487" s="264"/>
      <c r="T487" s="265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6" t="s">
        <v>178</v>
      </c>
      <c r="AU487" s="266" t="s">
        <v>85</v>
      </c>
      <c r="AV487" s="14" t="s">
        <v>85</v>
      </c>
      <c r="AW487" s="14" t="s">
        <v>32</v>
      </c>
      <c r="AX487" s="14" t="s">
        <v>76</v>
      </c>
      <c r="AY487" s="266" t="s">
        <v>168</v>
      </c>
    </row>
    <row r="488" s="14" customFormat="1">
      <c r="A488" s="14"/>
      <c r="B488" s="256"/>
      <c r="C488" s="257"/>
      <c r="D488" s="241" t="s">
        <v>178</v>
      </c>
      <c r="E488" s="258" t="s">
        <v>1</v>
      </c>
      <c r="F488" s="259" t="s">
        <v>580</v>
      </c>
      <c r="G488" s="257"/>
      <c r="H488" s="260">
        <v>15.35</v>
      </c>
      <c r="I488" s="261"/>
      <c r="J488" s="257"/>
      <c r="K488" s="257"/>
      <c r="L488" s="262"/>
      <c r="M488" s="263"/>
      <c r="N488" s="264"/>
      <c r="O488" s="264"/>
      <c r="P488" s="264"/>
      <c r="Q488" s="264"/>
      <c r="R488" s="264"/>
      <c r="S488" s="264"/>
      <c r="T488" s="26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6" t="s">
        <v>178</v>
      </c>
      <c r="AU488" s="266" t="s">
        <v>85</v>
      </c>
      <c r="AV488" s="14" t="s">
        <v>85</v>
      </c>
      <c r="AW488" s="14" t="s">
        <v>32</v>
      </c>
      <c r="AX488" s="14" t="s">
        <v>76</v>
      </c>
      <c r="AY488" s="266" t="s">
        <v>168</v>
      </c>
    </row>
    <row r="489" s="14" customFormat="1">
      <c r="A489" s="14"/>
      <c r="B489" s="256"/>
      <c r="C489" s="257"/>
      <c r="D489" s="241" t="s">
        <v>178</v>
      </c>
      <c r="E489" s="258" t="s">
        <v>1</v>
      </c>
      <c r="F489" s="259" t="s">
        <v>581</v>
      </c>
      <c r="G489" s="257"/>
      <c r="H489" s="260">
        <v>17</v>
      </c>
      <c r="I489" s="261"/>
      <c r="J489" s="257"/>
      <c r="K489" s="257"/>
      <c r="L489" s="262"/>
      <c r="M489" s="263"/>
      <c r="N489" s="264"/>
      <c r="O489" s="264"/>
      <c r="P489" s="264"/>
      <c r="Q489" s="264"/>
      <c r="R489" s="264"/>
      <c r="S489" s="264"/>
      <c r="T489" s="26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6" t="s">
        <v>178</v>
      </c>
      <c r="AU489" s="266" t="s">
        <v>85</v>
      </c>
      <c r="AV489" s="14" t="s">
        <v>85</v>
      </c>
      <c r="AW489" s="14" t="s">
        <v>32</v>
      </c>
      <c r="AX489" s="14" t="s">
        <v>76</v>
      </c>
      <c r="AY489" s="266" t="s">
        <v>168</v>
      </c>
    </row>
    <row r="490" s="14" customFormat="1">
      <c r="A490" s="14"/>
      <c r="B490" s="256"/>
      <c r="C490" s="257"/>
      <c r="D490" s="241" t="s">
        <v>178</v>
      </c>
      <c r="E490" s="258" t="s">
        <v>1</v>
      </c>
      <c r="F490" s="259" t="s">
        <v>582</v>
      </c>
      <c r="G490" s="257"/>
      <c r="H490" s="260">
        <v>20.489999999999998</v>
      </c>
      <c r="I490" s="261"/>
      <c r="J490" s="257"/>
      <c r="K490" s="257"/>
      <c r="L490" s="262"/>
      <c r="M490" s="263"/>
      <c r="N490" s="264"/>
      <c r="O490" s="264"/>
      <c r="P490" s="264"/>
      <c r="Q490" s="264"/>
      <c r="R490" s="264"/>
      <c r="S490" s="264"/>
      <c r="T490" s="26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6" t="s">
        <v>178</v>
      </c>
      <c r="AU490" s="266" t="s">
        <v>85</v>
      </c>
      <c r="AV490" s="14" t="s">
        <v>85</v>
      </c>
      <c r="AW490" s="14" t="s">
        <v>32</v>
      </c>
      <c r="AX490" s="14" t="s">
        <v>76</v>
      </c>
      <c r="AY490" s="266" t="s">
        <v>168</v>
      </c>
    </row>
    <row r="491" s="15" customFormat="1">
      <c r="A491" s="15"/>
      <c r="B491" s="267"/>
      <c r="C491" s="268"/>
      <c r="D491" s="241" t="s">
        <v>178</v>
      </c>
      <c r="E491" s="269" t="s">
        <v>1</v>
      </c>
      <c r="F491" s="270" t="s">
        <v>183</v>
      </c>
      <c r="G491" s="268"/>
      <c r="H491" s="271">
        <v>375.02999999999997</v>
      </c>
      <c r="I491" s="272"/>
      <c r="J491" s="268"/>
      <c r="K491" s="268"/>
      <c r="L491" s="273"/>
      <c r="M491" s="274"/>
      <c r="N491" s="275"/>
      <c r="O491" s="275"/>
      <c r="P491" s="275"/>
      <c r="Q491" s="275"/>
      <c r="R491" s="275"/>
      <c r="S491" s="275"/>
      <c r="T491" s="276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77" t="s">
        <v>178</v>
      </c>
      <c r="AU491" s="277" t="s">
        <v>85</v>
      </c>
      <c r="AV491" s="15" t="s">
        <v>174</v>
      </c>
      <c r="AW491" s="15" t="s">
        <v>32</v>
      </c>
      <c r="AX491" s="15" t="s">
        <v>83</v>
      </c>
      <c r="AY491" s="277" t="s">
        <v>168</v>
      </c>
    </row>
    <row r="492" s="2" customFormat="1" ht="37.8" customHeight="1">
      <c r="A492" s="39"/>
      <c r="B492" s="40"/>
      <c r="C492" s="228" t="s">
        <v>583</v>
      </c>
      <c r="D492" s="228" t="s">
        <v>170</v>
      </c>
      <c r="E492" s="229" t="s">
        <v>584</v>
      </c>
      <c r="F492" s="230" t="s">
        <v>585</v>
      </c>
      <c r="G492" s="231" t="s">
        <v>114</v>
      </c>
      <c r="H492" s="232">
        <v>1457.627</v>
      </c>
      <c r="I492" s="233"/>
      <c r="J492" s="234">
        <f>ROUND(I492*H492,2)</f>
        <v>0</v>
      </c>
      <c r="K492" s="230" t="s">
        <v>173</v>
      </c>
      <c r="L492" s="45"/>
      <c r="M492" s="235" t="s">
        <v>1</v>
      </c>
      <c r="N492" s="236" t="s">
        <v>41</v>
      </c>
      <c r="O492" s="92"/>
      <c r="P492" s="237">
        <f>O492*H492</f>
        <v>0</v>
      </c>
      <c r="Q492" s="237">
        <v>0</v>
      </c>
      <c r="R492" s="237">
        <f>Q492*H492</f>
        <v>0</v>
      </c>
      <c r="S492" s="237">
        <v>0.045999999999999999</v>
      </c>
      <c r="T492" s="238">
        <f>S492*H492</f>
        <v>67.050842000000003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9" t="s">
        <v>174</v>
      </c>
      <c r="AT492" s="239" t="s">
        <v>170</v>
      </c>
      <c r="AU492" s="239" t="s">
        <v>85</v>
      </c>
      <c r="AY492" s="18" t="s">
        <v>168</v>
      </c>
      <c r="BE492" s="240">
        <f>IF(N492="základní",J492,0)</f>
        <v>0</v>
      </c>
      <c r="BF492" s="240">
        <f>IF(N492="snížená",J492,0)</f>
        <v>0</v>
      </c>
      <c r="BG492" s="240">
        <f>IF(N492="zákl. přenesená",J492,0)</f>
        <v>0</v>
      </c>
      <c r="BH492" s="240">
        <f>IF(N492="sníž. přenesená",J492,0)</f>
        <v>0</v>
      </c>
      <c r="BI492" s="240">
        <f>IF(N492="nulová",J492,0)</f>
        <v>0</v>
      </c>
      <c r="BJ492" s="18" t="s">
        <v>83</v>
      </c>
      <c r="BK492" s="240">
        <f>ROUND(I492*H492,2)</f>
        <v>0</v>
      </c>
      <c r="BL492" s="18" t="s">
        <v>174</v>
      </c>
      <c r="BM492" s="239" t="s">
        <v>586</v>
      </c>
    </row>
    <row r="493" s="2" customFormat="1">
      <c r="A493" s="39"/>
      <c r="B493" s="40"/>
      <c r="C493" s="41"/>
      <c r="D493" s="241" t="s">
        <v>176</v>
      </c>
      <c r="E493" s="41"/>
      <c r="F493" s="242" t="s">
        <v>587</v>
      </c>
      <c r="G493" s="41"/>
      <c r="H493" s="41"/>
      <c r="I493" s="243"/>
      <c r="J493" s="41"/>
      <c r="K493" s="41"/>
      <c r="L493" s="45"/>
      <c r="M493" s="244"/>
      <c r="N493" s="245"/>
      <c r="O493" s="92"/>
      <c r="P493" s="92"/>
      <c r="Q493" s="92"/>
      <c r="R493" s="92"/>
      <c r="S493" s="92"/>
      <c r="T493" s="93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176</v>
      </c>
      <c r="AU493" s="18" t="s">
        <v>85</v>
      </c>
    </row>
    <row r="494" s="13" customFormat="1">
      <c r="A494" s="13"/>
      <c r="B494" s="246"/>
      <c r="C494" s="247"/>
      <c r="D494" s="241" t="s">
        <v>178</v>
      </c>
      <c r="E494" s="248" t="s">
        <v>1</v>
      </c>
      <c r="F494" s="249" t="s">
        <v>588</v>
      </c>
      <c r="G494" s="247"/>
      <c r="H494" s="248" t="s">
        <v>1</v>
      </c>
      <c r="I494" s="250"/>
      <c r="J494" s="247"/>
      <c r="K494" s="247"/>
      <c r="L494" s="251"/>
      <c r="M494" s="252"/>
      <c r="N494" s="253"/>
      <c r="O494" s="253"/>
      <c r="P494" s="253"/>
      <c r="Q494" s="253"/>
      <c r="R494" s="253"/>
      <c r="S494" s="253"/>
      <c r="T494" s="25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5" t="s">
        <v>178</v>
      </c>
      <c r="AU494" s="255" t="s">
        <v>85</v>
      </c>
      <c r="AV494" s="13" t="s">
        <v>83</v>
      </c>
      <c r="AW494" s="13" t="s">
        <v>32</v>
      </c>
      <c r="AX494" s="13" t="s">
        <v>76</v>
      </c>
      <c r="AY494" s="255" t="s">
        <v>168</v>
      </c>
    </row>
    <row r="495" s="14" customFormat="1">
      <c r="A495" s="14"/>
      <c r="B495" s="256"/>
      <c r="C495" s="257"/>
      <c r="D495" s="241" t="s">
        <v>178</v>
      </c>
      <c r="E495" s="258" t="s">
        <v>1</v>
      </c>
      <c r="F495" s="259" t="s">
        <v>589</v>
      </c>
      <c r="G495" s="257"/>
      <c r="H495" s="260">
        <v>360.89499999999998</v>
      </c>
      <c r="I495" s="261"/>
      <c r="J495" s="257"/>
      <c r="K495" s="257"/>
      <c r="L495" s="262"/>
      <c r="M495" s="263"/>
      <c r="N495" s="264"/>
      <c r="O495" s="264"/>
      <c r="P495" s="264"/>
      <c r="Q495" s="264"/>
      <c r="R495" s="264"/>
      <c r="S495" s="264"/>
      <c r="T495" s="265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6" t="s">
        <v>178</v>
      </c>
      <c r="AU495" s="266" t="s">
        <v>85</v>
      </c>
      <c r="AV495" s="14" t="s">
        <v>85</v>
      </c>
      <c r="AW495" s="14" t="s">
        <v>32</v>
      </c>
      <c r="AX495" s="14" t="s">
        <v>76</v>
      </c>
      <c r="AY495" s="266" t="s">
        <v>168</v>
      </c>
    </row>
    <row r="496" s="14" customFormat="1">
      <c r="A496" s="14"/>
      <c r="B496" s="256"/>
      <c r="C496" s="257"/>
      <c r="D496" s="241" t="s">
        <v>178</v>
      </c>
      <c r="E496" s="258" t="s">
        <v>1</v>
      </c>
      <c r="F496" s="259" t="s">
        <v>590</v>
      </c>
      <c r="G496" s="257"/>
      <c r="H496" s="260">
        <v>96.120000000000005</v>
      </c>
      <c r="I496" s="261"/>
      <c r="J496" s="257"/>
      <c r="K496" s="257"/>
      <c r="L496" s="262"/>
      <c r="M496" s="263"/>
      <c r="N496" s="264"/>
      <c r="O496" s="264"/>
      <c r="P496" s="264"/>
      <c r="Q496" s="264"/>
      <c r="R496" s="264"/>
      <c r="S496" s="264"/>
      <c r="T496" s="265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6" t="s">
        <v>178</v>
      </c>
      <c r="AU496" s="266" t="s">
        <v>85</v>
      </c>
      <c r="AV496" s="14" t="s">
        <v>85</v>
      </c>
      <c r="AW496" s="14" t="s">
        <v>32</v>
      </c>
      <c r="AX496" s="14" t="s">
        <v>76</v>
      </c>
      <c r="AY496" s="266" t="s">
        <v>168</v>
      </c>
    </row>
    <row r="497" s="14" customFormat="1">
      <c r="A497" s="14"/>
      <c r="B497" s="256"/>
      <c r="C497" s="257"/>
      <c r="D497" s="241" t="s">
        <v>178</v>
      </c>
      <c r="E497" s="258" t="s">
        <v>1</v>
      </c>
      <c r="F497" s="259" t="s">
        <v>591</v>
      </c>
      <c r="G497" s="257"/>
      <c r="H497" s="260">
        <v>105.91</v>
      </c>
      <c r="I497" s="261"/>
      <c r="J497" s="257"/>
      <c r="K497" s="257"/>
      <c r="L497" s="262"/>
      <c r="M497" s="263"/>
      <c r="N497" s="264"/>
      <c r="O497" s="264"/>
      <c r="P497" s="264"/>
      <c r="Q497" s="264"/>
      <c r="R497" s="264"/>
      <c r="S497" s="264"/>
      <c r="T497" s="26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6" t="s">
        <v>178</v>
      </c>
      <c r="AU497" s="266" t="s">
        <v>85</v>
      </c>
      <c r="AV497" s="14" t="s">
        <v>85</v>
      </c>
      <c r="AW497" s="14" t="s">
        <v>32</v>
      </c>
      <c r="AX497" s="14" t="s">
        <v>76</v>
      </c>
      <c r="AY497" s="266" t="s">
        <v>168</v>
      </c>
    </row>
    <row r="498" s="14" customFormat="1">
      <c r="A498" s="14"/>
      <c r="B498" s="256"/>
      <c r="C498" s="257"/>
      <c r="D498" s="241" t="s">
        <v>178</v>
      </c>
      <c r="E498" s="258" t="s">
        <v>1</v>
      </c>
      <c r="F498" s="259" t="s">
        <v>592</v>
      </c>
      <c r="G498" s="257"/>
      <c r="H498" s="260">
        <v>74.760000000000005</v>
      </c>
      <c r="I498" s="261"/>
      <c r="J498" s="257"/>
      <c r="K498" s="257"/>
      <c r="L498" s="262"/>
      <c r="M498" s="263"/>
      <c r="N498" s="264"/>
      <c r="O498" s="264"/>
      <c r="P498" s="264"/>
      <c r="Q498" s="264"/>
      <c r="R498" s="264"/>
      <c r="S498" s="264"/>
      <c r="T498" s="265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6" t="s">
        <v>178</v>
      </c>
      <c r="AU498" s="266" t="s">
        <v>85</v>
      </c>
      <c r="AV498" s="14" t="s">
        <v>85</v>
      </c>
      <c r="AW498" s="14" t="s">
        <v>32</v>
      </c>
      <c r="AX498" s="14" t="s">
        <v>76</v>
      </c>
      <c r="AY498" s="266" t="s">
        <v>168</v>
      </c>
    </row>
    <row r="499" s="14" customFormat="1">
      <c r="A499" s="14"/>
      <c r="B499" s="256"/>
      <c r="C499" s="257"/>
      <c r="D499" s="241" t="s">
        <v>178</v>
      </c>
      <c r="E499" s="258" t="s">
        <v>1</v>
      </c>
      <c r="F499" s="259" t="s">
        <v>593</v>
      </c>
      <c r="G499" s="257"/>
      <c r="H499" s="260">
        <v>78.765000000000001</v>
      </c>
      <c r="I499" s="261"/>
      <c r="J499" s="257"/>
      <c r="K499" s="257"/>
      <c r="L499" s="262"/>
      <c r="M499" s="263"/>
      <c r="N499" s="264"/>
      <c r="O499" s="264"/>
      <c r="P499" s="264"/>
      <c r="Q499" s="264"/>
      <c r="R499" s="264"/>
      <c r="S499" s="264"/>
      <c r="T499" s="26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6" t="s">
        <v>178</v>
      </c>
      <c r="AU499" s="266" t="s">
        <v>85</v>
      </c>
      <c r="AV499" s="14" t="s">
        <v>85</v>
      </c>
      <c r="AW499" s="14" t="s">
        <v>32</v>
      </c>
      <c r="AX499" s="14" t="s">
        <v>76</v>
      </c>
      <c r="AY499" s="266" t="s">
        <v>168</v>
      </c>
    </row>
    <row r="500" s="14" customFormat="1">
      <c r="A500" s="14"/>
      <c r="B500" s="256"/>
      <c r="C500" s="257"/>
      <c r="D500" s="241" t="s">
        <v>178</v>
      </c>
      <c r="E500" s="258" t="s">
        <v>1</v>
      </c>
      <c r="F500" s="259" t="s">
        <v>594</v>
      </c>
      <c r="G500" s="257"/>
      <c r="H500" s="260">
        <v>70.132000000000005</v>
      </c>
      <c r="I500" s="261"/>
      <c r="J500" s="257"/>
      <c r="K500" s="257"/>
      <c r="L500" s="262"/>
      <c r="M500" s="263"/>
      <c r="N500" s="264"/>
      <c r="O500" s="264"/>
      <c r="P500" s="264"/>
      <c r="Q500" s="264"/>
      <c r="R500" s="264"/>
      <c r="S500" s="264"/>
      <c r="T500" s="26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6" t="s">
        <v>178</v>
      </c>
      <c r="AU500" s="266" t="s">
        <v>85</v>
      </c>
      <c r="AV500" s="14" t="s">
        <v>85</v>
      </c>
      <c r="AW500" s="14" t="s">
        <v>32</v>
      </c>
      <c r="AX500" s="14" t="s">
        <v>76</v>
      </c>
      <c r="AY500" s="266" t="s">
        <v>168</v>
      </c>
    </row>
    <row r="501" s="14" customFormat="1">
      <c r="A501" s="14"/>
      <c r="B501" s="256"/>
      <c r="C501" s="257"/>
      <c r="D501" s="241" t="s">
        <v>178</v>
      </c>
      <c r="E501" s="258" t="s">
        <v>1</v>
      </c>
      <c r="F501" s="259" t="s">
        <v>595</v>
      </c>
      <c r="G501" s="257"/>
      <c r="H501" s="260">
        <v>63.723999999999997</v>
      </c>
      <c r="I501" s="261"/>
      <c r="J501" s="257"/>
      <c r="K501" s="257"/>
      <c r="L501" s="262"/>
      <c r="M501" s="263"/>
      <c r="N501" s="264"/>
      <c r="O501" s="264"/>
      <c r="P501" s="264"/>
      <c r="Q501" s="264"/>
      <c r="R501" s="264"/>
      <c r="S501" s="264"/>
      <c r="T501" s="26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6" t="s">
        <v>178</v>
      </c>
      <c r="AU501" s="266" t="s">
        <v>85</v>
      </c>
      <c r="AV501" s="14" t="s">
        <v>85</v>
      </c>
      <c r="AW501" s="14" t="s">
        <v>32</v>
      </c>
      <c r="AX501" s="14" t="s">
        <v>76</v>
      </c>
      <c r="AY501" s="266" t="s">
        <v>168</v>
      </c>
    </row>
    <row r="502" s="14" customFormat="1">
      <c r="A502" s="14"/>
      <c r="B502" s="256"/>
      <c r="C502" s="257"/>
      <c r="D502" s="241" t="s">
        <v>178</v>
      </c>
      <c r="E502" s="258" t="s">
        <v>1</v>
      </c>
      <c r="F502" s="259" t="s">
        <v>596</v>
      </c>
      <c r="G502" s="257"/>
      <c r="H502" s="260">
        <v>75.027000000000001</v>
      </c>
      <c r="I502" s="261"/>
      <c r="J502" s="257"/>
      <c r="K502" s="257"/>
      <c r="L502" s="262"/>
      <c r="M502" s="263"/>
      <c r="N502" s="264"/>
      <c r="O502" s="264"/>
      <c r="P502" s="264"/>
      <c r="Q502" s="264"/>
      <c r="R502" s="264"/>
      <c r="S502" s="264"/>
      <c r="T502" s="26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6" t="s">
        <v>178</v>
      </c>
      <c r="AU502" s="266" t="s">
        <v>85</v>
      </c>
      <c r="AV502" s="14" t="s">
        <v>85</v>
      </c>
      <c r="AW502" s="14" t="s">
        <v>32</v>
      </c>
      <c r="AX502" s="14" t="s">
        <v>76</v>
      </c>
      <c r="AY502" s="266" t="s">
        <v>168</v>
      </c>
    </row>
    <row r="503" s="14" customFormat="1">
      <c r="A503" s="14"/>
      <c r="B503" s="256"/>
      <c r="C503" s="257"/>
      <c r="D503" s="241" t="s">
        <v>178</v>
      </c>
      <c r="E503" s="258" t="s">
        <v>1</v>
      </c>
      <c r="F503" s="259" t="s">
        <v>597</v>
      </c>
      <c r="G503" s="257"/>
      <c r="H503" s="260">
        <v>84.549999999999997</v>
      </c>
      <c r="I503" s="261"/>
      <c r="J503" s="257"/>
      <c r="K503" s="257"/>
      <c r="L503" s="262"/>
      <c r="M503" s="263"/>
      <c r="N503" s="264"/>
      <c r="O503" s="264"/>
      <c r="P503" s="264"/>
      <c r="Q503" s="264"/>
      <c r="R503" s="264"/>
      <c r="S503" s="264"/>
      <c r="T503" s="26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6" t="s">
        <v>178</v>
      </c>
      <c r="AU503" s="266" t="s">
        <v>85</v>
      </c>
      <c r="AV503" s="14" t="s">
        <v>85</v>
      </c>
      <c r="AW503" s="14" t="s">
        <v>32</v>
      </c>
      <c r="AX503" s="14" t="s">
        <v>76</v>
      </c>
      <c r="AY503" s="266" t="s">
        <v>168</v>
      </c>
    </row>
    <row r="504" s="14" customFormat="1">
      <c r="A504" s="14"/>
      <c r="B504" s="256"/>
      <c r="C504" s="257"/>
      <c r="D504" s="241" t="s">
        <v>178</v>
      </c>
      <c r="E504" s="258" t="s">
        <v>1</v>
      </c>
      <c r="F504" s="259" t="s">
        <v>598</v>
      </c>
      <c r="G504" s="257"/>
      <c r="H504" s="260">
        <v>40.494999999999997</v>
      </c>
      <c r="I504" s="261"/>
      <c r="J504" s="257"/>
      <c r="K504" s="257"/>
      <c r="L504" s="262"/>
      <c r="M504" s="263"/>
      <c r="N504" s="264"/>
      <c r="O504" s="264"/>
      <c r="P504" s="264"/>
      <c r="Q504" s="264"/>
      <c r="R504" s="264"/>
      <c r="S504" s="264"/>
      <c r="T504" s="26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6" t="s">
        <v>178</v>
      </c>
      <c r="AU504" s="266" t="s">
        <v>85</v>
      </c>
      <c r="AV504" s="14" t="s">
        <v>85</v>
      </c>
      <c r="AW504" s="14" t="s">
        <v>32</v>
      </c>
      <c r="AX504" s="14" t="s">
        <v>76</v>
      </c>
      <c r="AY504" s="266" t="s">
        <v>168</v>
      </c>
    </row>
    <row r="505" s="14" customFormat="1">
      <c r="A505" s="14"/>
      <c r="B505" s="256"/>
      <c r="C505" s="257"/>
      <c r="D505" s="241" t="s">
        <v>178</v>
      </c>
      <c r="E505" s="258" t="s">
        <v>1</v>
      </c>
      <c r="F505" s="259" t="s">
        <v>599</v>
      </c>
      <c r="G505" s="257"/>
      <c r="H505" s="260">
        <v>38.270000000000003</v>
      </c>
      <c r="I505" s="261"/>
      <c r="J505" s="257"/>
      <c r="K505" s="257"/>
      <c r="L505" s="262"/>
      <c r="M505" s="263"/>
      <c r="N505" s="264"/>
      <c r="O505" s="264"/>
      <c r="P505" s="264"/>
      <c r="Q505" s="264"/>
      <c r="R505" s="264"/>
      <c r="S505" s="264"/>
      <c r="T505" s="26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6" t="s">
        <v>178</v>
      </c>
      <c r="AU505" s="266" t="s">
        <v>85</v>
      </c>
      <c r="AV505" s="14" t="s">
        <v>85</v>
      </c>
      <c r="AW505" s="14" t="s">
        <v>32</v>
      </c>
      <c r="AX505" s="14" t="s">
        <v>76</v>
      </c>
      <c r="AY505" s="266" t="s">
        <v>168</v>
      </c>
    </row>
    <row r="506" s="14" customFormat="1">
      <c r="A506" s="14"/>
      <c r="B506" s="256"/>
      <c r="C506" s="257"/>
      <c r="D506" s="241" t="s">
        <v>178</v>
      </c>
      <c r="E506" s="258" t="s">
        <v>1</v>
      </c>
      <c r="F506" s="259" t="s">
        <v>600</v>
      </c>
      <c r="G506" s="257"/>
      <c r="H506" s="260">
        <v>277.55000000000001</v>
      </c>
      <c r="I506" s="261"/>
      <c r="J506" s="257"/>
      <c r="K506" s="257"/>
      <c r="L506" s="262"/>
      <c r="M506" s="263"/>
      <c r="N506" s="264"/>
      <c r="O506" s="264"/>
      <c r="P506" s="264"/>
      <c r="Q506" s="264"/>
      <c r="R506" s="264"/>
      <c r="S506" s="264"/>
      <c r="T506" s="26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6" t="s">
        <v>178</v>
      </c>
      <c r="AU506" s="266" t="s">
        <v>85</v>
      </c>
      <c r="AV506" s="14" t="s">
        <v>85</v>
      </c>
      <c r="AW506" s="14" t="s">
        <v>32</v>
      </c>
      <c r="AX506" s="14" t="s">
        <v>76</v>
      </c>
      <c r="AY506" s="266" t="s">
        <v>168</v>
      </c>
    </row>
    <row r="507" s="14" customFormat="1">
      <c r="A507" s="14"/>
      <c r="B507" s="256"/>
      <c r="C507" s="257"/>
      <c r="D507" s="241" t="s">
        <v>178</v>
      </c>
      <c r="E507" s="258" t="s">
        <v>1</v>
      </c>
      <c r="F507" s="259" t="s">
        <v>601</v>
      </c>
      <c r="G507" s="257"/>
      <c r="H507" s="260">
        <v>60.450000000000003</v>
      </c>
      <c r="I507" s="261"/>
      <c r="J507" s="257"/>
      <c r="K507" s="257"/>
      <c r="L507" s="262"/>
      <c r="M507" s="263"/>
      <c r="N507" s="264"/>
      <c r="O507" s="264"/>
      <c r="P507" s="264"/>
      <c r="Q507" s="264"/>
      <c r="R507" s="264"/>
      <c r="S507" s="264"/>
      <c r="T507" s="26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6" t="s">
        <v>178</v>
      </c>
      <c r="AU507" s="266" t="s">
        <v>85</v>
      </c>
      <c r="AV507" s="14" t="s">
        <v>85</v>
      </c>
      <c r="AW507" s="14" t="s">
        <v>32</v>
      </c>
      <c r="AX507" s="14" t="s">
        <v>76</v>
      </c>
      <c r="AY507" s="266" t="s">
        <v>168</v>
      </c>
    </row>
    <row r="508" s="14" customFormat="1">
      <c r="A508" s="14"/>
      <c r="B508" s="256"/>
      <c r="C508" s="257"/>
      <c r="D508" s="241" t="s">
        <v>178</v>
      </c>
      <c r="E508" s="258" t="s">
        <v>1</v>
      </c>
      <c r="F508" s="259" t="s">
        <v>602</v>
      </c>
      <c r="G508" s="257"/>
      <c r="H508" s="260">
        <v>46.799999999999997</v>
      </c>
      <c r="I508" s="261"/>
      <c r="J508" s="257"/>
      <c r="K508" s="257"/>
      <c r="L508" s="262"/>
      <c r="M508" s="263"/>
      <c r="N508" s="264"/>
      <c r="O508" s="264"/>
      <c r="P508" s="264"/>
      <c r="Q508" s="264"/>
      <c r="R508" s="264"/>
      <c r="S508" s="264"/>
      <c r="T508" s="26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6" t="s">
        <v>178</v>
      </c>
      <c r="AU508" s="266" t="s">
        <v>85</v>
      </c>
      <c r="AV508" s="14" t="s">
        <v>85</v>
      </c>
      <c r="AW508" s="14" t="s">
        <v>32</v>
      </c>
      <c r="AX508" s="14" t="s">
        <v>76</v>
      </c>
      <c r="AY508" s="266" t="s">
        <v>168</v>
      </c>
    </row>
    <row r="509" s="14" customFormat="1">
      <c r="A509" s="14"/>
      <c r="B509" s="256"/>
      <c r="C509" s="257"/>
      <c r="D509" s="241" t="s">
        <v>178</v>
      </c>
      <c r="E509" s="258" t="s">
        <v>1</v>
      </c>
      <c r="F509" s="259" t="s">
        <v>603</v>
      </c>
      <c r="G509" s="257"/>
      <c r="H509" s="260">
        <v>45.5</v>
      </c>
      <c r="I509" s="261"/>
      <c r="J509" s="257"/>
      <c r="K509" s="257"/>
      <c r="L509" s="262"/>
      <c r="M509" s="263"/>
      <c r="N509" s="264"/>
      <c r="O509" s="264"/>
      <c r="P509" s="264"/>
      <c r="Q509" s="264"/>
      <c r="R509" s="264"/>
      <c r="S509" s="264"/>
      <c r="T509" s="265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66" t="s">
        <v>178</v>
      </c>
      <c r="AU509" s="266" t="s">
        <v>85</v>
      </c>
      <c r="AV509" s="14" t="s">
        <v>85</v>
      </c>
      <c r="AW509" s="14" t="s">
        <v>32</v>
      </c>
      <c r="AX509" s="14" t="s">
        <v>76</v>
      </c>
      <c r="AY509" s="266" t="s">
        <v>168</v>
      </c>
    </row>
    <row r="510" s="14" customFormat="1">
      <c r="A510" s="14"/>
      <c r="B510" s="256"/>
      <c r="C510" s="257"/>
      <c r="D510" s="241" t="s">
        <v>178</v>
      </c>
      <c r="E510" s="258" t="s">
        <v>1</v>
      </c>
      <c r="F510" s="259" t="s">
        <v>604</v>
      </c>
      <c r="G510" s="257"/>
      <c r="H510" s="260">
        <v>69.224999999999994</v>
      </c>
      <c r="I510" s="261"/>
      <c r="J510" s="257"/>
      <c r="K510" s="257"/>
      <c r="L510" s="262"/>
      <c r="M510" s="263"/>
      <c r="N510" s="264"/>
      <c r="O510" s="264"/>
      <c r="P510" s="264"/>
      <c r="Q510" s="264"/>
      <c r="R510" s="264"/>
      <c r="S510" s="264"/>
      <c r="T510" s="26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6" t="s">
        <v>178</v>
      </c>
      <c r="AU510" s="266" t="s">
        <v>85</v>
      </c>
      <c r="AV510" s="14" t="s">
        <v>85</v>
      </c>
      <c r="AW510" s="14" t="s">
        <v>32</v>
      </c>
      <c r="AX510" s="14" t="s">
        <v>76</v>
      </c>
      <c r="AY510" s="266" t="s">
        <v>168</v>
      </c>
    </row>
    <row r="511" s="14" customFormat="1">
      <c r="A511" s="14"/>
      <c r="B511" s="256"/>
      <c r="C511" s="257"/>
      <c r="D511" s="241" t="s">
        <v>178</v>
      </c>
      <c r="E511" s="258" t="s">
        <v>1</v>
      </c>
      <c r="F511" s="259" t="s">
        <v>605</v>
      </c>
      <c r="G511" s="257"/>
      <c r="H511" s="260">
        <v>78</v>
      </c>
      <c r="I511" s="261"/>
      <c r="J511" s="257"/>
      <c r="K511" s="257"/>
      <c r="L511" s="262"/>
      <c r="M511" s="263"/>
      <c r="N511" s="264"/>
      <c r="O511" s="264"/>
      <c r="P511" s="264"/>
      <c r="Q511" s="264"/>
      <c r="R511" s="264"/>
      <c r="S511" s="264"/>
      <c r="T511" s="26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6" t="s">
        <v>178</v>
      </c>
      <c r="AU511" s="266" t="s">
        <v>85</v>
      </c>
      <c r="AV511" s="14" t="s">
        <v>85</v>
      </c>
      <c r="AW511" s="14" t="s">
        <v>32</v>
      </c>
      <c r="AX511" s="14" t="s">
        <v>76</v>
      </c>
      <c r="AY511" s="266" t="s">
        <v>168</v>
      </c>
    </row>
    <row r="512" s="14" customFormat="1">
      <c r="A512" s="14"/>
      <c r="B512" s="256"/>
      <c r="C512" s="257"/>
      <c r="D512" s="241" t="s">
        <v>178</v>
      </c>
      <c r="E512" s="258" t="s">
        <v>1</v>
      </c>
      <c r="F512" s="259" t="s">
        <v>606</v>
      </c>
      <c r="G512" s="257"/>
      <c r="H512" s="260">
        <v>62.075000000000003</v>
      </c>
      <c r="I512" s="261"/>
      <c r="J512" s="257"/>
      <c r="K512" s="257"/>
      <c r="L512" s="262"/>
      <c r="M512" s="263"/>
      <c r="N512" s="264"/>
      <c r="O512" s="264"/>
      <c r="P512" s="264"/>
      <c r="Q512" s="264"/>
      <c r="R512" s="264"/>
      <c r="S512" s="264"/>
      <c r="T512" s="26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6" t="s">
        <v>178</v>
      </c>
      <c r="AU512" s="266" t="s">
        <v>85</v>
      </c>
      <c r="AV512" s="14" t="s">
        <v>85</v>
      </c>
      <c r="AW512" s="14" t="s">
        <v>32</v>
      </c>
      <c r="AX512" s="14" t="s">
        <v>76</v>
      </c>
      <c r="AY512" s="266" t="s">
        <v>168</v>
      </c>
    </row>
    <row r="513" s="14" customFormat="1">
      <c r="A513" s="14"/>
      <c r="B513" s="256"/>
      <c r="C513" s="257"/>
      <c r="D513" s="241" t="s">
        <v>178</v>
      </c>
      <c r="E513" s="258" t="s">
        <v>1</v>
      </c>
      <c r="F513" s="259" t="s">
        <v>607</v>
      </c>
      <c r="G513" s="257"/>
      <c r="H513" s="260">
        <v>17.225000000000001</v>
      </c>
      <c r="I513" s="261"/>
      <c r="J513" s="257"/>
      <c r="K513" s="257"/>
      <c r="L513" s="262"/>
      <c r="M513" s="263"/>
      <c r="N513" s="264"/>
      <c r="O513" s="264"/>
      <c r="P513" s="264"/>
      <c r="Q513" s="264"/>
      <c r="R513" s="264"/>
      <c r="S513" s="264"/>
      <c r="T513" s="26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6" t="s">
        <v>178</v>
      </c>
      <c r="AU513" s="266" t="s">
        <v>85</v>
      </c>
      <c r="AV513" s="14" t="s">
        <v>85</v>
      </c>
      <c r="AW513" s="14" t="s">
        <v>32</v>
      </c>
      <c r="AX513" s="14" t="s">
        <v>76</v>
      </c>
      <c r="AY513" s="266" t="s">
        <v>168</v>
      </c>
    </row>
    <row r="514" s="14" customFormat="1">
      <c r="A514" s="14"/>
      <c r="B514" s="256"/>
      <c r="C514" s="257"/>
      <c r="D514" s="241" t="s">
        <v>178</v>
      </c>
      <c r="E514" s="258" t="s">
        <v>1</v>
      </c>
      <c r="F514" s="259" t="s">
        <v>608</v>
      </c>
      <c r="G514" s="257"/>
      <c r="H514" s="260">
        <v>15.275</v>
      </c>
      <c r="I514" s="261"/>
      <c r="J514" s="257"/>
      <c r="K514" s="257"/>
      <c r="L514" s="262"/>
      <c r="M514" s="263"/>
      <c r="N514" s="264"/>
      <c r="O514" s="264"/>
      <c r="P514" s="264"/>
      <c r="Q514" s="264"/>
      <c r="R514" s="264"/>
      <c r="S514" s="264"/>
      <c r="T514" s="26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6" t="s">
        <v>178</v>
      </c>
      <c r="AU514" s="266" t="s">
        <v>85</v>
      </c>
      <c r="AV514" s="14" t="s">
        <v>85</v>
      </c>
      <c r="AW514" s="14" t="s">
        <v>32</v>
      </c>
      <c r="AX514" s="14" t="s">
        <v>76</v>
      </c>
      <c r="AY514" s="266" t="s">
        <v>168</v>
      </c>
    </row>
    <row r="515" s="14" customFormat="1">
      <c r="A515" s="14"/>
      <c r="B515" s="256"/>
      <c r="C515" s="257"/>
      <c r="D515" s="241" t="s">
        <v>178</v>
      </c>
      <c r="E515" s="258" t="s">
        <v>1</v>
      </c>
      <c r="F515" s="259" t="s">
        <v>609</v>
      </c>
      <c r="G515" s="257"/>
      <c r="H515" s="260">
        <v>17.225000000000001</v>
      </c>
      <c r="I515" s="261"/>
      <c r="J515" s="257"/>
      <c r="K515" s="257"/>
      <c r="L515" s="262"/>
      <c r="M515" s="263"/>
      <c r="N515" s="264"/>
      <c r="O515" s="264"/>
      <c r="P515" s="264"/>
      <c r="Q515" s="264"/>
      <c r="R515" s="264"/>
      <c r="S515" s="264"/>
      <c r="T515" s="26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6" t="s">
        <v>178</v>
      </c>
      <c r="AU515" s="266" t="s">
        <v>85</v>
      </c>
      <c r="AV515" s="14" t="s">
        <v>85</v>
      </c>
      <c r="AW515" s="14" t="s">
        <v>32</v>
      </c>
      <c r="AX515" s="14" t="s">
        <v>76</v>
      </c>
      <c r="AY515" s="266" t="s">
        <v>168</v>
      </c>
    </row>
    <row r="516" s="14" customFormat="1">
      <c r="A516" s="14"/>
      <c r="B516" s="256"/>
      <c r="C516" s="257"/>
      <c r="D516" s="241" t="s">
        <v>178</v>
      </c>
      <c r="E516" s="258" t="s">
        <v>1</v>
      </c>
      <c r="F516" s="259" t="s">
        <v>610</v>
      </c>
      <c r="G516" s="257"/>
      <c r="H516" s="260">
        <v>15.275</v>
      </c>
      <c r="I516" s="261"/>
      <c r="J516" s="257"/>
      <c r="K516" s="257"/>
      <c r="L516" s="262"/>
      <c r="M516" s="263"/>
      <c r="N516" s="264"/>
      <c r="O516" s="264"/>
      <c r="P516" s="264"/>
      <c r="Q516" s="264"/>
      <c r="R516" s="264"/>
      <c r="S516" s="264"/>
      <c r="T516" s="26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6" t="s">
        <v>178</v>
      </c>
      <c r="AU516" s="266" t="s">
        <v>85</v>
      </c>
      <c r="AV516" s="14" t="s">
        <v>85</v>
      </c>
      <c r="AW516" s="14" t="s">
        <v>32</v>
      </c>
      <c r="AX516" s="14" t="s">
        <v>76</v>
      </c>
      <c r="AY516" s="266" t="s">
        <v>168</v>
      </c>
    </row>
    <row r="517" s="14" customFormat="1">
      <c r="A517" s="14"/>
      <c r="B517" s="256"/>
      <c r="C517" s="257"/>
      <c r="D517" s="241" t="s">
        <v>178</v>
      </c>
      <c r="E517" s="258" t="s">
        <v>1</v>
      </c>
      <c r="F517" s="259" t="s">
        <v>611</v>
      </c>
      <c r="G517" s="257"/>
      <c r="H517" s="260">
        <v>50.049999999999997</v>
      </c>
      <c r="I517" s="261"/>
      <c r="J517" s="257"/>
      <c r="K517" s="257"/>
      <c r="L517" s="262"/>
      <c r="M517" s="263"/>
      <c r="N517" s="264"/>
      <c r="O517" s="264"/>
      <c r="P517" s="264"/>
      <c r="Q517" s="264"/>
      <c r="R517" s="264"/>
      <c r="S517" s="264"/>
      <c r="T517" s="26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6" t="s">
        <v>178</v>
      </c>
      <c r="AU517" s="266" t="s">
        <v>85</v>
      </c>
      <c r="AV517" s="14" t="s">
        <v>85</v>
      </c>
      <c r="AW517" s="14" t="s">
        <v>32</v>
      </c>
      <c r="AX517" s="14" t="s">
        <v>76</v>
      </c>
      <c r="AY517" s="266" t="s">
        <v>168</v>
      </c>
    </row>
    <row r="518" s="14" customFormat="1">
      <c r="A518" s="14"/>
      <c r="B518" s="256"/>
      <c r="C518" s="257"/>
      <c r="D518" s="241" t="s">
        <v>178</v>
      </c>
      <c r="E518" s="258" t="s">
        <v>1</v>
      </c>
      <c r="F518" s="259" t="s">
        <v>612</v>
      </c>
      <c r="G518" s="257"/>
      <c r="H518" s="260">
        <v>32.045000000000002</v>
      </c>
      <c r="I518" s="261"/>
      <c r="J518" s="257"/>
      <c r="K518" s="257"/>
      <c r="L518" s="262"/>
      <c r="M518" s="263"/>
      <c r="N518" s="264"/>
      <c r="O518" s="264"/>
      <c r="P518" s="264"/>
      <c r="Q518" s="264"/>
      <c r="R518" s="264"/>
      <c r="S518" s="264"/>
      <c r="T518" s="26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6" t="s">
        <v>178</v>
      </c>
      <c r="AU518" s="266" t="s">
        <v>85</v>
      </c>
      <c r="AV518" s="14" t="s">
        <v>85</v>
      </c>
      <c r="AW518" s="14" t="s">
        <v>32</v>
      </c>
      <c r="AX518" s="14" t="s">
        <v>76</v>
      </c>
      <c r="AY518" s="266" t="s">
        <v>168</v>
      </c>
    </row>
    <row r="519" s="14" customFormat="1">
      <c r="A519" s="14"/>
      <c r="B519" s="256"/>
      <c r="C519" s="257"/>
      <c r="D519" s="241" t="s">
        <v>178</v>
      </c>
      <c r="E519" s="258" t="s">
        <v>1</v>
      </c>
      <c r="F519" s="259" t="s">
        <v>613</v>
      </c>
      <c r="G519" s="257"/>
      <c r="H519" s="260">
        <v>3.1760000000000002</v>
      </c>
      <c r="I519" s="261"/>
      <c r="J519" s="257"/>
      <c r="K519" s="257"/>
      <c r="L519" s="262"/>
      <c r="M519" s="263"/>
      <c r="N519" s="264"/>
      <c r="O519" s="264"/>
      <c r="P519" s="264"/>
      <c r="Q519" s="264"/>
      <c r="R519" s="264"/>
      <c r="S519" s="264"/>
      <c r="T519" s="26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6" t="s">
        <v>178</v>
      </c>
      <c r="AU519" s="266" t="s">
        <v>85</v>
      </c>
      <c r="AV519" s="14" t="s">
        <v>85</v>
      </c>
      <c r="AW519" s="14" t="s">
        <v>32</v>
      </c>
      <c r="AX519" s="14" t="s">
        <v>76</v>
      </c>
      <c r="AY519" s="266" t="s">
        <v>168</v>
      </c>
    </row>
    <row r="520" s="13" customFormat="1">
      <c r="A520" s="13"/>
      <c r="B520" s="246"/>
      <c r="C520" s="247"/>
      <c r="D520" s="241" t="s">
        <v>178</v>
      </c>
      <c r="E520" s="248" t="s">
        <v>1</v>
      </c>
      <c r="F520" s="249" t="s">
        <v>614</v>
      </c>
      <c r="G520" s="247"/>
      <c r="H520" s="248" t="s">
        <v>1</v>
      </c>
      <c r="I520" s="250"/>
      <c r="J520" s="247"/>
      <c r="K520" s="247"/>
      <c r="L520" s="251"/>
      <c r="M520" s="252"/>
      <c r="N520" s="253"/>
      <c r="O520" s="253"/>
      <c r="P520" s="253"/>
      <c r="Q520" s="253"/>
      <c r="R520" s="253"/>
      <c r="S520" s="253"/>
      <c r="T520" s="25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55" t="s">
        <v>178</v>
      </c>
      <c r="AU520" s="255" t="s">
        <v>85</v>
      </c>
      <c r="AV520" s="13" t="s">
        <v>83</v>
      </c>
      <c r="AW520" s="13" t="s">
        <v>32</v>
      </c>
      <c r="AX520" s="13" t="s">
        <v>76</v>
      </c>
      <c r="AY520" s="255" t="s">
        <v>168</v>
      </c>
    </row>
    <row r="521" s="14" customFormat="1">
      <c r="A521" s="14"/>
      <c r="B521" s="256"/>
      <c r="C521" s="257"/>
      <c r="D521" s="241" t="s">
        <v>178</v>
      </c>
      <c r="E521" s="258" t="s">
        <v>1</v>
      </c>
      <c r="F521" s="259" t="s">
        <v>615</v>
      </c>
      <c r="G521" s="257"/>
      <c r="H521" s="260">
        <v>-77.599999999999994</v>
      </c>
      <c r="I521" s="261"/>
      <c r="J521" s="257"/>
      <c r="K521" s="257"/>
      <c r="L521" s="262"/>
      <c r="M521" s="263"/>
      <c r="N521" s="264"/>
      <c r="O521" s="264"/>
      <c r="P521" s="264"/>
      <c r="Q521" s="264"/>
      <c r="R521" s="264"/>
      <c r="S521" s="264"/>
      <c r="T521" s="265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66" t="s">
        <v>178</v>
      </c>
      <c r="AU521" s="266" t="s">
        <v>85</v>
      </c>
      <c r="AV521" s="14" t="s">
        <v>85</v>
      </c>
      <c r="AW521" s="14" t="s">
        <v>32</v>
      </c>
      <c r="AX521" s="14" t="s">
        <v>76</v>
      </c>
      <c r="AY521" s="266" t="s">
        <v>168</v>
      </c>
    </row>
    <row r="522" s="14" customFormat="1">
      <c r="A522" s="14"/>
      <c r="B522" s="256"/>
      <c r="C522" s="257"/>
      <c r="D522" s="241" t="s">
        <v>178</v>
      </c>
      <c r="E522" s="258" t="s">
        <v>1</v>
      </c>
      <c r="F522" s="259" t="s">
        <v>616</v>
      </c>
      <c r="G522" s="257"/>
      <c r="H522" s="260">
        <v>-146.38800000000001</v>
      </c>
      <c r="I522" s="261"/>
      <c r="J522" s="257"/>
      <c r="K522" s="257"/>
      <c r="L522" s="262"/>
      <c r="M522" s="263"/>
      <c r="N522" s="264"/>
      <c r="O522" s="264"/>
      <c r="P522" s="264"/>
      <c r="Q522" s="264"/>
      <c r="R522" s="264"/>
      <c r="S522" s="264"/>
      <c r="T522" s="26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6" t="s">
        <v>178</v>
      </c>
      <c r="AU522" s="266" t="s">
        <v>85</v>
      </c>
      <c r="AV522" s="14" t="s">
        <v>85</v>
      </c>
      <c r="AW522" s="14" t="s">
        <v>32</v>
      </c>
      <c r="AX522" s="14" t="s">
        <v>76</v>
      </c>
      <c r="AY522" s="266" t="s">
        <v>168</v>
      </c>
    </row>
    <row r="523" s="14" customFormat="1">
      <c r="A523" s="14"/>
      <c r="B523" s="256"/>
      <c r="C523" s="257"/>
      <c r="D523" s="241" t="s">
        <v>178</v>
      </c>
      <c r="E523" s="258" t="s">
        <v>1</v>
      </c>
      <c r="F523" s="259" t="s">
        <v>617</v>
      </c>
      <c r="G523" s="257"/>
      <c r="H523" s="260">
        <v>-15.739000000000001</v>
      </c>
      <c r="I523" s="261"/>
      <c r="J523" s="257"/>
      <c r="K523" s="257"/>
      <c r="L523" s="262"/>
      <c r="M523" s="263"/>
      <c r="N523" s="264"/>
      <c r="O523" s="264"/>
      <c r="P523" s="264"/>
      <c r="Q523" s="264"/>
      <c r="R523" s="264"/>
      <c r="S523" s="264"/>
      <c r="T523" s="265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6" t="s">
        <v>178</v>
      </c>
      <c r="AU523" s="266" t="s">
        <v>85</v>
      </c>
      <c r="AV523" s="14" t="s">
        <v>85</v>
      </c>
      <c r="AW523" s="14" t="s">
        <v>32</v>
      </c>
      <c r="AX523" s="14" t="s">
        <v>76</v>
      </c>
      <c r="AY523" s="266" t="s">
        <v>168</v>
      </c>
    </row>
    <row r="524" s="14" customFormat="1">
      <c r="A524" s="14"/>
      <c r="B524" s="256"/>
      <c r="C524" s="257"/>
      <c r="D524" s="241" t="s">
        <v>178</v>
      </c>
      <c r="E524" s="258" t="s">
        <v>1</v>
      </c>
      <c r="F524" s="259" t="s">
        <v>618</v>
      </c>
      <c r="G524" s="257"/>
      <c r="H524" s="260">
        <v>-106.968</v>
      </c>
      <c r="I524" s="261"/>
      <c r="J524" s="257"/>
      <c r="K524" s="257"/>
      <c r="L524" s="262"/>
      <c r="M524" s="263"/>
      <c r="N524" s="264"/>
      <c r="O524" s="264"/>
      <c r="P524" s="264"/>
      <c r="Q524" s="264"/>
      <c r="R524" s="264"/>
      <c r="S524" s="264"/>
      <c r="T524" s="26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6" t="s">
        <v>178</v>
      </c>
      <c r="AU524" s="266" t="s">
        <v>85</v>
      </c>
      <c r="AV524" s="14" t="s">
        <v>85</v>
      </c>
      <c r="AW524" s="14" t="s">
        <v>32</v>
      </c>
      <c r="AX524" s="14" t="s">
        <v>76</v>
      </c>
      <c r="AY524" s="266" t="s">
        <v>168</v>
      </c>
    </row>
    <row r="525" s="14" customFormat="1">
      <c r="A525" s="14"/>
      <c r="B525" s="256"/>
      <c r="C525" s="257"/>
      <c r="D525" s="241" t="s">
        <v>178</v>
      </c>
      <c r="E525" s="258" t="s">
        <v>1</v>
      </c>
      <c r="F525" s="259" t="s">
        <v>619</v>
      </c>
      <c r="G525" s="257"/>
      <c r="H525" s="260">
        <v>-35.356999999999999</v>
      </c>
      <c r="I525" s="261"/>
      <c r="J525" s="257"/>
      <c r="K525" s="257"/>
      <c r="L525" s="262"/>
      <c r="M525" s="263"/>
      <c r="N525" s="264"/>
      <c r="O525" s="264"/>
      <c r="P525" s="264"/>
      <c r="Q525" s="264"/>
      <c r="R525" s="264"/>
      <c r="S525" s="264"/>
      <c r="T525" s="26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6" t="s">
        <v>178</v>
      </c>
      <c r="AU525" s="266" t="s">
        <v>85</v>
      </c>
      <c r="AV525" s="14" t="s">
        <v>85</v>
      </c>
      <c r="AW525" s="14" t="s">
        <v>32</v>
      </c>
      <c r="AX525" s="14" t="s">
        <v>76</v>
      </c>
      <c r="AY525" s="266" t="s">
        <v>168</v>
      </c>
    </row>
    <row r="526" s="14" customFormat="1">
      <c r="A526" s="14"/>
      <c r="B526" s="256"/>
      <c r="C526" s="257"/>
      <c r="D526" s="241" t="s">
        <v>178</v>
      </c>
      <c r="E526" s="258" t="s">
        <v>1</v>
      </c>
      <c r="F526" s="259" t="s">
        <v>620</v>
      </c>
      <c r="G526" s="257"/>
      <c r="H526" s="260">
        <v>-38.840000000000003</v>
      </c>
      <c r="I526" s="261"/>
      <c r="J526" s="257"/>
      <c r="K526" s="257"/>
      <c r="L526" s="262"/>
      <c r="M526" s="263"/>
      <c r="N526" s="264"/>
      <c r="O526" s="264"/>
      <c r="P526" s="264"/>
      <c r="Q526" s="264"/>
      <c r="R526" s="264"/>
      <c r="S526" s="264"/>
      <c r="T526" s="265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66" t="s">
        <v>178</v>
      </c>
      <c r="AU526" s="266" t="s">
        <v>85</v>
      </c>
      <c r="AV526" s="14" t="s">
        <v>85</v>
      </c>
      <c r="AW526" s="14" t="s">
        <v>32</v>
      </c>
      <c r="AX526" s="14" t="s">
        <v>76</v>
      </c>
      <c r="AY526" s="266" t="s">
        <v>168</v>
      </c>
    </row>
    <row r="527" s="15" customFormat="1">
      <c r="A527" s="15"/>
      <c r="B527" s="267"/>
      <c r="C527" s="268"/>
      <c r="D527" s="241" t="s">
        <v>178</v>
      </c>
      <c r="E527" s="269" t="s">
        <v>1</v>
      </c>
      <c r="F527" s="270" t="s">
        <v>183</v>
      </c>
      <c r="G527" s="268"/>
      <c r="H527" s="271">
        <v>1457.627</v>
      </c>
      <c r="I527" s="272"/>
      <c r="J527" s="268"/>
      <c r="K527" s="268"/>
      <c r="L527" s="273"/>
      <c r="M527" s="274"/>
      <c r="N527" s="275"/>
      <c r="O527" s="275"/>
      <c r="P527" s="275"/>
      <c r="Q527" s="275"/>
      <c r="R527" s="275"/>
      <c r="S527" s="275"/>
      <c r="T527" s="276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77" t="s">
        <v>178</v>
      </c>
      <c r="AU527" s="277" t="s">
        <v>85</v>
      </c>
      <c r="AV527" s="15" t="s">
        <v>174</v>
      </c>
      <c r="AW527" s="15" t="s">
        <v>32</v>
      </c>
      <c r="AX527" s="15" t="s">
        <v>83</v>
      </c>
      <c r="AY527" s="277" t="s">
        <v>168</v>
      </c>
    </row>
    <row r="528" s="2" customFormat="1" ht="33" customHeight="1">
      <c r="A528" s="39"/>
      <c r="B528" s="40"/>
      <c r="C528" s="228" t="s">
        <v>621</v>
      </c>
      <c r="D528" s="228" t="s">
        <v>170</v>
      </c>
      <c r="E528" s="229" t="s">
        <v>622</v>
      </c>
      <c r="F528" s="230" t="s">
        <v>623</v>
      </c>
      <c r="G528" s="231" t="s">
        <v>114</v>
      </c>
      <c r="H528" s="232">
        <v>507.59199999999998</v>
      </c>
      <c r="I528" s="233"/>
      <c r="J528" s="234">
        <f>ROUND(I528*H528,2)</f>
        <v>0</v>
      </c>
      <c r="K528" s="230" t="s">
        <v>173</v>
      </c>
      <c r="L528" s="45"/>
      <c r="M528" s="235" t="s">
        <v>1</v>
      </c>
      <c r="N528" s="236" t="s">
        <v>41</v>
      </c>
      <c r="O528" s="92"/>
      <c r="P528" s="237">
        <f>O528*H528</f>
        <v>0</v>
      </c>
      <c r="Q528" s="237">
        <v>0</v>
      </c>
      <c r="R528" s="237">
        <f>Q528*H528</f>
        <v>0</v>
      </c>
      <c r="S528" s="237">
        <v>0.029000000000000001</v>
      </c>
      <c r="T528" s="238">
        <f>S528*H528</f>
        <v>14.720168000000001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9" t="s">
        <v>174</v>
      </c>
      <c r="AT528" s="239" t="s">
        <v>170</v>
      </c>
      <c r="AU528" s="239" t="s">
        <v>85</v>
      </c>
      <c r="AY528" s="18" t="s">
        <v>168</v>
      </c>
      <c r="BE528" s="240">
        <f>IF(N528="základní",J528,0)</f>
        <v>0</v>
      </c>
      <c r="BF528" s="240">
        <f>IF(N528="snížená",J528,0)</f>
        <v>0</v>
      </c>
      <c r="BG528" s="240">
        <f>IF(N528="zákl. přenesená",J528,0)</f>
        <v>0</v>
      </c>
      <c r="BH528" s="240">
        <f>IF(N528="sníž. přenesená",J528,0)</f>
        <v>0</v>
      </c>
      <c r="BI528" s="240">
        <f>IF(N528="nulová",J528,0)</f>
        <v>0</v>
      </c>
      <c r="BJ528" s="18" t="s">
        <v>83</v>
      </c>
      <c r="BK528" s="240">
        <f>ROUND(I528*H528,2)</f>
        <v>0</v>
      </c>
      <c r="BL528" s="18" t="s">
        <v>174</v>
      </c>
      <c r="BM528" s="239" t="s">
        <v>624</v>
      </c>
    </row>
    <row r="529" s="2" customFormat="1">
      <c r="A529" s="39"/>
      <c r="B529" s="40"/>
      <c r="C529" s="41"/>
      <c r="D529" s="241" t="s">
        <v>176</v>
      </c>
      <c r="E529" s="41"/>
      <c r="F529" s="242" t="s">
        <v>625</v>
      </c>
      <c r="G529" s="41"/>
      <c r="H529" s="41"/>
      <c r="I529" s="243"/>
      <c r="J529" s="41"/>
      <c r="K529" s="41"/>
      <c r="L529" s="45"/>
      <c r="M529" s="244"/>
      <c r="N529" s="245"/>
      <c r="O529" s="92"/>
      <c r="P529" s="92"/>
      <c r="Q529" s="92"/>
      <c r="R529" s="92"/>
      <c r="S529" s="92"/>
      <c r="T529" s="93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176</v>
      </c>
      <c r="AU529" s="18" t="s">
        <v>85</v>
      </c>
    </row>
    <row r="530" s="13" customFormat="1">
      <c r="A530" s="13"/>
      <c r="B530" s="246"/>
      <c r="C530" s="247"/>
      <c r="D530" s="241" t="s">
        <v>178</v>
      </c>
      <c r="E530" s="248" t="s">
        <v>1</v>
      </c>
      <c r="F530" s="249" t="s">
        <v>179</v>
      </c>
      <c r="G530" s="247"/>
      <c r="H530" s="248" t="s">
        <v>1</v>
      </c>
      <c r="I530" s="250"/>
      <c r="J530" s="247"/>
      <c r="K530" s="247"/>
      <c r="L530" s="251"/>
      <c r="M530" s="252"/>
      <c r="N530" s="253"/>
      <c r="O530" s="253"/>
      <c r="P530" s="253"/>
      <c r="Q530" s="253"/>
      <c r="R530" s="253"/>
      <c r="S530" s="253"/>
      <c r="T530" s="25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5" t="s">
        <v>178</v>
      </c>
      <c r="AU530" s="255" t="s">
        <v>85</v>
      </c>
      <c r="AV530" s="13" t="s">
        <v>83</v>
      </c>
      <c r="AW530" s="13" t="s">
        <v>32</v>
      </c>
      <c r="AX530" s="13" t="s">
        <v>76</v>
      </c>
      <c r="AY530" s="255" t="s">
        <v>168</v>
      </c>
    </row>
    <row r="531" s="13" customFormat="1">
      <c r="A531" s="13"/>
      <c r="B531" s="246"/>
      <c r="C531" s="247"/>
      <c r="D531" s="241" t="s">
        <v>178</v>
      </c>
      <c r="E531" s="248" t="s">
        <v>1</v>
      </c>
      <c r="F531" s="249" t="s">
        <v>626</v>
      </c>
      <c r="G531" s="247"/>
      <c r="H531" s="248" t="s">
        <v>1</v>
      </c>
      <c r="I531" s="250"/>
      <c r="J531" s="247"/>
      <c r="K531" s="247"/>
      <c r="L531" s="251"/>
      <c r="M531" s="252"/>
      <c r="N531" s="253"/>
      <c r="O531" s="253"/>
      <c r="P531" s="253"/>
      <c r="Q531" s="253"/>
      <c r="R531" s="253"/>
      <c r="S531" s="253"/>
      <c r="T531" s="25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5" t="s">
        <v>178</v>
      </c>
      <c r="AU531" s="255" t="s">
        <v>85</v>
      </c>
      <c r="AV531" s="13" t="s">
        <v>83</v>
      </c>
      <c r="AW531" s="13" t="s">
        <v>32</v>
      </c>
      <c r="AX531" s="13" t="s">
        <v>76</v>
      </c>
      <c r="AY531" s="255" t="s">
        <v>168</v>
      </c>
    </row>
    <row r="532" s="14" customFormat="1">
      <c r="A532" s="14"/>
      <c r="B532" s="256"/>
      <c r="C532" s="257"/>
      <c r="D532" s="241" t="s">
        <v>178</v>
      </c>
      <c r="E532" s="258" t="s">
        <v>1</v>
      </c>
      <c r="F532" s="259" t="s">
        <v>627</v>
      </c>
      <c r="G532" s="257"/>
      <c r="H532" s="260">
        <v>94.981999999999999</v>
      </c>
      <c r="I532" s="261"/>
      <c r="J532" s="257"/>
      <c r="K532" s="257"/>
      <c r="L532" s="262"/>
      <c r="M532" s="263"/>
      <c r="N532" s="264"/>
      <c r="O532" s="264"/>
      <c r="P532" s="264"/>
      <c r="Q532" s="264"/>
      <c r="R532" s="264"/>
      <c r="S532" s="264"/>
      <c r="T532" s="26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6" t="s">
        <v>178</v>
      </c>
      <c r="AU532" s="266" t="s">
        <v>85</v>
      </c>
      <c r="AV532" s="14" t="s">
        <v>85</v>
      </c>
      <c r="AW532" s="14" t="s">
        <v>32</v>
      </c>
      <c r="AX532" s="14" t="s">
        <v>76</v>
      </c>
      <c r="AY532" s="266" t="s">
        <v>168</v>
      </c>
    </row>
    <row r="533" s="14" customFormat="1">
      <c r="A533" s="14"/>
      <c r="B533" s="256"/>
      <c r="C533" s="257"/>
      <c r="D533" s="241" t="s">
        <v>178</v>
      </c>
      <c r="E533" s="258" t="s">
        <v>1</v>
      </c>
      <c r="F533" s="259" t="s">
        <v>628</v>
      </c>
      <c r="G533" s="257"/>
      <c r="H533" s="260">
        <v>148.5</v>
      </c>
      <c r="I533" s="261"/>
      <c r="J533" s="257"/>
      <c r="K533" s="257"/>
      <c r="L533" s="262"/>
      <c r="M533" s="263"/>
      <c r="N533" s="264"/>
      <c r="O533" s="264"/>
      <c r="P533" s="264"/>
      <c r="Q533" s="264"/>
      <c r="R533" s="264"/>
      <c r="S533" s="264"/>
      <c r="T533" s="265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66" t="s">
        <v>178</v>
      </c>
      <c r="AU533" s="266" t="s">
        <v>85</v>
      </c>
      <c r="AV533" s="14" t="s">
        <v>85</v>
      </c>
      <c r="AW533" s="14" t="s">
        <v>32</v>
      </c>
      <c r="AX533" s="14" t="s">
        <v>76</v>
      </c>
      <c r="AY533" s="266" t="s">
        <v>168</v>
      </c>
    </row>
    <row r="534" s="14" customFormat="1">
      <c r="A534" s="14"/>
      <c r="B534" s="256"/>
      <c r="C534" s="257"/>
      <c r="D534" s="241" t="s">
        <v>178</v>
      </c>
      <c r="E534" s="258" t="s">
        <v>1</v>
      </c>
      <c r="F534" s="259" t="s">
        <v>629</v>
      </c>
      <c r="G534" s="257"/>
      <c r="H534" s="260">
        <v>135.5</v>
      </c>
      <c r="I534" s="261"/>
      <c r="J534" s="257"/>
      <c r="K534" s="257"/>
      <c r="L534" s="262"/>
      <c r="M534" s="263"/>
      <c r="N534" s="264"/>
      <c r="O534" s="264"/>
      <c r="P534" s="264"/>
      <c r="Q534" s="264"/>
      <c r="R534" s="264"/>
      <c r="S534" s="264"/>
      <c r="T534" s="26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6" t="s">
        <v>178</v>
      </c>
      <c r="AU534" s="266" t="s">
        <v>85</v>
      </c>
      <c r="AV534" s="14" t="s">
        <v>85</v>
      </c>
      <c r="AW534" s="14" t="s">
        <v>32</v>
      </c>
      <c r="AX534" s="14" t="s">
        <v>76</v>
      </c>
      <c r="AY534" s="266" t="s">
        <v>168</v>
      </c>
    </row>
    <row r="535" s="14" customFormat="1">
      <c r="A535" s="14"/>
      <c r="B535" s="256"/>
      <c r="C535" s="257"/>
      <c r="D535" s="241" t="s">
        <v>178</v>
      </c>
      <c r="E535" s="258" t="s">
        <v>1</v>
      </c>
      <c r="F535" s="259" t="s">
        <v>630</v>
      </c>
      <c r="G535" s="257"/>
      <c r="H535" s="260">
        <v>128.61000000000001</v>
      </c>
      <c r="I535" s="261"/>
      <c r="J535" s="257"/>
      <c r="K535" s="257"/>
      <c r="L535" s="262"/>
      <c r="M535" s="263"/>
      <c r="N535" s="264"/>
      <c r="O535" s="264"/>
      <c r="P535" s="264"/>
      <c r="Q535" s="264"/>
      <c r="R535" s="264"/>
      <c r="S535" s="264"/>
      <c r="T535" s="265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6" t="s">
        <v>178</v>
      </c>
      <c r="AU535" s="266" t="s">
        <v>85</v>
      </c>
      <c r="AV535" s="14" t="s">
        <v>85</v>
      </c>
      <c r="AW535" s="14" t="s">
        <v>32</v>
      </c>
      <c r="AX535" s="14" t="s">
        <v>76</v>
      </c>
      <c r="AY535" s="266" t="s">
        <v>168</v>
      </c>
    </row>
    <row r="536" s="15" customFormat="1">
      <c r="A536" s="15"/>
      <c r="B536" s="267"/>
      <c r="C536" s="268"/>
      <c r="D536" s="241" t="s">
        <v>178</v>
      </c>
      <c r="E536" s="269" t="s">
        <v>1</v>
      </c>
      <c r="F536" s="270" t="s">
        <v>183</v>
      </c>
      <c r="G536" s="268"/>
      <c r="H536" s="271">
        <v>507.59199999999998</v>
      </c>
      <c r="I536" s="272"/>
      <c r="J536" s="268"/>
      <c r="K536" s="268"/>
      <c r="L536" s="273"/>
      <c r="M536" s="274"/>
      <c r="N536" s="275"/>
      <c r="O536" s="275"/>
      <c r="P536" s="275"/>
      <c r="Q536" s="275"/>
      <c r="R536" s="275"/>
      <c r="S536" s="275"/>
      <c r="T536" s="276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77" t="s">
        <v>178</v>
      </c>
      <c r="AU536" s="277" t="s">
        <v>85</v>
      </c>
      <c r="AV536" s="15" t="s">
        <v>174</v>
      </c>
      <c r="AW536" s="15" t="s">
        <v>32</v>
      </c>
      <c r="AX536" s="15" t="s">
        <v>83</v>
      </c>
      <c r="AY536" s="277" t="s">
        <v>168</v>
      </c>
    </row>
    <row r="537" s="2" customFormat="1" ht="44.25" customHeight="1">
      <c r="A537" s="39"/>
      <c r="B537" s="40"/>
      <c r="C537" s="228" t="s">
        <v>631</v>
      </c>
      <c r="D537" s="228" t="s">
        <v>170</v>
      </c>
      <c r="E537" s="229" t="s">
        <v>632</v>
      </c>
      <c r="F537" s="230" t="s">
        <v>633</v>
      </c>
      <c r="G537" s="231" t="s">
        <v>114</v>
      </c>
      <c r="H537" s="232">
        <v>106.968</v>
      </c>
      <c r="I537" s="233"/>
      <c r="J537" s="234">
        <f>ROUND(I537*H537,2)</f>
        <v>0</v>
      </c>
      <c r="K537" s="230" t="s">
        <v>173</v>
      </c>
      <c r="L537" s="45"/>
      <c r="M537" s="235" t="s">
        <v>1</v>
      </c>
      <c r="N537" s="236" t="s">
        <v>41</v>
      </c>
      <c r="O537" s="92"/>
      <c r="P537" s="237">
        <f>O537*H537</f>
        <v>0</v>
      </c>
      <c r="Q537" s="237">
        <v>0</v>
      </c>
      <c r="R537" s="237">
        <f>Q537*H537</f>
        <v>0</v>
      </c>
      <c r="S537" s="237">
        <v>0.068000000000000005</v>
      </c>
      <c r="T537" s="238">
        <f>S537*H537</f>
        <v>7.2738240000000012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39" t="s">
        <v>174</v>
      </c>
      <c r="AT537" s="239" t="s">
        <v>170</v>
      </c>
      <c r="AU537" s="239" t="s">
        <v>85</v>
      </c>
      <c r="AY537" s="18" t="s">
        <v>168</v>
      </c>
      <c r="BE537" s="240">
        <f>IF(N537="základní",J537,0)</f>
        <v>0</v>
      </c>
      <c r="BF537" s="240">
        <f>IF(N537="snížená",J537,0)</f>
        <v>0</v>
      </c>
      <c r="BG537" s="240">
        <f>IF(N537="zákl. přenesená",J537,0)</f>
        <v>0</v>
      </c>
      <c r="BH537" s="240">
        <f>IF(N537="sníž. přenesená",J537,0)</f>
        <v>0</v>
      </c>
      <c r="BI537" s="240">
        <f>IF(N537="nulová",J537,0)</f>
        <v>0</v>
      </c>
      <c r="BJ537" s="18" t="s">
        <v>83</v>
      </c>
      <c r="BK537" s="240">
        <f>ROUND(I537*H537,2)</f>
        <v>0</v>
      </c>
      <c r="BL537" s="18" t="s">
        <v>174</v>
      </c>
      <c r="BM537" s="239" t="s">
        <v>634</v>
      </c>
    </row>
    <row r="538" s="2" customFormat="1">
      <c r="A538" s="39"/>
      <c r="B538" s="40"/>
      <c r="C538" s="41"/>
      <c r="D538" s="241" t="s">
        <v>176</v>
      </c>
      <c r="E538" s="41"/>
      <c r="F538" s="242" t="s">
        <v>633</v>
      </c>
      <c r="G538" s="41"/>
      <c r="H538" s="41"/>
      <c r="I538" s="243"/>
      <c r="J538" s="41"/>
      <c r="K538" s="41"/>
      <c r="L538" s="45"/>
      <c r="M538" s="244"/>
      <c r="N538" s="245"/>
      <c r="O538" s="92"/>
      <c r="P538" s="92"/>
      <c r="Q538" s="92"/>
      <c r="R538" s="92"/>
      <c r="S538" s="92"/>
      <c r="T538" s="93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T538" s="18" t="s">
        <v>176</v>
      </c>
      <c r="AU538" s="18" t="s">
        <v>85</v>
      </c>
    </row>
    <row r="539" s="13" customFormat="1">
      <c r="A539" s="13"/>
      <c r="B539" s="246"/>
      <c r="C539" s="247"/>
      <c r="D539" s="241" t="s">
        <v>178</v>
      </c>
      <c r="E539" s="248" t="s">
        <v>1</v>
      </c>
      <c r="F539" s="249" t="s">
        <v>635</v>
      </c>
      <c r="G539" s="247"/>
      <c r="H539" s="248" t="s">
        <v>1</v>
      </c>
      <c r="I539" s="250"/>
      <c r="J539" s="247"/>
      <c r="K539" s="247"/>
      <c r="L539" s="251"/>
      <c r="M539" s="252"/>
      <c r="N539" s="253"/>
      <c r="O539" s="253"/>
      <c r="P539" s="253"/>
      <c r="Q539" s="253"/>
      <c r="R539" s="253"/>
      <c r="S539" s="253"/>
      <c r="T539" s="25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5" t="s">
        <v>178</v>
      </c>
      <c r="AU539" s="255" t="s">
        <v>85</v>
      </c>
      <c r="AV539" s="13" t="s">
        <v>83</v>
      </c>
      <c r="AW539" s="13" t="s">
        <v>32</v>
      </c>
      <c r="AX539" s="13" t="s">
        <v>76</v>
      </c>
      <c r="AY539" s="255" t="s">
        <v>168</v>
      </c>
    </row>
    <row r="540" s="14" customFormat="1">
      <c r="A540" s="14"/>
      <c r="B540" s="256"/>
      <c r="C540" s="257"/>
      <c r="D540" s="241" t="s">
        <v>178</v>
      </c>
      <c r="E540" s="258" t="s">
        <v>1</v>
      </c>
      <c r="F540" s="259" t="s">
        <v>636</v>
      </c>
      <c r="G540" s="257"/>
      <c r="H540" s="260">
        <v>17.018000000000001</v>
      </c>
      <c r="I540" s="261"/>
      <c r="J540" s="257"/>
      <c r="K540" s="257"/>
      <c r="L540" s="262"/>
      <c r="M540" s="263"/>
      <c r="N540" s="264"/>
      <c r="O540" s="264"/>
      <c r="P540" s="264"/>
      <c r="Q540" s="264"/>
      <c r="R540" s="264"/>
      <c r="S540" s="264"/>
      <c r="T540" s="26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6" t="s">
        <v>178</v>
      </c>
      <c r="AU540" s="266" t="s">
        <v>85</v>
      </c>
      <c r="AV540" s="14" t="s">
        <v>85</v>
      </c>
      <c r="AW540" s="14" t="s">
        <v>32</v>
      </c>
      <c r="AX540" s="14" t="s">
        <v>76</v>
      </c>
      <c r="AY540" s="266" t="s">
        <v>168</v>
      </c>
    </row>
    <row r="541" s="14" customFormat="1">
      <c r="A541" s="14"/>
      <c r="B541" s="256"/>
      <c r="C541" s="257"/>
      <c r="D541" s="241" t="s">
        <v>178</v>
      </c>
      <c r="E541" s="258" t="s">
        <v>1</v>
      </c>
      <c r="F541" s="259" t="s">
        <v>637</v>
      </c>
      <c r="G541" s="257"/>
      <c r="H541" s="260">
        <v>16.018000000000001</v>
      </c>
      <c r="I541" s="261"/>
      <c r="J541" s="257"/>
      <c r="K541" s="257"/>
      <c r="L541" s="262"/>
      <c r="M541" s="263"/>
      <c r="N541" s="264"/>
      <c r="O541" s="264"/>
      <c r="P541" s="264"/>
      <c r="Q541" s="264"/>
      <c r="R541" s="264"/>
      <c r="S541" s="264"/>
      <c r="T541" s="26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66" t="s">
        <v>178</v>
      </c>
      <c r="AU541" s="266" t="s">
        <v>85</v>
      </c>
      <c r="AV541" s="14" t="s">
        <v>85</v>
      </c>
      <c r="AW541" s="14" t="s">
        <v>32</v>
      </c>
      <c r="AX541" s="14" t="s">
        <v>76</v>
      </c>
      <c r="AY541" s="266" t="s">
        <v>168</v>
      </c>
    </row>
    <row r="542" s="14" customFormat="1">
      <c r="A542" s="14"/>
      <c r="B542" s="256"/>
      <c r="C542" s="257"/>
      <c r="D542" s="241" t="s">
        <v>178</v>
      </c>
      <c r="E542" s="258" t="s">
        <v>1</v>
      </c>
      <c r="F542" s="259" t="s">
        <v>638</v>
      </c>
      <c r="G542" s="257"/>
      <c r="H542" s="260">
        <v>41.024000000000001</v>
      </c>
      <c r="I542" s="261"/>
      <c r="J542" s="257"/>
      <c r="K542" s="257"/>
      <c r="L542" s="262"/>
      <c r="M542" s="263"/>
      <c r="N542" s="264"/>
      <c r="O542" s="264"/>
      <c r="P542" s="264"/>
      <c r="Q542" s="264"/>
      <c r="R542" s="264"/>
      <c r="S542" s="264"/>
      <c r="T542" s="265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66" t="s">
        <v>178</v>
      </c>
      <c r="AU542" s="266" t="s">
        <v>85</v>
      </c>
      <c r="AV542" s="14" t="s">
        <v>85</v>
      </c>
      <c r="AW542" s="14" t="s">
        <v>32</v>
      </c>
      <c r="AX542" s="14" t="s">
        <v>76</v>
      </c>
      <c r="AY542" s="266" t="s">
        <v>168</v>
      </c>
    </row>
    <row r="543" s="14" customFormat="1">
      <c r="A543" s="14"/>
      <c r="B543" s="256"/>
      <c r="C543" s="257"/>
      <c r="D543" s="241" t="s">
        <v>178</v>
      </c>
      <c r="E543" s="258" t="s">
        <v>1</v>
      </c>
      <c r="F543" s="259" t="s">
        <v>639</v>
      </c>
      <c r="G543" s="257"/>
      <c r="H543" s="260">
        <v>8.2360000000000007</v>
      </c>
      <c r="I543" s="261"/>
      <c r="J543" s="257"/>
      <c r="K543" s="257"/>
      <c r="L543" s="262"/>
      <c r="M543" s="263"/>
      <c r="N543" s="264"/>
      <c r="O543" s="264"/>
      <c r="P543" s="264"/>
      <c r="Q543" s="264"/>
      <c r="R543" s="264"/>
      <c r="S543" s="264"/>
      <c r="T543" s="265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66" t="s">
        <v>178</v>
      </c>
      <c r="AU543" s="266" t="s">
        <v>85</v>
      </c>
      <c r="AV543" s="14" t="s">
        <v>85</v>
      </c>
      <c r="AW543" s="14" t="s">
        <v>32</v>
      </c>
      <c r="AX543" s="14" t="s">
        <v>76</v>
      </c>
      <c r="AY543" s="266" t="s">
        <v>168</v>
      </c>
    </row>
    <row r="544" s="14" customFormat="1">
      <c r="A544" s="14"/>
      <c r="B544" s="256"/>
      <c r="C544" s="257"/>
      <c r="D544" s="241" t="s">
        <v>178</v>
      </c>
      <c r="E544" s="258" t="s">
        <v>1</v>
      </c>
      <c r="F544" s="259" t="s">
        <v>640</v>
      </c>
      <c r="G544" s="257"/>
      <c r="H544" s="260">
        <v>8.218</v>
      </c>
      <c r="I544" s="261"/>
      <c r="J544" s="257"/>
      <c r="K544" s="257"/>
      <c r="L544" s="262"/>
      <c r="M544" s="263"/>
      <c r="N544" s="264"/>
      <c r="O544" s="264"/>
      <c r="P544" s="264"/>
      <c r="Q544" s="264"/>
      <c r="R544" s="264"/>
      <c r="S544" s="264"/>
      <c r="T544" s="265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6" t="s">
        <v>178</v>
      </c>
      <c r="AU544" s="266" t="s">
        <v>85</v>
      </c>
      <c r="AV544" s="14" t="s">
        <v>85</v>
      </c>
      <c r="AW544" s="14" t="s">
        <v>32</v>
      </c>
      <c r="AX544" s="14" t="s">
        <v>76</v>
      </c>
      <c r="AY544" s="266" t="s">
        <v>168</v>
      </c>
    </row>
    <row r="545" s="14" customFormat="1">
      <c r="A545" s="14"/>
      <c r="B545" s="256"/>
      <c r="C545" s="257"/>
      <c r="D545" s="241" t="s">
        <v>178</v>
      </c>
      <c r="E545" s="258" t="s">
        <v>1</v>
      </c>
      <c r="F545" s="259" t="s">
        <v>641</v>
      </c>
      <c r="G545" s="257"/>
      <c r="H545" s="260">
        <v>8.2360000000000007</v>
      </c>
      <c r="I545" s="261"/>
      <c r="J545" s="257"/>
      <c r="K545" s="257"/>
      <c r="L545" s="262"/>
      <c r="M545" s="263"/>
      <c r="N545" s="264"/>
      <c r="O545" s="264"/>
      <c r="P545" s="264"/>
      <c r="Q545" s="264"/>
      <c r="R545" s="264"/>
      <c r="S545" s="264"/>
      <c r="T545" s="26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66" t="s">
        <v>178</v>
      </c>
      <c r="AU545" s="266" t="s">
        <v>85</v>
      </c>
      <c r="AV545" s="14" t="s">
        <v>85</v>
      </c>
      <c r="AW545" s="14" t="s">
        <v>32</v>
      </c>
      <c r="AX545" s="14" t="s">
        <v>76</v>
      </c>
      <c r="AY545" s="266" t="s">
        <v>168</v>
      </c>
    </row>
    <row r="546" s="14" customFormat="1">
      <c r="A546" s="14"/>
      <c r="B546" s="256"/>
      <c r="C546" s="257"/>
      <c r="D546" s="241" t="s">
        <v>178</v>
      </c>
      <c r="E546" s="258" t="s">
        <v>1</v>
      </c>
      <c r="F546" s="259" t="s">
        <v>642</v>
      </c>
      <c r="G546" s="257"/>
      <c r="H546" s="260">
        <v>8.218</v>
      </c>
      <c r="I546" s="261"/>
      <c r="J546" s="257"/>
      <c r="K546" s="257"/>
      <c r="L546" s="262"/>
      <c r="M546" s="263"/>
      <c r="N546" s="264"/>
      <c r="O546" s="264"/>
      <c r="P546" s="264"/>
      <c r="Q546" s="264"/>
      <c r="R546" s="264"/>
      <c r="S546" s="264"/>
      <c r="T546" s="265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66" t="s">
        <v>178</v>
      </c>
      <c r="AU546" s="266" t="s">
        <v>85</v>
      </c>
      <c r="AV546" s="14" t="s">
        <v>85</v>
      </c>
      <c r="AW546" s="14" t="s">
        <v>32</v>
      </c>
      <c r="AX546" s="14" t="s">
        <v>76</v>
      </c>
      <c r="AY546" s="266" t="s">
        <v>168</v>
      </c>
    </row>
    <row r="547" s="15" customFormat="1">
      <c r="A547" s="15"/>
      <c r="B547" s="267"/>
      <c r="C547" s="268"/>
      <c r="D547" s="241" t="s">
        <v>178</v>
      </c>
      <c r="E547" s="269" t="s">
        <v>1</v>
      </c>
      <c r="F547" s="270" t="s">
        <v>183</v>
      </c>
      <c r="G547" s="268"/>
      <c r="H547" s="271">
        <v>106.968</v>
      </c>
      <c r="I547" s="272"/>
      <c r="J547" s="268"/>
      <c r="K547" s="268"/>
      <c r="L547" s="273"/>
      <c r="M547" s="274"/>
      <c r="N547" s="275"/>
      <c r="O547" s="275"/>
      <c r="P547" s="275"/>
      <c r="Q547" s="275"/>
      <c r="R547" s="275"/>
      <c r="S547" s="275"/>
      <c r="T547" s="276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77" t="s">
        <v>178</v>
      </c>
      <c r="AU547" s="277" t="s">
        <v>85</v>
      </c>
      <c r="AV547" s="15" t="s">
        <v>174</v>
      </c>
      <c r="AW547" s="15" t="s">
        <v>32</v>
      </c>
      <c r="AX547" s="15" t="s">
        <v>83</v>
      </c>
      <c r="AY547" s="277" t="s">
        <v>168</v>
      </c>
    </row>
    <row r="548" s="2" customFormat="1" ht="21.75" customHeight="1">
      <c r="A548" s="39"/>
      <c r="B548" s="40"/>
      <c r="C548" s="228" t="s">
        <v>643</v>
      </c>
      <c r="D548" s="228" t="s">
        <v>170</v>
      </c>
      <c r="E548" s="229" t="s">
        <v>644</v>
      </c>
      <c r="F548" s="230" t="s">
        <v>645</v>
      </c>
      <c r="G548" s="231" t="s">
        <v>114</v>
      </c>
      <c r="H548" s="232">
        <v>846.21000000000004</v>
      </c>
      <c r="I548" s="233"/>
      <c r="J548" s="234">
        <f>ROUND(I548*H548,2)</f>
        <v>0</v>
      </c>
      <c r="K548" s="230" t="s">
        <v>173</v>
      </c>
      <c r="L548" s="45"/>
      <c r="M548" s="235" t="s">
        <v>1</v>
      </c>
      <c r="N548" s="236" t="s">
        <v>41</v>
      </c>
      <c r="O548" s="92"/>
      <c r="P548" s="237">
        <f>O548*H548</f>
        <v>0</v>
      </c>
      <c r="Q548" s="237">
        <v>0</v>
      </c>
      <c r="R548" s="237">
        <f>Q548*H548</f>
        <v>0</v>
      </c>
      <c r="S548" s="237">
        <v>0.072999999999999995</v>
      </c>
      <c r="T548" s="238">
        <f>S548*H548</f>
        <v>61.773330000000001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9" t="s">
        <v>174</v>
      </c>
      <c r="AT548" s="239" t="s">
        <v>170</v>
      </c>
      <c r="AU548" s="239" t="s">
        <v>85</v>
      </c>
      <c r="AY548" s="18" t="s">
        <v>168</v>
      </c>
      <c r="BE548" s="240">
        <f>IF(N548="základní",J548,0)</f>
        <v>0</v>
      </c>
      <c r="BF548" s="240">
        <f>IF(N548="snížená",J548,0)</f>
        <v>0</v>
      </c>
      <c r="BG548" s="240">
        <f>IF(N548="zákl. přenesená",J548,0)</f>
        <v>0</v>
      </c>
      <c r="BH548" s="240">
        <f>IF(N548="sníž. přenesená",J548,0)</f>
        <v>0</v>
      </c>
      <c r="BI548" s="240">
        <f>IF(N548="nulová",J548,0)</f>
        <v>0</v>
      </c>
      <c r="BJ548" s="18" t="s">
        <v>83</v>
      </c>
      <c r="BK548" s="240">
        <f>ROUND(I548*H548,2)</f>
        <v>0</v>
      </c>
      <c r="BL548" s="18" t="s">
        <v>174</v>
      </c>
      <c r="BM548" s="239" t="s">
        <v>646</v>
      </c>
    </row>
    <row r="549" s="2" customFormat="1">
      <c r="A549" s="39"/>
      <c r="B549" s="40"/>
      <c r="C549" s="41"/>
      <c r="D549" s="241" t="s">
        <v>176</v>
      </c>
      <c r="E549" s="41"/>
      <c r="F549" s="242" t="s">
        <v>647</v>
      </c>
      <c r="G549" s="41"/>
      <c r="H549" s="41"/>
      <c r="I549" s="243"/>
      <c r="J549" s="41"/>
      <c r="K549" s="41"/>
      <c r="L549" s="45"/>
      <c r="M549" s="244"/>
      <c r="N549" s="245"/>
      <c r="O549" s="92"/>
      <c r="P549" s="92"/>
      <c r="Q549" s="92"/>
      <c r="R549" s="92"/>
      <c r="S549" s="92"/>
      <c r="T549" s="93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176</v>
      </c>
      <c r="AU549" s="18" t="s">
        <v>85</v>
      </c>
    </row>
    <row r="550" s="13" customFormat="1">
      <c r="A550" s="13"/>
      <c r="B550" s="246"/>
      <c r="C550" s="247"/>
      <c r="D550" s="241" t="s">
        <v>178</v>
      </c>
      <c r="E550" s="248" t="s">
        <v>1</v>
      </c>
      <c r="F550" s="249" t="s">
        <v>417</v>
      </c>
      <c r="G550" s="247"/>
      <c r="H550" s="248" t="s">
        <v>1</v>
      </c>
      <c r="I550" s="250"/>
      <c r="J550" s="247"/>
      <c r="K550" s="247"/>
      <c r="L550" s="251"/>
      <c r="M550" s="252"/>
      <c r="N550" s="253"/>
      <c r="O550" s="253"/>
      <c r="P550" s="253"/>
      <c r="Q550" s="253"/>
      <c r="R550" s="253"/>
      <c r="S550" s="253"/>
      <c r="T550" s="25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55" t="s">
        <v>178</v>
      </c>
      <c r="AU550" s="255" t="s">
        <v>85</v>
      </c>
      <c r="AV550" s="13" t="s">
        <v>83</v>
      </c>
      <c r="AW550" s="13" t="s">
        <v>32</v>
      </c>
      <c r="AX550" s="13" t="s">
        <v>76</v>
      </c>
      <c r="AY550" s="255" t="s">
        <v>168</v>
      </c>
    </row>
    <row r="551" s="14" customFormat="1">
      <c r="A551" s="14"/>
      <c r="B551" s="256"/>
      <c r="C551" s="257"/>
      <c r="D551" s="241" t="s">
        <v>178</v>
      </c>
      <c r="E551" s="258" t="s">
        <v>1</v>
      </c>
      <c r="F551" s="259" t="s">
        <v>648</v>
      </c>
      <c r="G551" s="257"/>
      <c r="H551" s="260">
        <v>420.22000000000003</v>
      </c>
      <c r="I551" s="261"/>
      <c r="J551" s="257"/>
      <c r="K551" s="257"/>
      <c r="L551" s="262"/>
      <c r="M551" s="263"/>
      <c r="N551" s="264"/>
      <c r="O551" s="264"/>
      <c r="P551" s="264"/>
      <c r="Q551" s="264"/>
      <c r="R551" s="264"/>
      <c r="S551" s="264"/>
      <c r="T551" s="265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66" t="s">
        <v>178</v>
      </c>
      <c r="AU551" s="266" t="s">
        <v>85</v>
      </c>
      <c r="AV551" s="14" t="s">
        <v>85</v>
      </c>
      <c r="AW551" s="14" t="s">
        <v>32</v>
      </c>
      <c r="AX551" s="14" t="s">
        <v>76</v>
      </c>
      <c r="AY551" s="266" t="s">
        <v>168</v>
      </c>
    </row>
    <row r="552" s="14" customFormat="1">
      <c r="A552" s="14"/>
      <c r="B552" s="256"/>
      <c r="C552" s="257"/>
      <c r="D552" s="241" t="s">
        <v>178</v>
      </c>
      <c r="E552" s="258" t="s">
        <v>1</v>
      </c>
      <c r="F552" s="259" t="s">
        <v>649</v>
      </c>
      <c r="G552" s="257"/>
      <c r="H552" s="260">
        <v>425.99000000000001</v>
      </c>
      <c r="I552" s="261"/>
      <c r="J552" s="257"/>
      <c r="K552" s="257"/>
      <c r="L552" s="262"/>
      <c r="M552" s="263"/>
      <c r="N552" s="264"/>
      <c r="O552" s="264"/>
      <c r="P552" s="264"/>
      <c r="Q552" s="264"/>
      <c r="R552" s="264"/>
      <c r="S552" s="264"/>
      <c r="T552" s="265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66" t="s">
        <v>178</v>
      </c>
      <c r="AU552" s="266" t="s">
        <v>85</v>
      </c>
      <c r="AV552" s="14" t="s">
        <v>85</v>
      </c>
      <c r="AW552" s="14" t="s">
        <v>32</v>
      </c>
      <c r="AX552" s="14" t="s">
        <v>76</v>
      </c>
      <c r="AY552" s="266" t="s">
        <v>168</v>
      </c>
    </row>
    <row r="553" s="15" customFormat="1">
      <c r="A553" s="15"/>
      <c r="B553" s="267"/>
      <c r="C553" s="268"/>
      <c r="D553" s="241" t="s">
        <v>178</v>
      </c>
      <c r="E553" s="269" t="s">
        <v>1</v>
      </c>
      <c r="F553" s="270" t="s">
        <v>183</v>
      </c>
      <c r="G553" s="268"/>
      <c r="H553" s="271">
        <v>846.21000000000004</v>
      </c>
      <c r="I553" s="272"/>
      <c r="J553" s="268"/>
      <c r="K553" s="268"/>
      <c r="L553" s="273"/>
      <c r="M553" s="274"/>
      <c r="N553" s="275"/>
      <c r="O553" s="275"/>
      <c r="P553" s="275"/>
      <c r="Q553" s="275"/>
      <c r="R553" s="275"/>
      <c r="S553" s="275"/>
      <c r="T553" s="276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77" t="s">
        <v>178</v>
      </c>
      <c r="AU553" s="277" t="s">
        <v>85</v>
      </c>
      <c r="AV553" s="15" t="s">
        <v>174</v>
      </c>
      <c r="AW553" s="15" t="s">
        <v>32</v>
      </c>
      <c r="AX553" s="15" t="s">
        <v>83</v>
      </c>
      <c r="AY553" s="277" t="s">
        <v>168</v>
      </c>
    </row>
    <row r="554" s="12" customFormat="1" ht="22.8" customHeight="1">
      <c r="A554" s="12"/>
      <c r="B554" s="212"/>
      <c r="C554" s="213"/>
      <c r="D554" s="214" t="s">
        <v>75</v>
      </c>
      <c r="E554" s="226" t="s">
        <v>650</v>
      </c>
      <c r="F554" s="226" t="s">
        <v>651</v>
      </c>
      <c r="G554" s="213"/>
      <c r="H554" s="213"/>
      <c r="I554" s="216"/>
      <c r="J554" s="227">
        <f>BK554</f>
        <v>0</v>
      </c>
      <c r="K554" s="213"/>
      <c r="L554" s="218"/>
      <c r="M554" s="219"/>
      <c r="N554" s="220"/>
      <c r="O554" s="220"/>
      <c r="P554" s="221">
        <f>SUM(P555:P562)</f>
        <v>0</v>
      </c>
      <c r="Q554" s="220"/>
      <c r="R554" s="221">
        <f>SUM(R555:R562)</f>
        <v>0</v>
      </c>
      <c r="S554" s="220"/>
      <c r="T554" s="222">
        <f>SUM(T555:T562)</f>
        <v>0</v>
      </c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R554" s="223" t="s">
        <v>83</v>
      </c>
      <c r="AT554" s="224" t="s">
        <v>75</v>
      </c>
      <c r="AU554" s="224" t="s">
        <v>83</v>
      </c>
      <c r="AY554" s="223" t="s">
        <v>168</v>
      </c>
      <c r="BK554" s="225">
        <f>SUM(BK555:BK562)</f>
        <v>0</v>
      </c>
    </row>
    <row r="555" s="2" customFormat="1" ht="33" customHeight="1">
      <c r="A555" s="39"/>
      <c r="B555" s="40"/>
      <c r="C555" s="228" t="s">
        <v>652</v>
      </c>
      <c r="D555" s="228" t="s">
        <v>170</v>
      </c>
      <c r="E555" s="229" t="s">
        <v>653</v>
      </c>
      <c r="F555" s="230" t="s">
        <v>654</v>
      </c>
      <c r="G555" s="231" t="s">
        <v>225</v>
      </c>
      <c r="H555" s="232">
        <v>1096.4860000000001</v>
      </c>
      <c r="I555" s="233"/>
      <c r="J555" s="234">
        <f>ROUND(I555*H555,2)</f>
        <v>0</v>
      </c>
      <c r="K555" s="230" t="s">
        <v>173</v>
      </c>
      <c r="L555" s="45"/>
      <c r="M555" s="235" t="s">
        <v>1</v>
      </c>
      <c r="N555" s="236" t="s">
        <v>41</v>
      </c>
      <c r="O555" s="92"/>
      <c r="P555" s="237">
        <f>O555*H555</f>
        <v>0</v>
      </c>
      <c r="Q555" s="237">
        <v>0</v>
      </c>
      <c r="R555" s="237">
        <f>Q555*H555</f>
        <v>0</v>
      </c>
      <c r="S555" s="237">
        <v>0</v>
      </c>
      <c r="T555" s="238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39" t="s">
        <v>174</v>
      </c>
      <c r="AT555" s="239" t="s">
        <v>170</v>
      </c>
      <c r="AU555" s="239" t="s">
        <v>85</v>
      </c>
      <c r="AY555" s="18" t="s">
        <v>168</v>
      </c>
      <c r="BE555" s="240">
        <f>IF(N555="základní",J555,0)</f>
        <v>0</v>
      </c>
      <c r="BF555" s="240">
        <f>IF(N555="snížená",J555,0)</f>
        <v>0</v>
      </c>
      <c r="BG555" s="240">
        <f>IF(N555="zákl. přenesená",J555,0)</f>
        <v>0</v>
      </c>
      <c r="BH555" s="240">
        <f>IF(N555="sníž. přenesená",J555,0)</f>
        <v>0</v>
      </c>
      <c r="BI555" s="240">
        <f>IF(N555="nulová",J555,0)</f>
        <v>0</v>
      </c>
      <c r="BJ555" s="18" t="s">
        <v>83</v>
      </c>
      <c r="BK555" s="240">
        <f>ROUND(I555*H555,2)</f>
        <v>0</v>
      </c>
      <c r="BL555" s="18" t="s">
        <v>174</v>
      </c>
      <c r="BM555" s="239" t="s">
        <v>655</v>
      </c>
    </row>
    <row r="556" s="2" customFormat="1">
      <c r="A556" s="39"/>
      <c r="B556" s="40"/>
      <c r="C556" s="41"/>
      <c r="D556" s="241" t="s">
        <v>176</v>
      </c>
      <c r="E556" s="41"/>
      <c r="F556" s="242" t="s">
        <v>656</v>
      </c>
      <c r="G556" s="41"/>
      <c r="H556" s="41"/>
      <c r="I556" s="243"/>
      <c r="J556" s="41"/>
      <c r="K556" s="41"/>
      <c r="L556" s="45"/>
      <c r="M556" s="244"/>
      <c r="N556" s="245"/>
      <c r="O556" s="92"/>
      <c r="P556" s="92"/>
      <c r="Q556" s="92"/>
      <c r="R556" s="92"/>
      <c r="S556" s="92"/>
      <c r="T556" s="93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176</v>
      </c>
      <c r="AU556" s="18" t="s">
        <v>85</v>
      </c>
    </row>
    <row r="557" s="2" customFormat="1" ht="24.15" customHeight="1">
      <c r="A557" s="39"/>
      <c r="B557" s="40"/>
      <c r="C557" s="228" t="s">
        <v>657</v>
      </c>
      <c r="D557" s="228" t="s">
        <v>170</v>
      </c>
      <c r="E557" s="229" t="s">
        <v>658</v>
      </c>
      <c r="F557" s="230" t="s">
        <v>659</v>
      </c>
      <c r="G557" s="231" t="s">
        <v>225</v>
      </c>
      <c r="H557" s="232">
        <v>1096.4860000000001</v>
      </c>
      <c r="I557" s="233"/>
      <c r="J557" s="234">
        <f>ROUND(I557*H557,2)</f>
        <v>0</v>
      </c>
      <c r="K557" s="230" t="s">
        <v>173</v>
      </c>
      <c r="L557" s="45"/>
      <c r="M557" s="235" t="s">
        <v>1</v>
      </c>
      <c r="N557" s="236" t="s">
        <v>41</v>
      </c>
      <c r="O557" s="92"/>
      <c r="P557" s="237">
        <f>O557*H557</f>
        <v>0</v>
      </c>
      <c r="Q557" s="237">
        <v>0</v>
      </c>
      <c r="R557" s="237">
        <f>Q557*H557</f>
        <v>0</v>
      </c>
      <c r="S557" s="237">
        <v>0</v>
      </c>
      <c r="T557" s="238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39" t="s">
        <v>174</v>
      </c>
      <c r="AT557" s="239" t="s">
        <v>170</v>
      </c>
      <c r="AU557" s="239" t="s">
        <v>85</v>
      </c>
      <c r="AY557" s="18" t="s">
        <v>168</v>
      </c>
      <c r="BE557" s="240">
        <f>IF(N557="základní",J557,0)</f>
        <v>0</v>
      </c>
      <c r="BF557" s="240">
        <f>IF(N557="snížená",J557,0)</f>
        <v>0</v>
      </c>
      <c r="BG557" s="240">
        <f>IF(N557="zákl. přenesená",J557,0)</f>
        <v>0</v>
      </c>
      <c r="BH557" s="240">
        <f>IF(N557="sníž. přenesená",J557,0)</f>
        <v>0</v>
      </c>
      <c r="BI557" s="240">
        <f>IF(N557="nulová",J557,0)</f>
        <v>0</v>
      </c>
      <c r="BJ557" s="18" t="s">
        <v>83</v>
      </c>
      <c r="BK557" s="240">
        <f>ROUND(I557*H557,2)</f>
        <v>0</v>
      </c>
      <c r="BL557" s="18" t="s">
        <v>174</v>
      </c>
      <c r="BM557" s="239" t="s">
        <v>660</v>
      </c>
    </row>
    <row r="558" s="2" customFormat="1">
      <c r="A558" s="39"/>
      <c r="B558" s="40"/>
      <c r="C558" s="41"/>
      <c r="D558" s="241" t="s">
        <v>176</v>
      </c>
      <c r="E558" s="41"/>
      <c r="F558" s="242" t="s">
        <v>661</v>
      </c>
      <c r="G558" s="41"/>
      <c r="H558" s="41"/>
      <c r="I558" s="243"/>
      <c r="J558" s="41"/>
      <c r="K558" s="41"/>
      <c r="L558" s="45"/>
      <c r="M558" s="244"/>
      <c r="N558" s="245"/>
      <c r="O558" s="92"/>
      <c r="P558" s="92"/>
      <c r="Q558" s="92"/>
      <c r="R558" s="92"/>
      <c r="S558" s="92"/>
      <c r="T558" s="93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176</v>
      </c>
      <c r="AU558" s="18" t="s">
        <v>85</v>
      </c>
    </row>
    <row r="559" s="2" customFormat="1" ht="24.15" customHeight="1">
      <c r="A559" s="39"/>
      <c r="B559" s="40"/>
      <c r="C559" s="228" t="s">
        <v>662</v>
      </c>
      <c r="D559" s="228" t="s">
        <v>170</v>
      </c>
      <c r="E559" s="229" t="s">
        <v>663</v>
      </c>
      <c r="F559" s="230" t="s">
        <v>664</v>
      </c>
      <c r="G559" s="231" t="s">
        <v>225</v>
      </c>
      <c r="H559" s="232">
        <v>1096.4860000000001</v>
      </c>
      <c r="I559" s="233"/>
      <c r="J559" s="234">
        <f>ROUND(I559*H559,2)</f>
        <v>0</v>
      </c>
      <c r="K559" s="230" t="s">
        <v>173</v>
      </c>
      <c r="L559" s="45"/>
      <c r="M559" s="235" t="s">
        <v>1</v>
      </c>
      <c r="N559" s="236" t="s">
        <v>41</v>
      </c>
      <c r="O559" s="92"/>
      <c r="P559" s="237">
        <f>O559*H559</f>
        <v>0</v>
      </c>
      <c r="Q559" s="237">
        <v>0</v>
      </c>
      <c r="R559" s="237">
        <f>Q559*H559</f>
        <v>0</v>
      </c>
      <c r="S559" s="237">
        <v>0</v>
      </c>
      <c r="T559" s="238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39" t="s">
        <v>174</v>
      </c>
      <c r="AT559" s="239" t="s">
        <v>170</v>
      </c>
      <c r="AU559" s="239" t="s">
        <v>85</v>
      </c>
      <c r="AY559" s="18" t="s">
        <v>168</v>
      </c>
      <c r="BE559" s="240">
        <f>IF(N559="základní",J559,0)</f>
        <v>0</v>
      </c>
      <c r="BF559" s="240">
        <f>IF(N559="snížená",J559,0)</f>
        <v>0</v>
      </c>
      <c r="BG559" s="240">
        <f>IF(N559="zákl. přenesená",J559,0)</f>
        <v>0</v>
      </c>
      <c r="BH559" s="240">
        <f>IF(N559="sníž. přenesená",J559,0)</f>
        <v>0</v>
      </c>
      <c r="BI559" s="240">
        <f>IF(N559="nulová",J559,0)</f>
        <v>0</v>
      </c>
      <c r="BJ559" s="18" t="s">
        <v>83</v>
      </c>
      <c r="BK559" s="240">
        <f>ROUND(I559*H559,2)</f>
        <v>0</v>
      </c>
      <c r="BL559" s="18" t="s">
        <v>174</v>
      </c>
      <c r="BM559" s="239" t="s">
        <v>665</v>
      </c>
    </row>
    <row r="560" s="2" customFormat="1">
      <c r="A560" s="39"/>
      <c r="B560" s="40"/>
      <c r="C560" s="41"/>
      <c r="D560" s="241" t="s">
        <v>176</v>
      </c>
      <c r="E560" s="41"/>
      <c r="F560" s="242" t="s">
        <v>666</v>
      </c>
      <c r="G560" s="41"/>
      <c r="H560" s="41"/>
      <c r="I560" s="243"/>
      <c r="J560" s="41"/>
      <c r="K560" s="41"/>
      <c r="L560" s="45"/>
      <c r="M560" s="244"/>
      <c r="N560" s="245"/>
      <c r="O560" s="92"/>
      <c r="P560" s="92"/>
      <c r="Q560" s="92"/>
      <c r="R560" s="92"/>
      <c r="S560" s="92"/>
      <c r="T560" s="93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18" t="s">
        <v>176</v>
      </c>
      <c r="AU560" s="18" t="s">
        <v>85</v>
      </c>
    </row>
    <row r="561" s="2" customFormat="1" ht="33" customHeight="1">
      <c r="A561" s="39"/>
      <c r="B561" s="40"/>
      <c r="C561" s="228" t="s">
        <v>667</v>
      </c>
      <c r="D561" s="228" t="s">
        <v>170</v>
      </c>
      <c r="E561" s="229" t="s">
        <v>668</v>
      </c>
      <c r="F561" s="230" t="s">
        <v>669</v>
      </c>
      <c r="G561" s="231" t="s">
        <v>225</v>
      </c>
      <c r="H561" s="232">
        <v>1086.4469999999999</v>
      </c>
      <c r="I561" s="233"/>
      <c r="J561" s="234">
        <f>ROUND(I561*H561,2)</f>
        <v>0</v>
      </c>
      <c r="K561" s="230" t="s">
        <v>173</v>
      </c>
      <c r="L561" s="45"/>
      <c r="M561" s="235" t="s">
        <v>1</v>
      </c>
      <c r="N561" s="236" t="s">
        <v>41</v>
      </c>
      <c r="O561" s="92"/>
      <c r="P561" s="237">
        <f>O561*H561</f>
        <v>0</v>
      </c>
      <c r="Q561" s="237">
        <v>0</v>
      </c>
      <c r="R561" s="237">
        <f>Q561*H561</f>
        <v>0</v>
      </c>
      <c r="S561" s="237">
        <v>0</v>
      </c>
      <c r="T561" s="238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9" t="s">
        <v>174</v>
      </c>
      <c r="AT561" s="239" t="s">
        <v>170</v>
      </c>
      <c r="AU561" s="239" t="s">
        <v>85</v>
      </c>
      <c r="AY561" s="18" t="s">
        <v>168</v>
      </c>
      <c r="BE561" s="240">
        <f>IF(N561="základní",J561,0)</f>
        <v>0</v>
      </c>
      <c r="BF561" s="240">
        <f>IF(N561="snížená",J561,0)</f>
        <v>0</v>
      </c>
      <c r="BG561" s="240">
        <f>IF(N561="zákl. přenesená",J561,0)</f>
        <v>0</v>
      </c>
      <c r="BH561" s="240">
        <f>IF(N561="sníž. přenesená",J561,0)</f>
        <v>0</v>
      </c>
      <c r="BI561" s="240">
        <f>IF(N561="nulová",J561,0)</f>
        <v>0</v>
      </c>
      <c r="BJ561" s="18" t="s">
        <v>83</v>
      </c>
      <c r="BK561" s="240">
        <f>ROUND(I561*H561,2)</f>
        <v>0</v>
      </c>
      <c r="BL561" s="18" t="s">
        <v>174</v>
      </c>
      <c r="BM561" s="239" t="s">
        <v>670</v>
      </c>
    </row>
    <row r="562" s="2" customFormat="1">
      <c r="A562" s="39"/>
      <c r="B562" s="40"/>
      <c r="C562" s="41"/>
      <c r="D562" s="241" t="s">
        <v>176</v>
      </c>
      <c r="E562" s="41"/>
      <c r="F562" s="242" t="s">
        <v>671</v>
      </c>
      <c r="G562" s="41"/>
      <c r="H562" s="41"/>
      <c r="I562" s="243"/>
      <c r="J562" s="41"/>
      <c r="K562" s="41"/>
      <c r="L562" s="45"/>
      <c r="M562" s="244"/>
      <c r="N562" s="245"/>
      <c r="O562" s="92"/>
      <c r="P562" s="92"/>
      <c r="Q562" s="92"/>
      <c r="R562" s="92"/>
      <c r="S562" s="92"/>
      <c r="T562" s="93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176</v>
      </c>
      <c r="AU562" s="18" t="s">
        <v>85</v>
      </c>
    </row>
    <row r="563" s="12" customFormat="1" ht="25.92" customHeight="1">
      <c r="A563" s="12"/>
      <c r="B563" s="212"/>
      <c r="C563" s="213"/>
      <c r="D563" s="214" t="s">
        <v>75</v>
      </c>
      <c r="E563" s="215" t="s">
        <v>672</v>
      </c>
      <c r="F563" s="215" t="s">
        <v>673</v>
      </c>
      <c r="G563" s="213"/>
      <c r="H563" s="213"/>
      <c r="I563" s="216"/>
      <c r="J563" s="217">
        <f>BK563</f>
        <v>0</v>
      </c>
      <c r="K563" s="213"/>
      <c r="L563" s="218"/>
      <c r="M563" s="219"/>
      <c r="N563" s="220"/>
      <c r="O563" s="220"/>
      <c r="P563" s="221">
        <f>P564+P585+P592+P598+P640+P653+P672+P704+P711+P744+P772</f>
        <v>0</v>
      </c>
      <c r="Q563" s="220"/>
      <c r="R563" s="221">
        <f>R564+R585+R592+R598+R640+R653+R672+R704+R711+R744+R772</f>
        <v>0</v>
      </c>
      <c r="S563" s="220"/>
      <c r="T563" s="222">
        <f>T564+T585+T592+T598+T640+T653+T672+T704+T711+T744+T772</f>
        <v>49.402218399999995</v>
      </c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R563" s="223" t="s">
        <v>85</v>
      </c>
      <c r="AT563" s="224" t="s">
        <v>75</v>
      </c>
      <c r="AU563" s="224" t="s">
        <v>76</v>
      </c>
      <c r="AY563" s="223" t="s">
        <v>168</v>
      </c>
      <c r="BK563" s="225">
        <f>BK564+BK585+BK592+BK598+BK640+BK653+BK672+BK704+BK711+BK744+BK772</f>
        <v>0</v>
      </c>
    </row>
    <row r="564" s="12" customFormat="1" ht="22.8" customHeight="1">
      <c r="A564" s="12"/>
      <c r="B564" s="212"/>
      <c r="C564" s="213"/>
      <c r="D564" s="214" t="s">
        <v>75</v>
      </c>
      <c r="E564" s="226" t="s">
        <v>674</v>
      </c>
      <c r="F564" s="226" t="s">
        <v>675</v>
      </c>
      <c r="G564" s="213"/>
      <c r="H564" s="213"/>
      <c r="I564" s="216"/>
      <c r="J564" s="227">
        <f>BK564</f>
        <v>0</v>
      </c>
      <c r="K564" s="213"/>
      <c r="L564" s="218"/>
      <c r="M564" s="219"/>
      <c r="N564" s="220"/>
      <c r="O564" s="220"/>
      <c r="P564" s="221">
        <f>SUM(P565:P584)</f>
        <v>0</v>
      </c>
      <c r="Q564" s="220"/>
      <c r="R564" s="221">
        <f>SUM(R565:R584)</f>
        <v>0</v>
      </c>
      <c r="S564" s="220"/>
      <c r="T564" s="222">
        <f>SUM(T565:T584)</f>
        <v>9.9309600000000007</v>
      </c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R564" s="223" t="s">
        <v>85</v>
      </c>
      <c r="AT564" s="224" t="s">
        <v>75</v>
      </c>
      <c r="AU564" s="224" t="s">
        <v>83</v>
      </c>
      <c r="AY564" s="223" t="s">
        <v>168</v>
      </c>
      <c r="BK564" s="225">
        <f>SUM(BK565:BK584)</f>
        <v>0</v>
      </c>
    </row>
    <row r="565" s="2" customFormat="1" ht="24.15" customHeight="1">
      <c r="A565" s="39"/>
      <c r="B565" s="40"/>
      <c r="C565" s="228" t="s">
        <v>676</v>
      </c>
      <c r="D565" s="228" t="s">
        <v>170</v>
      </c>
      <c r="E565" s="229" t="s">
        <v>677</v>
      </c>
      <c r="F565" s="230" t="s">
        <v>678</v>
      </c>
      <c r="G565" s="231" t="s">
        <v>114</v>
      </c>
      <c r="H565" s="232">
        <v>444.69</v>
      </c>
      <c r="I565" s="233"/>
      <c r="J565" s="234">
        <f>ROUND(I565*H565,2)</f>
        <v>0</v>
      </c>
      <c r="K565" s="230" t="s">
        <v>173</v>
      </c>
      <c r="L565" s="45"/>
      <c r="M565" s="235" t="s">
        <v>1</v>
      </c>
      <c r="N565" s="236" t="s">
        <v>41</v>
      </c>
      <c r="O565" s="92"/>
      <c r="P565" s="237">
        <f>O565*H565</f>
        <v>0</v>
      </c>
      <c r="Q565" s="237">
        <v>0</v>
      </c>
      <c r="R565" s="237">
        <f>Q565*H565</f>
        <v>0</v>
      </c>
      <c r="S565" s="237">
        <v>0.016500000000000001</v>
      </c>
      <c r="T565" s="238">
        <f>S565*H565</f>
        <v>7.3373850000000003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9" t="s">
        <v>298</v>
      </c>
      <c r="AT565" s="239" t="s">
        <v>170</v>
      </c>
      <c r="AU565" s="239" t="s">
        <v>85</v>
      </c>
      <c r="AY565" s="18" t="s">
        <v>168</v>
      </c>
      <c r="BE565" s="240">
        <f>IF(N565="základní",J565,0)</f>
        <v>0</v>
      </c>
      <c r="BF565" s="240">
        <f>IF(N565="snížená",J565,0)</f>
        <v>0</v>
      </c>
      <c r="BG565" s="240">
        <f>IF(N565="zákl. přenesená",J565,0)</f>
        <v>0</v>
      </c>
      <c r="BH565" s="240">
        <f>IF(N565="sníž. přenesená",J565,0)</f>
        <v>0</v>
      </c>
      <c r="BI565" s="240">
        <f>IF(N565="nulová",J565,0)</f>
        <v>0</v>
      </c>
      <c r="BJ565" s="18" t="s">
        <v>83</v>
      </c>
      <c r="BK565" s="240">
        <f>ROUND(I565*H565,2)</f>
        <v>0</v>
      </c>
      <c r="BL565" s="18" t="s">
        <v>298</v>
      </c>
      <c r="BM565" s="239" t="s">
        <v>679</v>
      </c>
    </row>
    <row r="566" s="2" customFormat="1">
      <c r="A566" s="39"/>
      <c r="B566" s="40"/>
      <c r="C566" s="41"/>
      <c r="D566" s="241" t="s">
        <v>176</v>
      </c>
      <c r="E566" s="41"/>
      <c r="F566" s="242" t="s">
        <v>680</v>
      </c>
      <c r="G566" s="41"/>
      <c r="H566" s="41"/>
      <c r="I566" s="243"/>
      <c r="J566" s="41"/>
      <c r="K566" s="41"/>
      <c r="L566" s="45"/>
      <c r="M566" s="244"/>
      <c r="N566" s="245"/>
      <c r="O566" s="92"/>
      <c r="P566" s="92"/>
      <c r="Q566" s="92"/>
      <c r="R566" s="92"/>
      <c r="S566" s="92"/>
      <c r="T566" s="93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18" t="s">
        <v>176</v>
      </c>
      <c r="AU566" s="18" t="s">
        <v>85</v>
      </c>
    </row>
    <row r="567" s="13" customFormat="1">
      <c r="A567" s="13"/>
      <c r="B567" s="246"/>
      <c r="C567" s="247"/>
      <c r="D567" s="241" t="s">
        <v>178</v>
      </c>
      <c r="E567" s="248" t="s">
        <v>1</v>
      </c>
      <c r="F567" s="249" t="s">
        <v>326</v>
      </c>
      <c r="G567" s="247"/>
      <c r="H567" s="248" t="s">
        <v>1</v>
      </c>
      <c r="I567" s="250"/>
      <c r="J567" s="247"/>
      <c r="K567" s="247"/>
      <c r="L567" s="251"/>
      <c r="M567" s="252"/>
      <c r="N567" s="253"/>
      <c r="O567" s="253"/>
      <c r="P567" s="253"/>
      <c r="Q567" s="253"/>
      <c r="R567" s="253"/>
      <c r="S567" s="253"/>
      <c r="T567" s="25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55" t="s">
        <v>178</v>
      </c>
      <c r="AU567" s="255" t="s">
        <v>85</v>
      </c>
      <c r="AV567" s="13" t="s">
        <v>83</v>
      </c>
      <c r="AW567" s="13" t="s">
        <v>32</v>
      </c>
      <c r="AX567" s="13" t="s">
        <v>76</v>
      </c>
      <c r="AY567" s="255" t="s">
        <v>168</v>
      </c>
    </row>
    <row r="568" s="14" customFormat="1">
      <c r="A568" s="14"/>
      <c r="B568" s="256"/>
      <c r="C568" s="257"/>
      <c r="D568" s="241" t="s">
        <v>178</v>
      </c>
      <c r="E568" s="258" t="s">
        <v>1</v>
      </c>
      <c r="F568" s="259" t="s">
        <v>327</v>
      </c>
      <c r="G568" s="257"/>
      <c r="H568" s="260">
        <v>444.69</v>
      </c>
      <c r="I568" s="261"/>
      <c r="J568" s="257"/>
      <c r="K568" s="257"/>
      <c r="L568" s="262"/>
      <c r="M568" s="263"/>
      <c r="N568" s="264"/>
      <c r="O568" s="264"/>
      <c r="P568" s="264"/>
      <c r="Q568" s="264"/>
      <c r="R568" s="264"/>
      <c r="S568" s="264"/>
      <c r="T568" s="265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66" t="s">
        <v>178</v>
      </c>
      <c r="AU568" s="266" t="s">
        <v>85</v>
      </c>
      <c r="AV568" s="14" t="s">
        <v>85</v>
      </c>
      <c r="AW568" s="14" t="s">
        <v>32</v>
      </c>
      <c r="AX568" s="14" t="s">
        <v>76</v>
      </c>
      <c r="AY568" s="266" t="s">
        <v>168</v>
      </c>
    </row>
    <row r="569" s="15" customFormat="1">
      <c r="A569" s="15"/>
      <c r="B569" s="267"/>
      <c r="C569" s="268"/>
      <c r="D569" s="241" t="s">
        <v>178</v>
      </c>
      <c r="E569" s="269" t="s">
        <v>1</v>
      </c>
      <c r="F569" s="270" t="s">
        <v>183</v>
      </c>
      <c r="G569" s="268"/>
      <c r="H569" s="271">
        <v>444.69</v>
      </c>
      <c r="I569" s="272"/>
      <c r="J569" s="268"/>
      <c r="K569" s="268"/>
      <c r="L569" s="273"/>
      <c r="M569" s="274"/>
      <c r="N569" s="275"/>
      <c r="O569" s="275"/>
      <c r="P569" s="275"/>
      <c r="Q569" s="275"/>
      <c r="R569" s="275"/>
      <c r="S569" s="275"/>
      <c r="T569" s="276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77" t="s">
        <v>178</v>
      </c>
      <c r="AU569" s="277" t="s">
        <v>85</v>
      </c>
      <c r="AV569" s="15" t="s">
        <v>174</v>
      </c>
      <c r="AW569" s="15" t="s">
        <v>32</v>
      </c>
      <c r="AX569" s="15" t="s">
        <v>83</v>
      </c>
      <c r="AY569" s="277" t="s">
        <v>168</v>
      </c>
    </row>
    <row r="570" s="2" customFormat="1" ht="33" customHeight="1">
      <c r="A570" s="39"/>
      <c r="B570" s="40"/>
      <c r="C570" s="228" t="s">
        <v>681</v>
      </c>
      <c r="D570" s="228" t="s">
        <v>170</v>
      </c>
      <c r="E570" s="229" t="s">
        <v>682</v>
      </c>
      <c r="F570" s="230" t="s">
        <v>683</v>
      </c>
      <c r="G570" s="231" t="s">
        <v>114</v>
      </c>
      <c r="H570" s="232">
        <v>444.69</v>
      </c>
      <c r="I570" s="233"/>
      <c r="J570" s="234">
        <f>ROUND(I570*H570,2)</f>
        <v>0</v>
      </c>
      <c r="K570" s="230" t="s">
        <v>173</v>
      </c>
      <c r="L570" s="45"/>
      <c r="M570" s="235" t="s">
        <v>1</v>
      </c>
      <c r="N570" s="236" t="s">
        <v>41</v>
      </c>
      <c r="O570" s="92"/>
      <c r="P570" s="237">
        <f>O570*H570</f>
        <v>0</v>
      </c>
      <c r="Q570" s="237">
        <v>0</v>
      </c>
      <c r="R570" s="237">
        <f>Q570*H570</f>
        <v>0</v>
      </c>
      <c r="S570" s="237">
        <v>0.0054999999999999997</v>
      </c>
      <c r="T570" s="238">
        <f>S570*H570</f>
        <v>2.4457949999999999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39" t="s">
        <v>298</v>
      </c>
      <c r="AT570" s="239" t="s">
        <v>170</v>
      </c>
      <c r="AU570" s="239" t="s">
        <v>85</v>
      </c>
      <c r="AY570" s="18" t="s">
        <v>168</v>
      </c>
      <c r="BE570" s="240">
        <f>IF(N570="základní",J570,0)</f>
        <v>0</v>
      </c>
      <c r="BF570" s="240">
        <f>IF(N570="snížená",J570,0)</f>
        <v>0</v>
      </c>
      <c r="BG570" s="240">
        <f>IF(N570="zákl. přenesená",J570,0)</f>
        <v>0</v>
      </c>
      <c r="BH570" s="240">
        <f>IF(N570="sníž. přenesená",J570,0)</f>
        <v>0</v>
      </c>
      <c r="BI570" s="240">
        <f>IF(N570="nulová",J570,0)</f>
        <v>0</v>
      </c>
      <c r="BJ570" s="18" t="s">
        <v>83</v>
      </c>
      <c r="BK570" s="240">
        <f>ROUND(I570*H570,2)</f>
        <v>0</v>
      </c>
      <c r="BL570" s="18" t="s">
        <v>298</v>
      </c>
      <c r="BM570" s="239" t="s">
        <v>684</v>
      </c>
    </row>
    <row r="571" s="2" customFormat="1">
      <c r="A571" s="39"/>
      <c r="B571" s="40"/>
      <c r="C571" s="41"/>
      <c r="D571" s="241" t="s">
        <v>176</v>
      </c>
      <c r="E571" s="41"/>
      <c r="F571" s="242" t="s">
        <v>685</v>
      </c>
      <c r="G571" s="41"/>
      <c r="H571" s="41"/>
      <c r="I571" s="243"/>
      <c r="J571" s="41"/>
      <c r="K571" s="41"/>
      <c r="L571" s="45"/>
      <c r="M571" s="244"/>
      <c r="N571" s="245"/>
      <c r="O571" s="92"/>
      <c r="P571" s="92"/>
      <c r="Q571" s="92"/>
      <c r="R571" s="92"/>
      <c r="S571" s="92"/>
      <c r="T571" s="93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176</v>
      </c>
      <c r="AU571" s="18" t="s">
        <v>85</v>
      </c>
    </row>
    <row r="572" s="13" customFormat="1">
      <c r="A572" s="13"/>
      <c r="B572" s="246"/>
      <c r="C572" s="247"/>
      <c r="D572" s="241" t="s">
        <v>178</v>
      </c>
      <c r="E572" s="248" t="s">
        <v>1</v>
      </c>
      <c r="F572" s="249" t="s">
        <v>326</v>
      </c>
      <c r="G572" s="247"/>
      <c r="H572" s="248" t="s">
        <v>1</v>
      </c>
      <c r="I572" s="250"/>
      <c r="J572" s="247"/>
      <c r="K572" s="247"/>
      <c r="L572" s="251"/>
      <c r="M572" s="252"/>
      <c r="N572" s="253"/>
      <c r="O572" s="253"/>
      <c r="P572" s="253"/>
      <c r="Q572" s="253"/>
      <c r="R572" s="253"/>
      <c r="S572" s="253"/>
      <c r="T572" s="25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55" t="s">
        <v>178</v>
      </c>
      <c r="AU572" s="255" t="s">
        <v>85</v>
      </c>
      <c r="AV572" s="13" t="s">
        <v>83</v>
      </c>
      <c r="AW572" s="13" t="s">
        <v>32</v>
      </c>
      <c r="AX572" s="13" t="s">
        <v>76</v>
      </c>
      <c r="AY572" s="255" t="s">
        <v>168</v>
      </c>
    </row>
    <row r="573" s="14" customFormat="1">
      <c r="A573" s="14"/>
      <c r="B573" s="256"/>
      <c r="C573" s="257"/>
      <c r="D573" s="241" t="s">
        <v>178</v>
      </c>
      <c r="E573" s="258" t="s">
        <v>1</v>
      </c>
      <c r="F573" s="259" t="s">
        <v>327</v>
      </c>
      <c r="G573" s="257"/>
      <c r="H573" s="260">
        <v>444.69</v>
      </c>
      <c r="I573" s="261"/>
      <c r="J573" s="257"/>
      <c r="K573" s="257"/>
      <c r="L573" s="262"/>
      <c r="M573" s="263"/>
      <c r="N573" s="264"/>
      <c r="O573" s="264"/>
      <c r="P573" s="264"/>
      <c r="Q573" s="264"/>
      <c r="R573" s="264"/>
      <c r="S573" s="264"/>
      <c r="T573" s="26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6" t="s">
        <v>178</v>
      </c>
      <c r="AU573" s="266" t="s">
        <v>85</v>
      </c>
      <c r="AV573" s="14" t="s">
        <v>85</v>
      </c>
      <c r="AW573" s="14" t="s">
        <v>32</v>
      </c>
      <c r="AX573" s="14" t="s">
        <v>76</v>
      </c>
      <c r="AY573" s="266" t="s">
        <v>168</v>
      </c>
    </row>
    <row r="574" s="15" customFormat="1">
      <c r="A574" s="15"/>
      <c r="B574" s="267"/>
      <c r="C574" s="268"/>
      <c r="D574" s="241" t="s">
        <v>178</v>
      </c>
      <c r="E574" s="269" t="s">
        <v>1</v>
      </c>
      <c r="F574" s="270" t="s">
        <v>183</v>
      </c>
      <c r="G574" s="268"/>
      <c r="H574" s="271">
        <v>444.69</v>
      </c>
      <c r="I574" s="272"/>
      <c r="J574" s="268"/>
      <c r="K574" s="268"/>
      <c r="L574" s="273"/>
      <c r="M574" s="274"/>
      <c r="N574" s="275"/>
      <c r="O574" s="275"/>
      <c r="P574" s="275"/>
      <c r="Q574" s="275"/>
      <c r="R574" s="275"/>
      <c r="S574" s="275"/>
      <c r="T574" s="276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77" t="s">
        <v>178</v>
      </c>
      <c r="AU574" s="277" t="s">
        <v>85</v>
      </c>
      <c r="AV574" s="15" t="s">
        <v>174</v>
      </c>
      <c r="AW574" s="15" t="s">
        <v>32</v>
      </c>
      <c r="AX574" s="15" t="s">
        <v>83</v>
      </c>
      <c r="AY574" s="277" t="s">
        <v>168</v>
      </c>
    </row>
    <row r="575" s="2" customFormat="1" ht="16.5" customHeight="1">
      <c r="A575" s="39"/>
      <c r="B575" s="40"/>
      <c r="C575" s="228" t="s">
        <v>686</v>
      </c>
      <c r="D575" s="228" t="s">
        <v>170</v>
      </c>
      <c r="E575" s="229" t="s">
        <v>687</v>
      </c>
      <c r="F575" s="230" t="s">
        <v>688</v>
      </c>
      <c r="G575" s="231" t="s">
        <v>272</v>
      </c>
      <c r="H575" s="232">
        <v>86.400000000000006</v>
      </c>
      <c r="I575" s="233"/>
      <c r="J575" s="234">
        <f>ROUND(I575*H575,2)</f>
        <v>0</v>
      </c>
      <c r="K575" s="230" t="s">
        <v>173</v>
      </c>
      <c r="L575" s="45"/>
      <c r="M575" s="235" t="s">
        <v>1</v>
      </c>
      <c r="N575" s="236" t="s">
        <v>41</v>
      </c>
      <c r="O575" s="92"/>
      <c r="P575" s="237">
        <f>O575*H575</f>
        <v>0</v>
      </c>
      <c r="Q575" s="237">
        <v>0</v>
      </c>
      <c r="R575" s="237">
        <f>Q575*H575</f>
        <v>0</v>
      </c>
      <c r="S575" s="237">
        <v>0.0016999999999999999</v>
      </c>
      <c r="T575" s="238">
        <f>S575*H575</f>
        <v>0.14688000000000001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39" t="s">
        <v>298</v>
      </c>
      <c r="AT575" s="239" t="s">
        <v>170</v>
      </c>
      <c r="AU575" s="239" t="s">
        <v>85</v>
      </c>
      <c r="AY575" s="18" t="s">
        <v>168</v>
      </c>
      <c r="BE575" s="240">
        <f>IF(N575="základní",J575,0)</f>
        <v>0</v>
      </c>
      <c r="BF575" s="240">
        <f>IF(N575="snížená",J575,0)</f>
        <v>0</v>
      </c>
      <c r="BG575" s="240">
        <f>IF(N575="zákl. přenesená",J575,0)</f>
        <v>0</v>
      </c>
      <c r="BH575" s="240">
        <f>IF(N575="sníž. přenesená",J575,0)</f>
        <v>0</v>
      </c>
      <c r="BI575" s="240">
        <f>IF(N575="nulová",J575,0)</f>
        <v>0</v>
      </c>
      <c r="BJ575" s="18" t="s">
        <v>83</v>
      </c>
      <c r="BK575" s="240">
        <f>ROUND(I575*H575,2)</f>
        <v>0</v>
      </c>
      <c r="BL575" s="18" t="s">
        <v>298</v>
      </c>
      <c r="BM575" s="239" t="s">
        <v>689</v>
      </c>
    </row>
    <row r="576" s="2" customFormat="1">
      <c r="A576" s="39"/>
      <c r="B576" s="40"/>
      <c r="C576" s="41"/>
      <c r="D576" s="241" t="s">
        <v>176</v>
      </c>
      <c r="E576" s="41"/>
      <c r="F576" s="242" t="s">
        <v>690</v>
      </c>
      <c r="G576" s="41"/>
      <c r="H576" s="41"/>
      <c r="I576" s="243"/>
      <c r="J576" s="41"/>
      <c r="K576" s="41"/>
      <c r="L576" s="45"/>
      <c r="M576" s="244"/>
      <c r="N576" s="245"/>
      <c r="O576" s="92"/>
      <c r="P576" s="92"/>
      <c r="Q576" s="92"/>
      <c r="R576" s="92"/>
      <c r="S576" s="92"/>
      <c r="T576" s="93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176</v>
      </c>
      <c r="AU576" s="18" t="s">
        <v>85</v>
      </c>
    </row>
    <row r="577" s="13" customFormat="1">
      <c r="A577" s="13"/>
      <c r="B577" s="246"/>
      <c r="C577" s="247"/>
      <c r="D577" s="241" t="s">
        <v>178</v>
      </c>
      <c r="E577" s="248" t="s">
        <v>1</v>
      </c>
      <c r="F577" s="249" t="s">
        <v>326</v>
      </c>
      <c r="G577" s="247"/>
      <c r="H577" s="248" t="s">
        <v>1</v>
      </c>
      <c r="I577" s="250"/>
      <c r="J577" s="247"/>
      <c r="K577" s="247"/>
      <c r="L577" s="251"/>
      <c r="M577" s="252"/>
      <c r="N577" s="253"/>
      <c r="O577" s="253"/>
      <c r="P577" s="253"/>
      <c r="Q577" s="253"/>
      <c r="R577" s="253"/>
      <c r="S577" s="253"/>
      <c r="T577" s="254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55" t="s">
        <v>178</v>
      </c>
      <c r="AU577" s="255" t="s">
        <v>85</v>
      </c>
      <c r="AV577" s="13" t="s">
        <v>83</v>
      </c>
      <c r="AW577" s="13" t="s">
        <v>32</v>
      </c>
      <c r="AX577" s="13" t="s">
        <v>76</v>
      </c>
      <c r="AY577" s="255" t="s">
        <v>168</v>
      </c>
    </row>
    <row r="578" s="14" customFormat="1">
      <c r="A578" s="14"/>
      <c r="B578" s="256"/>
      <c r="C578" s="257"/>
      <c r="D578" s="241" t="s">
        <v>178</v>
      </c>
      <c r="E578" s="258" t="s">
        <v>1</v>
      </c>
      <c r="F578" s="259" t="s">
        <v>691</v>
      </c>
      <c r="G578" s="257"/>
      <c r="H578" s="260">
        <v>86.400000000000006</v>
      </c>
      <c r="I578" s="261"/>
      <c r="J578" s="257"/>
      <c r="K578" s="257"/>
      <c r="L578" s="262"/>
      <c r="M578" s="263"/>
      <c r="N578" s="264"/>
      <c r="O578" s="264"/>
      <c r="P578" s="264"/>
      <c r="Q578" s="264"/>
      <c r="R578" s="264"/>
      <c r="S578" s="264"/>
      <c r="T578" s="265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6" t="s">
        <v>178</v>
      </c>
      <c r="AU578" s="266" t="s">
        <v>85</v>
      </c>
      <c r="AV578" s="14" t="s">
        <v>85</v>
      </c>
      <c r="AW578" s="14" t="s">
        <v>32</v>
      </c>
      <c r="AX578" s="14" t="s">
        <v>76</v>
      </c>
      <c r="AY578" s="266" t="s">
        <v>168</v>
      </c>
    </row>
    <row r="579" s="15" customFormat="1">
      <c r="A579" s="15"/>
      <c r="B579" s="267"/>
      <c r="C579" s="268"/>
      <c r="D579" s="241" t="s">
        <v>178</v>
      </c>
      <c r="E579" s="269" t="s">
        <v>1</v>
      </c>
      <c r="F579" s="270" t="s">
        <v>183</v>
      </c>
      <c r="G579" s="268"/>
      <c r="H579" s="271">
        <v>86.400000000000006</v>
      </c>
      <c r="I579" s="272"/>
      <c r="J579" s="268"/>
      <c r="K579" s="268"/>
      <c r="L579" s="273"/>
      <c r="M579" s="274"/>
      <c r="N579" s="275"/>
      <c r="O579" s="275"/>
      <c r="P579" s="275"/>
      <c r="Q579" s="275"/>
      <c r="R579" s="275"/>
      <c r="S579" s="275"/>
      <c r="T579" s="276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77" t="s">
        <v>178</v>
      </c>
      <c r="AU579" s="277" t="s">
        <v>85</v>
      </c>
      <c r="AV579" s="15" t="s">
        <v>174</v>
      </c>
      <c r="AW579" s="15" t="s">
        <v>32</v>
      </c>
      <c r="AX579" s="15" t="s">
        <v>83</v>
      </c>
      <c r="AY579" s="277" t="s">
        <v>168</v>
      </c>
    </row>
    <row r="580" s="2" customFormat="1" ht="24.15" customHeight="1">
      <c r="A580" s="39"/>
      <c r="B580" s="40"/>
      <c r="C580" s="228" t="s">
        <v>692</v>
      </c>
      <c r="D580" s="228" t="s">
        <v>170</v>
      </c>
      <c r="E580" s="229" t="s">
        <v>693</v>
      </c>
      <c r="F580" s="230" t="s">
        <v>694</v>
      </c>
      <c r="G580" s="231" t="s">
        <v>695</v>
      </c>
      <c r="H580" s="232">
        <v>3</v>
      </c>
      <c r="I580" s="233"/>
      <c r="J580" s="234">
        <f>ROUND(I580*H580,2)</f>
        <v>0</v>
      </c>
      <c r="K580" s="230" t="s">
        <v>173</v>
      </c>
      <c r="L580" s="45"/>
      <c r="M580" s="235" t="s">
        <v>1</v>
      </c>
      <c r="N580" s="236" t="s">
        <v>41</v>
      </c>
      <c r="O580" s="92"/>
      <c r="P580" s="237">
        <f>O580*H580</f>
        <v>0</v>
      </c>
      <c r="Q580" s="237">
        <v>0</v>
      </c>
      <c r="R580" s="237">
        <f>Q580*H580</f>
        <v>0</v>
      </c>
      <c r="S580" s="237">
        <v>0.00029999999999999997</v>
      </c>
      <c r="T580" s="238">
        <f>S580*H580</f>
        <v>0.00089999999999999998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39" t="s">
        <v>298</v>
      </c>
      <c r="AT580" s="239" t="s">
        <v>170</v>
      </c>
      <c r="AU580" s="239" t="s">
        <v>85</v>
      </c>
      <c r="AY580" s="18" t="s">
        <v>168</v>
      </c>
      <c r="BE580" s="240">
        <f>IF(N580="základní",J580,0)</f>
        <v>0</v>
      </c>
      <c r="BF580" s="240">
        <f>IF(N580="snížená",J580,0)</f>
        <v>0</v>
      </c>
      <c r="BG580" s="240">
        <f>IF(N580="zákl. přenesená",J580,0)</f>
        <v>0</v>
      </c>
      <c r="BH580" s="240">
        <f>IF(N580="sníž. přenesená",J580,0)</f>
        <v>0</v>
      </c>
      <c r="BI580" s="240">
        <f>IF(N580="nulová",J580,0)</f>
        <v>0</v>
      </c>
      <c r="BJ580" s="18" t="s">
        <v>83</v>
      </c>
      <c r="BK580" s="240">
        <f>ROUND(I580*H580,2)</f>
        <v>0</v>
      </c>
      <c r="BL580" s="18" t="s">
        <v>298</v>
      </c>
      <c r="BM580" s="239" t="s">
        <v>696</v>
      </c>
    </row>
    <row r="581" s="2" customFormat="1">
      <c r="A581" s="39"/>
      <c r="B581" s="40"/>
      <c r="C581" s="41"/>
      <c r="D581" s="241" t="s">
        <v>176</v>
      </c>
      <c r="E581" s="41"/>
      <c r="F581" s="242" t="s">
        <v>697</v>
      </c>
      <c r="G581" s="41"/>
      <c r="H581" s="41"/>
      <c r="I581" s="243"/>
      <c r="J581" s="41"/>
      <c r="K581" s="41"/>
      <c r="L581" s="45"/>
      <c r="M581" s="244"/>
      <c r="N581" s="245"/>
      <c r="O581" s="92"/>
      <c r="P581" s="92"/>
      <c r="Q581" s="92"/>
      <c r="R581" s="92"/>
      <c r="S581" s="92"/>
      <c r="T581" s="93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T581" s="18" t="s">
        <v>176</v>
      </c>
      <c r="AU581" s="18" t="s">
        <v>85</v>
      </c>
    </row>
    <row r="582" s="13" customFormat="1">
      <c r="A582" s="13"/>
      <c r="B582" s="246"/>
      <c r="C582" s="247"/>
      <c r="D582" s="241" t="s">
        <v>178</v>
      </c>
      <c r="E582" s="248" t="s">
        <v>1</v>
      </c>
      <c r="F582" s="249" t="s">
        <v>326</v>
      </c>
      <c r="G582" s="247"/>
      <c r="H582" s="248" t="s">
        <v>1</v>
      </c>
      <c r="I582" s="250"/>
      <c r="J582" s="247"/>
      <c r="K582" s="247"/>
      <c r="L582" s="251"/>
      <c r="M582" s="252"/>
      <c r="N582" s="253"/>
      <c r="O582" s="253"/>
      <c r="P582" s="253"/>
      <c r="Q582" s="253"/>
      <c r="R582" s="253"/>
      <c r="S582" s="253"/>
      <c r="T582" s="25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55" t="s">
        <v>178</v>
      </c>
      <c r="AU582" s="255" t="s">
        <v>85</v>
      </c>
      <c r="AV582" s="13" t="s">
        <v>83</v>
      </c>
      <c r="AW582" s="13" t="s">
        <v>32</v>
      </c>
      <c r="AX582" s="13" t="s">
        <v>76</v>
      </c>
      <c r="AY582" s="255" t="s">
        <v>168</v>
      </c>
    </row>
    <row r="583" s="14" customFormat="1">
      <c r="A583" s="14"/>
      <c r="B583" s="256"/>
      <c r="C583" s="257"/>
      <c r="D583" s="241" t="s">
        <v>178</v>
      </c>
      <c r="E583" s="258" t="s">
        <v>1</v>
      </c>
      <c r="F583" s="259" t="s">
        <v>698</v>
      </c>
      <c r="G583" s="257"/>
      <c r="H583" s="260">
        <v>3</v>
      </c>
      <c r="I583" s="261"/>
      <c r="J583" s="257"/>
      <c r="K583" s="257"/>
      <c r="L583" s="262"/>
      <c r="M583" s="263"/>
      <c r="N583" s="264"/>
      <c r="O583" s="264"/>
      <c r="P583" s="264"/>
      <c r="Q583" s="264"/>
      <c r="R583" s="264"/>
      <c r="S583" s="264"/>
      <c r="T583" s="26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6" t="s">
        <v>178</v>
      </c>
      <c r="AU583" s="266" t="s">
        <v>85</v>
      </c>
      <c r="AV583" s="14" t="s">
        <v>85</v>
      </c>
      <c r="AW583" s="14" t="s">
        <v>32</v>
      </c>
      <c r="AX583" s="14" t="s">
        <v>76</v>
      </c>
      <c r="AY583" s="266" t="s">
        <v>168</v>
      </c>
    </row>
    <row r="584" s="15" customFormat="1">
      <c r="A584" s="15"/>
      <c r="B584" s="267"/>
      <c r="C584" s="268"/>
      <c r="D584" s="241" t="s">
        <v>178</v>
      </c>
      <c r="E584" s="269" t="s">
        <v>1</v>
      </c>
      <c r="F584" s="270" t="s">
        <v>183</v>
      </c>
      <c r="G584" s="268"/>
      <c r="H584" s="271">
        <v>3</v>
      </c>
      <c r="I584" s="272"/>
      <c r="J584" s="268"/>
      <c r="K584" s="268"/>
      <c r="L584" s="273"/>
      <c r="M584" s="274"/>
      <c r="N584" s="275"/>
      <c r="O584" s="275"/>
      <c r="P584" s="275"/>
      <c r="Q584" s="275"/>
      <c r="R584" s="275"/>
      <c r="S584" s="275"/>
      <c r="T584" s="276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77" t="s">
        <v>178</v>
      </c>
      <c r="AU584" s="277" t="s">
        <v>85</v>
      </c>
      <c r="AV584" s="15" t="s">
        <v>174</v>
      </c>
      <c r="AW584" s="15" t="s">
        <v>32</v>
      </c>
      <c r="AX584" s="15" t="s">
        <v>83</v>
      </c>
      <c r="AY584" s="277" t="s">
        <v>168</v>
      </c>
    </row>
    <row r="585" s="12" customFormat="1" ht="22.8" customHeight="1">
      <c r="A585" s="12"/>
      <c r="B585" s="212"/>
      <c r="C585" s="213"/>
      <c r="D585" s="214" t="s">
        <v>75</v>
      </c>
      <c r="E585" s="226" t="s">
        <v>699</v>
      </c>
      <c r="F585" s="226" t="s">
        <v>700</v>
      </c>
      <c r="G585" s="213"/>
      <c r="H585" s="213"/>
      <c r="I585" s="216"/>
      <c r="J585" s="227">
        <f>BK585</f>
        <v>0</v>
      </c>
      <c r="K585" s="213"/>
      <c r="L585" s="218"/>
      <c r="M585" s="219"/>
      <c r="N585" s="220"/>
      <c r="O585" s="220"/>
      <c r="P585" s="221">
        <f>SUM(P586:P591)</f>
        <v>0</v>
      </c>
      <c r="Q585" s="220"/>
      <c r="R585" s="221">
        <f>SUM(R586:R591)</f>
        <v>0</v>
      </c>
      <c r="S585" s="220"/>
      <c r="T585" s="222">
        <f>SUM(T586:T591)</f>
        <v>0.10920000000000001</v>
      </c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R585" s="223" t="s">
        <v>85</v>
      </c>
      <c r="AT585" s="224" t="s">
        <v>75</v>
      </c>
      <c r="AU585" s="224" t="s">
        <v>83</v>
      </c>
      <c r="AY585" s="223" t="s">
        <v>168</v>
      </c>
      <c r="BK585" s="225">
        <f>SUM(BK586:BK591)</f>
        <v>0</v>
      </c>
    </row>
    <row r="586" s="2" customFormat="1" ht="33" customHeight="1">
      <c r="A586" s="39"/>
      <c r="B586" s="40"/>
      <c r="C586" s="228" t="s">
        <v>701</v>
      </c>
      <c r="D586" s="228" t="s">
        <v>170</v>
      </c>
      <c r="E586" s="229" t="s">
        <v>702</v>
      </c>
      <c r="F586" s="230" t="s">
        <v>703</v>
      </c>
      <c r="G586" s="231" t="s">
        <v>114</v>
      </c>
      <c r="H586" s="232">
        <v>16.800000000000001</v>
      </c>
      <c r="I586" s="233"/>
      <c r="J586" s="234">
        <f>ROUND(I586*H586,2)</f>
        <v>0</v>
      </c>
      <c r="K586" s="230" t="s">
        <v>173</v>
      </c>
      <c r="L586" s="45"/>
      <c r="M586" s="235" t="s">
        <v>1</v>
      </c>
      <c r="N586" s="236" t="s">
        <v>41</v>
      </c>
      <c r="O586" s="92"/>
      <c r="P586" s="237">
        <f>O586*H586</f>
        <v>0</v>
      </c>
      <c r="Q586" s="237">
        <v>0</v>
      </c>
      <c r="R586" s="237">
        <f>Q586*H586</f>
        <v>0</v>
      </c>
      <c r="S586" s="237">
        <v>0.0064999999999999997</v>
      </c>
      <c r="T586" s="238">
        <f>S586*H586</f>
        <v>0.10920000000000001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39" t="s">
        <v>298</v>
      </c>
      <c r="AT586" s="239" t="s">
        <v>170</v>
      </c>
      <c r="AU586" s="239" t="s">
        <v>85</v>
      </c>
      <c r="AY586" s="18" t="s">
        <v>168</v>
      </c>
      <c r="BE586" s="240">
        <f>IF(N586="základní",J586,0)</f>
        <v>0</v>
      </c>
      <c r="BF586" s="240">
        <f>IF(N586="snížená",J586,0)</f>
        <v>0</v>
      </c>
      <c r="BG586" s="240">
        <f>IF(N586="zákl. přenesená",J586,0)</f>
        <v>0</v>
      </c>
      <c r="BH586" s="240">
        <f>IF(N586="sníž. přenesená",J586,0)</f>
        <v>0</v>
      </c>
      <c r="BI586" s="240">
        <f>IF(N586="nulová",J586,0)</f>
        <v>0</v>
      </c>
      <c r="BJ586" s="18" t="s">
        <v>83</v>
      </c>
      <c r="BK586" s="240">
        <f>ROUND(I586*H586,2)</f>
        <v>0</v>
      </c>
      <c r="BL586" s="18" t="s">
        <v>298</v>
      </c>
      <c r="BM586" s="239" t="s">
        <v>704</v>
      </c>
    </row>
    <row r="587" s="2" customFormat="1">
      <c r="A587" s="39"/>
      <c r="B587" s="40"/>
      <c r="C587" s="41"/>
      <c r="D587" s="241" t="s">
        <v>176</v>
      </c>
      <c r="E587" s="41"/>
      <c r="F587" s="242" t="s">
        <v>705</v>
      </c>
      <c r="G587" s="41"/>
      <c r="H587" s="41"/>
      <c r="I587" s="243"/>
      <c r="J587" s="41"/>
      <c r="K587" s="41"/>
      <c r="L587" s="45"/>
      <c r="M587" s="244"/>
      <c r="N587" s="245"/>
      <c r="O587" s="92"/>
      <c r="P587" s="92"/>
      <c r="Q587" s="92"/>
      <c r="R587" s="92"/>
      <c r="S587" s="92"/>
      <c r="T587" s="93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176</v>
      </c>
      <c r="AU587" s="18" t="s">
        <v>85</v>
      </c>
    </row>
    <row r="588" s="13" customFormat="1">
      <c r="A588" s="13"/>
      <c r="B588" s="246"/>
      <c r="C588" s="247"/>
      <c r="D588" s="241" t="s">
        <v>178</v>
      </c>
      <c r="E588" s="248" t="s">
        <v>1</v>
      </c>
      <c r="F588" s="249" t="s">
        <v>417</v>
      </c>
      <c r="G588" s="247"/>
      <c r="H588" s="248" t="s">
        <v>1</v>
      </c>
      <c r="I588" s="250"/>
      <c r="J588" s="247"/>
      <c r="K588" s="247"/>
      <c r="L588" s="251"/>
      <c r="M588" s="252"/>
      <c r="N588" s="253"/>
      <c r="O588" s="253"/>
      <c r="P588" s="253"/>
      <c r="Q588" s="253"/>
      <c r="R588" s="253"/>
      <c r="S588" s="253"/>
      <c r="T588" s="25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5" t="s">
        <v>178</v>
      </c>
      <c r="AU588" s="255" t="s">
        <v>85</v>
      </c>
      <c r="AV588" s="13" t="s">
        <v>83</v>
      </c>
      <c r="AW588" s="13" t="s">
        <v>32</v>
      </c>
      <c r="AX588" s="13" t="s">
        <v>76</v>
      </c>
      <c r="AY588" s="255" t="s">
        <v>168</v>
      </c>
    </row>
    <row r="589" s="13" customFormat="1">
      <c r="A589" s="13"/>
      <c r="B589" s="246"/>
      <c r="C589" s="247"/>
      <c r="D589" s="241" t="s">
        <v>178</v>
      </c>
      <c r="E589" s="248" t="s">
        <v>1</v>
      </c>
      <c r="F589" s="249" t="s">
        <v>706</v>
      </c>
      <c r="G589" s="247"/>
      <c r="H589" s="248" t="s">
        <v>1</v>
      </c>
      <c r="I589" s="250"/>
      <c r="J589" s="247"/>
      <c r="K589" s="247"/>
      <c r="L589" s="251"/>
      <c r="M589" s="252"/>
      <c r="N589" s="253"/>
      <c r="O589" s="253"/>
      <c r="P589" s="253"/>
      <c r="Q589" s="253"/>
      <c r="R589" s="253"/>
      <c r="S589" s="253"/>
      <c r="T589" s="254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55" t="s">
        <v>178</v>
      </c>
      <c r="AU589" s="255" t="s">
        <v>85</v>
      </c>
      <c r="AV589" s="13" t="s">
        <v>83</v>
      </c>
      <c r="AW589" s="13" t="s">
        <v>32</v>
      </c>
      <c r="AX589" s="13" t="s">
        <v>76</v>
      </c>
      <c r="AY589" s="255" t="s">
        <v>168</v>
      </c>
    </row>
    <row r="590" s="14" customFormat="1">
      <c r="A590" s="14"/>
      <c r="B590" s="256"/>
      <c r="C590" s="257"/>
      <c r="D590" s="241" t="s">
        <v>178</v>
      </c>
      <c r="E590" s="258" t="s">
        <v>1</v>
      </c>
      <c r="F590" s="259" t="s">
        <v>707</v>
      </c>
      <c r="G590" s="257"/>
      <c r="H590" s="260">
        <v>16.800000000000001</v>
      </c>
      <c r="I590" s="261"/>
      <c r="J590" s="257"/>
      <c r="K590" s="257"/>
      <c r="L590" s="262"/>
      <c r="M590" s="263"/>
      <c r="N590" s="264"/>
      <c r="O590" s="264"/>
      <c r="P590" s="264"/>
      <c r="Q590" s="264"/>
      <c r="R590" s="264"/>
      <c r="S590" s="264"/>
      <c r="T590" s="26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6" t="s">
        <v>178</v>
      </c>
      <c r="AU590" s="266" t="s">
        <v>85</v>
      </c>
      <c r="AV590" s="14" t="s">
        <v>85</v>
      </c>
      <c r="AW590" s="14" t="s">
        <v>32</v>
      </c>
      <c r="AX590" s="14" t="s">
        <v>76</v>
      </c>
      <c r="AY590" s="266" t="s">
        <v>168</v>
      </c>
    </row>
    <row r="591" s="15" customFormat="1">
      <c r="A591" s="15"/>
      <c r="B591" s="267"/>
      <c r="C591" s="268"/>
      <c r="D591" s="241" t="s">
        <v>178</v>
      </c>
      <c r="E591" s="269" t="s">
        <v>1</v>
      </c>
      <c r="F591" s="270" t="s">
        <v>183</v>
      </c>
      <c r="G591" s="268"/>
      <c r="H591" s="271">
        <v>16.800000000000001</v>
      </c>
      <c r="I591" s="272"/>
      <c r="J591" s="268"/>
      <c r="K591" s="268"/>
      <c r="L591" s="273"/>
      <c r="M591" s="274"/>
      <c r="N591" s="275"/>
      <c r="O591" s="275"/>
      <c r="P591" s="275"/>
      <c r="Q591" s="275"/>
      <c r="R591" s="275"/>
      <c r="S591" s="275"/>
      <c r="T591" s="276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77" t="s">
        <v>178</v>
      </c>
      <c r="AU591" s="277" t="s">
        <v>85</v>
      </c>
      <c r="AV591" s="15" t="s">
        <v>174</v>
      </c>
      <c r="AW591" s="15" t="s">
        <v>32</v>
      </c>
      <c r="AX591" s="15" t="s">
        <v>83</v>
      </c>
      <c r="AY591" s="277" t="s">
        <v>168</v>
      </c>
    </row>
    <row r="592" s="12" customFormat="1" ht="22.8" customHeight="1">
      <c r="A592" s="12"/>
      <c r="B592" s="212"/>
      <c r="C592" s="213"/>
      <c r="D592" s="214" t="s">
        <v>75</v>
      </c>
      <c r="E592" s="226" t="s">
        <v>708</v>
      </c>
      <c r="F592" s="226" t="s">
        <v>709</v>
      </c>
      <c r="G592" s="213"/>
      <c r="H592" s="213"/>
      <c r="I592" s="216"/>
      <c r="J592" s="227">
        <f>BK592</f>
        <v>0</v>
      </c>
      <c r="K592" s="213"/>
      <c r="L592" s="218"/>
      <c r="M592" s="219"/>
      <c r="N592" s="220"/>
      <c r="O592" s="220"/>
      <c r="P592" s="221">
        <f>SUM(P593:P597)</f>
        <v>0</v>
      </c>
      <c r="Q592" s="220"/>
      <c r="R592" s="221">
        <f>SUM(R593:R597)</f>
        <v>0</v>
      </c>
      <c r="S592" s="220"/>
      <c r="T592" s="222">
        <f>SUM(T593:T597)</f>
        <v>0.040219999999999999</v>
      </c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R592" s="223" t="s">
        <v>85</v>
      </c>
      <c r="AT592" s="224" t="s">
        <v>75</v>
      </c>
      <c r="AU592" s="224" t="s">
        <v>83</v>
      </c>
      <c r="AY592" s="223" t="s">
        <v>168</v>
      </c>
      <c r="BK592" s="225">
        <f>SUM(BK593:BK597)</f>
        <v>0</v>
      </c>
    </row>
    <row r="593" s="2" customFormat="1" ht="16.5" customHeight="1">
      <c r="A593" s="39"/>
      <c r="B593" s="40"/>
      <c r="C593" s="228" t="s">
        <v>710</v>
      </c>
      <c r="D593" s="228" t="s">
        <v>170</v>
      </c>
      <c r="E593" s="229" t="s">
        <v>711</v>
      </c>
      <c r="F593" s="230" t="s">
        <v>712</v>
      </c>
      <c r="G593" s="231" t="s">
        <v>695</v>
      </c>
      <c r="H593" s="232">
        <v>2</v>
      </c>
      <c r="I593" s="233"/>
      <c r="J593" s="234">
        <f>ROUND(I593*H593,2)</f>
        <v>0</v>
      </c>
      <c r="K593" s="230" t="s">
        <v>173</v>
      </c>
      <c r="L593" s="45"/>
      <c r="M593" s="235" t="s">
        <v>1</v>
      </c>
      <c r="N593" s="236" t="s">
        <v>41</v>
      </c>
      <c r="O593" s="92"/>
      <c r="P593" s="237">
        <f>O593*H593</f>
        <v>0</v>
      </c>
      <c r="Q593" s="237">
        <v>0</v>
      </c>
      <c r="R593" s="237">
        <f>Q593*H593</f>
        <v>0</v>
      </c>
      <c r="S593" s="237">
        <v>0.020109999999999999</v>
      </c>
      <c r="T593" s="238">
        <f>S593*H593</f>
        <v>0.040219999999999999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39" t="s">
        <v>298</v>
      </c>
      <c r="AT593" s="239" t="s">
        <v>170</v>
      </c>
      <c r="AU593" s="239" t="s">
        <v>85</v>
      </c>
      <c r="AY593" s="18" t="s">
        <v>168</v>
      </c>
      <c r="BE593" s="240">
        <f>IF(N593="základní",J593,0)</f>
        <v>0</v>
      </c>
      <c r="BF593" s="240">
        <f>IF(N593="snížená",J593,0)</f>
        <v>0</v>
      </c>
      <c r="BG593" s="240">
        <f>IF(N593="zákl. přenesená",J593,0)</f>
        <v>0</v>
      </c>
      <c r="BH593" s="240">
        <f>IF(N593="sníž. přenesená",J593,0)</f>
        <v>0</v>
      </c>
      <c r="BI593" s="240">
        <f>IF(N593="nulová",J593,0)</f>
        <v>0</v>
      </c>
      <c r="BJ593" s="18" t="s">
        <v>83</v>
      </c>
      <c r="BK593" s="240">
        <f>ROUND(I593*H593,2)</f>
        <v>0</v>
      </c>
      <c r="BL593" s="18" t="s">
        <v>298</v>
      </c>
      <c r="BM593" s="239" t="s">
        <v>713</v>
      </c>
    </row>
    <row r="594" s="2" customFormat="1">
      <c r="A594" s="39"/>
      <c r="B594" s="40"/>
      <c r="C594" s="41"/>
      <c r="D594" s="241" t="s">
        <v>176</v>
      </c>
      <c r="E594" s="41"/>
      <c r="F594" s="242" t="s">
        <v>714</v>
      </c>
      <c r="G594" s="41"/>
      <c r="H594" s="41"/>
      <c r="I594" s="243"/>
      <c r="J594" s="41"/>
      <c r="K594" s="41"/>
      <c r="L594" s="45"/>
      <c r="M594" s="244"/>
      <c r="N594" s="245"/>
      <c r="O594" s="92"/>
      <c r="P594" s="92"/>
      <c r="Q594" s="92"/>
      <c r="R594" s="92"/>
      <c r="S594" s="92"/>
      <c r="T594" s="93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176</v>
      </c>
      <c r="AU594" s="18" t="s">
        <v>85</v>
      </c>
    </row>
    <row r="595" s="13" customFormat="1">
      <c r="A595" s="13"/>
      <c r="B595" s="246"/>
      <c r="C595" s="247"/>
      <c r="D595" s="241" t="s">
        <v>178</v>
      </c>
      <c r="E595" s="248" t="s">
        <v>1</v>
      </c>
      <c r="F595" s="249" t="s">
        <v>326</v>
      </c>
      <c r="G595" s="247"/>
      <c r="H595" s="248" t="s">
        <v>1</v>
      </c>
      <c r="I595" s="250"/>
      <c r="J595" s="247"/>
      <c r="K595" s="247"/>
      <c r="L595" s="251"/>
      <c r="M595" s="252"/>
      <c r="N595" s="253"/>
      <c r="O595" s="253"/>
      <c r="P595" s="253"/>
      <c r="Q595" s="253"/>
      <c r="R595" s="253"/>
      <c r="S595" s="253"/>
      <c r="T595" s="25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55" t="s">
        <v>178</v>
      </c>
      <c r="AU595" s="255" t="s">
        <v>85</v>
      </c>
      <c r="AV595" s="13" t="s">
        <v>83</v>
      </c>
      <c r="AW595" s="13" t="s">
        <v>32</v>
      </c>
      <c r="AX595" s="13" t="s">
        <v>76</v>
      </c>
      <c r="AY595" s="255" t="s">
        <v>168</v>
      </c>
    </row>
    <row r="596" s="14" customFormat="1">
      <c r="A596" s="14"/>
      <c r="B596" s="256"/>
      <c r="C596" s="257"/>
      <c r="D596" s="241" t="s">
        <v>178</v>
      </c>
      <c r="E596" s="258" t="s">
        <v>1</v>
      </c>
      <c r="F596" s="259" t="s">
        <v>715</v>
      </c>
      <c r="G596" s="257"/>
      <c r="H596" s="260">
        <v>2</v>
      </c>
      <c r="I596" s="261"/>
      <c r="J596" s="257"/>
      <c r="K596" s="257"/>
      <c r="L596" s="262"/>
      <c r="M596" s="263"/>
      <c r="N596" s="264"/>
      <c r="O596" s="264"/>
      <c r="P596" s="264"/>
      <c r="Q596" s="264"/>
      <c r="R596" s="264"/>
      <c r="S596" s="264"/>
      <c r="T596" s="265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6" t="s">
        <v>178</v>
      </c>
      <c r="AU596" s="266" t="s">
        <v>85</v>
      </c>
      <c r="AV596" s="14" t="s">
        <v>85</v>
      </c>
      <c r="AW596" s="14" t="s">
        <v>32</v>
      </c>
      <c r="AX596" s="14" t="s">
        <v>76</v>
      </c>
      <c r="AY596" s="266" t="s">
        <v>168</v>
      </c>
    </row>
    <row r="597" s="15" customFormat="1">
      <c r="A597" s="15"/>
      <c r="B597" s="267"/>
      <c r="C597" s="268"/>
      <c r="D597" s="241" t="s">
        <v>178</v>
      </c>
      <c r="E597" s="269" t="s">
        <v>1</v>
      </c>
      <c r="F597" s="270" t="s">
        <v>183</v>
      </c>
      <c r="G597" s="268"/>
      <c r="H597" s="271">
        <v>2</v>
      </c>
      <c r="I597" s="272"/>
      <c r="J597" s="268"/>
      <c r="K597" s="268"/>
      <c r="L597" s="273"/>
      <c r="M597" s="274"/>
      <c r="N597" s="275"/>
      <c r="O597" s="275"/>
      <c r="P597" s="275"/>
      <c r="Q597" s="275"/>
      <c r="R597" s="275"/>
      <c r="S597" s="275"/>
      <c r="T597" s="276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77" t="s">
        <v>178</v>
      </c>
      <c r="AU597" s="277" t="s">
        <v>85</v>
      </c>
      <c r="AV597" s="15" t="s">
        <v>174</v>
      </c>
      <c r="AW597" s="15" t="s">
        <v>32</v>
      </c>
      <c r="AX597" s="15" t="s">
        <v>83</v>
      </c>
      <c r="AY597" s="277" t="s">
        <v>168</v>
      </c>
    </row>
    <row r="598" s="12" customFormat="1" ht="22.8" customHeight="1">
      <c r="A598" s="12"/>
      <c r="B598" s="212"/>
      <c r="C598" s="213"/>
      <c r="D598" s="214" t="s">
        <v>75</v>
      </c>
      <c r="E598" s="226" t="s">
        <v>716</v>
      </c>
      <c r="F598" s="226" t="s">
        <v>717</v>
      </c>
      <c r="G598" s="213"/>
      <c r="H598" s="213"/>
      <c r="I598" s="216"/>
      <c r="J598" s="227">
        <f>BK598</f>
        <v>0</v>
      </c>
      <c r="K598" s="213"/>
      <c r="L598" s="218"/>
      <c r="M598" s="219"/>
      <c r="N598" s="220"/>
      <c r="O598" s="220"/>
      <c r="P598" s="221">
        <f>SUM(P599:P639)</f>
        <v>0</v>
      </c>
      <c r="Q598" s="220"/>
      <c r="R598" s="221">
        <f>SUM(R599:R639)</f>
        <v>0</v>
      </c>
      <c r="S598" s="220"/>
      <c r="T598" s="222">
        <f>SUM(T599:T639)</f>
        <v>0.27592</v>
      </c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R598" s="223" t="s">
        <v>85</v>
      </c>
      <c r="AT598" s="224" t="s">
        <v>75</v>
      </c>
      <c r="AU598" s="224" t="s">
        <v>83</v>
      </c>
      <c r="AY598" s="223" t="s">
        <v>168</v>
      </c>
      <c r="BK598" s="225">
        <f>SUM(BK599:BK639)</f>
        <v>0</v>
      </c>
    </row>
    <row r="599" s="2" customFormat="1" ht="16.5" customHeight="1">
      <c r="A599" s="39"/>
      <c r="B599" s="40"/>
      <c r="C599" s="228" t="s">
        <v>718</v>
      </c>
      <c r="D599" s="228" t="s">
        <v>170</v>
      </c>
      <c r="E599" s="229" t="s">
        <v>719</v>
      </c>
      <c r="F599" s="230" t="s">
        <v>720</v>
      </c>
      <c r="G599" s="231" t="s">
        <v>721</v>
      </c>
      <c r="H599" s="232">
        <v>4</v>
      </c>
      <c r="I599" s="233"/>
      <c r="J599" s="234">
        <f>ROUND(I599*H599,2)</f>
        <v>0</v>
      </c>
      <c r="K599" s="230" t="s">
        <v>173</v>
      </c>
      <c r="L599" s="45"/>
      <c r="M599" s="235" t="s">
        <v>1</v>
      </c>
      <c r="N599" s="236" t="s">
        <v>41</v>
      </c>
      <c r="O599" s="92"/>
      <c r="P599" s="237">
        <f>O599*H599</f>
        <v>0</v>
      </c>
      <c r="Q599" s="237">
        <v>0</v>
      </c>
      <c r="R599" s="237">
        <f>Q599*H599</f>
        <v>0</v>
      </c>
      <c r="S599" s="237">
        <v>0.01933</v>
      </c>
      <c r="T599" s="238">
        <f>S599*H599</f>
        <v>0.07732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9" t="s">
        <v>298</v>
      </c>
      <c r="AT599" s="239" t="s">
        <v>170</v>
      </c>
      <c r="AU599" s="239" t="s">
        <v>85</v>
      </c>
      <c r="AY599" s="18" t="s">
        <v>168</v>
      </c>
      <c r="BE599" s="240">
        <f>IF(N599="základní",J599,0)</f>
        <v>0</v>
      </c>
      <c r="BF599" s="240">
        <f>IF(N599="snížená",J599,0)</f>
        <v>0</v>
      </c>
      <c r="BG599" s="240">
        <f>IF(N599="zákl. přenesená",J599,0)</f>
        <v>0</v>
      </c>
      <c r="BH599" s="240">
        <f>IF(N599="sníž. přenesená",J599,0)</f>
        <v>0</v>
      </c>
      <c r="BI599" s="240">
        <f>IF(N599="nulová",J599,0)</f>
        <v>0</v>
      </c>
      <c r="BJ599" s="18" t="s">
        <v>83</v>
      </c>
      <c r="BK599" s="240">
        <f>ROUND(I599*H599,2)</f>
        <v>0</v>
      </c>
      <c r="BL599" s="18" t="s">
        <v>298</v>
      </c>
      <c r="BM599" s="239" t="s">
        <v>722</v>
      </c>
    </row>
    <row r="600" s="2" customFormat="1">
      <c r="A600" s="39"/>
      <c r="B600" s="40"/>
      <c r="C600" s="41"/>
      <c r="D600" s="241" t="s">
        <v>176</v>
      </c>
      <c r="E600" s="41"/>
      <c r="F600" s="242" t="s">
        <v>723</v>
      </c>
      <c r="G600" s="41"/>
      <c r="H600" s="41"/>
      <c r="I600" s="243"/>
      <c r="J600" s="41"/>
      <c r="K600" s="41"/>
      <c r="L600" s="45"/>
      <c r="M600" s="244"/>
      <c r="N600" s="245"/>
      <c r="O600" s="92"/>
      <c r="P600" s="92"/>
      <c r="Q600" s="92"/>
      <c r="R600" s="92"/>
      <c r="S600" s="92"/>
      <c r="T600" s="93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T600" s="18" t="s">
        <v>176</v>
      </c>
      <c r="AU600" s="18" t="s">
        <v>85</v>
      </c>
    </row>
    <row r="601" s="13" customFormat="1">
      <c r="A601" s="13"/>
      <c r="B601" s="246"/>
      <c r="C601" s="247"/>
      <c r="D601" s="241" t="s">
        <v>178</v>
      </c>
      <c r="E601" s="248" t="s">
        <v>1</v>
      </c>
      <c r="F601" s="249" t="s">
        <v>512</v>
      </c>
      <c r="G601" s="247"/>
      <c r="H601" s="248" t="s">
        <v>1</v>
      </c>
      <c r="I601" s="250"/>
      <c r="J601" s="247"/>
      <c r="K601" s="247"/>
      <c r="L601" s="251"/>
      <c r="M601" s="252"/>
      <c r="N601" s="253"/>
      <c r="O601" s="253"/>
      <c r="P601" s="253"/>
      <c r="Q601" s="253"/>
      <c r="R601" s="253"/>
      <c r="S601" s="253"/>
      <c r="T601" s="25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55" t="s">
        <v>178</v>
      </c>
      <c r="AU601" s="255" t="s">
        <v>85</v>
      </c>
      <c r="AV601" s="13" t="s">
        <v>83</v>
      </c>
      <c r="AW601" s="13" t="s">
        <v>32</v>
      </c>
      <c r="AX601" s="13" t="s">
        <v>76</v>
      </c>
      <c r="AY601" s="255" t="s">
        <v>168</v>
      </c>
    </row>
    <row r="602" s="14" customFormat="1">
      <c r="A602" s="14"/>
      <c r="B602" s="256"/>
      <c r="C602" s="257"/>
      <c r="D602" s="241" t="s">
        <v>178</v>
      </c>
      <c r="E602" s="258" t="s">
        <v>1</v>
      </c>
      <c r="F602" s="259" t="s">
        <v>724</v>
      </c>
      <c r="G602" s="257"/>
      <c r="H602" s="260">
        <v>2</v>
      </c>
      <c r="I602" s="261"/>
      <c r="J602" s="257"/>
      <c r="K602" s="257"/>
      <c r="L602" s="262"/>
      <c r="M602" s="263"/>
      <c r="N602" s="264"/>
      <c r="O602" s="264"/>
      <c r="P602" s="264"/>
      <c r="Q602" s="264"/>
      <c r="R602" s="264"/>
      <c r="S602" s="264"/>
      <c r="T602" s="265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6" t="s">
        <v>178</v>
      </c>
      <c r="AU602" s="266" t="s">
        <v>85</v>
      </c>
      <c r="AV602" s="14" t="s">
        <v>85</v>
      </c>
      <c r="AW602" s="14" t="s">
        <v>32</v>
      </c>
      <c r="AX602" s="14" t="s">
        <v>76</v>
      </c>
      <c r="AY602" s="266" t="s">
        <v>168</v>
      </c>
    </row>
    <row r="603" s="13" customFormat="1">
      <c r="A603" s="13"/>
      <c r="B603" s="246"/>
      <c r="C603" s="247"/>
      <c r="D603" s="241" t="s">
        <v>178</v>
      </c>
      <c r="E603" s="248" t="s">
        <v>1</v>
      </c>
      <c r="F603" s="249" t="s">
        <v>515</v>
      </c>
      <c r="G603" s="247"/>
      <c r="H603" s="248" t="s">
        <v>1</v>
      </c>
      <c r="I603" s="250"/>
      <c r="J603" s="247"/>
      <c r="K603" s="247"/>
      <c r="L603" s="251"/>
      <c r="M603" s="252"/>
      <c r="N603" s="253"/>
      <c r="O603" s="253"/>
      <c r="P603" s="253"/>
      <c r="Q603" s="253"/>
      <c r="R603" s="253"/>
      <c r="S603" s="253"/>
      <c r="T603" s="254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55" t="s">
        <v>178</v>
      </c>
      <c r="AU603" s="255" t="s">
        <v>85</v>
      </c>
      <c r="AV603" s="13" t="s">
        <v>83</v>
      </c>
      <c r="AW603" s="13" t="s">
        <v>32</v>
      </c>
      <c r="AX603" s="13" t="s">
        <v>76</v>
      </c>
      <c r="AY603" s="255" t="s">
        <v>168</v>
      </c>
    </row>
    <row r="604" s="14" customFormat="1">
      <c r="A604" s="14"/>
      <c r="B604" s="256"/>
      <c r="C604" s="257"/>
      <c r="D604" s="241" t="s">
        <v>178</v>
      </c>
      <c r="E604" s="258" t="s">
        <v>1</v>
      </c>
      <c r="F604" s="259" t="s">
        <v>724</v>
      </c>
      <c r="G604" s="257"/>
      <c r="H604" s="260">
        <v>2</v>
      </c>
      <c r="I604" s="261"/>
      <c r="J604" s="257"/>
      <c r="K604" s="257"/>
      <c r="L604" s="262"/>
      <c r="M604" s="263"/>
      <c r="N604" s="264"/>
      <c r="O604" s="264"/>
      <c r="P604" s="264"/>
      <c r="Q604" s="264"/>
      <c r="R604" s="264"/>
      <c r="S604" s="264"/>
      <c r="T604" s="265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66" t="s">
        <v>178</v>
      </c>
      <c r="AU604" s="266" t="s">
        <v>85</v>
      </c>
      <c r="AV604" s="14" t="s">
        <v>85</v>
      </c>
      <c r="AW604" s="14" t="s">
        <v>32</v>
      </c>
      <c r="AX604" s="14" t="s">
        <v>76</v>
      </c>
      <c r="AY604" s="266" t="s">
        <v>168</v>
      </c>
    </row>
    <row r="605" s="15" customFormat="1">
      <c r="A605" s="15"/>
      <c r="B605" s="267"/>
      <c r="C605" s="268"/>
      <c r="D605" s="241" t="s">
        <v>178</v>
      </c>
      <c r="E605" s="269" t="s">
        <v>1</v>
      </c>
      <c r="F605" s="270" t="s">
        <v>183</v>
      </c>
      <c r="G605" s="268"/>
      <c r="H605" s="271">
        <v>4</v>
      </c>
      <c r="I605" s="272"/>
      <c r="J605" s="268"/>
      <c r="K605" s="268"/>
      <c r="L605" s="273"/>
      <c r="M605" s="274"/>
      <c r="N605" s="275"/>
      <c r="O605" s="275"/>
      <c r="P605" s="275"/>
      <c r="Q605" s="275"/>
      <c r="R605" s="275"/>
      <c r="S605" s="275"/>
      <c r="T605" s="276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77" t="s">
        <v>178</v>
      </c>
      <c r="AU605" s="277" t="s">
        <v>85</v>
      </c>
      <c r="AV605" s="15" t="s">
        <v>174</v>
      </c>
      <c r="AW605" s="15" t="s">
        <v>32</v>
      </c>
      <c r="AX605" s="15" t="s">
        <v>83</v>
      </c>
      <c r="AY605" s="277" t="s">
        <v>168</v>
      </c>
    </row>
    <row r="606" s="2" customFormat="1" ht="16.5" customHeight="1">
      <c r="A606" s="39"/>
      <c r="B606" s="40"/>
      <c r="C606" s="228" t="s">
        <v>725</v>
      </c>
      <c r="D606" s="228" t="s">
        <v>170</v>
      </c>
      <c r="E606" s="229" t="s">
        <v>726</v>
      </c>
      <c r="F606" s="230" t="s">
        <v>727</v>
      </c>
      <c r="G606" s="231" t="s">
        <v>721</v>
      </c>
      <c r="H606" s="232">
        <v>4</v>
      </c>
      <c r="I606" s="233"/>
      <c r="J606" s="234">
        <f>ROUND(I606*H606,2)</f>
        <v>0</v>
      </c>
      <c r="K606" s="230" t="s">
        <v>173</v>
      </c>
      <c r="L606" s="45"/>
      <c r="M606" s="235" t="s">
        <v>1</v>
      </c>
      <c r="N606" s="236" t="s">
        <v>41</v>
      </c>
      <c r="O606" s="92"/>
      <c r="P606" s="237">
        <f>O606*H606</f>
        <v>0</v>
      </c>
      <c r="Q606" s="237">
        <v>0</v>
      </c>
      <c r="R606" s="237">
        <f>Q606*H606</f>
        <v>0</v>
      </c>
      <c r="S606" s="237">
        <v>0.019460000000000002</v>
      </c>
      <c r="T606" s="238">
        <f>S606*H606</f>
        <v>0.077840000000000006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39" t="s">
        <v>298</v>
      </c>
      <c r="AT606" s="239" t="s">
        <v>170</v>
      </c>
      <c r="AU606" s="239" t="s">
        <v>85</v>
      </c>
      <c r="AY606" s="18" t="s">
        <v>168</v>
      </c>
      <c r="BE606" s="240">
        <f>IF(N606="základní",J606,0)</f>
        <v>0</v>
      </c>
      <c r="BF606" s="240">
        <f>IF(N606="snížená",J606,0)</f>
        <v>0</v>
      </c>
      <c r="BG606" s="240">
        <f>IF(N606="zákl. přenesená",J606,0)</f>
        <v>0</v>
      </c>
      <c r="BH606" s="240">
        <f>IF(N606="sníž. přenesená",J606,0)</f>
        <v>0</v>
      </c>
      <c r="BI606" s="240">
        <f>IF(N606="nulová",J606,0)</f>
        <v>0</v>
      </c>
      <c r="BJ606" s="18" t="s">
        <v>83</v>
      </c>
      <c r="BK606" s="240">
        <f>ROUND(I606*H606,2)</f>
        <v>0</v>
      </c>
      <c r="BL606" s="18" t="s">
        <v>298</v>
      </c>
      <c r="BM606" s="239" t="s">
        <v>728</v>
      </c>
    </row>
    <row r="607" s="2" customFormat="1">
      <c r="A607" s="39"/>
      <c r="B607" s="40"/>
      <c r="C607" s="41"/>
      <c r="D607" s="241" t="s">
        <v>176</v>
      </c>
      <c r="E607" s="41"/>
      <c r="F607" s="242" t="s">
        <v>729</v>
      </c>
      <c r="G607" s="41"/>
      <c r="H607" s="41"/>
      <c r="I607" s="243"/>
      <c r="J607" s="41"/>
      <c r="K607" s="41"/>
      <c r="L607" s="45"/>
      <c r="M607" s="244"/>
      <c r="N607" s="245"/>
      <c r="O607" s="92"/>
      <c r="P607" s="92"/>
      <c r="Q607" s="92"/>
      <c r="R607" s="92"/>
      <c r="S607" s="92"/>
      <c r="T607" s="93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T607" s="18" t="s">
        <v>176</v>
      </c>
      <c r="AU607" s="18" t="s">
        <v>85</v>
      </c>
    </row>
    <row r="608" s="13" customFormat="1">
      <c r="A608" s="13"/>
      <c r="B608" s="246"/>
      <c r="C608" s="247"/>
      <c r="D608" s="241" t="s">
        <v>178</v>
      </c>
      <c r="E608" s="248" t="s">
        <v>1</v>
      </c>
      <c r="F608" s="249" t="s">
        <v>512</v>
      </c>
      <c r="G608" s="247"/>
      <c r="H608" s="248" t="s">
        <v>1</v>
      </c>
      <c r="I608" s="250"/>
      <c r="J608" s="247"/>
      <c r="K608" s="247"/>
      <c r="L608" s="251"/>
      <c r="M608" s="252"/>
      <c r="N608" s="253"/>
      <c r="O608" s="253"/>
      <c r="P608" s="253"/>
      <c r="Q608" s="253"/>
      <c r="R608" s="253"/>
      <c r="S608" s="253"/>
      <c r="T608" s="254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55" t="s">
        <v>178</v>
      </c>
      <c r="AU608" s="255" t="s">
        <v>85</v>
      </c>
      <c r="AV608" s="13" t="s">
        <v>83</v>
      </c>
      <c r="AW608" s="13" t="s">
        <v>32</v>
      </c>
      <c r="AX608" s="13" t="s">
        <v>76</v>
      </c>
      <c r="AY608" s="255" t="s">
        <v>168</v>
      </c>
    </row>
    <row r="609" s="14" customFormat="1">
      <c r="A609" s="14"/>
      <c r="B609" s="256"/>
      <c r="C609" s="257"/>
      <c r="D609" s="241" t="s">
        <v>178</v>
      </c>
      <c r="E609" s="258" t="s">
        <v>1</v>
      </c>
      <c r="F609" s="259" t="s">
        <v>724</v>
      </c>
      <c r="G609" s="257"/>
      <c r="H609" s="260">
        <v>2</v>
      </c>
      <c r="I609" s="261"/>
      <c r="J609" s="257"/>
      <c r="K609" s="257"/>
      <c r="L609" s="262"/>
      <c r="M609" s="263"/>
      <c r="N609" s="264"/>
      <c r="O609" s="264"/>
      <c r="P609" s="264"/>
      <c r="Q609" s="264"/>
      <c r="R609" s="264"/>
      <c r="S609" s="264"/>
      <c r="T609" s="265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6" t="s">
        <v>178</v>
      </c>
      <c r="AU609" s="266" t="s">
        <v>85</v>
      </c>
      <c r="AV609" s="14" t="s">
        <v>85</v>
      </c>
      <c r="AW609" s="14" t="s">
        <v>32</v>
      </c>
      <c r="AX609" s="14" t="s">
        <v>76</v>
      </c>
      <c r="AY609" s="266" t="s">
        <v>168</v>
      </c>
    </row>
    <row r="610" s="13" customFormat="1">
      <c r="A610" s="13"/>
      <c r="B610" s="246"/>
      <c r="C610" s="247"/>
      <c r="D610" s="241" t="s">
        <v>178</v>
      </c>
      <c r="E610" s="248" t="s">
        <v>1</v>
      </c>
      <c r="F610" s="249" t="s">
        <v>515</v>
      </c>
      <c r="G610" s="247"/>
      <c r="H610" s="248" t="s">
        <v>1</v>
      </c>
      <c r="I610" s="250"/>
      <c r="J610" s="247"/>
      <c r="K610" s="247"/>
      <c r="L610" s="251"/>
      <c r="M610" s="252"/>
      <c r="N610" s="253"/>
      <c r="O610" s="253"/>
      <c r="P610" s="253"/>
      <c r="Q610" s="253"/>
      <c r="R610" s="253"/>
      <c r="S610" s="253"/>
      <c r="T610" s="254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55" t="s">
        <v>178</v>
      </c>
      <c r="AU610" s="255" t="s">
        <v>85</v>
      </c>
      <c r="AV610" s="13" t="s">
        <v>83</v>
      </c>
      <c r="AW610" s="13" t="s">
        <v>32</v>
      </c>
      <c r="AX610" s="13" t="s">
        <v>76</v>
      </c>
      <c r="AY610" s="255" t="s">
        <v>168</v>
      </c>
    </row>
    <row r="611" s="14" customFormat="1">
      <c r="A611" s="14"/>
      <c r="B611" s="256"/>
      <c r="C611" s="257"/>
      <c r="D611" s="241" t="s">
        <v>178</v>
      </c>
      <c r="E611" s="258" t="s">
        <v>1</v>
      </c>
      <c r="F611" s="259" t="s">
        <v>724</v>
      </c>
      <c r="G611" s="257"/>
      <c r="H611" s="260">
        <v>2</v>
      </c>
      <c r="I611" s="261"/>
      <c r="J611" s="257"/>
      <c r="K611" s="257"/>
      <c r="L611" s="262"/>
      <c r="M611" s="263"/>
      <c r="N611" s="264"/>
      <c r="O611" s="264"/>
      <c r="P611" s="264"/>
      <c r="Q611" s="264"/>
      <c r="R611" s="264"/>
      <c r="S611" s="264"/>
      <c r="T611" s="265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66" t="s">
        <v>178</v>
      </c>
      <c r="AU611" s="266" t="s">
        <v>85</v>
      </c>
      <c r="AV611" s="14" t="s">
        <v>85</v>
      </c>
      <c r="AW611" s="14" t="s">
        <v>32</v>
      </c>
      <c r="AX611" s="14" t="s">
        <v>76</v>
      </c>
      <c r="AY611" s="266" t="s">
        <v>168</v>
      </c>
    </row>
    <row r="612" s="15" customFormat="1">
      <c r="A612" s="15"/>
      <c r="B612" s="267"/>
      <c r="C612" s="268"/>
      <c r="D612" s="241" t="s">
        <v>178</v>
      </c>
      <c r="E612" s="269" t="s">
        <v>1</v>
      </c>
      <c r="F612" s="270" t="s">
        <v>183</v>
      </c>
      <c r="G612" s="268"/>
      <c r="H612" s="271">
        <v>4</v>
      </c>
      <c r="I612" s="272"/>
      <c r="J612" s="268"/>
      <c r="K612" s="268"/>
      <c r="L612" s="273"/>
      <c r="M612" s="274"/>
      <c r="N612" s="275"/>
      <c r="O612" s="275"/>
      <c r="P612" s="275"/>
      <c r="Q612" s="275"/>
      <c r="R612" s="275"/>
      <c r="S612" s="275"/>
      <c r="T612" s="276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77" t="s">
        <v>178</v>
      </c>
      <c r="AU612" s="277" t="s">
        <v>85</v>
      </c>
      <c r="AV612" s="15" t="s">
        <v>174</v>
      </c>
      <c r="AW612" s="15" t="s">
        <v>32</v>
      </c>
      <c r="AX612" s="15" t="s">
        <v>83</v>
      </c>
      <c r="AY612" s="277" t="s">
        <v>168</v>
      </c>
    </row>
    <row r="613" s="2" customFormat="1" ht="21.75" customHeight="1">
      <c r="A613" s="39"/>
      <c r="B613" s="40"/>
      <c r="C613" s="228" t="s">
        <v>730</v>
      </c>
      <c r="D613" s="228" t="s">
        <v>170</v>
      </c>
      <c r="E613" s="229" t="s">
        <v>731</v>
      </c>
      <c r="F613" s="230" t="s">
        <v>732</v>
      </c>
      <c r="G613" s="231" t="s">
        <v>721</v>
      </c>
      <c r="H613" s="232">
        <v>4</v>
      </c>
      <c r="I613" s="233"/>
      <c r="J613" s="234">
        <f>ROUND(I613*H613,2)</f>
        <v>0</v>
      </c>
      <c r="K613" s="230" t="s">
        <v>173</v>
      </c>
      <c r="L613" s="45"/>
      <c r="M613" s="235" t="s">
        <v>1</v>
      </c>
      <c r="N613" s="236" t="s">
        <v>41</v>
      </c>
      <c r="O613" s="92"/>
      <c r="P613" s="237">
        <f>O613*H613</f>
        <v>0</v>
      </c>
      <c r="Q613" s="237">
        <v>0</v>
      </c>
      <c r="R613" s="237">
        <f>Q613*H613</f>
        <v>0</v>
      </c>
      <c r="S613" s="237">
        <v>0.024500000000000001</v>
      </c>
      <c r="T613" s="238">
        <f>S613*H613</f>
        <v>0.098000000000000004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9" t="s">
        <v>298</v>
      </c>
      <c r="AT613" s="239" t="s">
        <v>170</v>
      </c>
      <c r="AU613" s="239" t="s">
        <v>85</v>
      </c>
      <c r="AY613" s="18" t="s">
        <v>168</v>
      </c>
      <c r="BE613" s="240">
        <f>IF(N613="základní",J613,0)</f>
        <v>0</v>
      </c>
      <c r="BF613" s="240">
        <f>IF(N613="snížená",J613,0)</f>
        <v>0</v>
      </c>
      <c r="BG613" s="240">
        <f>IF(N613="zákl. přenesená",J613,0)</f>
        <v>0</v>
      </c>
      <c r="BH613" s="240">
        <f>IF(N613="sníž. přenesená",J613,0)</f>
        <v>0</v>
      </c>
      <c r="BI613" s="240">
        <f>IF(N613="nulová",J613,0)</f>
        <v>0</v>
      </c>
      <c r="BJ613" s="18" t="s">
        <v>83</v>
      </c>
      <c r="BK613" s="240">
        <f>ROUND(I613*H613,2)</f>
        <v>0</v>
      </c>
      <c r="BL613" s="18" t="s">
        <v>298</v>
      </c>
      <c r="BM613" s="239" t="s">
        <v>733</v>
      </c>
    </row>
    <row r="614" s="2" customFormat="1">
      <c r="A614" s="39"/>
      <c r="B614" s="40"/>
      <c r="C614" s="41"/>
      <c r="D614" s="241" t="s">
        <v>176</v>
      </c>
      <c r="E614" s="41"/>
      <c r="F614" s="242" t="s">
        <v>734</v>
      </c>
      <c r="G614" s="41"/>
      <c r="H614" s="41"/>
      <c r="I614" s="243"/>
      <c r="J614" s="41"/>
      <c r="K614" s="41"/>
      <c r="L614" s="45"/>
      <c r="M614" s="244"/>
      <c r="N614" s="245"/>
      <c r="O614" s="92"/>
      <c r="P614" s="92"/>
      <c r="Q614" s="92"/>
      <c r="R614" s="92"/>
      <c r="S614" s="92"/>
      <c r="T614" s="93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176</v>
      </c>
      <c r="AU614" s="18" t="s">
        <v>85</v>
      </c>
    </row>
    <row r="615" s="13" customFormat="1">
      <c r="A615" s="13"/>
      <c r="B615" s="246"/>
      <c r="C615" s="247"/>
      <c r="D615" s="241" t="s">
        <v>178</v>
      </c>
      <c r="E615" s="248" t="s">
        <v>1</v>
      </c>
      <c r="F615" s="249" t="s">
        <v>512</v>
      </c>
      <c r="G615" s="247"/>
      <c r="H615" s="248" t="s">
        <v>1</v>
      </c>
      <c r="I615" s="250"/>
      <c r="J615" s="247"/>
      <c r="K615" s="247"/>
      <c r="L615" s="251"/>
      <c r="M615" s="252"/>
      <c r="N615" s="253"/>
      <c r="O615" s="253"/>
      <c r="P615" s="253"/>
      <c r="Q615" s="253"/>
      <c r="R615" s="253"/>
      <c r="S615" s="253"/>
      <c r="T615" s="25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55" t="s">
        <v>178</v>
      </c>
      <c r="AU615" s="255" t="s">
        <v>85</v>
      </c>
      <c r="AV615" s="13" t="s">
        <v>83</v>
      </c>
      <c r="AW615" s="13" t="s">
        <v>32</v>
      </c>
      <c r="AX615" s="13" t="s">
        <v>76</v>
      </c>
      <c r="AY615" s="255" t="s">
        <v>168</v>
      </c>
    </row>
    <row r="616" s="14" customFormat="1">
      <c r="A616" s="14"/>
      <c r="B616" s="256"/>
      <c r="C616" s="257"/>
      <c r="D616" s="241" t="s">
        <v>178</v>
      </c>
      <c r="E616" s="258" t="s">
        <v>1</v>
      </c>
      <c r="F616" s="259" t="s">
        <v>83</v>
      </c>
      <c r="G616" s="257"/>
      <c r="H616" s="260">
        <v>1</v>
      </c>
      <c r="I616" s="261"/>
      <c r="J616" s="257"/>
      <c r="K616" s="257"/>
      <c r="L616" s="262"/>
      <c r="M616" s="263"/>
      <c r="N616" s="264"/>
      <c r="O616" s="264"/>
      <c r="P616" s="264"/>
      <c r="Q616" s="264"/>
      <c r="R616" s="264"/>
      <c r="S616" s="264"/>
      <c r="T616" s="26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6" t="s">
        <v>178</v>
      </c>
      <c r="AU616" s="266" t="s">
        <v>85</v>
      </c>
      <c r="AV616" s="14" t="s">
        <v>85</v>
      </c>
      <c r="AW616" s="14" t="s">
        <v>32</v>
      </c>
      <c r="AX616" s="14" t="s">
        <v>76</v>
      </c>
      <c r="AY616" s="266" t="s">
        <v>168</v>
      </c>
    </row>
    <row r="617" s="13" customFormat="1">
      <c r="A617" s="13"/>
      <c r="B617" s="246"/>
      <c r="C617" s="247"/>
      <c r="D617" s="241" t="s">
        <v>178</v>
      </c>
      <c r="E617" s="248" t="s">
        <v>1</v>
      </c>
      <c r="F617" s="249" t="s">
        <v>515</v>
      </c>
      <c r="G617" s="247"/>
      <c r="H617" s="248" t="s">
        <v>1</v>
      </c>
      <c r="I617" s="250"/>
      <c r="J617" s="247"/>
      <c r="K617" s="247"/>
      <c r="L617" s="251"/>
      <c r="M617" s="252"/>
      <c r="N617" s="253"/>
      <c r="O617" s="253"/>
      <c r="P617" s="253"/>
      <c r="Q617" s="253"/>
      <c r="R617" s="253"/>
      <c r="S617" s="253"/>
      <c r="T617" s="25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55" t="s">
        <v>178</v>
      </c>
      <c r="AU617" s="255" t="s">
        <v>85</v>
      </c>
      <c r="AV617" s="13" t="s">
        <v>83</v>
      </c>
      <c r="AW617" s="13" t="s">
        <v>32</v>
      </c>
      <c r="AX617" s="13" t="s">
        <v>76</v>
      </c>
      <c r="AY617" s="255" t="s">
        <v>168</v>
      </c>
    </row>
    <row r="618" s="14" customFormat="1">
      <c r="A618" s="14"/>
      <c r="B618" s="256"/>
      <c r="C618" s="257"/>
      <c r="D618" s="241" t="s">
        <v>178</v>
      </c>
      <c r="E618" s="258" t="s">
        <v>1</v>
      </c>
      <c r="F618" s="259" t="s">
        <v>735</v>
      </c>
      <c r="G618" s="257"/>
      <c r="H618" s="260">
        <v>3</v>
      </c>
      <c r="I618" s="261"/>
      <c r="J618" s="257"/>
      <c r="K618" s="257"/>
      <c r="L618" s="262"/>
      <c r="M618" s="263"/>
      <c r="N618" s="264"/>
      <c r="O618" s="264"/>
      <c r="P618" s="264"/>
      <c r="Q618" s="264"/>
      <c r="R618" s="264"/>
      <c r="S618" s="264"/>
      <c r="T618" s="265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6" t="s">
        <v>178</v>
      </c>
      <c r="AU618" s="266" t="s">
        <v>85</v>
      </c>
      <c r="AV618" s="14" t="s">
        <v>85</v>
      </c>
      <c r="AW618" s="14" t="s">
        <v>32</v>
      </c>
      <c r="AX618" s="14" t="s">
        <v>76</v>
      </c>
      <c r="AY618" s="266" t="s">
        <v>168</v>
      </c>
    </row>
    <row r="619" s="15" customFormat="1">
      <c r="A619" s="15"/>
      <c r="B619" s="267"/>
      <c r="C619" s="268"/>
      <c r="D619" s="241" t="s">
        <v>178</v>
      </c>
      <c r="E619" s="269" t="s">
        <v>1</v>
      </c>
      <c r="F619" s="270" t="s">
        <v>183</v>
      </c>
      <c r="G619" s="268"/>
      <c r="H619" s="271">
        <v>4</v>
      </c>
      <c r="I619" s="272"/>
      <c r="J619" s="268"/>
      <c r="K619" s="268"/>
      <c r="L619" s="273"/>
      <c r="M619" s="274"/>
      <c r="N619" s="275"/>
      <c r="O619" s="275"/>
      <c r="P619" s="275"/>
      <c r="Q619" s="275"/>
      <c r="R619" s="275"/>
      <c r="S619" s="275"/>
      <c r="T619" s="276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77" t="s">
        <v>178</v>
      </c>
      <c r="AU619" s="277" t="s">
        <v>85</v>
      </c>
      <c r="AV619" s="15" t="s">
        <v>174</v>
      </c>
      <c r="AW619" s="15" t="s">
        <v>32</v>
      </c>
      <c r="AX619" s="15" t="s">
        <v>83</v>
      </c>
      <c r="AY619" s="277" t="s">
        <v>168</v>
      </c>
    </row>
    <row r="620" s="2" customFormat="1" ht="16.5" customHeight="1">
      <c r="A620" s="39"/>
      <c r="B620" s="40"/>
      <c r="C620" s="228" t="s">
        <v>736</v>
      </c>
      <c r="D620" s="228" t="s">
        <v>170</v>
      </c>
      <c r="E620" s="229" t="s">
        <v>737</v>
      </c>
      <c r="F620" s="230" t="s">
        <v>738</v>
      </c>
      <c r="G620" s="231" t="s">
        <v>721</v>
      </c>
      <c r="H620" s="232">
        <v>4</v>
      </c>
      <c r="I620" s="233"/>
      <c r="J620" s="234">
        <f>ROUND(I620*H620,2)</f>
        <v>0</v>
      </c>
      <c r="K620" s="230" t="s">
        <v>173</v>
      </c>
      <c r="L620" s="45"/>
      <c r="M620" s="235" t="s">
        <v>1</v>
      </c>
      <c r="N620" s="236" t="s">
        <v>41</v>
      </c>
      <c r="O620" s="92"/>
      <c r="P620" s="237">
        <f>O620*H620</f>
        <v>0</v>
      </c>
      <c r="Q620" s="237">
        <v>0</v>
      </c>
      <c r="R620" s="237">
        <f>Q620*H620</f>
        <v>0</v>
      </c>
      <c r="S620" s="237">
        <v>0.00085999999999999998</v>
      </c>
      <c r="T620" s="238">
        <f>S620*H620</f>
        <v>0.0034399999999999999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39" t="s">
        <v>298</v>
      </c>
      <c r="AT620" s="239" t="s">
        <v>170</v>
      </c>
      <c r="AU620" s="239" t="s">
        <v>85</v>
      </c>
      <c r="AY620" s="18" t="s">
        <v>168</v>
      </c>
      <c r="BE620" s="240">
        <f>IF(N620="základní",J620,0)</f>
        <v>0</v>
      </c>
      <c r="BF620" s="240">
        <f>IF(N620="snížená",J620,0)</f>
        <v>0</v>
      </c>
      <c r="BG620" s="240">
        <f>IF(N620="zákl. přenesená",J620,0)</f>
        <v>0</v>
      </c>
      <c r="BH620" s="240">
        <f>IF(N620="sníž. přenesená",J620,0)</f>
        <v>0</v>
      </c>
      <c r="BI620" s="240">
        <f>IF(N620="nulová",J620,0)</f>
        <v>0</v>
      </c>
      <c r="BJ620" s="18" t="s">
        <v>83</v>
      </c>
      <c r="BK620" s="240">
        <f>ROUND(I620*H620,2)</f>
        <v>0</v>
      </c>
      <c r="BL620" s="18" t="s">
        <v>298</v>
      </c>
      <c r="BM620" s="239" t="s">
        <v>739</v>
      </c>
    </row>
    <row r="621" s="2" customFormat="1">
      <c r="A621" s="39"/>
      <c r="B621" s="40"/>
      <c r="C621" s="41"/>
      <c r="D621" s="241" t="s">
        <v>176</v>
      </c>
      <c r="E621" s="41"/>
      <c r="F621" s="242" t="s">
        <v>740</v>
      </c>
      <c r="G621" s="41"/>
      <c r="H621" s="41"/>
      <c r="I621" s="243"/>
      <c r="J621" s="41"/>
      <c r="K621" s="41"/>
      <c r="L621" s="45"/>
      <c r="M621" s="244"/>
      <c r="N621" s="245"/>
      <c r="O621" s="92"/>
      <c r="P621" s="92"/>
      <c r="Q621" s="92"/>
      <c r="R621" s="92"/>
      <c r="S621" s="92"/>
      <c r="T621" s="93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8" t="s">
        <v>176</v>
      </c>
      <c r="AU621" s="18" t="s">
        <v>85</v>
      </c>
    </row>
    <row r="622" s="13" customFormat="1">
      <c r="A622" s="13"/>
      <c r="B622" s="246"/>
      <c r="C622" s="247"/>
      <c r="D622" s="241" t="s">
        <v>178</v>
      </c>
      <c r="E622" s="248" t="s">
        <v>1</v>
      </c>
      <c r="F622" s="249" t="s">
        <v>512</v>
      </c>
      <c r="G622" s="247"/>
      <c r="H622" s="248" t="s">
        <v>1</v>
      </c>
      <c r="I622" s="250"/>
      <c r="J622" s="247"/>
      <c r="K622" s="247"/>
      <c r="L622" s="251"/>
      <c r="M622" s="252"/>
      <c r="N622" s="253"/>
      <c r="O622" s="253"/>
      <c r="P622" s="253"/>
      <c r="Q622" s="253"/>
      <c r="R622" s="253"/>
      <c r="S622" s="253"/>
      <c r="T622" s="25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55" t="s">
        <v>178</v>
      </c>
      <c r="AU622" s="255" t="s">
        <v>85</v>
      </c>
      <c r="AV622" s="13" t="s">
        <v>83</v>
      </c>
      <c r="AW622" s="13" t="s">
        <v>32</v>
      </c>
      <c r="AX622" s="13" t="s">
        <v>76</v>
      </c>
      <c r="AY622" s="255" t="s">
        <v>168</v>
      </c>
    </row>
    <row r="623" s="14" customFormat="1">
      <c r="A623" s="14"/>
      <c r="B623" s="256"/>
      <c r="C623" s="257"/>
      <c r="D623" s="241" t="s">
        <v>178</v>
      </c>
      <c r="E623" s="258" t="s">
        <v>1</v>
      </c>
      <c r="F623" s="259" t="s">
        <v>724</v>
      </c>
      <c r="G623" s="257"/>
      <c r="H623" s="260">
        <v>2</v>
      </c>
      <c r="I623" s="261"/>
      <c r="J623" s="257"/>
      <c r="K623" s="257"/>
      <c r="L623" s="262"/>
      <c r="M623" s="263"/>
      <c r="N623" s="264"/>
      <c r="O623" s="264"/>
      <c r="P623" s="264"/>
      <c r="Q623" s="264"/>
      <c r="R623" s="264"/>
      <c r="S623" s="264"/>
      <c r="T623" s="265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6" t="s">
        <v>178</v>
      </c>
      <c r="AU623" s="266" t="s">
        <v>85</v>
      </c>
      <c r="AV623" s="14" t="s">
        <v>85</v>
      </c>
      <c r="AW623" s="14" t="s">
        <v>32</v>
      </c>
      <c r="AX623" s="14" t="s">
        <v>76</v>
      </c>
      <c r="AY623" s="266" t="s">
        <v>168</v>
      </c>
    </row>
    <row r="624" s="13" customFormat="1">
      <c r="A624" s="13"/>
      <c r="B624" s="246"/>
      <c r="C624" s="247"/>
      <c r="D624" s="241" t="s">
        <v>178</v>
      </c>
      <c r="E624" s="248" t="s">
        <v>1</v>
      </c>
      <c r="F624" s="249" t="s">
        <v>515</v>
      </c>
      <c r="G624" s="247"/>
      <c r="H624" s="248" t="s">
        <v>1</v>
      </c>
      <c r="I624" s="250"/>
      <c r="J624" s="247"/>
      <c r="K624" s="247"/>
      <c r="L624" s="251"/>
      <c r="M624" s="252"/>
      <c r="N624" s="253"/>
      <c r="O624" s="253"/>
      <c r="P624" s="253"/>
      <c r="Q624" s="253"/>
      <c r="R624" s="253"/>
      <c r="S624" s="253"/>
      <c r="T624" s="254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55" t="s">
        <v>178</v>
      </c>
      <c r="AU624" s="255" t="s">
        <v>85</v>
      </c>
      <c r="AV624" s="13" t="s">
        <v>83</v>
      </c>
      <c r="AW624" s="13" t="s">
        <v>32</v>
      </c>
      <c r="AX624" s="13" t="s">
        <v>76</v>
      </c>
      <c r="AY624" s="255" t="s">
        <v>168</v>
      </c>
    </row>
    <row r="625" s="14" customFormat="1">
      <c r="A625" s="14"/>
      <c r="B625" s="256"/>
      <c r="C625" s="257"/>
      <c r="D625" s="241" t="s">
        <v>178</v>
      </c>
      <c r="E625" s="258" t="s">
        <v>1</v>
      </c>
      <c r="F625" s="259" t="s">
        <v>724</v>
      </c>
      <c r="G625" s="257"/>
      <c r="H625" s="260">
        <v>2</v>
      </c>
      <c r="I625" s="261"/>
      <c r="J625" s="257"/>
      <c r="K625" s="257"/>
      <c r="L625" s="262"/>
      <c r="M625" s="263"/>
      <c r="N625" s="264"/>
      <c r="O625" s="264"/>
      <c r="P625" s="264"/>
      <c r="Q625" s="264"/>
      <c r="R625" s="264"/>
      <c r="S625" s="264"/>
      <c r="T625" s="265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66" t="s">
        <v>178</v>
      </c>
      <c r="AU625" s="266" t="s">
        <v>85</v>
      </c>
      <c r="AV625" s="14" t="s">
        <v>85</v>
      </c>
      <c r="AW625" s="14" t="s">
        <v>32</v>
      </c>
      <c r="AX625" s="14" t="s">
        <v>76</v>
      </c>
      <c r="AY625" s="266" t="s">
        <v>168</v>
      </c>
    </row>
    <row r="626" s="15" customFormat="1">
      <c r="A626" s="15"/>
      <c r="B626" s="267"/>
      <c r="C626" s="268"/>
      <c r="D626" s="241" t="s">
        <v>178</v>
      </c>
      <c r="E626" s="269" t="s">
        <v>1</v>
      </c>
      <c r="F626" s="270" t="s">
        <v>183</v>
      </c>
      <c r="G626" s="268"/>
      <c r="H626" s="271">
        <v>4</v>
      </c>
      <c r="I626" s="272"/>
      <c r="J626" s="268"/>
      <c r="K626" s="268"/>
      <c r="L626" s="273"/>
      <c r="M626" s="274"/>
      <c r="N626" s="275"/>
      <c r="O626" s="275"/>
      <c r="P626" s="275"/>
      <c r="Q626" s="275"/>
      <c r="R626" s="275"/>
      <c r="S626" s="275"/>
      <c r="T626" s="276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77" t="s">
        <v>178</v>
      </c>
      <c r="AU626" s="277" t="s">
        <v>85</v>
      </c>
      <c r="AV626" s="15" t="s">
        <v>174</v>
      </c>
      <c r="AW626" s="15" t="s">
        <v>32</v>
      </c>
      <c r="AX626" s="15" t="s">
        <v>83</v>
      </c>
      <c r="AY626" s="277" t="s">
        <v>168</v>
      </c>
    </row>
    <row r="627" s="2" customFormat="1" ht="16.5" customHeight="1">
      <c r="A627" s="39"/>
      <c r="B627" s="40"/>
      <c r="C627" s="228" t="s">
        <v>741</v>
      </c>
      <c r="D627" s="228" t="s">
        <v>170</v>
      </c>
      <c r="E627" s="229" t="s">
        <v>742</v>
      </c>
      <c r="F627" s="230" t="s">
        <v>743</v>
      </c>
      <c r="G627" s="231" t="s">
        <v>695</v>
      </c>
      <c r="H627" s="232">
        <v>4</v>
      </c>
      <c r="I627" s="233"/>
      <c r="J627" s="234">
        <f>ROUND(I627*H627,2)</f>
        <v>0</v>
      </c>
      <c r="K627" s="230" t="s">
        <v>173</v>
      </c>
      <c r="L627" s="45"/>
      <c r="M627" s="235" t="s">
        <v>1</v>
      </c>
      <c r="N627" s="236" t="s">
        <v>41</v>
      </c>
      <c r="O627" s="92"/>
      <c r="P627" s="237">
        <f>O627*H627</f>
        <v>0</v>
      </c>
      <c r="Q627" s="237">
        <v>0</v>
      </c>
      <c r="R627" s="237">
        <f>Q627*H627</f>
        <v>0</v>
      </c>
      <c r="S627" s="237">
        <v>0.0022499999999999998</v>
      </c>
      <c r="T627" s="238">
        <f>S627*H627</f>
        <v>0.0089999999999999993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39" t="s">
        <v>298</v>
      </c>
      <c r="AT627" s="239" t="s">
        <v>170</v>
      </c>
      <c r="AU627" s="239" t="s">
        <v>85</v>
      </c>
      <c r="AY627" s="18" t="s">
        <v>168</v>
      </c>
      <c r="BE627" s="240">
        <f>IF(N627="základní",J627,0)</f>
        <v>0</v>
      </c>
      <c r="BF627" s="240">
        <f>IF(N627="snížená",J627,0)</f>
        <v>0</v>
      </c>
      <c r="BG627" s="240">
        <f>IF(N627="zákl. přenesená",J627,0)</f>
        <v>0</v>
      </c>
      <c r="BH627" s="240">
        <f>IF(N627="sníž. přenesená",J627,0)</f>
        <v>0</v>
      </c>
      <c r="BI627" s="240">
        <f>IF(N627="nulová",J627,0)</f>
        <v>0</v>
      </c>
      <c r="BJ627" s="18" t="s">
        <v>83</v>
      </c>
      <c r="BK627" s="240">
        <f>ROUND(I627*H627,2)</f>
        <v>0</v>
      </c>
      <c r="BL627" s="18" t="s">
        <v>298</v>
      </c>
      <c r="BM627" s="239" t="s">
        <v>744</v>
      </c>
    </row>
    <row r="628" s="2" customFormat="1">
      <c r="A628" s="39"/>
      <c r="B628" s="40"/>
      <c r="C628" s="41"/>
      <c r="D628" s="241" t="s">
        <v>176</v>
      </c>
      <c r="E628" s="41"/>
      <c r="F628" s="242" t="s">
        <v>745</v>
      </c>
      <c r="G628" s="41"/>
      <c r="H628" s="41"/>
      <c r="I628" s="243"/>
      <c r="J628" s="41"/>
      <c r="K628" s="41"/>
      <c r="L628" s="45"/>
      <c r="M628" s="244"/>
      <c r="N628" s="245"/>
      <c r="O628" s="92"/>
      <c r="P628" s="92"/>
      <c r="Q628" s="92"/>
      <c r="R628" s="92"/>
      <c r="S628" s="92"/>
      <c r="T628" s="93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T628" s="18" t="s">
        <v>176</v>
      </c>
      <c r="AU628" s="18" t="s">
        <v>85</v>
      </c>
    </row>
    <row r="629" s="13" customFormat="1">
      <c r="A629" s="13"/>
      <c r="B629" s="246"/>
      <c r="C629" s="247"/>
      <c r="D629" s="241" t="s">
        <v>178</v>
      </c>
      <c r="E629" s="248" t="s">
        <v>1</v>
      </c>
      <c r="F629" s="249" t="s">
        <v>512</v>
      </c>
      <c r="G629" s="247"/>
      <c r="H629" s="248" t="s">
        <v>1</v>
      </c>
      <c r="I629" s="250"/>
      <c r="J629" s="247"/>
      <c r="K629" s="247"/>
      <c r="L629" s="251"/>
      <c r="M629" s="252"/>
      <c r="N629" s="253"/>
      <c r="O629" s="253"/>
      <c r="P629" s="253"/>
      <c r="Q629" s="253"/>
      <c r="R629" s="253"/>
      <c r="S629" s="253"/>
      <c r="T629" s="254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5" t="s">
        <v>178</v>
      </c>
      <c r="AU629" s="255" t="s">
        <v>85</v>
      </c>
      <c r="AV629" s="13" t="s">
        <v>83</v>
      </c>
      <c r="AW629" s="13" t="s">
        <v>32</v>
      </c>
      <c r="AX629" s="13" t="s">
        <v>76</v>
      </c>
      <c r="AY629" s="255" t="s">
        <v>168</v>
      </c>
    </row>
    <row r="630" s="14" customFormat="1">
      <c r="A630" s="14"/>
      <c r="B630" s="256"/>
      <c r="C630" s="257"/>
      <c r="D630" s="241" t="s">
        <v>178</v>
      </c>
      <c r="E630" s="258" t="s">
        <v>1</v>
      </c>
      <c r="F630" s="259" t="s">
        <v>83</v>
      </c>
      <c r="G630" s="257"/>
      <c r="H630" s="260">
        <v>1</v>
      </c>
      <c r="I630" s="261"/>
      <c r="J630" s="257"/>
      <c r="K630" s="257"/>
      <c r="L630" s="262"/>
      <c r="M630" s="263"/>
      <c r="N630" s="264"/>
      <c r="O630" s="264"/>
      <c r="P630" s="264"/>
      <c r="Q630" s="264"/>
      <c r="R630" s="264"/>
      <c r="S630" s="264"/>
      <c r="T630" s="26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6" t="s">
        <v>178</v>
      </c>
      <c r="AU630" s="266" t="s">
        <v>85</v>
      </c>
      <c r="AV630" s="14" t="s">
        <v>85</v>
      </c>
      <c r="AW630" s="14" t="s">
        <v>32</v>
      </c>
      <c r="AX630" s="14" t="s">
        <v>76</v>
      </c>
      <c r="AY630" s="266" t="s">
        <v>168</v>
      </c>
    </row>
    <row r="631" s="13" customFormat="1">
      <c r="A631" s="13"/>
      <c r="B631" s="246"/>
      <c r="C631" s="247"/>
      <c r="D631" s="241" t="s">
        <v>178</v>
      </c>
      <c r="E631" s="248" t="s">
        <v>1</v>
      </c>
      <c r="F631" s="249" t="s">
        <v>515</v>
      </c>
      <c r="G631" s="247"/>
      <c r="H631" s="248" t="s">
        <v>1</v>
      </c>
      <c r="I631" s="250"/>
      <c r="J631" s="247"/>
      <c r="K631" s="247"/>
      <c r="L631" s="251"/>
      <c r="M631" s="252"/>
      <c r="N631" s="253"/>
      <c r="O631" s="253"/>
      <c r="P631" s="253"/>
      <c r="Q631" s="253"/>
      <c r="R631" s="253"/>
      <c r="S631" s="253"/>
      <c r="T631" s="25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55" t="s">
        <v>178</v>
      </c>
      <c r="AU631" s="255" t="s">
        <v>85</v>
      </c>
      <c r="AV631" s="13" t="s">
        <v>83</v>
      </c>
      <c r="AW631" s="13" t="s">
        <v>32</v>
      </c>
      <c r="AX631" s="13" t="s">
        <v>76</v>
      </c>
      <c r="AY631" s="255" t="s">
        <v>168</v>
      </c>
    </row>
    <row r="632" s="14" customFormat="1">
      <c r="A632" s="14"/>
      <c r="B632" s="256"/>
      <c r="C632" s="257"/>
      <c r="D632" s="241" t="s">
        <v>178</v>
      </c>
      <c r="E632" s="258" t="s">
        <v>1</v>
      </c>
      <c r="F632" s="259" t="s">
        <v>735</v>
      </c>
      <c r="G632" s="257"/>
      <c r="H632" s="260">
        <v>3</v>
      </c>
      <c r="I632" s="261"/>
      <c r="J632" s="257"/>
      <c r="K632" s="257"/>
      <c r="L632" s="262"/>
      <c r="M632" s="263"/>
      <c r="N632" s="264"/>
      <c r="O632" s="264"/>
      <c r="P632" s="264"/>
      <c r="Q632" s="264"/>
      <c r="R632" s="264"/>
      <c r="S632" s="264"/>
      <c r="T632" s="26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6" t="s">
        <v>178</v>
      </c>
      <c r="AU632" s="266" t="s">
        <v>85</v>
      </c>
      <c r="AV632" s="14" t="s">
        <v>85</v>
      </c>
      <c r="AW632" s="14" t="s">
        <v>32</v>
      </c>
      <c r="AX632" s="14" t="s">
        <v>76</v>
      </c>
      <c r="AY632" s="266" t="s">
        <v>168</v>
      </c>
    </row>
    <row r="633" s="15" customFormat="1">
      <c r="A633" s="15"/>
      <c r="B633" s="267"/>
      <c r="C633" s="268"/>
      <c r="D633" s="241" t="s">
        <v>178</v>
      </c>
      <c r="E633" s="269" t="s">
        <v>1</v>
      </c>
      <c r="F633" s="270" t="s">
        <v>183</v>
      </c>
      <c r="G633" s="268"/>
      <c r="H633" s="271">
        <v>4</v>
      </c>
      <c r="I633" s="272"/>
      <c r="J633" s="268"/>
      <c r="K633" s="268"/>
      <c r="L633" s="273"/>
      <c r="M633" s="274"/>
      <c r="N633" s="275"/>
      <c r="O633" s="275"/>
      <c r="P633" s="275"/>
      <c r="Q633" s="275"/>
      <c r="R633" s="275"/>
      <c r="S633" s="275"/>
      <c r="T633" s="276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77" t="s">
        <v>178</v>
      </c>
      <c r="AU633" s="277" t="s">
        <v>85</v>
      </c>
      <c r="AV633" s="15" t="s">
        <v>174</v>
      </c>
      <c r="AW633" s="15" t="s">
        <v>32</v>
      </c>
      <c r="AX633" s="15" t="s">
        <v>83</v>
      </c>
      <c r="AY633" s="277" t="s">
        <v>168</v>
      </c>
    </row>
    <row r="634" s="2" customFormat="1" ht="16.5" customHeight="1">
      <c r="A634" s="39"/>
      <c r="B634" s="40"/>
      <c r="C634" s="228" t="s">
        <v>746</v>
      </c>
      <c r="D634" s="228" t="s">
        <v>170</v>
      </c>
      <c r="E634" s="229" t="s">
        <v>747</v>
      </c>
      <c r="F634" s="230" t="s">
        <v>748</v>
      </c>
      <c r="G634" s="231" t="s">
        <v>695</v>
      </c>
      <c r="H634" s="232">
        <v>12</v>
      </c>
      <c r="I634" s="233"/>
      <c r="J634" s="234">
        <f>ROUND(I634*H634,2)</f>
        <v>0</v>
      </c>
      <c r="K634" s="230" t="s">
        <v>173</v>
      </c>
      <c r="L634" s="45"/>
      <c r="M634" s="235" t="s">
        <v>1</v>
      </c>
      <c r="N634" s="236" t="s">
        <v>41</v>
      </c>
      <c r="O634" s="92"/>
      <c r="P634" s="237">
        <f>O634*H634</f>
        <v>0</v>
      </c>
      <c r="Q634" s="237">
        <v>0</v>
      </c>
      <c r="R634" s="237">
        <f>Q634*H634</f>
        <v>0</v>
      </c>
      <c r="S634" s="237">
        <v>0.00085999999999999998</v>
      </c>
      <c r="T634" s="238">
        <f>S634*H634</f>
        <v>0.010319999999999999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39" t="s">
        <v>298</v>
      </c>
      <c r="AT634" s="239" t="s">
        <v>170</v>
      </c>
      <c r="AU634" s="239" t="s">
        <v>85</v>
      </c>
      <c r="AY634" s="18" t="s">
        <v>168</v>
      </c>
      <c r="BE634" s="240">
        <f>IF(N634="základní",J634,0)</f>
        <v>0</v>
      </c>
      <c r="BF634" s="240">
        <f>IF(N634="snížená",J634,0)</f>
        <v>0</v>
      </c>
      <c r="BG634" s="240">
        <f>IF(N634="zákl. přenesená",J634,0)</f>
        <v>0</v>
      </c>
      <c r="BH634" s="240">
        <f>IF(N634="sníž. přenesená",J634,0)</f>
        <v>0</v>
      </c>
      <c r="BI634" s="240">
        <f>IF(N634="nulová",J634,0)</f>
        <v>0</v>
      </c>
      <c r="BJ634" s="18" t="s">
        <v>83</v>
      </c>
      <c r="BK634" s="240">
        <f>ROUND(I634*H634,2)</f>
        <v>0</v>
      </c>
      <c r="BL634" s="18" t="s">
        <v>298</v>
      </c>
      <c r="BM634" s="239" t="s">
        <v>749</v>
      </c>
    </row>
    <row r="635" s="2" customFormat="1">
      <c r="A635" s="39"/>
      <c r="B635" s="40"/>
      <c r="C635" s="41"/>
      <c r="D635" s="241" t="s">
        <v>176</v>
      </c>
      <c r="E635" s="41"/>
      <c r="F635" s="242" t="s">
        <v>750</v>
      </c>
      <c r="G635" s="41"/>
      <c r="H635" s="41"/>
      <c r="I635" s="243"/>
      <c r="J635" s="41"/>
      <c r="K635" s="41"/>
      <c r="L635" s="45"/>
      <c r="M635" s="244"/>
      <c r="N635" s="245"/>
      <c r="O635" s="92"/>
      <c r="P635" s="92"/>
      <c r="Q635" s="92"/>
      <c r="R635" s="92"/>
      <c r="S635" s="92"/>
      <c r="T635" s="93"/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T635" s="18" t="s">
        <v>176</v>
      </c>
      <c r="AU635" s="18" t="s">
        <v>85</v>
      </c>
    </row>
    <row r="636" s="14" customFormat="1">
      <c r="A636" s="14"/>
      <c r="B636" s="256"/>
      <c r="C636" s="257"/>
      <c r="D636" s="241" t="s">
        <v>178</v>
      </c>
      <c r="E636" s="258" t="s">
        <v>1</v>
      </c>
      <c r="F636" s="259" t="s">
        <v>751</v>
      </c>
      <c r="G636" s="257"/>
      <c r="H636" s="260">
        <v>4</v>
      </c>
      <c r="I636" s="261"/>
      <c r="J636" s="257"/>
      <c r="K636" s="257"/>
      <c r="L636" s="262"/>
      <c r="M636" s="263"/>
      <c r="N636" s="264"/>
      <c r="O636" s="264"/>
      <c r="P636" s="264"/>
      <c r="Q636" s="264"/>
      <c r="R636" s="264"/>
      <c r="S636" s="264"/>
      <c r="T636" s="265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66" t="s">
        <v>178</v>
      </c>
      <c r="AU636" s="266" t="s">
        <v>85</v>
      </c>
      <c r="AV636" s="14" t="s">
        <v>85</v>
      </c>
      <c r="AW636" s="14" t="s">
        <v>32</v>
      </c>
      <c r="AX636" s="14" t="s">
        <v>76</v>
      </c>
      <c r="AY636" s="266" t="s">
        <v>168</v>
      </c>
    </row>
    <row r="637" s="14" customFormat="1">
      <c r="A637" s="14"/>
      <c r="B637" s="256"/>
      <c r="C637" s="257"/>
      <c r="D637" s="241" t="s">
        <v>178</v>
      </c>
      <c r="E637" s="258" t="s">
        <v>1</v>
      </c>
      <c r="F637" s="259" t="s">
        <v>752</v>
      </c>
      <c r="G637" s="257"/>
      <c r="H637" s="260">
        <v>4</v>
      </c>
      <c r="I637" s="261"/>
      <c r="J637" s="257"/>
      <c r="K637" s="257"/>
      <c r="L637" s="262"/>
      <c r="M637" s="263"/>
      <c r="N637" s="264"/>
      <c r="O637" s="264"/>
      <c r="P637" s="264"/>
      <c r="Q637" s="264"/>
      <c r="R637" s="264"/>
      <c r="S637" s="264"/>
      <c r="T637" s="265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6" t="s">
        <v>178</v>
      </c>
      <c r="AU637" s="266" t="s">
        <v>85</v>
      </c>
      <c r="AV637" s="14" t="s">
        <v>85</v>
      </c>
      <c r="AW637" s="14" t="s">
        <v>32</v>
      </c>
      <c r="AX637" s="14" t="s">
        <v>76</v>
      </c>
      <c r="AY637" s="266" t="s">
        <v>168</v>
      </c>
    </row>
    <row r="638" s="14" customFormat="1">
      <c r="A638" s="14"/>
      <c r="B638" s="256"/>
      <c r="C638" s="257"/>
      <c r="D638" s="241" t="s">
        <v>178</v>
      </c>
      <c r="E638" s="258" t="s">
        <v>1</v>
      </c>
      <c r="F638" s="259" t="s">
        <v>753</v>
      </c>
      <c r="G638" s="257"/>
      <c r="H638" s="260">
        <v>4</v>
      </c>
      <c r="I638" s="261"/>
      <c r="J638" s="257"/>
      <c r="K638" s="257"/>
      <c r="L638" s="262"/>
      <c r="M638" s="263"/>
      <c r="N638" s="264"/>
      <c r="O638" s="264"/>
      <c r="P638" s="264"/>
      <c r="Q638" s="264"/>
      <c r="R638" s="264"/>
      <c r="S638" s="264"/>
      <c r="T638" s="265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6" t="s">
        <v>178</v>
      </c>
      <c r="AU638" s="266" t="s">
        <v>85</v>
      </c>
      <c r="AV638" s="14" t="s">
        <v>85</v>
      </c>
      <c r="AW638" s="14" t="s">
        <v>32</v>
      </c>
      <c r="AX638" s="14" t="s">
        <v>76</v>
      </c>
      <c r="AY638" s="266" t="s">
        <v>168</v>
      </c>
    </row>
    <row r="639" s="15" customFormat="1">
      <c r="A639" s="15"/>
      <c r="B639" s="267"/>
      <c r="C639" s="268"/>
      <c r="D639" s="241" t="s">
        <v>178</v>
      </c>
      <c r="E639" s="269" t="s">
        <v>1</v>
      </c>
      <c r="F639" s="270" t="s">
        <v>183</v>
      </c>
      <c r="G639" s="268"/>
      <c r="H639" s="271">
        <v>12</v>
      </c>
      <c r="I639" s="272"/>
      <c r="J639" s="268"/>
      <c r="K639" s="268"/>
      <c r="L639" s="273"/>
      <c r="M639" s="274"/>
      <c r="N639" s="275"/>
      <c r="O639" s="275"/>
      <c r="P639" s="275"/>
      <c r="Q639" s="275"/>
      <c r="R639" s="275"/>
      <c r="S639" s="275"/>
      <c r="T639" s="276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T639" s="277" t="s">
        <v>178</v>
      </c>
      <c r="AU639" s="277" t="s">
        <v>85</v>
      </c>
      <c r="AV639" s="15" t="s">
        <v>174</v>
      </c>
      <c r="AW639" s="15" t="s">
        <v>32</v>
      </c>
      <c r="AX639" s="15" t="s">
        <v>83</v>
      </c>
      <c r="AY639" s="277" t="s">
        <v>168</v>
      </c>
    </row>
    <row r="640" s="12" customFormat="1" ht="22.8" customHeight="1">
      <c r="A640" s="12"/>
      <c r="B640" s="212"/>
      <c r="C640" s="213"/>
      <c r="D640" s="214" t="s">
        <v>75</v>
      </c>
      <c r="E640" s="226" t="s">
        <v>754</v>
      </c>
      <c r="F640" s="226" t="s">
        <v>755</v>
      </c>
      <c r="G640" s="213"/>
      <c r="H640" s="213"/>
      <c r="I640" s="216"/>
      <c r="J640" s="227">
        <f>BK640</f>
        <v>0</v>
      </c>
      <c r="K640" s="213"/>
      <c r="L640" s="218"/>
      <c r="M640" s="219"/>
      <c r="N640" s="220"/>
      <c r="O640" s="220"/>
      <c r="P640" s="221">
        <f>SUM(P641:P652)</f>
        <v>0</v>
      </c>
      <c r="Q640" s="220"/>
      <c r="R640" s="221">
        <f>SUM(R641:R652)</f>
        <v>0</v>
      </c>
      <c r="S640" s="220"/>
      <c r="T640" s="222">
        <f>SUM(T641:T652)</f>
        <v>2.9698500000000001</v>
      </c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R640" s="223" t="s">
        <v>85</v>
      </c>
      <c r="AT640" s="224" t="s">
        <v>75</v>
      </c>
      <c r="AU640" s="224" t="s">
        <v>83</v>
      </c>
      <c r="AY640" s="223" t="s">
        <v>168</v>
      </c>
      <c r="BK640" s="225">
        <f>SUM(BK641:BK652)</f>
        <v>0</v>
      </c>
    </row>
    <row r="641" s="2" customFormat="1" ht="21.75" customHeight="1">
      <c r="A641" s="39"/>
      <c r="B641" s="40"/>
      <c r="C641" s="228" t="s">
        <v>756</v>
      </c>
      <c r="D641" s="228" t="s">
        <v>170</v>
      </c>
      <c r="E641" s="229" t="s">
        <v>757</v>
      </c>
      <c r="F641" s="230" t="s">
        <v>758</v>
      </c>
      <c r="G641" s="231" t="s">
        <v>114</v>
      </c>
      <c r="H641" s="232">
        <v>76.150000000000006</v>
      </c>
      <c r="I641" s="233"/>
      <c r="J641" s="234">
        <f>ROUND(I641*H641,2)</f>
        <v>0</v>
      </c>
      <c r="K641" s="230" t="s">
        <v>173</v>
      </c>
      <c r="L641" s="45"/>
      <c r="M641" s="235" t="s">
        <v>1</v>
      </c>
      <c r="N641" s="236" t="s">
        <v>41</v>
      </c>
      <c r="O641" s="92"/>
      <c r="P641" s="237">
        <f>O641*H641</f>
        <v>0</v>
      </c>
      <c r="Q641" s="237">
        <v>0</v>
      </c>
      <c r="R641" s="237">
        <f>Q641*H641</f>
        <v>0</v>
      </c>
      <c r="S641" s="237">
        <v>0.014</v>
      </c>
      <c r="T641" s="238">
        <f>S641*H641</f>
        <v>1.0661000000000001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9" t="s">
        <v>298</v>
      </c>
      <c r="AT641" s="239" t="s">
        <v>170</v>
      </c>
      <c r="AU641" s="239" t="s">
        <v>85</v>
      </c>
      <c r="AY641" s="18" t="s">
        <v>168</v>
      </c>
      <c r="BE641" s="240">
        <f>IF(N641="základní",J641,0)</f>
        <v>0</v>
      </c>
      <c r="BF641" s="240">
        <f>IF(N641="snížená",J641,0)</f>
        <v>0</v>
      </c>
      <c r="BG641" s="240">
        <f>IF(N641="zákl. přenesená",J641,0)</f>
        <v>0</v>
      </c>
      <c r="BH641" s="240">
        <f>IF(N641="sníž. přenesená",J641,0)</f>
        <v>0</v>
      </c>
      <c r="BI641" s="240">
        <f>IF(N641="nulová",J641,0)</f>
        <v>0</v>
      </c>
      <c r="BJ641" s="18" t="s">
        <v>83</v>
      </c>
      <c r="BK641" s="240">
        <f>ROUND(I641*H641,2)</f>
        <v>0</v>
      </c>
      <c r="BL641" s="18" t="s">
        <v>298</v>
      </c>
      <c r="BM641" s="239" t="s">
        <v>759</v>
      </c>
    </row>
    <row r="642" s="2" customFormat="1">
      <c r="A642" s="39"/>
      <c r="B642" s="40"/>
      <c r="C642" s="41"/>
      <c r="D642" s="241" t="s">
        <v>176</v>
      </c>
      <c r="E642" s="41"/>
      <c r="F642" s="242" t="s">
        <v>760</v>
      </c>
      <c r="G642" s="41"/>
      <c r="H642" s="41"/>
      <c r="I642" s="243"/>
      <c r="J642" s="41"/>
      <c r="K642" s="41"/>
      <c r="L642" s="45"/>
      <c r="M642" s="244"/>
      <c r="N642" s="245"/>
      <c r="O642" s="92"/>
      <c r="P642" s="92"/>
      <c r="Q642" s="92"/>
      <c r="R642" s="92"/>
      <c r="S642" s="92"/>
      <c r="T642" s="93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T642" s="18" t="s">
        <v>176</v>
      </c>
      <c r="AU642" s="18" t="s">
        <v>85</v>
      </c>
    </row>
    <row r="643" s="13" customFormat="1">
      <c r="A643" s="13"/>
      <c r="B643" s="246"/>
      <c r="C643" s="247"/>
      <c r="D643" s="241" t="s">
        <v>178</v>
      </c>
      <c r="E643" s="248" t="s">
        <v>1</v>
      </c>
      <c r="F643" s="249" t="s">
        <v>417</v>
      </c>
      <c r="G643" s="247"/>
      <c r="H643" s="248" t="s">
        <v>1</v>
      </c>
      <c r="I643" s="250"/>
      <c r="J643" s="247"/>
      <c r="K643" s="247"/>
      <c r="L643" s="251"/>
      <c r="M643" s="252"/>
      <c r="N643" s="253"/>
      <c r="O643" s="253"/>
      <c r="P643" s="253"/>
      <c r="Q643" s="253"/>
      <c r="R643" s="253"/>
      <c r="S643" s="253"/>
      <c r="T643" s="25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55" t="s">
        <v>178</v>
      </c>
      <c r="AU643" s="255" t="s">
        <v>85</v>
      </c>
      <c r="AV643" s="13" t="s">
        <v>83</v>
      </c>
      <c r="AW643" s="13" t="s">
        <v>32</v>
      </c>
      <c r="AX643" s="13" t="s">
        <v>76</v>
      </c>
      <c r="AY643" s="255" t="s">
        <v>168</v>
      </c>
    </row>
    <row r="644" s="13" customFormat="1">
      <c r="A644" s="13"/>
      <c r="B644" s="246"/>
      <c r="C644" s="247"/>
      <c r="D644" s="241" t="s">
        <v>178</v>
      </c>
      <c r="E644" s="248" t="s">
        <v>1</v>
      </c>
      <c r="F644" s="249" t="s">
        <v>471</v>
      </c>
      <c r="G644" s="247"/>
      <c r="H644" s="248" t="s">
        <v>1</v>
      </c>
      <c r="I644" s="250"/>
      <c r="J644" s="247"/>
      <c r="K644" s="247"/>
      <c r="L644" s="251"/>
      <c r="M644" s="252"/>
      <c r="N644" s="253"/>
      <c r="O644" s="253"/>
      <c r="P644" s="253"/>
      <c r="Q644" s="253"/>
      <c r="R644" s="253"/>
      <c r="S644" s="253"/>
      <c r="T644" s="254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55" t="s">
        <v>178</v>
      </c>
      <c r="AU644" s="255" t="s">
        <v>85</v>
      </c>
      <c r="AV644" s="13" t="s">
        <v>83</v>
      </c>
      <c r="AW644" s="13" t="s">
        <v>32</v>
      </c>
      <c r="AX644" s="13" t="s">
        <v>76</v>
      </c>
      <c r="AY644" s="255" t="s">
        <v>168</v>
      </c>
    </row>
    <row r="645" s="14" customFormat="1">
      <c r="A645" s="14"/>
      <c r="B645" s="256"/>
      <c r="C645" s="257"/>
      <c r="D645" s="241" t="s">
        <v>178</v>
      </c>
      <c r="E645" s="258" t="s">
        <v>1</v>
      </c>
      <c r="F645" s="259" t="s">
        <v>761</v>
      </c>
      <c r="G645" s="257"/>
      <c r="H645" s="260">
        <v>76.150000000000006</v>
      </c>
      <c r="I645" s="261"/>
      <c r="J645" s="257"/>
      <c r="K645" s="257"/>
      <c r="L645" s="262"/>
      <c r="M645" s="263"/>
      <c r="N645" s="264"/>
      <c r="O645" s="264"/>
      <c r="P645" s="264"/>
      <c r="Q645" s="264"/>
      <c r="R645" s="264"/>
      <c r="S645" s="264"/>
      <c r="T645" s="265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6" t="s">
        <v>178</v>
      </c>
      <c r="AU645" s="266" t="s">
        <v>85</v>
      </c>
      <c r="AV645" s="14" t="s">
        <v>85</v>
      </c>
      <c r="AW645" s="14" t="s">
        <v>32</v>
      </c>
      <c r="AX645" s="14" t="s">
        <v>76</v>
      </c>
      <c r="AY645" s="266" t="s">
        <v>168</v>
      </c>
    </row>
    <row r="646" s="15" customFormat="1">
      <c r="A646" s="15"/>
      <c r="B646" s="267"/>
      <c r="C646" s="268"/>
      <c r="D646" s="241" t="s">
        <v>178</v>
      </c>
      <c r="E646" s="269" t="s">
        <v>1</v>
      </c>
      <c r="F646" s="270" t="s">
        <v>183</v>
      </c>
      <c r="G646" s="268"/>
      <c r="H646" s="271">
        <v>76.150000000000006</v>
      </c>
      <c r="I646" s="272"/>
      <c r="J646" s="268"/>
      <c r="K646" s="268"/>
      <c r="L646" s="273"/>
      <c r="M646" s="274"/>
      <c r="N646" s="275"/>
      <c r="O646" s="275"/>
      <c r="P646" s="275"/>
      <c r="Q646" s="275"/>
      <c r="R646" s="275"/>
      <c r="S646" s="275"/>
      <c r="T646" s="276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77" t="s">
        <v>178</v>
      </c>
      <c r="AU646" s="277" t="s">
        <v>85</v>
      </c>
      <c r="AV646" s="15" t="s">
        <v>174</v>
      </c>
      <c r="AW646" s="15" t="s">
        <v>32</v>
      </c>
      <c r="AX646" s="15" t="s">
        <v>83</v>
      </c>
      <c r="AY646" s="277" t="s">
        <v>168</v>
      </c>
    </row>
    <row r="647" s="2" customFormat="1" ht="16.5" customHeight="1">
      <c r="A647" s="39"/>
      <c r="B647" s="40"/>
      <c r="C647" s="228" t="s">
        <v>762</v>
      </c>
      <c r="D647" s="228" t="s">
        <v>170</v>
      </c>
      <c r="E647" s="229" t="s">
        <v>763</v>
      </c>
      <c r="F647" s="230" t="s">
        <v>764</v>
      </c>
      <c r="G647" s="231" t="s">
        <v>114</v>
      </c>
      <c r="H647" s="232">
        <v>76.150000000000006</v>
      </c>
      <c r="I647" s="233"/>
      <c r="J647" s="234">
        <f>ROUND(I647*H647,2)</f>
        <v>0</v>
      </c>
      <c r="K647" s="230" t="s">
        <v>1</v>
      </c>
      <c r="L647" s="45"/>
      <c r="M647" s="235" t="s">
        <v>1</v>
      </c>
      <c r="N647" s="236" t="s">
        <v>41</v>
      </c>
      <c r="O647" s="92"/>
      <c r="P647" s="237">
        <f>O647*H647</f>
        <v>0</v>
      </c>
      <c r="Q647" s="237">
        <v>0</v>
      </c>
      <c r="R647" s="237">
        <f>Q647*H647</f>
        <v>0</v>
      </c>
      <c r="S647" s="237">
        <v>0.025000000000000001</v>
      </c>
      <c r="T647" s="238">
        <f>S647*H647</f>
        <v>1.9037500000000003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39" t="s">
        <v>298</v>
      </c>
      <c r="AT647" s="239" t="s">
        <v>170</v>
      </c>
      <c r="AU647" s="239" t="s">
        <v>85</v>
      </c>
      <c r="AY647" s="18" t="s">
        <v>168</v>
      </c>
      <c r="BE647" s="240">
        <f>IF(N647="základní",J647,0)</f>
        <v>0</v>
      </c>
      <c r="BF647" s="240">
        <f>IF(N647="snížená",J647,0)</f>
        <v>0</v>
      </c>
      <c r="BG647" s="240">
        <f>IF(N647="zákl. přenesená",J647,0)</f>
        <v>0</v>
      </c>
      <c r="BH647" s="240">
        <f>IF(N647="sníž. přenesená",J647,0)</f>
        <v>0</v>
      </c>
      <c r="BI647" s="240">
        <f>IF(N647="nulová",J647,0)</f>
        <v>0</v>
      </c>
      <c r="BJ647" s="18" t="s">
        <v>83</v>
      </c>
      <c r="BK647" s="240">
        <f>ROUND(I647*H647,2)</f>
        <v>0</v>
      </c>
      <c r="BL647" s="18" t="s">
        <v>298</v>
      </c>
      <c r="BM647" s="239" t="s">
        <v>765</v>
      </c>
    </row>
    <row r="648" s="2" customFormat="1">
      <c r="A648" s="39"/>
      <c r="B648" s="40"/>
      <c r="C648" s="41"/>
      <c r="D648" s="241" t="s">
        <v>176</v>
      </c>
      <c r="E648" s="41"/>
      <c r="F648" s="242" t="s">
        <v>766</v>
      </c>
      <c r="G648" s="41"/>
      <c r="H648" s="41"/>
      <c r="I648" s="243"/>
      <c r="J648" s="41"/>
      <c r="K648" s="41"/>
      <c r="L648" s="45"/>
      <c r="M648" s="244"/>
      <c r="N648" s="245"/>
      <c r="O648" s="92"/>
      <c r="P648" s="92"/>
      <c r="Q648" s="92"/>
      <c r="R648" s="92"/>
      <c r="S648" s="92"/>
      <c r="T648" s="93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176</v>
      </c>
      <c r="AU648" s="18" t="s">
        <v>85</v>
      </c>
    </row>
    <row r="649" s="13" customFormat="1">
      <c r="A649" s="13"/>
      <c r="B649" s="246"/>
      <c r="C649" s="247"/>
      <c r="D649" s="241" t="s">
        <v>178</v>
      </c>
      <c r="E649" s="248" t="s">
        <v>1</v>
      </c>
      <c r="F649" s="249" t="s">
        <v>417</v>
      </c>
      <c r="G649" s="247"/>
      <c r="H649" s="248" t="s">
        <v>1</v>
      </c>
      <c r="I649" s="250"/>
      <c r="J649" s="247"/>
      <c r="K649" s="247"/>
      <c r="L649" s="251"/>
      <c r="M649" s="252"/>
      <c r="N649" s="253"/>
      <c r="O649" s="253"/>
      <c r="P649" s="253"/>
      <c r="Q649" s="253"/>
      <c r="R649" s="253"/>
      <c r="S649" s="253"/>
      <c r="T649" s="25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55" t="s">
        <v>178</v>
      </c>
      <c r="AU649" s="255" t="s">
        <v>85</v>
      </c>
      <c r="AV649" s="13" t="s">
        <v>83</v>
      </c>
      <c r="AW649" s="13" t="s">
        <v>32</v>
      </c>
      <c r="AX649" s="13" t="s">
        <v>76</v>
      </c>
      <c r="AY649" s="255" t="s">
        <v>168</v>
      </c>
    </row>
    <row r="650" s="13" customFormat="1">
      <c r="A650" s="13"/>
      <c r="B650" s="246"/>
      <c r="C650" s="247"/>
      <c r="D650" s="241" t="s">
        <v>178</v>
      </c>
      <c r="E650" s="248" t="s">
        <v>1</v>
      </c>
      <c r="F650" s="249" t="s">
        <v>471</v>
      </c>
      <c r="G650" s="247"/>
      <c r="H650" s="248" t="s">
        <v>1</v>
      </c>
      <c r="I650" s="250"/>
      <c r="J650" s="247"/>
      <c r="K650" s="247"/>
      <c r="L650" s="251"/>
      <c r="M650" s="252"/>
      <c r="N650" s="253"/>
      <c r="O650" s="253"/>
      <c r="P650" s="253"/>
      <c r="Q650" s="253"/>
      <c r="R650" s="253"/>
      <c r="S650" s="253"/>
      <c r="T650" s="25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5" t="s">
        <v>178</v>
      </c>
      <c r="AU650" s="255" t="s">
        <v>85</v>
      </c>
      <c r="AV650" s="13" t="s">
        <v>83</v>
      </c>
      <c r="AW650" s="13" t="s">
        <v>32</v>
      </c>
      <c r="AX650" s="13" t="s">
        <v>76</v>
      </c>
      <c r="AY650" s="255" t="s">
        <v>168</v>
      </c>
    </row>
    <row r="651" s="14" customFormat="1">
      <c r="A651" s="14"/>
      <c r="B651" s="256"/>
      <c r="C651" s="257"/>
      <c r="D651" s="241" t="s">
        <v>178</v>
      </c>
      <c r="E651" s="258" t="s">
        <v>1</v>
      </c>
      <c r="F651" s="259" t="s">
        <v>761</v>
      </c>
      <c r="G651" s="257"/>
      <c r="H651" s="260">
        <v>76.150000000000006</v>
      </c>
      <c r="I651" s="261"/>
      <c r="J651" s="257"/>
      <c r="K651" s="257"/>
      <c r="L651" s="262"/>
      <c r="M651" s="263"/>
      <c r="N651" s="264"/>
      <c r="O651" s="264"/>
      <c r="P651" s="264"/>
      <c r="Q651" s="264"/>
      <c r="R651" s="264"/>
      <c r="S651" s="264"/>
      <c r="T651" s="265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6" t="s">
        <v>178</v>
      </c>
      <c r="AU651" s="266" t="s">
        <v>85</v>
      </c>
      <c r="AV651" s="14" t="s">
        <v>85</v>
      </c>
      <c r="AW651" s="14" t="s">
        <v>32</v>
      </c>
      <c r="AX651" s="14" t="s">
        <v>76</v>
      </c>
      <c r="AY651" s="266" t="s">
        <v>168</v>
      </c>
    </row>
    <row r="652" s="15" customFormat="1">
      <c r="A652" s="15"/>
      <c r="B652" s="267"/>
      <c r="C652" s="268"/>
      <c r="D652" s="241" t="s">
        <v>178</v>
      </c>
      <c r="E652" s="269" t="s">
        <v>1</v>
      </c>
      <c r="F652" s="270" t="s">
        <v>183</v>
      </c>
      <c r="G652" s="268"/>
      <c r="H652" s="271">
        <v>76.150000000000006</v>
      </c>
      <c r="I652" s="272"/>
      <c r="J652" s="268"/>
      <c r="K652" s="268"/>
      <c r="L652" s="273"/>
      <c r="M652" s="274"/>
      <c r="N652" s="275"/>
      <c r="O652" s="275"/>
      <c r="P652" s="275"/>
      <c r="Q652" s="275"/>
      <c r="R652" s="275"/>
      <c r="S652" s="275"/>
      <c r="T652" s="276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77" t="s">
        <v>178</v>
      </c>
      <c r="AU652" s="277" t="s">
        <v>85</v>
      </c>
      <c r="AV652" s="15" t="s">
        <v>174</v>
      </c>
      <c r="AW652" s="15" t="s">
        <v>32</v>
      </c>
      <c r="AX652" s="15" t="s">
        <v>83</v>
      </c>
      <c r="AY652" s="277" t="s">
        <v>168</v>
      </c>
    </row>
    <row r="653" s="12" customFormat="1" ht="22.8" customHeight="1">
      <c r="A653" s="12"/>
      <c r="B653" s="212"/>
      <c r="C653" s="213"/>
      <c r="D653" s="214" t="s">
        <v>75</v>
      </c>
      <c r="E653" s="226" t="s">
        <v>767</v>
      </c>
      <c r="F653" s="226" t="s">
        <v>768</v>
      </c>
      <c r="G653" s="213"/>
      <c r="H653" s="213"/>
      <c r="I653" s="216"/>
      <c r="J653" s="227">
        <f>BK653</f>
        <v>0</v>
      </c>
      <c r="K653" s="213"/>
      <c r="L653" s="218"/>
      <c r="M653" s="219"/>
      <c r="N653" s="220"/>
      <c r="O653" s="220"/>
      <c r="P653" s="221">
        <f>SUM(P654:P671)</f>
        <v>0</v>
      </c>
      <c r="Q653" s="220"/>
      <c r="R653" s="221">
        <f>SUM(R654:R671)</f>
        <v>0</v>
      </c>
      <c r="S653" s="220"/>
      <c r="T653" s="222">
        <f>SUM(T654:T671)</f>
        <v>0.37473339999999999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223" t="s">
        <v>85</v>
      </c>
      <c r="AT653" s="224" t="s">
        <v>75</v>
      </c>
      <c r="AU653" s="224" t="s">
        <v>83</v>
      </c>
      <c r="AY653" s="223" t="s">
        <v>168</v>
      </c>
      <c r="BK653" s="225">
        <f>SUM(BK654:BK671)</f>
        <v>0</v>
      </c>
    </row>
    <row r="654" s="2" customFormat="1" ht="16.5" customHeight="1">
      <c r="A654" s="39"/>
      <c r="B654" s="40"/>
      <c r="C654" s="228" t="s">
        <v>769</v>
      </c>
      <c r="D654" s="228" t="s">
        <v>170</v>
      </c>
      <c r="E654" s="229" t="s">
        <v>770</v>
      </c>
      <c r="F654" s="230" t="s">
        <v>771</v>
      </c>
      <c r="G654" s="231" t="s">
        <v>695</v>
      </c>
      <c r="H654" s="232">
        <v>1</v>
      </c>
      <c r="I654" s="233"/>
      <c r="J654" s="234">
        <f>ROUND(I654*H654,2)</f>
        <v>0</v>
      </c>
      <c r="K654" s="230" t="s">
        <v>173</v>
      </c>
      <c r="L654" s="45"/>
      <c r="M654" s="235" t="s">
        <v>1</v>
      </c>
      <c r="N654" s="236" t="s">
        <v>41</v>
      </c>
      <c r="O654" s="92"/>
      <c r="P654" s="237">
        <f>O654*H654</f>
        <v>0</v>
      </c>
      <c r="Q654" s="237">
        <v>0</v>
      </c>
      <c r="R654" s="237">
        <f>Q654*H654</f>
        <v>0</v>
      </c>
      <c r="S654" s="237">
        <v>0.014999999999999999</v>
      </c>
      <c r="T654" s="238">
        <f>S654*H654</f>
        <v>0.014999999999999999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39" t="s">
        <v>298</v>
      </c>
      <c r="AT654" s="239" t="s">
        <v>170</v>
      </c>
      <c r="AU654" s="239" t="s">
        <v>85</v>
      </c>
      <c r="AY654" s="18" t="s">
        <v>168</v>
      </c>
      <c r="BE654" s="240">
        <f>IF(N654="základní",J654,0)</f>
        <v>0</v>
      </c>
      <c r="BF654" s="240">
        <f>IF(N654="snížená",J654,0)</f>
        <v>0</v>
      </c>
      <c r="BG654" s="240">
        <f>IF(N654="zákl. přenesená",J654,0)</f>
        <v>0</v>
      </c>
      <c r="BH654" s="240">
        <f>IF(N654="sníž. přenesená",J654,0)</f>
        <v>0</v>
      </c>
      <c r="BI654" s="240">
        <f>IF(N654="nulová",J654,0)</f>
        <v>0</v>
      </c>
      <c r="BJ654" s="18" t="s">
        <v>83</v>
      </c>
      <c r="BK654" s="240">
        <f>ROUND(I654*H654,2)</f>
        <v>0</v>
      </c>
      <c r="BL654" s="18" t="s">
        <v>298</v>
      </c>
      <c r="BM654" s="239" t="s">
        <v>772</v>
      </c>
    </row>
    <row r="655" s="2" customFormat="1">
      <c r="A655" s="39"/>
      <c r="B655" s="40"/>
      <c r="C655" s="41"/>
      <c r="D655" s="241" t="s">
        <v>176</v>
      </c>
      <c r="E655" s="41"/>
      <c r="F655" s="242" t="s">
        <v>773</v>
      </c>
      <c r="G655" s="41"/>
      <c r="H655" s="41"/>
      <c r="I655" s="243"/>
      <c r="J655" s="41"/>
      <c r="K655" s="41"/>
      <c r="L655" s="45"/>
      <c r="M655" s="244"/>
      <c r="N655" s="245"/>
      <c r="O655" s="92"/>
      <c r="P655" s="92"/>
      <c r="Q655" s="92"/>
      <c r="R655" s="92"/>
      <c r="S655" s="92"/>
      <c r="T655" s="93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T655" s="18" t="s">
        <v>176</v>
      </c>
      <c r="AU655" s="18" t="s">
        <v>85</v>
      </c>
    </row>
    <row r="656" s="13" customFormat="1">
      <c r="A656" s="13"/>
      <c r="B656" s="246"/>
      <c r="C656" s="247"/>
      <c r="D656" s="241" t="s">
        <v>178</v>
      </c>
      <c r="E656" s="248" t="s">
        <v>1</v>
      </c>
      <c r="F656" s="249" t="s">
        <v>326</v>
      </c>
      <c r="G656" s="247"/>
      <c r="H656" s="248" t="s">
        <v>1</v>
      </c>
      <c r="I656" s="250"/>
      <c r="J656" s="247"/>
      <c r="K656" s="247"/>
      <c r="L656" s="251"/>
      <c r="M656" s="252"/>
      <c r="N656" s="253"/>
      <c r="O656" s="253"/>
      <c r="P656" s="253"/>
      <c r="Q656" s="253"/>
      <c r="R656" s="253"/>
      <c r="S656" s="253"/>
      <c r="T656" s="254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55" t="s">
        <v>178</v>
      </c>
      <c r="AU656" s="255" t="s">
        <v>85</v>
      </c>
      <c r="AV656" s="13" t="s">
        <v>83</v>
      </c>
      <c r="AW656" s="13" t="s">
        <v>32</v>
      </c>
      <c r="AX656" s="13" t="s">
        <v>76</v>
      </c>
      <c r="AY656" s="255" t="s">
        <v>168</v>
      </c>
    </row>
    <row r="657" s="14" customFormat="1">
      <c r="A657" s="14"/>
      <c r="B657" s="256"/>
      <c r="C657" s="257"/>
      <c r="D657" s="241" t="s">
        <v>178</v>
      </c>
      <c r="E657" s="258" t="s">
        <v>1</v>
      </c>
      <c r="F657" s="259" t="s">
        <v>774</v>
      </c>
      <c r="G657" s="257"/>
      <c r="H657" s="260">
        <v>1</v>
      </c>
      <c r="I657" s="261"/>
      <c r="J657" s="257"/>
      <c r="K657" s="257"/>
      <c r="L657" s="262"/>
      <c r="M657" s="263"/>
      <c r="N657" s="264"/>
      <c r="O657" s="264"/>
      <c r="P657" s="264"/>
      <c r="Q657" s="264"/>
      <c r="R657" s="264"/>
      <c r="S657" s="264"/>
      <c r="T657" s="265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6" t="s">
        <v>178</v>
      </c>
      <c r="AU657" s="266" t="s">
        <v>85</v>
      </c>
      <c r="AV657" s="14" t="s">
        <v>85</v>
      </c>
      <c r="AW657" s="14" t="s">
        <v>32</v>
      </c>
      <c r="AX657" s="14" t="s">
        <v>76</v>
      </c>
      <c r="AY657" s="266" t="s">
        <v>168</v>
      </c>
    </row>
    <row r="658" s="15" customFormat="1">
      <c r="A658" s="15"/>
      <c r="B658" s="267"/>
      <c r="C658" s="268"/>
      <c r="D658" s="241" t="s">
        <v>178</v>
      </c>
      <c r="E658" s="269" t="s">
        <v>1</v>
      </c>
      <c r="F658" s="270" t="s">
        <v>183</v>
      </c>
      <c r="G658" s="268"/>
      <c r="H658" s="271">
        <v>1</v>
      </c>
      <c r="I658" s="272"/>
      <c r="J658" s="268"/>
      <c r="K658" s="268"/>
      <c r="L658" s="273"/>
      <c r="M658" s="274"/>
      <c r="N658" s="275"/>
      <c r="O658" s="275"/>
      <c r="P658" s="275"/>
      <c r="Q658" s="275"/>
      <c r="R658" s="275"/>
      <c r="S658" s="275"/>
      <c r="T658" s="276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77" t="s">
        <v>178</v>
      </c>
      <c r="AU658" s="277" t="s">
        <v>85</v>
      </c>
      <c r="AV658" s="15" t="s">
        <v>174</v>
      </c>
      <c r="AW658" s="15" t="s">
        <v>32</v>
      </c>
      <c r="AX658" s="15" t="s">
        <v>83</v>
      </c>
      <c r="AY658" s="277" t="s">
        <v>168</v>
      </c>
    </row>
    <row r="659" s="2" customFormat="1" ht="24.15" customHeight="1">
      <c r="A659" s="39"/>
      <c r="B659" s="40"/>
      <c r="C659" s="228" t="s">
        <v>775</v>
      </c>
      <c r="D659" s="228" t="s">
        <v>170</v>
      </c>
      <c r="E659" s="229" t="s">
        <v>776</v>
      </c>
      <c r="F659" s="230" t="s">
        <v>777</v>
      </c>
      <c r="G659" s="231" t="s">
        <v>272</v>
      </c>
      <c r="H659" s="232">
        <v>87.599999999999994</v>
      </c>
      <c r="I659" s="233"/>
      <c r="J659" s="234">
        <f>ROUND(I659*H659,2)</f>
        <v>0</v>
      </c>
      <c r="K659" s="230" t="s">
        <v>173</v>
      </c>
      <c r="L659" s="45"/>
      <c r="M659" s="235" t="s">
        <v>1</v>
      </c>
      <c r="N659" s="236" t="s">
        <v>41</v>
      </c>
      <c r="O659" s="92"/>
      <c r="P659" s="237">
        <f>O659*H659</f>
        <v>0</v>
      </c>
      <c r="Q659" s="237">
        <v>0</v>
      </c>
      <c r="R659" s="237">
        <f>Q659*H659</f>
        <v>0</v>
      </c>
      <c r="S659" s="237">
        <v>0.00191</v>
      </c>
      <c r="T659" s="238">
        <f>S659*H659</f>
        <v>0.16731599999999999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39" t="s">
        <v>298</v>
      </c>
      <c r="AT659" s="239" t="s">
        <v>170</v>
      </c>
      <c r="AU659" s="239" t="s">
        <v>85</v>
      </c>
      <c r="AY659" s="18" t="s">
        <v>168</v>
      </c>
      <c r="BE659" s="240">
        <f>IF(N659="základní",J659,0)</f>
        <v>0</v>
      </c>
      <c r="BF659" s="240">
        <f>IF(N659="snížená",J659,0)</f>
        <v>0</v>
      </c>
      <c r="BG659" s="240">
        <f>IF(N659="zákl. přenesená",J659,0)</f>
        <v>0</v>
      </c>
      <c r="BH659" s="240">
        <f>IF(N659="sníž. přenesená",J659,0)</f>
        <v>0</v>
      </c>
      <c r="BI659" s="240">
        <f>IF(N659="nulová",J659,0)</f>
        <v>0</v>
      </c>
      <c r="BJ659" s="18" t="s">
        <v>83</v>
      </c>
      <c r="BK659" s="240">
        <f>ROUND(I659*H659,2)</f>
        <v>0</v>
      </c>
      <c r="BL659" s="18" t="s">
        <v>298</v>
      </c>
      <c r="BM659" s="239" t="s">
        <v>778</v>
      </c>
    </row>
    <row r="660" s="2" customFormat="1">
      <c r="A660" s="39"/>
      <c r="B660" s="40"/>
      <c r="C660" s="41"/>
      <c r="D660" s="241" t="s">
        <v>176</v>
      </c>
      <c r="E660" s="41"/>
      <c r="F660" s="242" t="s">
        <v>779</v>
      </c>
      <c r="G660" s="41"/>
      <c r="H660" s="41"/>
      <c r="I660" s="243"/>
      <c r="J660" s="41"/>
      <c r="K660" s="41"/>
      <c r="L660" s="45"/>
      <c r="M660" s="244"/>
      <c r="N660" s="245"/>
      <c r="O660" s="92"/>
      <c r="P660" s="92"/>
      <c r="Q660" s="92"/>
      <c r="R660" s="92"/>
      <c r="S660" s="92"/>
      <c r="T660" s="93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176</v>
      </c>
      <c r="AU660" s="18" t="s">
        <v>85</v>
      </c>
    </row>
    <row r="661" s="13" customFormat="1">
      <c r="A661" s="13"/>
      <c r="B661" s="246"/>
      <c r="C661" s="247"/>
      <c r="D661" s="241" t="s">
        <v>178</v>
      </c>
      <c r="E661" s="248" t="s">
        <v>1</v>
      </c>
      <c r="F661" s="249" t="s">
        <v>326</v>
      </c>
      <c r="G661" s="247"/>
      <c r="H661" s="248" t="s">
        <v>1</v>
      </c>
      <c r="I661" s="250"/>
      <c r="J661" s="247"/>
      <c r="K661" s="247"/>
      <c r="L661" s="251"/>
      <c r="M661" s="252"/>
      <c r="N661" s="253"/>
      <c r="O661" s="253"/>
      <c r="P661" s="253"/>
      <c r="Q661" s="253"/>
      <c r="R661" s="253"/>
      <c r="S661" s="253"/>
      <c r="T661" s="25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55" t="s">
        <v>178</v>
      </c>
      <c r="AU661" s="255" t="s">
        <v>85</v>
      </c>
      <c r="AV661" s="13" t="s">
        <v>83</v>
      </c>
      <c r="AW661" s="13" t="s">
        <v>32</v>
      </c>
      <c r="AX661" s="13" t="s">
        <v>76</v>
      </c>
      <c r="AY661" s="255" t="s">
        <v>168</v>
      </c>
    </row>
    <row r="662" s="14" customFormat="1">
      <c r="A662" s="14"/>
      <c r="B662" s="256"/>
      <c r="C662" s="257"/>
      <c r="D662" s="241" t="s">
        <v>178</v>
      </c>
      <c r="E662" s="258" t="s">
        <v>1</v>
      </c>
      <c r="F662" s="259" t="s">
        <v>780</v>
      </c>
      <c r="G662" s="257"/>
      <c r="H662" s="260">
        <v>87.599999999999994</v>
      </c>
      <c r="I662" s="261"/>
      <c r="J662" s="257"/>
      <c r="K662" s="257"/>
      <c r="L662" s="262"/>
      <c r="M662" s="263"/>
      <c r="N662" s="264"/>
      <c r="O662" s="264"/>
      <c r="P662" s="264"/>
      <c r="Q662" s="264"/>
      <c r="R662" s="264"/>
      <c r="S662" s="264"/>
      <c r="T662" s="26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6" t="s">
        <v>178</v>
      </c>
      <c r="AU662" s="266" t="s">
        <v>85</v>
      </c>
      <c r="AV662" s="14" t="s">
        <v>85</v>
      </c>
      <c r="AW662" s="14" t="s">
        <v>32</v>
      </c>
      <c r="AX662" s="14" t="s">
        <v>76</v>
      </c>
      <c r="AY662" s="266" t="s">
        <v>168</v>
      </c>
    </row>
    <row r="663" s="15" customFormat="1">
      <c r="A663" s="15"/>
      <c r="B663" s="267"/>
      <c r="C663" s="268"/>
      <c r="D663" s="241" t="s">
        <v>178</v>
      </c>
      <c r="E663" s="269" t="s">
        <v>1</v>
      </c>
      <c r="F663" s="270" t="s">
        <v>183</v>
      </c>
      <c r="G663" s="268"/>
      <c r="H663" s="271">
        <v>87.599999999999994</v>
      </c>
      <c r="I663" s="272"/>
      <c r="J663" s="268"/>
      <c r="K663" s="268"/>
      <c r="L663" s="273"/>
      <c r="M663" s="274"/>
      <c r="N663" s="275"/>
      <c r="O663" s="275"/>
      <c r="P663" s="275"/>
      <c r="Q663" s="275"/>
      <c r="R663" s="275"/>
      <c r="S663" s="275"/>
      <c r="T663" s="276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77" t="s">
        <v>178</v>
      </c>
      <c r="AU663" s="277" t="s">
        <v>85</v>
      </c>
      <c r="AV663" s="15" t="s">
        <v>174</v>
      </c>
      <c r="AW663" s="15" t="s">
        <v>32</v>
      </c>
      <c r="AX663" s="15" t="s">
        <v>83</v>
      </c>
      <c r="AY663" s="277" t="s">
        <v>168</v>
      </c>
    </row>
    <row r="664" s="2" customFormat="1" ht="16.5" customHeight="1">
      <c r="A664" s="39"/>
      <c r="B664" s="40"/>
      <c r="C664" s="228" t="s">
        <v>781</v>
      </c>
      <c r="D664" s="228" t="s">
        <v>170</v>
      </c>
      <c r="E664" s="229" t="s">
        <v>782</v>
      </c>
      <c r="F664" s="230" t="s">
        <v>783</v>
      </c>
      <c r="G664" s="231" t="s">
        <v>272</v>
      </c>
      <c r="H664" s="232">
        <v>115.22</v>
      </c>
      <c r="I664" s="233"/>
      <c r="J664" s="234">
        <f>ROUND(I664*H664,2)</f>
        <v>0</v>
      </c>
      <c r="K664" s="230" t="s">
        <v>173</v>
      </c>
      <c r="L664" s="45"/>
      <c r="M664" s="235" t="s">
        <v>1</v>
      </c>
      <c r="N664" s="236" t="s">
        <v>41</v>
      </c>
      <c r="O664" s="92"/>
      <c r="P664" s="237">
        <f>O664*H664</f>
        <v>0</v>
      </c>
      <c r="Q664" s="237">
        <v>0</v>
      </c>
      <c r="R664" s="237">
        <f>Q664*H664</f>
        <v>0</v>
      </c>
      <c r="S664" s="237">
        <v>0.00167</v>
      </c>
      <c r="T664" s="238">
        <f>S664*H664</f>
        <v>0.19241740000000002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39" t="s">
        <v>298</v>
      </c>
      <c r="AT664" s="239" t="s">
        <v>170</v>
      </c>
      <c r="AU664" s="239" t="s">
        <v>85</v>
      </c>
      <c r="AY664" s="18" t="s">
        <v>168</v>
      </c>
      <c r="BE664" s="240">
        <f>IF(N664="základní",J664,0)</f>
        <v>0</v>
      </c>
      <c r="BF664" s="240">
        <f>IF(N664="snížená",J664,0)</f>
        <v>0</v>
      </c>
      <c r="BG664" s="240">
        <f>IF(N664="zákl. přenesená",J664,0)</f>
        <v>0</v>
      </c>
      <c r="BH664" s="240">
        <f>IF(N664="sníž. přenesená",J664,0)</f>
        <v>0</v>
      </c>
      <c r="BI664" s="240">
        <f>IF(N664="nulová",J664,0)</f>
        <v>0</v>
      </c>
      <c r="BJ664" s="18" t="s">
        <v>83</v>
      </c>
      <c r="BK664" s="240">
        <f>ROUND(I664*H664,2)</f>
        <v>0</v>
      </c>
      <c r="BL664" s="18" t="s">
        <v>298</v>
      </c>
      <c r="BM664" s="239" t="s">
        <v>784</v>
      </c>
    </row>
    <row r="665" s="2" customFormat="1">
      <c r="A665" s="39"/>
      <c r="B665" s="40"/>
      <c r="C665" s="41"/>
      <c r="D665" s="241" t="s">
        <v>176</v>
      </c>
      <c r="E665" s="41"/>
      <c r="F665" s="242" t="s">
        <v>785</v>
      </c>
      <c r="G665" s="41"/>
      <c r="H665" s="41"/>
      <c r="I665" s="243"/>
      <c r="J665" s="41"/>
      <c r="K665" s="41"/>
      <c r="L665" s="45"/>
      <c r="M665" s="244"/>
      <c r="N665" s="245"/>
      <c r="O665" s="92"/>
      <c r="P665" s="92"/>
      <c r="Q665" s="92"/>
      <c r="R665" s="92"/>
      <c r="S665" s="92"/>
      <c r="T665" s="93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T665" s="18" t="s">
        <v>176</v>
      </c>
      <c r="AU665" s="18" t="s">
        <v>85</v>
      </c>
    </row>
    <row r="666" s="13" customFormat="1">
      <c r="A666" s="13"/>
      <c r="B666" s="246"/>
      <c r="C666" s="247"/>
      <c r="D666" s="241" t="s">
        <v>178</v>
      </c>
      <c r="E666" s="248" t="s">
        <v>1</v>
      </c>
      <c r="F666" s="249" t="s">
        <v>786</v>
      </c>
      <c r="G666" s="247"/>
      <c r="H666" s="248" t="s">
        <v>1</v>
      </c>
      <c r="I666" s="250"/>
      <c r="J666" s="247"/>
      <c r="K666" s="247"/>
      <c r="L666" s="251"/>
      <c r="M666" s="252"/>
      <c r="N666" s="253"/>
      <c r="O666" s="253"/>
      <c r="P666" s="253"/>
      <c r="Q666" s="253"/>
      <c r="R666" s="253"/>
      <c r="S666" s="253"/>
      <c r="T666" s="254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55" t="s">
        <v>178</v>
      </c>
      <c r="AU666" s="255" t="s">
        <v>85</v>
      </c>
      <c r="AV666" s="13" t="s">
        <v>83</v>
      </c>
      <c r="AW666" s="13" t="s">
        <v>32</v>
      </c>
      <c r="AX666" s="13" t="s">
        <v>76</v>
      </c>
      <c r="AY666" s="255" t="s">
        <v>168</v>
      </c>
    </row>
    <row r="667" s="14" customFormat="1">
      <c r="A667" s="14"/>
      <c r="B667" s="256"/>
      <c r="C667" s="257"/>
      <c r="D667" s="241" t="s">
        <v>178</v>
      </c>
      <c r="E667" s="258" t="s">
        <v>1</v>
      </c>
      <c r="F667" s="259" t="s">
        <v>787</v>
      </c>
      <c r="G667" s="257"/>
      <c r="H667" s="260">
        <v>31.199999999999999</v>
      </c>
      <c r="I667" s="261"/>
      <c r="J667" s="257"/>
      <c r="K667" s="257"/>
      <c r="L667" s="262"/>
      <c r="M667" s="263"/>
      <c r="N667" s="264"/>
      <c r="O667" s="264"/>
      <c r="P667" s="264"/>
      <c r="Q667" s="264"/>
      <c r="R667" s="264"/>
      <c r="S667" s="264"/>
      <c r="T667" s="265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66" t="s">
        <v>178</v>
      </c>
      <c r="AU667" s="266" t="s">
        <v>85</v>
      </c>
      <c r="AV667" s="14" t="s">
        <v>85</v>
      </c>
      <c r="AW667" s="14" t="s">
        <v>32</v>
      </c>
      <c r="AX667" s="14" t="s">
        <v>76</v>
      </c>
      <c r="AY667" s="266" t="s">
        <v>168</v>
      </c>
    </row>
    <row r="668" s="14" customFormat="1">
      <c r="A668" s="14"/>
      <c r="B668" s="256"/>
      <c r="C668" s="257"/>
      <c r="D668" s="241" t="s">
        <v>178</v>
      </c>
      <c r="E668" s="258" t="s">
        <v>1</v>
      </c>
      <c r="F668" s="259" t="s">
        <v>788</v>
      </c>
      <c r="G668" s="257"/>
      <c r="H668" s="260">
        <v>36</v>
      </c>
      <c r="I668" s="261"/>
      <c r="J668" s="257"/>
      <c r="K668" s="257"/>
      <c r="L668" s="262"/>
      <c r="M668" s="263"/>
      <c r="N668" s="264"/>
      <c r="O668" s="264"/>
      <c r="P668" s="264"/>
      <c r="Q668" s="264"/>
      <c r="R668" s="264"/>
      <c r="S668" s="264"/>
      <c r="T668" s="265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66" t="s">
        <v>178</v>
      </c>
      <c r="AU668" s="266" t="s">
        <v>85</v>
      </c>
      <c r="AV668" s="14" t="s">
        <v>85</v>
      </c>
      <c r="AW668" s="14" t="s">
        <v>32</v>
      </c>
      <c r="AX668" s="14" t="s">
        <v>76</v>
      </c>
      <c r="AY668" s="266" t="s">
        <v>168</v>
      </c>
    </row>
    <row r="669" s="14" customFormat="1">
      <c r="A669" s="14"/>
      <c r="B669" s="256"/>
      <c r="C669" s="257"/>
      <c r="D669" s="241" t="s">
        <v>178</v>
      </c>
      <c r="E669" s="258" t="s">
        <v>1</v>
      </c>
      <c r="F669" s="259" t="s">
        <v>789</v>
      </c>
      <c r="G669" s="257"/>
      <c r="H669" s="260">
        <v>25.52</v>
      </c>
      <c r="I669" s="261"/>
      <c r="J669" s="257"/>
      <c r="K669" s="257"/>
      <c r="L669" s="262"/>
      <c r="M669" s="263"/>
      <c r="N669" s="264"/>
      <c r="O669" s="264"/>
      <c r="P669" s="264"/>
      <c r="Q669" s="264"/>
      <c r="R669" s="264"/>
      <c r="S669" s="264"/>
      <c r="T669" s="265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6" t="s">
        <v>178</v>
      </c>
      <c r="AU669" s="266" t="s">
        <v>85</v>
      </c>
      <c r="AV669" s="14" t="s">
        <v>85</v>
      </c>
      <c r="AW669" s="14" t="s">
        <v>32</v>
      </c>
      <c r="AX669" s="14" t="s">
        <v>76</v>
      </c>
      <c r="AY669" s="266" t="s">
        <v>168</v>
      </c>
    </row>
    <row r="670" s="14" customFormat="1">
      <c r="A670" s="14"/>
      <c r="B670" s="256"/>
      <c r="C670" s="257"/>
      <c r="D670" s="241" t="s">
        <v>178</v>
      </c>
      <c r="E670" s="258" t="s">
        <v>1</v>
      </c>
      <c r="F670" s="259" t="s">
        <v>790</v>
      </c>
      <c r="G670" s="257"/>
      <c r="H670" s="260">
        <v>22.5</v>
      </c>
      <c r="I670" s="261"/>
      <c r="J670" s="257"/>
      <c r="K670" s="257"/>
      <c r="L670" s="262"/>
      <c r="M670" s="263"/>
      <c r="N670" s="264"/>
      <c r="O670" s="264"/>
      <c r="P670" s="264"/>
      <c r="Q670" s="264"/>
      <c r="R670" s="264"/>
      <c r="S670" s="264"/>
      <c r="T670" s="265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66" t="s">
        <v>178</v>
      </c>
      <c r="AU670" s="266" t="s">
        <v>85</v>
      </c>
      <c r="AV670" s="14" t="s">
        <v>85</v>
      </c>
      <c r="AW670" s="14" t="s">
        <v>32</v>
      </c>
      <c r="AX670" s="14" t="s">
        <v>76</v>
      </c>
      <c r="AY670" s="266" t="s">
        <v>168</v>
      </c>
    </row>
    <row r="671" s="15" customFormat="1">
      <c r="A671" s="15"/>
      <c r="B671" s="267"/>
      <c r="C671" s="268"/>
      <c r="D671" s="241" t="s">
        <v>178</v>
      </c>
      <c r="E671" s="269" t="s">
        <v>1</v>
      </c>
      <c r="F671" s="270" t="s">
        <v>183</v>
      </c>
      <c r="G671" s="268"/>
      <c r="H671" s="271">
        <v>115.22</v>
      </c>
      <c r="I671" s="272"/>
      <c r="J671" s="268"/>
      <c r="K671" s="268"/>
      <c r="L671" s="273"/>
      <c r="M671" s="274"/>
      <c r="N671" s="275"/>
      <c r="O671" s="275"/>
      <c r="P671" s="275"/>
      <c r="Q671" s="275"/>
      <c r="R671" s="275"/>
      <c r="S671" s="275"/>
      <c r="T671" s="276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T671" s="277" t="s">
        <v>178</v>
      </c>
      <c r="AU671" s="277" t="s">
        <v>85</v>
      </c>
      <c r="AV671" s="15" t="s">
        <v>174</v>
      </c>
      <c r="AW671" s="15" t="s">
        <v>32</v>
      </c>
      <c r="AX671" s="15" t="s">
        <v>83</v>
      </c>
      <c r="AY671" s="277" t="s">
        <v>168</v>
      </c>
    </row>
    <row r="672" s="12" customFormat="1" ht="22.8" customHeight="1">
      <c r="A672" s="12"/>
      <c r="B672" s="212"/>
      <c r="C672" s="213"/>
      <c r="D672" s="214" t="s">
        <v>75</v>
      </c>
      <c r="E672" s="226" t="s">
        <v>791</v>
      </c>
      <c r="F672" s="226" t="s">
        <v>792</v>
      </c>
      <c r="G672" s="213"/>
      <c r="H672" s="213"/>
      <c r="I672" s="216"/>
      <c r="J672" s="227">
        <f>BK672</f>
        <v>0</v>
      </c>
      <c r="K672" s="213"/>
      <c r="L672" s="218"/>
      <c r="M672" s="219"/>
      <c r="N672" s="220"/>
      <c r="O672" s="220"/>
      <c r="P672" s="221">
        <f>SUM(P673:P703)</f>
        <v>0</v>
      </c>
      <c r="Q672" s="220"/>
      <c r="R672" s="221">
        <f>SUM(R673:R703)</f>
        <v>0</v>
      </c>
      <c r="S672" s="220"/>
      <c r="T672" s="222">
        <f>SUM(T673:T703)</f>
        <v>1.4623520000000001</v>
      </c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R672" s="223" t="s">
        <v>85</v>
      </c>
      <c r="AT672" s="224" t="s">
        <v>75</v>
      </c>
      <c r="AU672" s="224" t="s">
        <v>83</v>
      </c>
      <c r="AY672" s="223" t="s">
        <v>168</v>
      </c>
      <c r="BK672" s="225">
        <f>SUM(BK673:BK703)</f>
        <v>0</v>
      </c>
    </row>
    <row r="673" s="2" customFormat="1" ht="16.5" customHeight="1">
      <c r="A673" s="39"/>
      <c r="B673" s="40"/>
      <c r="C673" s="228" t="s">
        <v>793</v>
      </c>
      <c r="D673" s="228" t="s">
        <v>170</v>
      </c>
      <c r="E673" s="229" t="s">
        <v>794</v>
      </c>
      <c r="F673" s="230" t="s">
        <v>795</v>
      </c>
      <c r="G673" s="231" t="s">
        <v>114</v>
      </c>
      <c r="H673" s="232">
        <v>17.359999999999999</v>
      </c>
      <c r="I673" s="233"/>
      <c r="J673" s="234">
        <f>ROUND(I673*H673,2)</f>
        <v>0</v>
      </c>
      <c r="K673" s="230" t="s">
        <v>173</v>
      </c>
      <c r="L673" s="45"/>
      <c r="M673" s="235" t="s">
        <v>1</v>
      </c>
      <c r="N673" s="236" t="s">
        <v>41</v>
      </c>
      <c r="O673" s="92"/>
      <c r="P673" s="237">
        <f>O673*H673</f>
        <v>0</v>
      </c>
      <c r="Q673" s="237">
        <v>0</v>
      </c>
      <c r="R673" s="237">
        <f>Q673*H673</f>
        <v>0</v>
      </c>
      <c r="S673" s="237">
        <v>0.01695</v>
      </c>
      <c r="T673" s="238">
        <f>S673*H673</f>
        <v>0.29425200000000001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39" t="s">
        <v>298</v>
      </c>
      <c r="AT673" s="239" t="s">
        <v>170</v>
      </c>
      <c r="AU673" s="239" t="s">
        <v>85</v>
      </c>
      <c r="AY673" s="18" t="s">
        <v>168</v>
      </c>
      <c r="BE673" s="240">
        <f>IF(N673="základní",J673,0)</f>
        <v>0</v>
      </c>
      <c r="BF673" s="240">
        <f>IF(N673="snížená",J673,0)</f>
        <v>0</v>
      </c>
      <c r="BG673" s="240">
        <f>IF(N673="zákl. přenesená",J673,0)</f>
        <v>0</v>
      </c>
      <c r="BH673" s="240">
        <f>IF(N673="sníž. přenesená",J673,0)</f>
        <v>0</v>
      </c>
      <c r="BI673" s="240">
        <f>IF(N673="nulová",J673,0)</f>
        <v>0</v>
      </c>
      <c r="BJ673" s="18" t="s">
        <v>83</v>
      </c>
      <c r="BK673" s="240">
        <f>ROUND(I673*H673,2)</f>
        <v>0</v>
      </c>
      <c r="BL673" s="18" t="s">
        <v>298</v>
      </c>
      <c r="BM673" s="239" t="s">
        <v>796</v>
      </c>
    </row>
    <row r="674" s="2" customFormat="1">
      <c r="A674" s="39"/>
      <c r="B674" s="40"/>
      <c r="C674" s="41"/>
      <c r="D674" s="241" t="s">
        <v>176</v>
      </c>
      <c r="E674" s="41"/>
      <c r="F674" s="242" t="s">
        <v>797</v>
      </c>
      <c r="G674" s="41"/>
      <c r="H674" s="41"/>
      <c r="I674" s="243"/>
      <c r="J674" s="41"/>
      <c r="K674" s="41"/>
      <c r="L674" s="45"/>
      <c r="M674" s="244"/>
      <c r="N674" s="245"/>
      <c r="O674" s="92"/>
      <c r="P674" s="92"/>
      <c r="Q674" s="92"/>
      <c r="R674" s="92"/>
      <c r="S674" s="92"/>
      <c r="T674" s="93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T674" s="18" t="s">
        <v>176</v>
      </c>
      <c r="AU674" s="18" t="s">
        <v>85</v>
      </c>
    </row>
    <row r="675" s="13" customFormat="1">
      <c r="A675" s="13"/>
      <c r="B675" s="246"/>
      <c r="C675" s="247"/>
      <c r="D675" s="241" t="s">
        <v>178</v>
      </c>
      <c r="E675" s="248" t="s">
        <v>1</v>
      </c>
      <c r="F675" s="249" t="s">
        <v>798</v>
      </c>
      <c r="G675" s="247"/>
      <c r="H675" s="248" t="s">
        <v>1</v>
      </c>
      <c r="I675" s="250"/>
      <c r="J675" s="247"/>
      <c r="K675" s="247"/>
      <c r="L675" s="251"/>
      <c r="M675" s="252"/>
      <c r="N675" s="253"/>
      <c r="O675" s="253"/>
      <c r="P675" s="253"/>
      <c r="Q675" s="253"/>
      <c r="R675" s="253"/>
      <c r="S675" s="253"/>
      <c r="T675" s="254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55" t="s">
        <v>178</v>
      </c>
      <c r="AU675" s="255" t="s">
        <v>85</v>
      </c>
      <c r="AV675" s="13" t="s">
        <v>83</v>
      </c>
      <c r="AW675" s="13" t="s">
        <v>32</v>
      </c>
      <c r="AX675" s="13" t="s">
        <v>76</v>
      </c>
      <c r="AY675" s="255" t="s">
        <v>168</v>
      </c>
    </row>
    <row r="676" s="14" customFormat="1">
      <c r="A676" s="14"/>
      <c r="B676" s="256"/>
      <c r="C676" s="257"/>
      <c r="D676" s="241" t="s">
        <v>178</v>
      </c>
      <c r="E676" s="258" t="s">
        <v>1</v>
      </c>
      <c r="F676" s="259" t="s">
        <v>799</v>
      </c>
      <c r="G676" s="257"/>
      <c r="H676" s="260">
        <v>17.359999999999999</v>
      </c>
      <c r="I676" s="261"/>
      <c r="J676" s="257"/>
      <c r="K676" s="257"/>
      <c r="L676" s="262"/>
      <c r="M676" s="263"/>
      <c r="N676" s="264"/>
      <c r="O676" s="264"/>
      <c r="P676" s="264"/>
      <c r="Q676" s="264"/>
      <c r="R676" s="264"/>
      <c r="S676" s="264"/>
      <c r="T676" s="265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6" t="s">
        <v>178</v>
      </c>
      <c r="AU676" s="266" t="s">
        <v>85</v>
      </c>
      <c r="AV676" s="14" t="s">
        <v>85</v>
      </c>
      <c r="AW676" s="14" t="s">
        <v>32</v>
      </c>
      <c r="AX676" s="14" t="s">
        <v>76</v>
      </c>
      <c r="AY676" s="266" t="s">
        <v>168</v>
      </c>
    </row>
    <row r="677" s="15" customFormat="1">
      <c r="A677" s="15"/>
      <c r="B677" s="267"/>
      <c r="C677" s="268"/>
      <c r="D677" s="241" t="s">
        <v>178</v>
      </c>
      <c r="E677" s="269" t="s">
        <v>1</v>
      </c>
      <c r="F677" s="270" t="s">
        <v>183</v>
      </c>
      <c r="G677" s="268"/>
      <c r="H677" s="271">
        <v>17.359999999999999</v>
      </c>
      <c r="I677" s="272"/>
      <c r="J677" s="268"/>
      <c r="K677" s="268"/>
      <c r="L677" s="273"/>
      <c r="M677" s="274"/>
      <c r="N677" s="275"/>
      <c r="O677" s="275"/>
      <c r="P677" s="275"/>
      <c r="Q677" s="275"/>
      <c r="R677" s="275"/>
      <c r="S677" s="275"/>
      <c r="T677" s="276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77" t="s">
        <v>178</v>
      </c>
      <c r="AU677" s="277" t="s">
        <v>85</v>
      </c>
      <c r="AV677" s="15" t="s">
        <v>174</v>
      </c>
      <c r="AW677" s="15" t="s">
        <v>32</v>
      </c>
      <c r="AX677" s="15" t="s">
        <v>83</v>
      </c>
      <c r="AY677" s="277" t="s">
        <v>168</v>
      </c>
    </row>
    <row r="678" s="2" customFormat="1" ht="24.15" customHeight="1">
      <c r="A678" s="39"/>
      <c r="B678" s="40"/>
      <c r="C678" s="228" t="s">
        <v>800</v>
      </c>
      <c r="D678" s="228" t="s">
        <v>170</v>
      </c>
      <c r="E678" s="229" t="s">
        <v>801</v>
      </c>
      <c r="F678" s="230" t="s">
        <v>802</v>
      </c>
      <c r="G678" s="231" t="s">
        <v>695</v>
      </c>
      <c r="H678" s="232">
        <v>115.22</v>
      </c>
      <c r="I678" s="233"/>
      <c r="J678" s="234">
        <f>ROUND(I678*H678,2)</f>
        <v>0</v>
      </c>
      <c r="K678" s="230" t="s">
        <v>195</v>
      </c>
      <c r="L678" s="45"/>
      <c r="M678" s="235" t="s">
        <v>1</v>
      </c>
      <c r="N678" s="236" t="s">
        <v>41</v>
      </c>
      <c r="O678" s="92"/>
      <c r="P678" s="237">
        <f>O678*H678</f>
        <v>0</v>
      </c>
      <c r="Q678" s="237">
        <v>0</v>
      </c>
      <c r="R678" s="237">
        <f>Q678*H678</f>
        <v>0</v>
      </c>
      <c r="S678" s="237">
        <v>0.0050000000000000001</v>
      </c>
      <c r="T678" s="238">
        <f>S678*H678</f>
        <v>0.57610000000000006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39" t="s">
        <v>298</v>
      </c>
      <c r="AT678" s="239" t="s">
        <v>170</v>
      </c>
      <c r="AU678" s="239" t="s">
        <v>85</v>
      </c>
      <c r="AY678" s="18" t="s">
        <v>168</v>
      </c>
      <c r="BE678" s="240">
        <f>IF(N678="základní",J678,0)</f>
        <v>0</v>
      </c>
      <c r="BF678" s="240">
        <f>IF(N678="snížená",J678,0)</f>
        <v>0</v>
      </c>
      <c r="BG678" s="240">
        <f>IF(N678="zákl. přenesená",J678,0)</f>
        <v>0</v>
      </c>
      <c r="BH678" s="240">
        <f>IF(N678="sníž. přenesená",J678,0)</f>
        <v>0</v>
      </c>
      <c r="BI678" s="240">
        <f>IF(N678="nulová",J678,0)</f>
        <v>0</v>
      </c>
      <c r="BJ678" s="18" t="s">
        <v>83</v>
      </c>
      <c r="BK678" s="240">
        <f>ROUND(I678*H678,2)</f>
        <v>0</v>
      </c>
      <c r="BL678" s="18" t="s">
        <v>298</v>
      </c>
      <c r="BM678" s="239" t="s">
        <v>803</v>
      </c>
    </row>
    <row r="679" s="2" customFormat="1">
      <c r="A679" s="39"/>
      <c r="B679" s="40"/>
      <c r="C679" s="41"/>
      <c r="D679" s="241" t="s">
        <v>176</v>
      </c>
      <c r="E679" s="41"/>
      <c r="F679" s="242" t="s">
        <v>804</v>
      </c>
      <c r="G679" s="41"/>
      <c r="H679" s="41"/>
      <c r="I679" s="243"/>
      <c r="J679" s="41"/>
      <c r="K679" s="41"/>
      <c r="L679" s="45"/>
      <c r="M679" s="244"/>
      <c r="N679" s="245"/>
      <c r="O679" s="92"/>
      <c r="P679" s="92"/>
      <c r="Q679" s="92"/>
      <c r="R679" s="92"/>
      <c r="S679" s="92"/>
      <c r="T679" s="93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18" t="s">
        <v>176</v>
      </c>
      <c r="AU679" s="18" t="s">
        <v>85</v>
      </c>
    </row>
    <row r="680" s="13" customFormat="1">
      <c r="A680" s="13"/>
      <c r="B680" s="246"/>
      <c r="C680" s="247"/>
      <c r="D680" s="241" t="s">
        <v>178</v>
      </c>
      <c r="E680" s="248" t="s">
        <v>1</v>
      </c>
      <c r="F680" s="249" t="s">
        <v>805</v>
      </c>
      <c r="G680" s="247"/>
      <c r="H680" s="248" t="s">
        <v>1</v>
      </c>
      <c r="I680" s="250"/>
      <c r="J680" s="247"/>
      <c r="K680" s="247"/>
      <c r="L680" s="251"/>
      <c r="M680" s="252"/>
      <c r="N680" s="253"/>
      <c r="O680" s="253"/>
      <c r="P680" s="253"/>
      <c r="Q680" s="253"/>
      <c r="R680" s="253"/>
      <c r="S680" s="253"/>
      <c r="T680" s="25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55" t="s">
        <v>178</v>
      </c>
      <c r="AU680" s="255" t="s">
        <v>85</v>
      </c>
      <c r="AV680" s="13" t="s">
        <v>83</v>
      </c>
      <c r="AW680" s="13" t="s">
        <v>32</v>
      </c>
      <c r="AX680" s="13" t="s">
        <v>76</v>
      </c>
      <c r="AY680" s="255" t="s">
        <v>168</v>
      </c>
    </row>
    <row r="681" s="14" customFormat="1">
      <c r="A681" s="14"/>
      <c r="B681" s="256"/>
      <c r="C681" s="257"/>
      <c r="D681" s="241" t="s">
        <v>178</v>
      </c>
      <c r="E681" s="258" t="s">
        <v>1</v>
      </c>
      <c r="F681" s="259" t="s">
        <v>787</v>
      </c>
      <c r="G681" s="257"/>
      <c r="H681" s="260">
        <v>31.199999999999999</v>
      </c>
      <c r="I681" s="261"/>
      <c r="J681" s="257"/>
      <c r="K681" s="257"/>
      <c r="L681" s="262"/>
      <c r="M681" s="263"/>
      <c r="N681" s="264"/>
      <c r="O681" s="264"/>
      <c r="P681" s="264"/>
      <c r="Q681" s="264"/>
      <c r="R681" s="264"/>
      <c r="S681" s="264"/>
      <c r="T681" s="265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66" t="s">
        <v>178</v>
      </c>
      <c r="AU681" s="266" t="s">
        <v>85</v>
      </c>
      <c r="AV681" s="14" t="s">
        <v>85</v>
      </c>
      <c r="AW681" s="14" t="s">
        <v>32</v>
      </c>
      <c r="AX681" s="14" t="s">
        <v>76</v>
      </c>
      <c r="AY681" s="266" t="s">
        <v>168</v>
      </c>
    </row>
    <row r="682" s="14" customFormat="1">
      <c r="A682" s="14"/>
      <c r="B682" s="256"/>
      <c r="C682" s="257"/>
      <c r="D682" s="241" t="s">
        <v>178</v>
      </c>
      <c r="E682" s="258" t="s">
        <v>1</v>
      </c>
      <c r="F682" s="259" t="s">
        <v>788</v>
      </c>
      <c r="G682" s="257"/>
      <c r="H682" s="260">
        <v>36</v>
      </c>
      <c r="I682" s="261"/>
      <c r="J682" s="257"/>
      <c r="K682" s="257"/>
      <c r="L682" s="262"/>
      <c r="M682" s="263"/>
      <c r="N682" s="264"/>
      <c r="O682" s="264"/>
      <c r="P682" s="264"/>
      <c r="Q682" s="264"/>
      <c r="R682" s="264"/>
      <c r="S682" s="264"/>
      <c r="T682" s="265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6" t="s">
        <v>178</v>
      </c>
      <c r="AU682" s="266" t="s">
        <v>85</v>
      </c>
      <c r="AV682" s="14" t="s">
        <v>85</v>
      </c>
      <c r="AW682" s="14" t="s">
        <v>32</v>
      </c>
      <c r="AX682" s="14" t="s">
        <v>76</v>
      </c>
      <c r="AY682" s="266" t="s">
        <v>168</v>
      </c>
    </row>
    <row r="683" s="14" customFormat="1">
      <c r="A683" s="14"/>
      <c r="B683" s="256"/>
      <c r="C683" s="257"/>
      <c r="D683" s="241" t="s">
        <v>178</v>
      </c>
      <c r="E683" s="258" t="s">
        <v>1</v>
      </c>
      <c r="F683" s="259" t="s">
        <v>789</v>
      </c>
      <c r="G683" s="257"/>
      <c r="H683" s="260">
        <v>25.52</v>
      </c>
      <c r="I683" s="261"/>
      <c r="J683" s="257"/>
      <c r="K683" s="257"/>
      <c r="L683" s="262"/>
      <c r="M683" s="263"/>
      <c r="N683" s="264"/>
      <c r="O683" s="264"/>
      <c r="P683" s="264"/>
      <c r="Q683" s="264"/>
      <c r="R683" s="264"/>
      <c r="S683" s="264"/>
      <c r="T683" s="265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6" t="s">
        <v>178</v>
      </c>
      <c r="AU683" s="266" t="s">
        <v>85</v>
      </c>
      <c r="AV683" s="14" t="s">
        <v>85</v>
      </c>
      <c r="AW683" s="14" t="s">
        <v>32</v>
      </c>
      <c r="AX683" s="14" t="s">
        <v>76</v>
      </c>
      <c r="AY683" s="266" t="s">
        <v>168</v>
      </c>
    </row>
    <row r="684" s="14" customFormat="1">
      <c r="A684" s="14"/>
      <c r="B684" s="256"/>
      <c r="C684" s="257"/>
      <c r="D684" s="241" t="s">
        <v>178</v>
      </c>
      <c r="E684" s="258" t="s">
        <v>1</v>
      </c>
      <c r="F684" s="259" t="s">
        <v>790</v>
      </c>
      <c r="G684" s="257"/>
      <c r="H684" s="260">
        <v>22.5</v>
      </c>
      <c r="I684" s="261"/>
      <c r="J684" s="257"/>
      <c r="K684" s="257"/>
      <c r="L684" s="262"/>
      <c r="M684" s="263"/>
      <c r="N684" s="264"/>
      <c r="O684" s="264"/>
      <c r="P684" s="264"/>
      <c r="Q684" s="264"/>
      <c r="R684" s="264"/>
      <c r="S684" s="264"/>
      <c r="T684" s="265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6" t="s">
        <v>178</v>
      </c>
      <c r="AU684" s="266" t="s">
        <v>85</v>
      </c>
      <c r="AV684" s="14" t="s">
        <v>85</v>
      </c>
      <c r="AW684" s="14" t="s">
        <v>32</v>
      </c>
      <c r="AX684" s="14" t="s">
        <v>76</v>
      </c>
      <c r="AY684" s="266" t="s">
        <v>168</v>
      </c>
    </row>
    <row r="685" s="15" customFormat="1">
      <c r="A685" s="15"/>
      <c r="B685" s="267"/>
      <c r="C685" s="268"/>
      <c r="D685" s="241" t="s">
        <v>178</v>
      </c>
      <c r="E685" s="269" t="s">
        <v>1</v>
      </c>
      <c r="F685" s="270" t="s">
        <v>183</v>
      </c>
      <c r="G685" s="268"/>
      <c r="H685" s="271">
        <v>115.22</v>
      </c>
      <c r="I685" s="272"/>
      <c r="J685" s="268"/>
      <c r="K685" s="268"/>
      <c r="L685" s="273"/>
      <c r="M685" s="274"/>
      <c r="N685" s="275"/>
      <c r="O685" s="275"/>
      <c r="P685" s="275"/>
      <c r="Q685" s="275"/>
      <c r="R685" s="275"/>
      <c r="S685" s="275"/>
      <c r="T685" s="276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77" t="s">
        <v>178</v>
      </c>
      <c r="AU685" s="277" t="s">
        <v>85</v>
      </c>
      <c r="AV685" s="15" t="s">
        <v>174</v>
      </c>
      <c r="AW685" s="15" t="s">
        <v>32</v>
      </c>
      <c r="AX685" s="15" t="s">
        <v>83</v>
      </c>
      <c r="AY685" s="277" t="s">
        <v>168</v>
      </c>
    </row>
    <row r="686" s="2" customFormat="1" ht="24.15" customHeight="1">
      <c r="A686" s="39"/>
      <c r="B686" s="40"/>
      <c r="C686" s="228" t="s">
        <v>806</v>
      </c>
      <c r="D686" s="228" t="s">
        <v>170</v>
      </c>
      <c r="E686" s="229" t="s">
        <v>807</v>
      </c>
      <c r="F686" s="230" t="s">
        <v>808</v>
      </c>
      <c r="G686" s="231" t="s">
        <v>695</v>
      </c>
      <c r="H686" s="232">
        <v>20</v>
      </c>
      <c r="I686" s="233"/>
      <c r="J686" s="234">
        <f>ROUND(I686*H686,2)</f>
        <v>0</v>
      </c>
      <c r="K686" s="230" t="s">
        <v>173</v>
      </c>
      <c r="L686" s="45"/>
      <c r="M686" s="235" t="s">
        <v>1</v>
      </c>
      <c r="N686" s="236" t="s">
        <v>41</v>
      </c>
      <c r="O686" s="92"/>
      <c r="P686" s="237">
        <f>O686*H686</f>
        <v>0</v>
      </c>
      <c r="Q686" s="237">
        <v>0</v>
      </c>
      <c r="R686" s="237">
        <f>Q686*H686</f>
        <v>0</v>
      </c>
      <c r="S686" s="237">
        <v>0.024</v>
      </c>
      <c r="T686" s="238">
        <f>S686*H686</f>
        <v>0.47999999999999998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39" t="s">
        <v>298</v>
      </c>
      <c r="AT686" s="239" t="s">
        <v>170</v>
      </c>
      <c r="AU686" s="239" t="s">
        <v>85</v>
      </c>
      <c r="AY686" s="18" t="s">
        <v>168</v>
      </c>
      <c r="BE686" s="240">
        <f>IF(N686="základní",J686,0)</f>
        <v>0</v>
      </c>
      <c r="BF686" s="240">
        <f>IF(N686="snížená",J686,0)</f>
        <v>0</v>
      </c>
      <c r="BG686" s="240">
        <f>IF(N686="zákl. přenesená",J686,0)</f>
        <v>0</v>
      </c>
      <c r="BH686" s="240">
        <f>IF(N686="sníž. přenesená",J686,0)</f>
        <v>0</v>
      </c>
      <c r="BI686" s="240">
        <f>IF(N686="nulová",J686,0)</f>
        <v>0</v>
      </c>
      <c r="BJ686" s="18" t="s">
        <v>83</v>
      </c>
      <c r="BK686" s="240">
        <f>ROUND(I686*H686,2)</f>
        <v>0</v>
      </c>
      <c r="BL686" s="18" t="s">
        <v>298</v>
      </c>
      <c r="BM686" s="239" t="s">
        <v>809</v>
      </c>
    </row>
    <row r="687" s="2" customFormat="1">
      <c r="A687" s="39"/>
      <c r="B687" s="40"/>
      <c r="C687" s="41"/>
      <c r="D687" s="241" t="s">
        <v>176</v>
      </c>
      <c r="E687" s="41"/>
      <c r="F687" s="242" t="s">
        <v>810</v>
      </c>
      <c r="G687" s="41"/>
      <c r="H687" s="41"/>
      <c r="I687" s="243"/>
      <c r="J687" s="41"/>
      <c r="K687" s="41"/>
      <c r="L687" s="45"/>
      <c r="M687" s="244"/>
      <c r="N687" s="245"/>
      <c r="O687" s="92"/>
      <c r="P687" s="92"/>
      <c r="Q687" s="92"/>
      <c r="R687" s="92"/>
      <c r="S687" s="92"/>
      <c r="T687" s="93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176</v>
      </c>
      <c r="AU687" s="18" t="s">
        <v>85</v>
      </c>
    </row>
    <row r="688" s="13" customFormat="1">
      <c r="A688" s="13"/>
      <c r="B688" s="246"/>
      <c r="C688" s="247"/>
      <c r="D688" s="241" t="s">
        <v>178</v>
      </c>
      <c r="E688" s="248" t="s">
        <v>1</v>
      </c>
      <c r="F688" s="249" t="s">
        <v>811</v>
      </c>
      <c r="G688" s="247"/>
      <c r="H688" s="248" t="s">
        <v>1</v>
      </c>
      <c r="I688" s="250"/>
      <c r="J688" s="247"/>
      <c r="K688" s="247"/>
      <c r="L688" s="251"/>
      <c r="M688" s="252"/>
      <c r="N688" s="253"/>
      <c r="O688" s="253"/>
      <c r="P688" s="253"/>
      <c r="Q688" s="253"/>
      <c r="R688" s="253"/>
      <c r="S688" s="253"/>
      <c r="T688" s="25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55" t="s">
        <v>178</v>
      </c>
      <c r="AU688" s="255" t="s">
        <v>85</v>
      </c>
      <c r="AV688" s="13" t="s">
        <v>83</v>
      </c>
      <c r="AW688" s="13" t="s">
        <v>32</v>
      </c>
      <c r="AX688" s="13" t="s">
        <v>76</v>
      </c>
      <c r="AY688" s="255" t="s">
        <v>168</v>
      </c>
    </row>
    <row r="689" s="14" customFormat="1">
      <c r="A689" s="14"/>
      <c r="B689" s="256"/>
      <c r="C689" s="257"/>
      <c r="D689" s="241" t="s">
        <v>178</v>
      </c>
      <c r="E689" s="258" t="s">
        <v>1</v>
      </c>
      <c r="F689" s="259" t="s">
        <v>206</v>
      </c>
      <c r="G689" s="257"/>
      <c r="H689" s="260">
        <v>5</v>
      </c>
      <c r="I689" s="261"/>
      <c r="J689" s="257"/>
      <c r="K689" s="257"/>
      <c r="L689" s="262"/>
      <c r="M689" s="263"/>
      <c r="N689" s="264"/>
      <c r="O689" s="264"/>
      <c r="P689" s="264"/>
      <c r="Q689" s="264"/>
      <c r="R689" s="264"/>
      <c r="S689" s="264"/>
      <c r="T689" s="265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66" t="s">
        <v>178</v>
      </c>
      <c r="AU689" s="266" t="s">
        <v>85</v>
      </c>
      <c r="AV689" s="14" t="s">
        <v>85</v>
      </c>
      <c r="AW689" s="14" t="s">
        <v>32</v>
      </c>
      <c r="AX689" s="14" t="s">
        <v>76</v>
      </c>
      <c r="AY689" s="266" t="s">
        <v>168</v>
      </c>
    </row>
    <row r="690" s="14" customFormat="1">
      <c r="A690" s="14"/>
      <c r="B690" s="256"/>
      <c r="C690" s="257"/>
      <c r="D690" s="241" t="s">
        <v>178</v>
      </c>
      <c r="E690" s="258" t="s">
        <v>1</v>
      </c>
      <c r="F690" s="259" t="s">
        <v>206</v>
      </c>
      <c r="G690" s="257"/>
      <c r="H690" s="260">
        <v>5</v>
      </c>
      <c r="I690" s="261"/>
      <c r="J690" s="257"/>
      <c r="K690" s="257"/>
      <c r="L690" s="262"/>
      <c r="M690" s="263"/>
      <c r="N690" s="264"/>
      <c r="O690" s="264"/>
      <c r="P690" s="264"/>
      <c r="Q690" s="264"/>
      <c r="R690" s="264"/>
      <c r="S690" s="264"/>
      <c r="T690" s="265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66" t="s">
        <v>178</v>
      </c>
      <c r="AU690" s="266" t="s">
        <v>85</v>
      </c>
      <c r="AV690" s="14" t="s">
        <v>85</v>
      </c>
      <c r="AW690" s="14" t="s">
        <v>32</v>
      </c>
      <c r="AX690" s="14" t="s">
        <v>76</v>
      </c>
      <c r="AY690" s="266" t="s">
        <v>168</v>
      </c>
    </row>
    <row r="691" s="13" customFormat="1">
      <c r="A691" s="13"/>
      <c r="B691" s="246"/>
      <c r="C691" s="247"/>
      <c r="D691" s="241" t="s">
        <v>178</v>
      </c>
      <c r="E691" s="248" t="s">
        <v>1</v>
      </c>
      <c r="F691" s="249" t="s">
        <v>812</v>
      </c>
      <c r="G691" s="247"/>
      <c r="H691" s="248" t="s">
        <v>1</v>
      </c>
      <c r="I691" s="250"/>
      <c r="J691" s="247"/>
      <c r="K691" s="247"/>
      <c r="L691" s="251"/>
      <c r="M691" s="252"/>
      <c r="N691" s="253"/>
      <c r="O691" s="253"/>
      <c r="P691" s="253"/>
      <c r="Q691" s="253"/>
      <c r="R691" s="253"/>
      <c r="S691" s="253"/>
      <c r="T691" s="254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55" t="s">
        <v>178</v>
      </c>
      <c r="AU691" s="255" t="s">
        <v>85</v>
      </c>
      <c r="AV691" s="13" t="s">
        <v>83</v>
      </c>
      <c r="AW691" s="13" t="s">
        <v>32</v>
      </c>
      <c r="AX691" s="13" t="s">
        <v>76</v>
      </c>
      <c r="AY691" s="255" t="s">
        <v>168</v>
      </c>
    </row>
    <row r="692" s="14" customFormat="1">
      <c r="A692" s="14"/>
      <c r="B692" s="256"/>
      <c r="C692" s="257"/>
      <c r="D692" s="241" t="s">
        <v>178</v>
      </c>
      <c r="E692" s="258" t="s">
        <v>1</v>
      </c>
      <c r="F692" s="259" t="s">
        <v>212</v>
      </c>
      <c r="G692" s="257"/>
      <c r="H692" s="260">
        <v>6</v>
      </c>
      <c r="I692" s="261"/>
      <c r="J692" s="257"/>
      <c r="K692" s="257"/>
      <c r="L692" s="262"/>
      <c r="M692" s="263"/>
      <c r="N692" s="264"/>
      <c r="O692" s="264"/>
      <c r="P692" s="264"/>
      <c r="Q692" s="264"/>
      <c r="R692" s="264"/>
      <c r="S692" s="264"/>
      <c r="T692" s="265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6" t="s">
        <v>178</v>
      </c>
      <c r="AU692" s="266" t="s">
        <v>85</v>
      </c>
      <c r="AV692" s="14" t="s">
        <v>85</v>
      </c>
      <c r="AW692" s="14" t="s">
        <v>32</v>
      </c>
      <c r="AX692" s="14" t="s">
        <v>76</v>
      </c>
      <c r="AY692" s="266" t="s">
        <v>168</v>
      </c>
    </row>
    <row r="693" s="14" customFormat="1">
      <c r="A693" s="14"/>
      <c r="B693" s="256"/>
      <c r="C693" s="257"/>
      <c r="D693" s="241" t="s">
        <v>178</v>
      </c>
      <c r="E693" s="258" t="s">
        <v>1</v>
      </c>
      <c r="F693" s="259" t="s">
        <v>174</v>
      </c>
      <c r="G693" s="257"/>
      <c r="H693" s="260">
        <v>4</v>
      </c>
      <c r="I693" s="261"/>
      <c r="J693" s="257"/>
      <c r="K693" s="257"/>
      <c r="L693" s="262"/>
      <c r="M693" s="263"/>
      <c r="N693" s="264"/>
      <c r="O693" s="264"/>
      <c r="P693" s="264"/>
      <c r="Q693" s="264"/>
      <c r="R693" s="264"/>
      <c r="S693" s="264"/>
      <c r="T693" s="265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66" t="s">
        <v>178</v>
      </c>
      <c r="AU693" s="266" t="s">
        <v>85</v>
      </c>
      <c r="AV693" s="14" t="s">
        <v>85</v>
      </c>
      <c r="AW693" s="14" t="s">
        <v>32</v>
      </c>
      <c r="AX693" s="14" t="s">
        <v>76</v>
      </c>
      <c r="AY693" s="266" t="s">
        <v>168</v>
      </c>
    </row>
    <row r="694" s="15" customFormat="1">
      <c r="A694" s="15"/>
      <c r="B694" s="267"/>
      <c r="C694" s="268"/>
      <c r="D694" s="241" t="s">
        <v>178</v>
      </c>
      <c r="E694" s="269" t="s">
        <v>1</v>
      </c>
      <c r="F694" s="270" t="s">
        <v>183</v>
      </c>
      <c r="G694" s="268"/>
      <c r="H694" s="271">
        <v>20</v>
      </c>
      <c r="I694" s="272"/>
      <c r="J694" s="268"/>
      <c r="K694" s="268"/>
      <c r="L694" s="273"/>
      <c r="M694" s="274"/>
      <c r="N694" s="275"/>
      <c r="O694" s="275"/>
      <c r="P694" s="275"/>
      <c r="Q694" s="275"/>
      <c r="R694" s="275"/>
      <c r="S694" s="275"/>
      <c r="T694" s="276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77" t="s">
        <v>178</v>
      </c>
      <c r="AU694" s="277" t="s">
        <v>85</v>
      </c>
      <c r="AV694" s="15" t="s">
        <v>174</v>
      </c>
      <c r="AW694" s="15" t="s">
        <v>32</v>
      </c>
      <c r="AX694" s="15" t="s">
        <v>83</v>
      </c>
      <c r="AY694" s="277" t="s">
        <v>168</v>
      </c>
    </row>
    <row r="695" s="2" customFormat="1" ht="24.15" customHeight="1">
      <c r="A695" s="39"/>
      <c r="B695" s="40"/>
      <c r="C695" s="228" t="s">
        <v>813</v>
      </c>
      <c r="D695" s="228" t="s">
        <v>170</v>
      </c>
      <c r="E695" s="229" t="s">
        <v>814</v>
      </c>
      <c r="F695" s="230" t="s">
        <v>815</v>
      </c>
      <c r="G695" s="231" t="s">
        <v>695</v>
      </c>
      <c r="H695" s="232">
        <v>4</v>
      </c>
      <c r="I695" s="233"/>
      <c r="J695" s="234">
        <f>ROUND(I695*H695,2)</f>
        <v>0</v>
      </c>
      <c r="K695" s="230" t="s">
        <v>173</v>
      </c>
      <c r="L695" s="45"/>
      <c r="M695" s="235" t="s">
        <v>1</v>
      </c>
      <c r="N695" s="236" t="s">
        <v>41</v>
      </c>
      <c r="O695" s="92"/>
      <c r="P695" s="237">
        <f>O695*H695</f>
        <v>0</v>
      </c>
      <c r="Q695" s="237">
        <v>0</v>
      </c>
      <c r="R695" s="237">
        <f>Q695*H695</f>
        <v>0</v>
      </c>
      <c r="S695" s="237">
        <v>0.028000000000000001</v>
      </c>
      <c r="T695" s="238">
        <f>S695*H695</f>
        <v>0.112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39" t="s">
        <v>298</v>
      </c>
      <c r="AT695" s="239" t="s">
        <v>170</v>
      </c>
      <c r="AU695" s="239" t="s">
        <v>85</v>
      </c>
      <c r="AY695" s="18" t="s">
        <v>168</v>
      </c>
      <c r="BE695" s="240">
        <f>IF(N695="základní",J695,0)</f>
        <v>0</v>
      </c>
      <c r="BF695" s="240">
        <f>IF(N695="snížená",J695,0)</f>
        <v>0</v>
      </c>
      <c r="BG695" s="240">
        <f>IF(N695="zákl. přenesená",J695,0)</f>
        <v>0</v>
      </c>
      <c r="BH695" s="240">
        <f>IF(N695="sníž. přenesená",J695,0)</f>
        <v>0</v>
      </c>
      <c r="BI695" s="240">
        <f>IF(N695="nulová",J695,0)</f>
        <v>0</v>
      </c>
      <c r="BJ695" s="18" t="s">
        <v>83</v>
      </c>
      <c r="BK695" s="240">
        <f>ROUND(I695*H695,2)</f>
        <v>0</v>
      </c>
      <c r="BL695" s="18" t="s">
        <v>298</v>
      </c>
      <c r="BM695" s="239" t="s">
        <v>816</v>
      </c>
    </row>
    <row r="696" s="2" customFormat="1">
      <c r="A696" s="39"/>
      <c r="B696" s="40"/>
      <c r="C696" s="41"/>
      <c r="D696" s="241" t="s">
        <v>176</v>
      </c>
      <c r="E696" s="41"/>
      <c r="F696" s="242" t="s">
        <v>817</v>
      </c>
      <c r="G696" s="41"/>
      <c r="H696" s="41"/>
      <c r="I696" s="243"/>
      <c r="J696" s="41"/>
      <c r="K696" s="41"/>
      <c r="L696" s="45"/>
      <c r="M696" s="244"/>
      <c r="N696" s="245"/>
      <c r="O696" s="92"/>
      <c r="P696" s="92"/>
      <c r="Q696" s="92"/>
      <c r="R696" s="92"/>
      <c r="S696" s="92"/>
      <c r="T696" s="93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T696" s="18" t="s">
        <v>176</v>
      </c>
      <c r="AU696" s="18" t="s">
        <v>85</v>
      </c>
    </row>
    <row r="697" s="13" customFormat="1">
      <c r="A697" s="13"/>
      <c r="B697" s="246"/>
      <c r="C697" s="247"/>
      <c r="D697" s="241" t="s">
        <v>178</v>
      </c>
      <c r="E697" s="248" t="s">
        <v>1</v>
      </c>
      <c r="F697" s="249" t="s">
        <v>811</v>
      </c>
      <c r="G697" s="247"/>
      <c r="H697" s="248" t="s">
        <v>1</v>
      </c>
      <c r="I697" s="250"/>
      <c r="J697" s="247"/>
      <c r="K697" s="247"/>
      <c r="L697" s="251"/>
      <c r="M697" s="252"/>
      <c r="N697" s="253"/>
      <c r="O697" s="253"/>
      <c r="P697" s="253"/>
      <c r="Q697" s="253"/>
      <c r="R697" s="253"/>
      <c r="S697" s="253"/>
      <c r="T697" s="25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55" t="s">
        <v>178</v>
      </c>
      <c r="AU697" s="255" t="s">
        <v>85</v>
      </c>
      <c r="AV697" s="13" t="s">
        <v>83</v>
      </c>
      <c r="AW697" s="13" t="s">
        <v>32</v>
      </c>
      <c r="AX697" s="13" t="s">
        <v>76</v>
      </c>
      <c r="AY697" s="255" t="s">
        <v>168</v>
      </c>
    </row>
    <row r="698" s="14" customFormat="1">
      <c r="A698" s="14"/>
      <c r="B698" s="256"/>
      <c r="C698" s="257"/>
      <c r="D698" s="241" t="s">
        <v>178</v>
      </c>
      <c r="E698" s="258" t="s">
        <v>1</v>
      </c>
      <c r="F698" s="259" t="s">
        <v>83</v>
      </c>
      <c r="G698" s="257"/>
      <c r="H698" s="260">
        <v>1</v>
      </c>
      <c r="I698" s="261"/>
      <c r="J698" s="257"/>
      <c r="K698" s="257"/>
      <c r="L698" s="262"/>
      <c r="M698" s="263"/>
      <c r="N698" s="264"/>
      <c r="O698" s="264"/>
      <c r="P698" s="264"/>
      <c r="Q698" s="264"/>
      <c r="R698" s="264"/>
      <c r="S698" s="264"/>
      <c r="T698" s="26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6" t="s">
        <v>178</v>
      </c>
      <c r="AU698" s="266" t="s">
        <v>85</v>
      </c>
      <c r="AV698" s="14" t="s">
        <v>85</v>
      </c>
      <c r="AW698" s="14" t="s">
        <v>32</v>
      </c>
      <c r="AX698" s="14" t="s">
        <v>76</v>
      </c>
      <c r="AY698" s="266" t="s">
        <v>168</v>
      </c>
    </row>
    <row r="699" s="14" customFormat="1">
      <c r="A699" s="14"/>
      <c r="B699" s="256"/>
      <c r="C699" s="257"/>
      <c r="D699" s="241" t="s">
        <v>178</v>
      </c>
      <c r="E699" s="258" t="s">
        <v>1</v>
      </c>
      <c r="F699" s="259" t="s">
        <v>83</v>
      </c>
      <c r="G699" s="257"/>
      <c r="H699" s="260">
        <v>1</v>
      </c>
      <c r="I699" s="261"/>
      <c r="J699" s="257"/>
      <c r="K699" s="257"/>
      <c r="L699" s="262"/>
      <c r="M699" s="263"/>
      <c r="N699" s="264"/>
      <c r="O699" s="264"/>
      <c r="P699" s="264"/>
      <c r="Q699" s="264"/>
      <c r="R699" s="264"/>
      <c r="S699" s="264"/>
      <c r="T699" s="265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6" t="s">
        <v>178</v>
      </c>
      <c r="AU699" s="266" t="s">
        <v>85</v>
      </c>
      <c r="AV699" s="14" t="s">
        <v>85</v>
      </c>
      <c r="AW699" s="14" t="s">
        <v>32</v>
      </c>
      <c r="AX699" s="14" t="s">
        <v>76</v>
      </c>
      <c r="AY699" s="266" t="s">
        <v>168</v>
      </c>
    </row>
    <row r="700" s="13" customFormat="1">
      <c r="A700" s="13"/>
      <c r="B700" s="246"/>
      <c r="C700" s="247"/>
      <c r="D700" s="241" t="s">
        <v>178</v>
      </c>
      <c r="E700" s="248" t="s">
        <v>1</v>
      </c>
      <c r="F700" s="249" t="s">
        <v>812</v>
      </c>
      <c r="G700" s="247"/>
      <c r="H700" s="248" t="s">
        <v>1</v>
      </c>
      <c r="I700" s="250"/>
      <c r="J700" s="247"/>
      <c r="K700" s="247"/>
      <c r="L700" s="251"/>
      <c r="M700" s="252"/>
      <c r="N700" s="253"/>
      <c r="O700" s="253"/>
      <c r="P700" s="253"/>
      <c r="Q700" s="253"/>
      <c r="R700" s="253"/>
      <c r="S700" s="253"/>
      <c r="T700" s="254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55" t="s">
        <v>178</v>
      </c>
      <c r="AU700" s="255" t="s">
        <v>85</v>
      </c>
      <c r="AV700" s="13" t="s">
        <v>83</v>
      </c>
      <c r="AW700" s="13" t="s">
        <v>32</v>
      </c>
      <c r="AX700" s="13" t="s">
        <v>76</v>
      </c>
      <c r="AY700" s="255" t="s">
        <v>168</v>
      </c>
    </row>
    <row r="701" s="14" customFormat="1">
      <c r="A701" s="14"/>
      <c r="B701" s="256"/>
      <c r="C701" s="257"/>
      <c r="D701" s="241" t="s">
        <v>178</v>
      </c>
      <c r="E701" s="258" t="s">
        <v>1</v>
      </c>
      <c r="F701" s="259" t="s">
        <v>83</v>
      </c>
      <c r="G701" s="257"/>
      <c r="H701" s="260">
        <v>1</v>
      </c>
      <c r="I701" s="261"/>
      <c r="J701" s="257"/>
      <c r="K701" s="257"/>
      <c r="L701" s="262"/>
      <c r="M701" s="263"/>
      <c r="N701" s="264"/>
      <c r="O701" s="264"/>
      <c r="P701" s="264"/>
      <c r="Q701" s="264"/>
      <c r="R701" s="264"/>
      <c r="S701" s="264"/>
      <c r="T701" s="265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66" t="s">
        <v>178</v>
      </c>
      <c r="AU701" s="266" t="s">
        <v>85</v>
      </c>
      <c r="AV701" s="14" t="s">
        <v>85</v>
      </c>
      <c r="AW701" s="14" t="s">
        <v>32</v>
      </c>
      <c r="AX701" s="14" t="s">
        <v>76</v>
      </c>
      <c r="AY701" s="266" t="s">
        <v>168</v>
      </c>
    </row>
    <row r="702" s="14" customFormat="1">
      <c r="A702" s="14"/>
      <c r="B702" s="256"/>
      <c r="C702" s="257"/>
      <c r="D702" s="241" t="s">
        <v>178</v>
      </c>
      <c r="E702" s="258" t="s">
        <v>1</v>
      </c>
      <c r="F702" s="259" t="s">
        <v>83</v>
      </c>
      <c r="G702" s="257"/>
      <c r="H702" s="260">
        <v>1</v>
      </c>
      <c r="I702" s="261"/>
      <c r="J702" s="257"/>
      <c r="K702" s="257"/>
      <c r="L702" s="262"/>
      <c r="M702" s="263"/>
      <c r="N702" s="264"/>
      <c r="O702" s="264"/>
      <c r="P702" s="264"/>
      <c r="Q702" s="264"/>
      <c r="R702" s="264"/>
      <c r="S702" s="264"/>
      <c r="T702" s="265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66" t="s">
        <v>178</v>
      </c>
      <c r="AU702" s="266" t="s">
        <v>85</v>
      </c>
      <c r="AV702" s="14" t="s">
        <v>85</v>
      </c>
      <c r="AW702" s="14" t="s">
        <v>32</v>
      </c>
      <c r="AX702" s="14" t="s">
        <v>76</v>
      </c>
      <c r="AY702" s="266" t="s">
        <v>168</v>
      </c>
    </row>
    <row r="703" s="15" customFormat="1">
      <c r="A703" s="15"/>
      <c r="B703" s="267"/>
      <c r="C703" s="268"/>
      <c r="D703" s="241" t="s">
        <v>178</v>
      </c>
      <c r="E703" s="269" t="s">
        <v>1</v>
      </c>
      <c r="F703" s="270" t="s">
        <v>183</v>
      </c>
      <c r="G703" s="268"/>
      <c r="H703" s="271">
        <v>4</v>
      </c>
      <c r="I703" s="272"/>
      <c r="J703" s="268"/>
      <c r="K703" s="268"/>
      <c r="L703" s="273"/>
      <c r="M703" s="274"/>
      <c r="N703" s="275"/>
      <c r="O703" s="275"/>
      <c r="P703" s="275"/>
      <c r="Q703" s="275"/>
      <c r="R703" s="275"/>
      <c r="S703" s="275"/>
      <c r="T703" s="276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77" t="s">
        <v>178</v>
      </c>
      <c r="AU703" s="277" t="s">
        <v>85</v>
      </c>
      <c r="AV703" s="15" t="s">
        <v>174</v>
      </c>
      <c r="AW703" s="15" t="s">
        <v>32</v>
      </c>
      <c r="AX703" s="15" t="s">
        <v>83</v>
      </c>
      <c r="AY703" s="277" t="s">
        <v>168</v>
      </c>
    </row>
    <row r="704" s="12" customFormat="1" ht="22.8" customHeight="1">
      <c r="A704" s="12"/>
      <c r="B704" s="212"/>
      <c r="C704" s="213"/>
      <c r="D704" s="214" t="s">
        <v>75</v>
      </c>
      <c r="E704" s="226" t="s">
        <v>818</v>
      </c>
      <c r="F704" s="226" t="s">
        <v>819</v>
      </c>
      <c r="G704" s="213"/>
      <c r="H704" s="213"/>
      <c r="I704" s="216"/>
      <c r="J704" s="227">
        <f>BK704</f>
        <v>0</v>
      </c>
      <c r="K704" s="213"/>
      <c r="L704" s="218"/>
      <c r="M704" s="219"/>
      <c r="N704" s="220"/>
      <c r="O704" s="220"/>
      <c r="P704" s="221">
        <f>SUM(P705:P710)</f>
        <v>0</v>
      </c>
      <c r="Q704" s="220"/>
      <c r="R704" s="221">
        <f>SUM(R705:R710)</f>
        <v>0</v>
      </c>
      <c r="S704" s="220"/>
      <c r="T704" s="222">
        <f>SUM(T705:T710)</f>
        <v>0.14556</v>
      </c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R704" s="223" t="s">
        <v>85</v>
      </c>
      <c r="AT704" s="224" t="s">
        <v>75</v>
      </c>
      <c r="AU704" s="224" t="s">
        <v>83</v>
      </c>
      <c r="AY704" s="223" t="s">
        <v>168</v>
      </c>
      <c r="BK704" s="225">
        <f>SUM(BK705:BK710)</f>
        <v>0</v>
      </c>
    </row>
    <row r="705" s="2" customFormat="1" ht="16.5" customHeight="1">
      <c r="A705" s="39"/>
      <c r="B705" s="40"/>
      <c r="C705" s="228" t="s">
        <v>820</v>
      </c>
      <c r="D705" s="228" t="s">
        <v>170</v>
      </c>
      <c r="E705" s="229" t="s">
        <v>821</v>
      </c>
      <c r="F705" s="230" t="s">
        <v>822</v>
      </c>
      <c r="G705" s="231" t="s">
        <v>114</v>
      </c>
      <c r="H705" s="232">
        <v>7.2779999999999996</v>
      </c>
      <c r="I705" s="233"/>
      <c r="J705" s="234">
        <f>ROUND(I705*H705,2)</f>
        <v>0</v>
      </c>
      <c r="K705" s="230" t="s">
        <v>173</v>
      </c>
      <c r="L705" s="45"/>
      <c r="M705" s="235" t="s">
        <v>1</v>
      </c>
      <c r="N705" s="236" t="s">
        <v>41</v>
      </c>
      <c r="O705" s="92"/>
      <c r="P705" s="237">
        <f>O705*H705</f>
        <v>0</v>
      </c>
      <c r="Q705" s="237">
        <v>0</v>
      </c>
      <c r="R705" s="237">
        <f>Q705*H705</f>
        <v>0</v>
      </c>
      <c r="S705" s="237">
        <v>0.02</v>
      </c>
      <c r="T705" s="238">
        <f>S705*H705</f>
        <v>0.14556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239" t="s">
        <v>298</v>
      </c>
      <c r="AT705" s="239" t="s">
        <v>170</v>
      </c>
      <c r="AU705" s="239" t="s">
        <v>85</v>
      </c>
      <c r="AY705" s="18" t="s">
        <v>168</v>
      </c>
      <c r="BE705" s="240">
        <f>IF(N705="základní",J705,0)</f>
        <v>0</v>
      </c>
      <c r="BF705" s="240">
        <f>IF(N705="snížená",J705,0)</f>
        <v>0</v>
      </c>
      <c r="BG705" s="240">
        <f>IF(N705="zákl. přenesená",J705,0)</f>
        <v>0</v>
      </c>
      <c r="BH705" s="240">
        <f>IF(N705="sníž. přenesená",J705,0)</f>
        <v>0</v>
      </c>
      <c r="BI705" s="240">
        <f>IF(N705="nulová",J705,0)</f>
        <v>0</v>
      </c>
      <c r="BJ705" s="18" t="s">
        <v>83</v>
      </c>
      <c r="BK705" s="240">
        <f>ROUND(I705*H705,2)</f>
        <v>0</v>
      </c>
      <c r="BL705" s="18" t="s">
        <v>298</v>
      </c>
      <c r="BM705" s="239" t="s">
        <v>823</v>
      </c>
    </row>
    <row r="706" s="2" customFormat="1">
      <c r="A706" s="39"/>
      <c r="B706" s="40"/>
      <c r="C706" s="41"/>
      <c r="D706" s="241" t="s">
        <v>176</v>
      </c>
      <c r="E706" s="41"/>
      <c r="F706" s="242" t="s">
        <v>822</v>
      </c>
      <c r="G706" s="41"/>
      <c r="H706" s="41"/>
      <c r="I706" s="243"/>
      <c r="J706" s="41"/>
      <c r="K706" s="41"/>
      <c r="L706" s="45"/>
      <c r="M706" s="244"/>
      <c r="N706" s="245"/>
      <c r="O706" s="92"/>
      <c r="P706" s="92"/>
      <c r="Q706" s="92"/>
      <c r="R706" s="92"/>
      <c r="S706" s="92"/>
      <c r="T706" s="93"/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T706" s="18" t="s">
        <v>176</v>
      </c>
      <c r="AU706" s="18" t="s">
        <v>85</v>
      </c>
    </row>
    <row r="707" s="13" customFormat="1">
      <c r="A707" s="13"/>
      <c r="B707" s="246"/>
      <c r="C707" s="247"/>
      <c r="D707" s="241" t="s">
        <v>178</v>
      </c>
      <c r="E707" s="248" t="s">
        <v>1</v>
      </c>
      <c r="F707" s="249" t="s">
        <v>824</v>
      </c>
      <c r="G707" s="247"/>
      <c r="H707" s="248" t="s">
        <v>1</v>
      </c>
      <c r="I707" s="250"/>
      <c r="J707" s="247"/>
      <c r="K707" s="247"/>
      <c r="L707" s="251"/>
      <c r="M707" s="252"/>
      <c r="N707" s="253"/>
      <c r="O707" s="253"/>
      <c r="P707" s="253"/>
      <c r="Q707" s="253"/>
      <c r="R707" s="253"/>
      <c r="S707" s="253"/>
      <c r="T707" s="254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55" t="s">
        <v>178</v>
      </c>
      <c r="AU707" s="255" t="s">
        <v>85</v>
      </c>
      <c r="AV707" s="13" t="s">
        <v>83</v>
      </c>
      <c r="AW707" s="13" t="s">
        <v>32</v>
      </c>
      <c r="AX707" s="13" t="s">
        <v>76</v>
      </c>
      <c r="AY707" s="255" t="s">
        <v>168</v>
      </c>
    </row>
    <row r="708" s="14" customFormat="1">
      <c r="A708" s="14"/>
      <c r="B708" s="256"/>
      <c r="C708" s="257"/>
      <c r="D708" s="241" t="s">
        <v>178</v>
      </c>
      <c r="E708" s="258" t="s">
        <v>1</v>
      </c>
      <c r="F708" s="259" t="s">
        <v>825</v>
      </c>
      <c r="G708" s="257"/>
      <c r="H708" s="260">
        <v>2.9580000000000002</v>
      </c>
      <c r="I708" s="261"/>
      <c r="J708" s="257"/>
      <c r="K708" s="257"/>
      <c r="L708" s="262"/>
      <c r="M708" s="263"/>
      <c r="N708" s="264"/>
      <c r="O708" s="264"/>
      <c r="P708" s="264"/>
      <c r="Q708" s="264"/>
      <c r="R708" s="264"/>
      <c r="S708" s="264"/>
      <c r="T708" s="265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66" t="s">
        <v>178</v>
      </c>
      <c r="AU708" s="266" t="s">
        <v>85</v>
      </c>
      <c r="AV708" s="14" t="s">
        <v>85</v>
      </c>
      <c r="AW708" s="14" t="s">
        <v>32</v>
      </c>
      <c r="AX708" s="14" t="s">
        <v>76</v>
      </c>
      <c r="AY708" s="266" t="s">
        <v>168</v>
      </c>
    </row>
    <row r="709" s="14" customFormat="1">
      <c r="A709" s="14"/>
      <c r="B709" s="256"/>
      <c r="C709" s="257"/>
      <c r="D709" s="241" t="s">
        <v>178</v>
      </c>
      <c r="E709" s="258" t="s">
        <v>1</v>
      </c>
      <c r="F709" s="259" t="s">
        <v>826</v>
      </c>
      <c r="G709" s="257"/>
      <c r="H709" s="260">
        <v>4.3200000000000003</v>
      </c>
      <c r="I709" s="261"/>
      <c r="J709" s="257"/>
      <c r="K709" s="257"/>
      <c r="L709" s="262"/>
      <c r="M709" s="263"/>
      <c r="N709" s="264"/>
      <c r="O709" s="264"/>
      <c r="P709" s="264"/>
      <c r="Q709" s="264"/>
      <c r="R709" s="264"/>
      <c r="S709" s="264"/>
      <c r="T709" s="265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66" t="s">
        <v>178</v>
      </c>
      <c r="AU709" s="266" t="s">
        <v>85</v>
      </c>
      <c r="AV709" s="14" t="s">
        <v>85</v>
      </c>
      <c r="AW709" s="14" t="s">
        <v>32</v>
      </c>
      <c r="AX709" s="14" t="s">
        <v>76</v>
      </c>
      <c r="AY709" s="266" t="s">
        <v>168</v>
      </c>
    </row>
    <row r="710" s="15" customFormat="1">
      <c r="A710" s="15"/>
      <c r="B710" s="267"/>
      <c r="C710" s="268"/>
      <c r="D710" s="241" t="s">
        <v>178</v>
      </c>
      <c r="E710" s="269" t="s">
        <v>1</v>
      </c>
      <c r="F710" s="270" t="s">
        <v>183</v>
      </c>
      <c r="G710" s="268"/>
      <c r="H710" s="271">
        <v>7.2779999999999996</v>
      </c>
      <c r="I710" s="272"/>
      <c r="J710" s="268"/>
      <c r="K710" s="268"/>
      <c r="L710" s="273"/>
      <c r="M710" s="274"/>
      <c r="N710" s="275"/>
      <c r="O710" s="275"/>
      <c r="P710" s="275"/>
      <c r="Q710" s="275"/>
      <c r="R710" s="275"/>
      <c r="S710" s="275"/>
      <c r="T710" s="276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77" t="s">
        <v>178</v>
      </c>
      <c r="AU710" s="277" t="s">
        <v>85</v>
      </c>
      <c r="AV710" s="15" t="s">
        <v>174</v>
      </c>
      <c r="AW710" s="15" t="s">
        <v>32</v>
      </c>
      <c r="AX710" s="15" t="s">
        <v>83</v>
      </c>
      <c r="AY710" s="277" t="s">
        <v>168</v>
      </c>
    </row>
    <row r="711" s="12" customFormat="1" ht="22.8" customHeight="1">
      <c r="A711" s="12"/>
      <c r="B711" s="212"/>
      <c r="C711" s="213"/>
      <c r="D711" s="214" t="s">
        <v>75</v>
      </c>
      <c r="E711" s="226" t="s">
        <v>827</v>
      </c>
      <c r="F711" s="226" t="s">
        <v>828</v>
      </c>
      <c r="G711" s="213"/>
      <c r="H711" s="213"/>
      <c r="I711" s="216"/>
      <c r="J711" s="227">
        <f>BK711</f>
        <v>0</v>
      </c>
      <c r="K711" s="213"/>
      <c r="L711" s="218"/>
      <c r="M711" s="219"/>
      <c r="N711" s="220"/>
      <c r="O711" s="220"/>
      <c r="P711" s="221">
        <f>SUM(P712:P743)</f>
        <v>0</v>
      </c>
      <c r="Q711" s="220"/>
      <c r="R711" s="221">
        <f>SUM(R712:R743)</f>
        <v>0</v>
      </c>
      <c r="S711" s="220"/>
      <c r="T711" s="222">
        <f>SUM(T712:T743)</f>
        <v>31.701875999999999</v>
      </c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R711" s="223" t="s">
        <v>85</v>
      </c>
      <c r="AT711" s="224" t="s">
        <v>75</v>
      </c>
      <c r="AU711" s="224" t="s">
        <v>83</v>
      </c>
      <c r="AY711" s="223" t="s">
        <v>168</v>
      </c>
      <c r="BK711" s="225">
        <f>SUM(BK712:BK743)</f>
        <v>0</v>
      </c>
    </row>
    <row r="712" s="2" customFormat="1" ht="24.15" customHeight="1">
      <c r="A712" s="39"/>
      <c r="B712" s="40"/>
      <c r="C712" s="228" t="s">
        <v>829</v>
      </c>
      <c r="D712" s="228" t="s">
        <v>170</v>
      </c>
      <c r="E712" s="229" t="s">
        <v>830</v>
      </c>
      <c r="F712" s="230" t="s">
        <v>831</v>
      </c>
      <c r="G712" s="231" t="s">
        <v>272</v>
      </c>
      <c r="H712" s="232">
        <v>236.24000000000001</v>
      </c>
      <c r="I712" s="233"/>
      <c r="J712" s="234">
        <f>ROUND(I712*H712,2)</f>
        <v>0</v>
      </c>
      <c r="K712" s="230" t="s">
        <v>173</v>
      </c>
      <c r="L712" s="45"/>
      <c r="M712" s="235" t="s">
        <v>1</v>
      </c>
      <c r="N712" s="236" t="s">
        <v>41</v>
      </c>
      <c r="O712" s="92"/>
      <c r="P712" s="237">
        <f>O712*H712</f>
        <v>0</v>
      </c>
      <c r="Q712" s="237">
        <v>0</v>
      </c>
      <c r="R712" s="237">
        <f>Q712*H712</f>
        <v>0</v>
      </c>
      <c r="S712" s="237">
        <v>0.0032499999999999999</v>
      </c>
      <c r="T712" s="238">
        <f>S712*H712</f>
        <v>0.76778000000000002</v>
      </c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R712" s="239" t="s">
        <v>298</v>
      </c>
      <c r="AT712" s="239" t="s">
        <v>170</v>
      </c>
      <c r="AU712" s="239" t="s">
        <v>85</v>
      </c>
      <c r="AY712" s="18" t="s">
        <v>168</v>
      </c>
      <c r="BE712" s="240">
        <f>IF(N712="základní",J712,0)</f>
        <v>0</v>
      </c>
      <c r="BF712" s="240">
        <f>IF(N712="snížená",J712,0)</f>
        <v>0</v>
      </c>
      <c r="BG712" s="240">
        <f>IF(N712="zákl. přenesená",J712,0)</f>
        <v>0</v>
      </c>
      <c r="BH712" s="240">
        <f>IF(N712="sníž. přenesená",J712,0)</f>
        <v>0</v>
      </c>
      <c r="BI712" s="240">
        <f>IF(N712="nulová",J712,0)</f>
        <v>0</v>
      </c>
      <c r="BJ712" s="18" t="s">
        <v>83</v>
      </c>
      <c r="BK712" s="240">
        <f>ROUND(I712*H712,2)</f>
        <v>0</v>
      </c>
      <c r="BL712" s="18" t="s">
        <v>298</v>
      </c>
      <c r="BM712" s="239" t="s">
        <v>832</v>
      </c>
    </row>
    <row r="713" s="2" customFormat="1">
      <c r="A713" s="39"/>
      <c r="B713" s="40"/>
      <c r="C713" s="41"/>
      <c r="D713" s="241" t="s">
        <v>176</v>
      </c>
      <c r="E713" s="41"/>
      <c r="F713" s="242" t="s">
        <v>833</v>
      </c>
      <c r="G713" s="41"/>
      <c r="H713" s="41"/>
      <c r="I713" s="243"/>
      <c r="J713" s="41"/>
      <c r="K713" s="41"/>
      <c r="L713" s="45"/>
      <c r="M713" s="244"/>
      <c r="N713" s="245"/>
      <c r="O713" s="92"/>
      <c r="P713" s="92"/>
      <c r="Q713" s="92"/>
      <c r="R713" s="92"/>
      <c r="S713" s="92"/>
      <c r="T713" s="93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T713" s="18" t="s">
        <v>176</v>
      </c>
      <c r="AU713" s="18" t="s">
        <v>85</v>
      </c>
    </row>
    <row r="714" s="13" customFormat="1">
      <c r="A714" s="13"/>
      <c r="B714" s="246"/>
      <c r="C714" s="247"/>
      <c r="D714" s="241" t="s">
        <v>178</v>
      </c>
      <c r="E714" s="248" t="s">
        <v>1</v>
      </c>
      <c r="F714" s="249" t="s">
        <v>834</v>
      </c>
      <c r="G714" s="247"/>
      <c r="H714" s="248" t="s">
        <v>1</v>
      </c>
      <c r="I714" s="250"/>
      <c r="J714" s="247"/>
      <c r="K714" s="247"/>
      <c r="L714" s="251"/>
      <c r="M714" s="252"/>
      <c r="N714" s="253"/>
      <c r="O714" s="253"/>
      <c r="P714" s="253"/>
      <c r="Q714" s="253"/>
      <c r="R714" s="253"/>
      <c r="S714" s="253"/>
      <c r="T714" s="25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55" t="s">
        <v>178</v>
      </c>
      <c r="AU714" s="255" t="s">
        <v>85</v>
      </c>
      <c r="AV714" s="13" t="s">
        <v>83</v>
      </c>
      <c r="AW714" s="13" t="s">
        <v>32</v>
      </c>
      <c r="AX714" s="13" t="s">
        <v>76</v>
      </c>
      <c r="AY714" s="255" t="s">
        <v>168</v>
      </c>
    </row>
    <row r="715" s="14" customFormat="1">
      <c r="A715" s="14"/>
      <c r="B715" s="256"/>
      <c r="C715" s="257"/>
      <c r="D715" s="241" t="s">
        <v>178</v>
      </c>
      <c r="E715" s="258" t="s">
        <v>1</v>
      </c>
      <c r="F715" s="259" t="s">
        <v>835</v>
      </c>
      <c r="G715" s="257"/>
      <c r="H715" s="260">
        <v>78.700000000000003</v>
      </c>
      <c r="I715" s="261"/>
      <c r="J715" s="257"/>
      <c r="K715" s="257"/>
      <c r="L715" s="262"/>
      <c r="M715" s="263"/>
      <c r="N715" s="264"/>
      <c r="O715" s="264"/>
      <c r="P715" s="264"/>
      <c r="Q715" s="264"/>
      <c r="R715" s="264"/>
      <c r="S715" s="264"/>
      <c r="T715" s="26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6" t="s">
        <v>178</v>
      </c>
      <c r="AU715" s="266" t="s">
        <v>85</v>
      </c>
      <c r="AV715" s="14" t="s">
        <v>85</v>
      </c>
      <c r="AW715" s="14" t="s">
        <v>32</v>
      </c>
      <c r="AX715" s="14" t="s">
        <v>76</v>
      </c>
      <c r="AY715" s="266" t="s">
        <v>168</v>
      </c>
    </row>
    <row r="716" s="14" customFormat="1">
      <c r="A716" s="14"/>
      <c r="B716" s="256"/>
      <c r="C716" s="257"/>
      <c r="D716" s="241" t="s">
        <v>178</v>
      </c>
      <c r="E716" s="258" t="s">
        <v>1</v>
      </c>
      <c r="F716" s="259" t="s">
        <v>836</v>
      </c>
      <c r="G716" s="257"/>
      <c r="H716" s="260">
        <v>16.800000000000001</v>
      </c>
      <c r="I716" s="261"/>
      <c r="J716" s="257"/>
      <c r="K716" s="257"/>
      <c r="L716" s="262"/>
      <c r="M716" s="263"/>
      <c r="N716" s="264"/>
      <c r="O716" s="264"/>
      <c r="P716" s="264"/>
      <c r="Q716" s="264"/>
      <c r="R716" s="264"/>
      <c r="S716" s="264"/>
      <c r="T716" s="265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6" t="s">
        <v>178</v>
      </c>
      <c r="AU716" s="266" t="s">
        <v>85</v>
      </c>
      <c r="AV716" s="14" t="s">
        <v>85</v>
      </c>
      <c r="AW716" s="14" t="s">
        <v>32</v>
      </c>
      <c r="AX716" s="14" t="s">
        <v>76</v>
      </c>
      <c r="AY716" s="266" t="s">
        <v>168</v>
      </c>
    </row>
    <row r="717" s="14" customFormat="1">
      <c r="A717" s="14"/>
      <c r="B717" s="256"/>
      <c r="C717" s="257"/>
      <c r="D717" s="241" t="s">
        <v>178</v>
      </c>
      <c r="E717" s="258" t="s">
        <v>1</v>
      </c>
      <c r="F717" s="259" t="s">
        <v>837</v>
      </c>
      <c r="G717" s="257"/>
      <c r="H717" s="260">
        <v>16.25</v>
      </c>
      <c r="I717" s="261"/>
      <c r="J717" s="257"/>
      <c r="K717" s="257"/>
      <c r="L717" s="262"/>
      <c r="M717" s="263"/>
      <c r="N717" s="264"/>
      <c r="O717" s="264"/>
      <c r="P717" s="264"/>
      <c r="Q717" s="264"/>
      <c r="R717" s="264"/>
      <c r="S717" s="264"/>
      <c r="T717" s="265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6" t="s">
        <v>178</v>
      </c>
      <c r="AU717" s="266" t="s">
        <v>85</v>
      </c>
      <c r="AV717" s="14" t="s">
        <v>85</v>
      </c>
      <c r="AW717" s="14" t="s">
        <v>32</v>
      </c>
      <c r="AX717" s="14" t="s">
        <v>76</v>
      </c>
      <c r="AY717" s="266" t="s">
        <v>168</v>
      </c>
    </row>
    <row r="718" s="14" customFormat="1">
      <c r="A718" s="14"/>
      <c r="B718" s="256"/>
      <c r="C718" s="257"/>
      <c r="D718" s="241" t="s">
        <v>178</v>
      </c>
      <c r="E718" s="258" t="s">
        <v>1</v>
      </c>
      <c r="F718" s="259" t="s">
        <v>838</v>
      </c>
      <c r="G718" s="257"/>
      <c r="H718" s="260">
        <v>14.960000000000001</v>
      </c>
      <c r="I718" s="261"/>
      <c r="J718" s="257"/>
      <c r="K718" s="257"/>
      <c r="L718" s="262"/>
      <c r="M718" s="263"/>
      <c r="N718" s="264"/>
      <c r="O718" s="264"/>
      <c r="P718" s="264"/>
      <c r="Q718" s="264"/>
      <c r="R718" s="264"/>
      <c r="S718" s="264"/>
      <c r="T718" s="265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66" t="s">
        <v>178</v>
      </c>
      <c r="AU718" s="266" t="s">
        <v>85</v>
      </c>
      <c r="AV718" s="14" t="s">
        <v>85</v>
      </c>
      <c r="AW718" s="14" t="s">
        <v>32</v>
      </c>
      <c r="AX718" s="14" t="s">
        <v>76</v>
      </c>
      <c r="AY718" s="266" t="s">
        <v>168</v>
      </c>
    </row>
    <row r="719" s="14" customFormat="1">
      <c r="A719" s="14"/>
      <c r="B719" s="256"/>
      <c r="C719" s="257"/>
      <c r="D719" s="241" t="s">
        <v>178</v>
      </c>
      <c r="E719" s="258" t="s">
        <v>1</v>
      </c>
      <c r="F719" s="259" t="s">
        <v>839</v>
      </c>
      <c r="G719" s="257"/>
      <c r="H719" s="260">
        <v>13.52</v>
      </c>
      <c r="I719" s="261"/>
      <c r="J719" s="257"/>
      <c r="K719" s="257"/>
      <c r="L719" s="262"/>
      <c r="M719" s="263"/>
      <c r="N719" s="264"/>
      <c r="O719" s="264"/>
      <c r="P719" s="264"/>
      <c r="Q719" s="264"/>
      <c r="R719" s="264"/>
      <c r="S719" s="264"/>
      <c r="T719" s="265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66" t="s">
        <v>178</v>
      </c>
      <c r="AU719" s="266" t="s">
        <v>85</v>
      </c>
      <c r="AV719" s="14" t="s">
        <v>85</v>
      </c>
      <c r="AW719" s="14" t="s">
        <v>32</v>
      </c>
      <c r="AX719" s="14" t="s">
        <v>76</v>
      </c>
      <c r="AY719" s="266" t="s">
        <v>168</v>
      </c>
    </row>
    <row r="720" s="14" customFormat="1">
      <c r="A720" s="14"/>
      <c r="B720" s="256"/>
      <c r="C720" s="257"/>
      <c r="D720" s="241" t="s">
        <v>178</v>
      </c>
      <c r="E720" s="258" t="s">
        <v>1</v>
      </c>
      <c r="F720" s="259" t="s">
        <v>840</v>
      </c>
      <c r="G720" s="257"/>
      <c r="H720" s="260">
        <v>12.01</v>
      </c>
      <c r="I720" s="261"/>
      <c r="J720" s="257"/>
      <c r="K720" s="257"/>
      <c r="L720" s="262"/>
      <c r="M720" s="263"/>
      <c r="N720" s="264"/>
      <c r="O720" s="264"/>
      <c r="P720" s="264"/>
      <c r="Q720" s="264"/>
      <c r="R720" s="264"/>
      <c r="S720" s="264"/>
      <c r="T720" s="265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66" t="s">
        <v>178</v>
      </c>
      <c r="AU720" s="266" t="s">
        <v>85</v>
      </c>
      <c r="AV720" s="14" t="s">
        <v>85</v>
      </c>
      <c r="AW720" s="14" t="s">
        <v>32</v>
      </c>
      <c r="AX720" s="14" t="s">
        <v>76</v>
      </c>
      <c r="AY720" s="266" t="s">
        <v>168</v>
      </c>
    </row>
    <row r="721" s="14" customFormat="1">
      <c r="A721" s="14"/>
      <c r="B721" s="256"/>
      <c r="C721" s="257"/>
      <c r="D721" s="241" t="s">
        <v>178</v>
      </c>
      <c r="E721" s="258" t="s">
        <v>1</v>
      </c>
      <c r="F721" s="259" t="s">
        <v>841</v>
      </c>
      <c r="G721" s="257"/>
      <c r="H721" s="260">
        <v>16.600000000000001</v>
      </c>
      <c r="I721" s="261"/>
      <c r="J721" s="257"/>
      <c r="K721" s="257"/>
      <c r="L721" s="262"/>
      <c r="M721" s="263"/>
      <c r="N721" s="264"/>
      <c r="O721" s="264"/>
      <c r="P721" s="264"/>
      <c r="Q721" s="264"/>
      <c r="R721" s="264"/>
      <c r="S721" s="264"/>
      <c r="T721" s="265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66" t="s">
        <v>178</v>
      </c>
      <c r="AU721" s="266" t="s">
        <v>85</v>
      </c>
      <c r="AV721" s="14" t="s">
        <v>85</v>
      </c>
      <c r="AW721" s="14" t="s">
        <v>32</v>
      </c>
      <c r="AX721" s="14" t="s">
        <v>76</v>
      </c>
      <c r="AY721" s="266" t="s">
        <v>168</v>
      </c>
    </row>
    <row r="722" s="14" customFormat="1">
      <c r="A722" s="14"/>
      <c r="B722" s="256"/>
      <c r="C722" s="257"/>
      <c r="D722" s="241" t="s">
        <v>178</v>
      </c>
      <c r="E722" s="258" t="s">
        <v>1</v>
      </c>
      <c r="F722" s="259" t="s">
        <v>842</v>
      </c>
      <c r="G722" s="257"/>
      <c r="H722" s="260">
        <v>8.5</v>
      </c>
      <c r="I722" s="261"/>
      <c r="J722" s="257"/>
      <c r="K722" s="257"/>
      <c r="L722" s="262"/>
      <c r="M722" s="263"/>
      <c r="N722" s="264"/>
      <c r="O722" s="264"/>
      <c r="P722" s="264"/>
      <c r="Q722" s="264"/>
      <c r="R722" s="264"/>
      <c r="S722" s="264"/>
      <c r="T722" s="265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6" t="s">
        <v>178</v>
      </c>
      <c r="AU722" s="266" t="s">
        <v>85</v>
      </c>
      <c r="AV722" s="14" t="s">
        <v>85</v>
      </c>
      <c r="AW722" s="14" t="s">
        <v>32</v>
      </c>
      <c r="AX722" s="14" t="s">
        <v>76</v>
      </c>
      <c r="AY722" s="266" t="s">
        <v>168</v>
      </c>
    </row>
    <row r="723" s="14" customFormat="1">
      <c r="A723" s="14"/>
      <c r="B723" s="256"/>
      <c r="C723" s="257"/>
      <c r="D723" s="241" t="s">
        <v>178</v>
      </c>
      <c r="E723" s="258" t="s">
        <v>1</v>
      </c>
      <c r="F723" s="259" t="s">
        <v>843</v>
      </c>
      <c r="G723" s="257"/>
      <c r="H723" s="260">
        <v>8</v>
      </c>
      <c r="I723" s="261"/>
      <c r="J723" s="257"/>
      <c r="K723" s="257"/>
      <c r="L723" s="262"/>
      <c r="M723" s="263"/>
      <c r="N723" s="264"/>
      <c r="O723" s="264"/>
      <c r="P723" s="264"/>
      <c r="Q723" s="264"/>
      <c r="R723" s="264"/>
      <c r="S723" s="264"/>
      <c r="T723" s="265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66" t="s">
        <v>178</v>
      </c>
      <c r="AU723" s="266" t="s">
        <v>85</v>
      </c>
      <c r="AV723" s="14" t="s">
        <v>85</v>
      </c>
      <c r="AW723" s="14" t="s">
        <v>32</v>
      </c>
      <c r="AX723" s="14" t="s">
        <v>76</v>
      </c>
      <c r="AY723" s="266" t="s">
        <v>168</v>
      </c>
    </row>
    <row r="724" s="14" customFormat="1">
      <c r="A724" s="14"/>
      <c r="B724" s="256"/>
      <c r="C724" s="257"/>
      <c r="D724" s="241" t="s">
        <v>178</v>
      </c>
      <c r="E724" s="258" t="s">
        <v>1</v>
      </c>
      <c r="F724" s="259" t="s">
        <v>844</v>
      </c>
      <c r="G724" s="257"/>
      <c r="H724" s="260">
        <v>20.5</v>
      </c>
      <c r="I724" s="261"/>
      <c r="J724" s="257"/>
      <c r="K724" s="257"/>
      <c r="L724" s="262"/>
      <c r="M724" s="263"/>
      <c r="N724" s="264"/>
      <c r="O724" s="264"/>
      <c r="P724" s="264"/>
      <c r="Q724" s="264"/>
      <c r="R724" s="264"/>
      <c r="S724" s="264"/>
      <c r="T724" s="265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66" t="s">
        <v>178</v>
      </c>
      <c r="AU724" s="266" t="s">
        <v>85</v>
      </c>
      <c r="AV724" s="14" t="s">
        <v>85</v>
      </c>
      <c r="AW724" s="14" t="s">
        <v>32</v>
      </c>
      <c r="AX724" s="14" t="s">
        <v>76</v>
      </c>
      <c r="AY724" s="266" t="s">
        <v>168</v>
      </c>
    </row>
    <row r="725" s="14" customFormat="1">
      <c r="A725" s="14"/>
      <c r="B725" s="256"/>
      <c r="C725" s="257"/>
      <c r="D725" s="241" t="s">
        <v>178</v>
      </c>
      <c r="E725" s="258" t="s">
        <v>1</v>
      </c>
      <c r="F725" s="259" t="s">
        <v>845</v>
      </c>
      <c r="G725" s="257"/>
      <c r="H725" s="260">
        <v>17.5</v>
      </c>
      <c r="I725" s="261"/>
      <c r="J725" s="257"/>
      <c r="K725" s="257"/>
      <c r="L725" s="262"/>
      <c r="M725" s="263"/>
      <c r="N725" s="264"/>
      <c r="O725" s="264"/>
      <c r="P725" s="264"/>
      <c r="Q725" s="264"/>
      <c r="R725" s="264"/>
      <c r="S725" s="264"/>
      <c r="T725" s="265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66" t="s">
        <v>178</v>
      </c>
      <c r="AU725" s="266" t="s">
        <v>85</v>
      </c>
      <c r="AV725" s="14" t="s">
        <v>85</v>
      </c>
      <c r="AW725" s="14" t="s">
        <v>32</v>
      </c>
      <c r="AX725" s="14" t="s">
        <v>76</v>
      </c>
      <c r="AY725" s="266" t="s">
        <v>168</v>
      </c>
    </row>
    <row r="726" s="14" customFormat="1">
      <c r="A726" s="14"/>
      <c r="B726" s="256"/>
      <c r="C726" s="257"/>
      <c r="D726" s="241" t="s">
        <v>178</v>
      </c>
      <c r="E726" s="258" t="s">
        <v>1</v>
      </c>
      <c r="F726" s="259" t="s">
        <v>846</v>
      </c>
      <c r="G726" s="257"/>
      <c r="H726" s="260">
        <v>4.0999999999999996</v>
      </c>
      <c r="I726" s="261"/>
      <c r="J726" s="257"/>
      <c r="K726" s="257"/>
      <c r="L726" s="262"/>
      <c r="M726" s="263"/>
      <c r="N726" s="264"/>
      <c r="O726" s="264"/>
      <c r="P726" s="264"/>
      <c r="Q726" s="264"/>
      <c r="R726" s="264"/>
      <c r="S726" s="264"/>
      <c r="T726" s="265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6" t="s">
        <v>178</v>
      </c>
      <c r="AU726" s="266" t="s">
        <v>85</v>
      </c>
      <c r="AV726" s="14" t="s">
        <v>85</v>
      </c>
      <c r="AW726" s="14" t="s">
        <v>32</v>
      </c>
      <c r="AX726" s="14" t="s">
        <v>76</v>
      </c>
      <c r="AY726" s="266" t="s">
        <v>168</v>
      </c>
    </row>
    <row r="727" s="14" customFormat="1">
      <c r="A727" s="14"/>
      <c r="B727" s="256"/>
      <c r="C727" s="257"/>
      <c r="D727" s="241" t="s">
        <v>178</v>
      </c>
      <c r="E727" s="258" t="s">
        <v>1</v>
      </c>
      <c r="F727" s="259" t="s">
        <v>847</v>
      </c>
      <c r="G727" s="257"/>
      <c r="H727" s="260">
        <v>4.0999999999999996</v>
      </c>
      <c r="I727" s="261"/>
      <c r="J727" s="257"/>
      <c r="K727" s="257"/>
      <c r="L727" s="262"/>
      <c r="M727" s="263"/>
      <c r="N727" s="264"/>
      <c r="O727" s="264"/>
      <c r="P727" s="264"/>
      <c r="Q727" s="264"/>
      <c r="R727" s="264"/>
      <c r="S727" s="264"/>
      <c r="T727" s="265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66" t="s">
        <v>178</v>
      </c>
      <c r="AU727" s="266" t="s">
        <v>85</v>
      </c>
      <c r="AV727" s="14" t="s">
        <v>85</v>
      </c>
      <c r="AW727" s="14" t="s">
        <v>32</v>
      </c>
      <c r="AX727" s="14" t="s">
        <v>76</v>
      </c>
      <c r="AY727" s="266" t="s">
        <v>168</v>
      </c>
    </row>
    <row r="728" s="14" customFormat="1">
      <c r="A728" s="14"/>
      <c r="B728" s="256"/>
      <c r="C728" s="257"/>
      <c r="D728" s="241" t="s">
        <v>178</v>
      </c>
      <c r="E728" s="258" t="s">
        <v>1</v>
      </c>
      <c r="F728" s="259" t="s">
        <v>848</v>
      </c>
      <c r="G728" s="257"/>
      <c r="H728" s="260">
        <v>4.7000000000000002</v>
      </c>
      <c r="I728" s="261"/>
      <c r="J728" s="257"/>
      <c r="K728" s="257"/>
      <c r="L728" s="262"/>
      <c r="M728" s="263"/>
      <c r="N728" s="264"/>
      <c r="O728" s="264"/>
      <c r="P728" s="264"/>
      <c r="Q728" s="264"/>
      <c r="R728" s="264"/>
      <c r="S728" s="264"/>
      <c r="T728" s="265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66" t="s">
        <v>178</v>
      </c>
      <c r="AU728" s="266" t="s">
        <v>85</v>
      </c>
      <c r="AV728" s="14" t="s">
        <v>85</v>
      </c>
      <c r="AW728" s="14" t="s">
        <v>32</v>
      </c>
      <c r="AX728" s="14" t="s">
        <v>76</v>
      </c>
      <c r="AY728" s="266" t="s">
        <v>168</v>
      </c>
    </row>
    <row r="729" s="15" customFormat="1">
      <c r="A729" s="15"/>
      <c r="B729" s="267"/>
      <c r="C729" s="268"/>
      <c r="D729" s="241" t="s">
        <v>178</v>
      </c>
      <c r="E729" s="269" t="s">
        <v>1</v>
      </c>
      <c r="F729" s="270" t="s">
        <v>183</v>
      </c>
      <c r="G729" s="268"/>
      <c r="H729" s="271">
        <v>236.23999999999998</v>
      </c>
      <c r="I729" s="272"/>
      <c r="J729" s="268"/>
      <c r="K729" s="268"/>
      <c r="L729" s="273"/>
      <c r="M729" s="274"/>
      <c r="N729" s="275"/>
      <c r="O729" s="275"/>
      <c r="P729" s="275"/>
      <c r="Q729" s="275"/>
      <c r="R729" s="275"/>
      <c r="S729" s="275"/>
      <c r="T729" s="276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77" t="s">
        <v>178</v>
      </c>
      <c r="AU729" s="277" t="s">
        <v>85</v>
      </c>
      <c r="AV729" s="15" t="s">
        <v>174</v>
      </c>
      <c r="AW729" s="15" t="s">
        <v>32</v>
      </c>
      <c r="AX729" s="15" t="s">
        <v>83</v>
      </c>
      <c r="AY729" s="277" t="s">
        <v>168</v>
      </c>
    </row>
    <row r="730" s="2" customFormat="1" ht="16.5" customHeight="1">
      <c r="A730" s="39"/>
      <c r="B730" s="40"/>
      <c r="C730" s="228" t="s">
        <v>849</v>
      </c>
      <c r="D730" s="228" t="s">
        <v>170</v>
      </c>
      <c r="E730" s="229" t="s">
        <v>850</v>
      </c>
      <c r="F730" s="230" t="s">
        <v>851</v>
      </c>
      <c r="G730" s="231" t="s">
        <v>114</v>
      </c>
      <c r="H730" s="232">
        <v>876.32000000000005</v>
      </c>
      <c r="I730" s="233"/>
      <c r="J730" s="234">
        <f>ROUND(I730*H730,2)</f>
        <v>0</v>
      </c>
      <c r="K730" s="230" t="s">
        <v>173</v>
      </c>
      <c r="L730" s="45"/>
      <c r="M730" s="235" t="s">
        <v>1</v>
      </c>
      <c r="N730" s="236" t="s">
        <v>41</v>
      </c>
      <c r="O730" s="92"/>
      <c r="P730" s="237">
        <f>O730*H730</f>
        <v>0</v>
      </c>
      <c r="Q730" s="237">
        <v>0</v>
      </c>
      <c r="R730" s="237">
        <f>Q730*H730</f>
        <v>0</v>
      </c>
      <c r="S730" s="237">
        <v>0.035299999999999998</v>
      </c>
      <c r="T730" s="238">
        <f>S730*H730</f>
        <v>30.934096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39" t="s">
        <v>298</v>
      </c>
      <c r="AT730" s="239" t="s">
        <v>170</v>
      </c>
      <c r="AU730" s="239" t="s">
        <v>85</v>
      </c>
      <c r="AY730" s="18" t="s">
        <v>168</v>
      </c>
      <c r="BE730" s="240">
        <f>IF(N730="základní",J730,0)</f>
        <v>0</v>
      </c>
      <c r="BF730" s="240">
        <f>IF(N730="snížená",J730,0)</f>
        <v>0</v>
      </c>
      <c r="BG730" s="240">
        <f>IF(N730="zákl. přenesená",J730,0)</f>
        <v>0</v>
      </c>
      <c r="BH730" s="240">
        <f>IF(N730="sníž. přenesená",J730,0)</f>
        <v>0</v>
      </c>
      <c r="BI730" s="240">
        <f>IF(N730="nulová",J730,0)</f>
        <v>0</v>
      </c>
      <c r="BJ730" s="18" t="s">
        <v>83</v>
      </c>
      <c r="BK730" s="240">
        <f>ROUND(I730*H730,2)</f>
        <v>0</v>
      </c>
      <c r="BL730" s="18" t="s">
        <v>298</v>
      </c>
      <c r="BM730" s="239" t="s">
        <v>852</v>
      </c>
    </row>
    <row r="731" s="2" customFormat="1">
      <c r="A731" s="39"/>
      <c r="B731" s="40"/>
      <c r="C731" s="41"/>
      <c r="D731" s="241" t="s">
        <v>176</v>
      </c>
      <c r="E731" s="41"/>
      <c r="F731" s="242" t="s">
        <v>851</v>
      </c>
      <c r="G731" s="41"/>
      <c r="H731" s="41"/>
      <c r="I731" s="243"/>
      <c r="J731" s="41"/>
      <c r="K731" s="41"/>
      <c r="L731" s="45"/>
      <c r="M731" s="244"/>
      <c r="N731" s="245"/>
      <c r="O731" s="92"/>
      <c r="P731" s="92"/>
      <c r="Q731" s="92"/>
      <c r="R731" s="92"/>
      <c r="S731" s="92"/>
      <c r="T731" s="93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T731" s="18" t="s">
        <v>176</v>
      </c>
      <c r="AU731" s="18" t="s">
        <v>85</v>
      </c>
    </row>
    <row r="732" s="13" customFormat="1">
      <c r="A732" s="13"/>
      <c r="B732" s="246"/>
      <c r="C732" s="247"/>
      <c r="D732" s="241" t="s">
        <v>178</v>
      </c>
      <c r="E732" s="248" t="s">
        <v>1</v>
      </c>
      <c r="F732" s="249" t="s">
        <v>417</v>
      </c>
      <c r="G732" s="247"/>
      <c r="H732" s="248" t="s">
        <v>1</v>
      </c>
      <c r="I732" s="250"/>
      <c r="J732" s="247"/>
      <c r="K732" s="247"/>
      <c r="L732" s="251"/>
      <c r="M732" s="252"/>
      <c r="N732" s="253"/>
      <c r="O732" s="253"/>
      <c r="P732" s="253"/>
      <c r="Q732" s="253"/>
      <c r="R732" s="253"/>
      <c r="S732" s="253"/>
      <c r="T732" s="254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55" t="s">
        <v>178</v>
      </c>
      <c r="AU732" s="255" t="s">
        <v>85</v>
      </c>
      <c r="AV732" s="13" t="s">
        <v>83</v>
      </c>
      <c r="AW732" s="13" t="s">
        <v>32</v>
      </c>
      <c r="AX732" s="13" t="s">
        <v>76</v>
      </c>
      <c r="AY732" s="255" t="s">
        <v>168</v>
      </c>
    </row>
    <row r="733" s="14" customFormat="1">
      <c r="A733" s="14"/>
      <c r="B733" s="256"/>
      <c r="C733" s="257"/>
      <c r="D733" s="241" t="s">
        <v>178</v>
      </c>
      <c r="E733" s="258" t="s">
        <v>1</v>
      </c>
      <c r="F733" s="259" t="s">
        <v>853</v>
      </c>
      <c r="G733" s="257"/>
      <c r="H733" s="260">
        <v>420.22000000000003</v>
      </c>
      <c r="I733" s="261"/>
      <c r="J733" s="257"/>
      <c r="K733" s="257"/>
      <c r="L733" s="262"/>
      <c r="M733" s="263"/>
      <c r="N733" s="264"/>
      <c r="O733" s="264"/>
      <c r="P733" s="264"/>
      <c r="Q733" s="264"/>
      <c r="R733" s="264"/>
      <c r="S733" s="264"/>
      <c r="T733" s="265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6" t="s">
        <v>178</v>
      </c>
      <c r="AU733" s="266" t="s">
        <v>85</v>
      </c>
      <c r="AV733" s="14" t="s">
        <v>85</v>
      </c>
      <c r="AW733" s="14" t="s">
        <v>32</v>
      </c>
      <c r="AX733" s="14" t="s">
        <v>76</v>
      </c>
      <c r="AY733" s="266" t="s">
        <v>168</v>
      </c>
    </row>
    <row r="734" s="14" customFormat="1">
      <c r="A734" s="14"/>
      <c r="B734" s="256"/>
      <c r="C734" s="257"/>
      <c r="D734" s="241" t="s">
        <v>178</v>
      </c>
      <c r="E734" s="258" t="s">
        <v>1</v>
      </c>
      <c r="F734" s="259" t="s">
        <v>854</v>
      </c>
      <c r="G734" s="257"/>
      <c r="H734" s="260">
        <v>425.99000000000001</v>
      </c>
      <c r="I734" s="261"/>
      <c r="J734" s="257"/>
      <c r="K734" s="257"/>
      <c r="L734" s="262"/>
      <c r="M734" s="263"/>
      <c r="N734" s="264"/>
      <c r="O734" s="264"/>
      <c r="P734" s="264"/>
      <c r="Q734" s="264"/>
      <c r="R734" s="264"/>
      <c r="S734" s="264"/>
      <c r="T734" s="265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66" t="s">
        <v>178</v>
      </c>
      <c r="AU734" s="266" t="s">
        <v>85</v>
      </c>
      <c r="AV734" s="14" t="s">
        <v>85</v>
      </c>
      <c r="AW734" s="14" t="s">
        <v>32</v>
      </c>
      <c r="AX734" s="14" t="s">
        <v>76</v>
      </c>
      <c r="AY734" s="266" t="s">
        <v>168</v>
      </c>
    </row>
    <row r="735" s="14" customFormat="1">
      <c r="A735" s="14"/>
      <c r="B735" s="256"/>
      <c r="C735" s="257"/>
      <c r="D735" s="241" t="s">
        <v>178</v>
      </c>
      <c r="E735" s="258" t="s">
        <v>1</v>
      </c>
      <c r="F735" s="259" t="s">
        <v>855</v>
      </c>
      <c r="G735" s="257"/>
      <c r="H735" s="260">
        <v>-35.149999999999999</v>
      </c>
      <c r="I735" s="261"/>
      <c r="J735" s="257"/>
      <c r="K735" s="257"/>
      <c r="L735" s="262"/>
      <c r="M735" s="263"/>
      <c r="N735" s="264"/>
      <c r="O735" s="264"/>
      <c r="P735" s="264"/>
      <c r="Q735" s="264"/>
      <c r="R735" s="264"/>
      <c r="S735" s="264"/>
      <c r="T735" s="265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66" t="s">
        <v>178</v>
      </c>
      <c r="AU735" s="266" t="s">
        <v>85</v>
      </c>
      <c r="AV735" s="14" t="s">
        <v>85</v>
      </c>
      <c r="AW735" s="14" t="s">
        <v>32</v>
      </c>
      <c r="AX735" s="14" t="s">
        <v>76</v>
      </c>
      <c r="AY735" s="266" t="s">
        <v>168</v>
      </c>
    </row>
    <row r="736" s="13" customFormat="1">
      <c r="A736" s="13"/>
      <c r="B736" s="246"/>
      <c r="C736" s="247"/>
      <c r="D736" s="241" t="s">
        <v>178</v>
      </c>
      <c r="E736" s="248" t="s">
        <v>1</v>
      </c>
      <c r="F736" s="249" t="s">
        <v>856</v>
      </c>
      <c r="G736" s="247"/>
      <c r="H736" s="248" t="s">
        <v>1</v>
      </c>
      <c r="I736" s="250"/>
      <c r="J736" s="247"/>
      <c r="K736" s="247"/>
      <c r="L736" s="251"/>
      <c r="M736" s="252"/>
      <c r="N736" s="253"/>
      <c r="O736" s="253"/>
      <c r="P736" s="253"/>
      <c r="Q736" s="253"/>
      <c r="R736" s="253"/>
      <c r="S736" s="253"/>
      <c r="T736" s="254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55" t="s">
        <v>178</v>
      </c>
      <c r="AU736" s="255" t="s">
        <v>85</v>
      </c>
      <c r="AV736" s="13" t="s">
        <v>83</v>
      </c>
      <c r="AW736" s="13" t="s">
        <v>32</v>
      </c>
      <c r="AX736" s="13" t="s">
        <v>76</v>
      </c>
      <c r="AY736" s="255" t="s">
        <v>168</v>
      </c>
    </row>
    <row r="737" s="14" customFormat="1">
      <c r="A737" s="14"/>
      <c r="B737" s="256"/>
      <c r="C737" s="257"/>
      <c r="D737" s="241" t="s">
        <v>178</v>
      </c>
      <c r="E737" s="258" t="s">
        <v>1</v>
      </c>
      <c r="F737" s="259" t="s">
        <v>857</v>
      </c>
      <c r="G737" s="257"/>
      <c r="H737" s="260">
        <v>13.880000000000001</v>
      </c>
      <c r="I737" s="261"/>
      <c r="J737" s="257"/>
      <c r="K737" s="257"/>
      <c r="L737" s="262"/>
      <c r="M737" s="263"/>
      <c r="N737" s="264"/>
      <c r="O737" s="264"/>
      <c r="P737" s="264"/>
      <c r="Q737" s="264"/>
      <c r="R737" s="264"/>
      <c r="S737" s="264"/>
      <c r="T737" s="265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66" t="s">
        <v>178</v>
      </c>
      <c r="AU737" s="266" t="s">
        <v>85</v>
      </c>
      <c r="AV737" s="14" t="s">
        <v>85</v>
      </c>
      <c r="AW737" s="14" t="s">
        <v>32</v>
      </c>
      <c r="AX737" s="14" t="s">
        <v>76</v>
      </c>
      <c r="AY737" s="266" t="s">
        <v>168</v>
      </c>
    </row>
    <row r="738" s="14" customFormat="1">
      <c r="A738" s="14"/>
      <c r="B738" s="256"/>
      <c r="C738" s="257"/>
      <c r="D738" s="241" t="s">
        <v>178</v>
      </c>
      <c r="E738" s="258" t="s">
        <v>1</v>
      </c>
      <c r="F738" s="259" t="s">
        <v>858</v>
      </c>
      <c r="G738" s="257"/>
      <c r="H738" s="260">
        <v>12.58</v>
      </c>
      <c r="I738" s="261"/>
      <c r="J738" s="257"/>
      <c r="K738" s="257"/>
      <c r="L738" s="262"/>
      <c r="M738" s="263"/>
      <c r="N738" s="264"/>
      <c r="O738" s="264"/>
      <c r="P738" s="264"/>
      <c r="Q738" s="264"/>
      <c r="R738" s="264"/>
      <c r="S738" s="264"/>
      <c r="T738" s="265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66" t="s">
        <v>178</v>
      </c>
      <c r="AU738" s="266" t="s">
        <v>85</v>
      </c>
      <c r="AV738" s="14" t="s">
        <v>85</v>
      </c>
      <c r="AW738" s="14" t="s">
        <v>32</v>
      </c>
      <c r="AX738" s="14" t="s">
        <v>76</v>
      </c>
      <c r="AY738" s="266" t="s">
        <v>168</v>
      </c>
    </row>
    <row r="739" s="14" customFormat="1">
      <c r="A739" s="14"/>
      <c r="B739" s="256"/>
      <c r="C739" s="257"/>
      <c r="D739" s="241" t="s">
        <v>178</v>
      </c>
      <c r="E739" s="258" t="s">
        <v>1</v>
      </c>
      <c r="F739" s="259" t="s">
        <v>859</v>
      </c>
      <c r="G739" s="257"/>
      <c r="H739" s="260">
        <v>11.59</v>
      </c>
      <c r="I739" s="261"/>
      <c r="J739" s="257"/>
      <c r="K739" s="257"/>
      <c r="L739" s="262"/>
      <c r="M739" s="263"/>
      <c r="N739" s="264"/>
      <c r="O739" s="264"/>
      <c r="P739" s="264"/>
      <c r="Q739" s="264"/>
      <c r="R739" s="264"/>
      <c r="S739" s="264"/>
      <c r="T739" s="26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6" t="s">
        <v>178</v>
      </c>
      <c r="AU739" s="266" t="s">
        <v>85</v>
      </c>
      <c r="AV739" s="14" t="s">
        <v>85</v>
      </c>
      <c r="AW739" s="14" t="s">
        <v>32</v>
      </c>
      <c r="AX739" s="14" t="s">
        <v>76</v>
      </c>
      <c r="AY739" s="266" t="s">
        <v>168</v>
      </c>
    </row>
    <row r="740" s="14" customFormat="1">
      <c r="A740" s="14"/>
      <c r="B740" s="256"/>
      <c r="C740" s="257"/>
      <c r="D740" s="241" t="s">
        <v>178</v>
      </c>
      <c r="E740" s="258" t="s">
        <v>1</v>
      </c>
      <c r="F740" s="259" t="s">
        <v>860</v>
      </c>
      <c r="G740" s="257"/>
      <c r="H740" s="260">
        <v>21</v>
      </c>
      <c r="I740" s="261"/>
      <c r="J740" s="257"/>
      <c r="K740" s="257"/>
      <c r="L740" s="262"/>
      <c r="M740" s="263"/>
      <c r="N740" s="264"/>
      <c r="O740" s="264"/>
      <c r="P740" s="264"/>
      <c r="Q740" s="264"/>
      <c r="R740" s="264"/>
      <c r="S740" s="264"/>
      <c r="T740" s="265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66" t="s">
        <v>178</v>
      </c>
      <c r="AU740" s="266" t="s">
        <v>85</v>
      </c>
      <c r="AV740" s="14" t="s">
        <v>85</v>
      </c>
      <c r="AW740" s="14" t="s">
        <v>32</v>
      </c>
      <c r="AX740" s="14" t="s">
        <v>76</v>
      </c>
      <c r="AY740" s="266" t="s">
        <v>168</v>
      </c>
    </row>
    <row r="741" s="14" customFormat="1">
      <c r="A741" s="14"/>
      <c r="B741" s="256"/>
      <c r="C741" s="257"/>
      <c r="D741" s="241" t="s">
        <v>178</v>
      </c>
      <c r="E741" s="258" t="s">
        <v>1</v>
      </c>
      <c r="F741" s="259" t="s">
        <v>861</v>
      </c>
      <c r="G741" s="257"/>
      <c r="H741" s="260">
        <v>3.1899999999999999</v>
      </c>
      <c r="I741" s="261"/>
      <c r="J741" s="257"/>
      <c r="K741" s="257"/>
      <c r="L741" s="262"/>
      <c r="M741" s="263"/>
      <c r="N741" s="264"/>
      <c r="O741" s="264"/>
      <c r="P741" s="264"/>
      <c r="Q741" s="264"/>
      <c r="R741" s="264"/>
      <c r="S741" s="264"/>
      <c r="T741" s="265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66" t="s">
        <v>178</v>
      </c>
      <c r="AU741" s="266" t="s">
        <v>85</v>
      </c>
      <c r="AV741" s="14" t="s">
        <v>85</v>
      </c>
      <c r="AW741" s="14" t="s">
        <v>32</v>
      </c>
      <c r="AX741" s="14" t="s">
        <v>76</v>
      </c>
      <c r="AY741" s="266" t="s">
        <v>168</v>
      </c>
    </row>
    <row r="742" s="14" customFormat="1">
      <c r="A742" s="14"/>
      <c r="B742" s="256"/>
      <c r="C742" s="257"/>
      <c r="D742" s="241" t="s">
        <v>178</v>
      </c>
      <c r="E742" s="258" t="s">
        <v>1</v>
      </c>
      <c r="F742" s="259" t="s">
        <v>862</v>
      </c>
      <c r="G742" s="257"/>
      <c r="H742" s="260">
        <v>3.02</v>
      </c>
      <c r="I742" s="261"/>
      <c r="J742" s="257"/>
      <c r="K742" s="257"/>
      <c r="L742" s="262"/>
      <c r="M742" s="263"/>
      <c r="N742" s="264"/>
      <c r="O742" s="264"/>
      <c r="P742" s="264"/>
      <c r="Q742" s="264"/>
      <c r="R742" s="264"/>
      <c r="S742" s="264"/>
      <c r="T742" s="265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66" t="s">
        <v>178</v>
      </c>
      <c r="AU742" s="266" t="s">
        <v>85</v>
      </c>
      <c r="AV742" s="14" t="s">
        <v>85</v>
      </c>
      <c r="AW742" s="14" t="s">
        <v>32</v>
      </c>
      <c r="AX742" s="14" t="s">
        <v>76</v>
      </c>
      <c r="AY742" s="266" t="s">
        <v>168</v>
      </c>
    </row>
    <row r="743" s="15" customFormat="1">
      <c r="A743" s="15"/>
      <c r="B743" s="267"/>
      <c r="C743" s="268"/>
      <c r="D743" s="241" t="s">
        <v>178</v>
      </c>
      <c r="E743" s="269" t="s">
        <v>1</v>
      </c>
      <c r="F743" s="270" t="s">
        <v>183</v>
      </c>
      <c r="G743" s="268"/>
      <c r="H743" s="271">
        <v>876.32000000000016</v>
      </c>
      <c r="I743" s="272"/>
      <c r="J743" s="268"/>
      <c r="K743" s="268"/>
      <c r="L743" s="273"/>
      <c r="M743" s="274"/>
      <c r="N743" s="275"/>
      <c r="O743" s="275"/>
      <c r="P743" s="275"/>
      <c r="Q743" s="275"/>
      <c r="R743" s="275"/>
      <c r="S743" s="275"/>
      <c r="T743" s="276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T743" s="277" t="s">
        <v>178</v>
      </c>
      <c r="AU743" s="277" t="s">
        <v>85</v>
      </c>
      <c r="AV743" s="15" t="s">
        <v>174</v>
      </c>
      <c r="AW743" s="15" t="s">
        <v>32</v>
      </c>
      <c r="AX743" s="15" t="s">
        <v>83</v>
      </c>
      <c r="AY743" s="277" t="s">
        <v>168</v>
      </c>
    </row>
    <row r="744" s="12" customFormat="1" ht="22.8" customHeight="1">
      <c r="A744" s="12"/>
      <c r="B744" s="212"/>
      <c r="C744" s="213"/>
      <c r="D744" s="214" t="s">
        <v>75</v>
      </c>
      <c r="E744" s="226" t="s">
        <v>863</v>
      </c>
      <c r="F744" s="226" t="s">
        <v>864</v>
      </c>
      <c r="G744" s="213"/>
      <c r="H744" s="213"/>
      <c r="I744" s="216"/>
      <c r="J744" s="227">
        <f>BK744</f>
        <v>0</v>
      </c>
      <c r="K744" s="213"/>
      <c r="L744" s="218"/>
      <c r="M744" s="219"/>
      <c r="N744" s="220"/>
      <c r="O744" s="220"/>
      <c r="P744" s="221">
        <f>SUM(P745:P771)</f>
        <v>0</v>
      </c>
      <c r="Q744" s="220"/>
      <c r="R744" s="221">
        <f>SUM(R745:R771)</f>
        <v>0</v>
      </c>
      <c r="S744" s="220"/>
      <c r="T744" s="222">
        <f>SUM(T745:T771)</f>
        <v>1.2152250000000002</v>
      </c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R744" s="223" t="s">
        <v>85</v>
      </c>
      <c r="AT744" s="224" t="s">
        <v>75</v>
      </c>
      <c r="AU744" s="224" t="s">
        <v>83</v>
      </c>
      <c r="AY744" s="223" t="s">
        <v>168</v>
      </c>
      <c r="BK744" s="225">
        <f>SUM(BK745:BK771)</f>
        <v>0</v>
      </c>
    </row>
    <row r="745" s="2" customFormat="1" ht="24.15" customHeight="1">
      <c r="A745" s="39"/>
      <c r="B745" s="40"/>
      <c r="C745" s="228" t="s">
        <v>865</v>
      </c>
      <c r="D745" s="228" t="s">
        <v>170</v>
      </c>
      <c r="E745" s="229" t="s">
        <v>866</v>
      </c>
      <c r="F745" s="230" t="s">
        <v>867</v>
      </c>
      <c r="G745" s="231" t="s">
        <v>114</v>
      </c>
      <c r="H745" s="232">
        <v>389.05000000000001</v>
      </c>
      <c r="I745" s="233"/>
      <c r="J745" s="234">
        <f>ROUND(I745*H745,2)</f>
        <v>0</v>
      </c>
      <c r="K745" s="230" t="s">
        <v>173</v>
      </c>
      <c r="L745" s="45"/>
      <c r="M745" s="235" t="s">
        <v>1</v>
      </c>
      <c r="N745" s="236" t="s">
        <v>41</v>
      </c>
      <c r="O745" s="92"/>
      <c r="P745" s="237">
        <f>O745*H745</f>
        <v>0</v>
      </c>
      <c r="Q745" s="237">
        <v>0</v>
      </c>
      <c r="R745" s="237">
        <f>Q745*H745</f>
        <v>0</v>
      </c>
      <c r="S745" s="237">
        <v>0.0030000000000000001</v>
      </c>
      <c r="T745" s="238">
        <f>S745*H745</f>
        <v>1.1671500000000001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39" t="s">
        <v>298</v>
      </c>
      <c r="AT745" s="239" t="s">
        <v>170</v>
      </c>
      <c r="AU745" s="239" t="s">
        <v>85</v>
      </c>
      <c r="AY745" s="18" t="s">
        <v>168</v>
      </c>
      <c r="BE745" s="240">
        <f>IF(N745="základní",J745,0)</f>
        <v>0</v>
      </c>
      <c r="BF745" s="240">
        <f>IF(N745="snížená",J745,0)</f>
        <v>0</v>
      </c>
      <c r="BG745" s="240">
        <f>IF(N745="zákl. přenesená",J745,0)</f>
        <v>0</v>
      </c>
      <c r="BH745" s="240">
        <f>IF(N745="sníž. přenesená",J745,0)</f>
        <v>0</v>
      </c>
      <c r="BI745" s="240">
        <f>IF(N745="nulová",J745,0)</f>
        <v>0</v>
      </c>
      <c r="BJ745" s="18" t="s">
        <v>83</v>
      </c>
      <c r="BK745" s="240">
        <f>ROUND(I745*H745,2)</f>
        <v>0</v>
      </c>
      <c r="BL745" s="18" t="s">
        <v>298</v>
      </c>
      <c r="BM745" s="239" t="s">
        <v>868</v>
      </c>
    </row>
    <row r="746" s="2" customFormat="1">
      <c r="A746" s="39"/>
      <c r="B746" s="40"/>
      <c r="C746" s="41"/>
      <c r="D746" s="241" t="s">
        <v>176</v>
      </c>
      <c r="E746" s="41"/>
      <c r="F746" s="242" t="s">
        <v>869</v>
      </c>
      <c r="G746" s="41"/>
      <c r="H746" s="41"/>
      <c r="I746" s="243"/>
      <c r="J746" s="41"/>
      <c r="K746" s="41"/>
      <c r="L746" s="45"/>
      <c r="M746" s="244"/>
      <c r="N746" s="245"/>
      <c r="O746" s="92"/>
      <c r="P746" s="92"/>
      <c r="Q746" s="92"/>
      <c r="R746" s="92"/>
      <c r="S746" s="92"/>
      <c r="T746" s="93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T746" s="18" t="s">
        <v>176</v>
      </c>
      <c r="AU746" s="18" t="s">
        <v>85</v>
      </c>
    </row>
    <row r="747" s="13" customFormat="1">
      <c r="A747" s="13"/>
      <c r="B747" s="246"/>
      <c r="C747" s="247"/>
      <c r="D747" s="241" t="s">
        <v>178</v>
      </c>
      <c r="E747" s="248" t="s">
        <v>1</v>
      </c>
      <c r="F747" s="249" t="s">
        <v>417</v>
      </c>
      <c r="G747" s="247"/>
      <c r="H747" s="248" t="s">
        <v>1</v>
      </c>
      <c r="I747" s="250"/>
      <c r="J747" s="247"/>
      <c r="K747" s="247"/>
      <c r="L747" s="251"/>
      <c r="M747" s="252"/>
      <c r="N747" s="253"/>
      <c r="O747" s="253"/>
      <c r="P747" s="253"/>
      <c r="Q747" s="253"/>
      <c r="R747" s="253"/>
      <c r="S747" s="253"/>
      <c r="T747" s="254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5" t="s">
        <v>178</v>
      </c>
      <c r="AU747" s="255" t="s">
        <v>85</v>
      </c>
      <c r="AV747" s="13" t="s">
        <v>83</v>
      </c>
      <c r="AW747" s="13" t="s">
        <v>32</v>
      </c>
      <c r="AX747" s="13" t="s">
        <v>76</v>
      </c>
      <c r="AY747" s="255" t="s">
        <v>168</v>
      </c>
    </row>
    <row r="748" s="13" customFormat="1">
      <c r="A748" s="13"/>
      <c r="B748" s="246"/>
      <c r="C748" s="247"/>
      <c r="D748" s="241" t="s">
        <v>178</v>
      </c>
      <c r="E748" s="248" t="s">
        <v>1</v>
      </c>
      <c r="F748" s="249" t="s">
        <v>870</v>
      </c>
      <c r="G748" s="247"/>
      <c r="H748" s="248" t="s">
        <v>1</v>
      </c>
      <c r="I748" s="250"/>
      <c r="J748" s="247"/>
      <c r="K748" s="247"/>
      <c r="L748" s="251"/>
      <c r="M748" s="252"/>
      <c r="N748" s="253"/>
      <c r="O748" s="253"/>
      <c r="P748" s="253"/>
      <c r="Q748" s="253"/>
      <c r="R748" s="253"/>
      <c r="S748" s="253"/>
      <c r="T748" s="25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55" t="s">
        <v>178</v>
      </c>
      <c r="AU748" s="255" t="s">
        <v>85</v>
      </c>
      <c r="AV748" s="13" t="s">
        <v>83</v>
      </c>
      <c r="AW748" s="13" t="s">
        <v>32</v>
      </c>
      <c r="AX748" s="13" t="s">
        <v>76</v>
      </c>
      <c r="AY748" s="255" t="s">
        <v>168</v>
      </c>
    </row>
    <row r="749" s="13" customFormat="1">
      <c r="A749" s="13"/>
      <c r="B749" s="246"/>
      <c r="C749" s="247"/>
      <c r="D749" s="241" t="s">
        <v>178</v>
      </c>
      <c r="E749" s="248" t="s">
        <v>1</v>
      </c>
      <c r="F749" s="249" t="s">
        <v>871</v>
      </c>
      <c r="G749" s="247"/>
      <c r="H749" s="248" t="s">
        <v>1</v>
      </c>
      <c r="I749" s="250"/>
      <c r="J749" s="247"/>
      <c r="K749" s="247"/>
      <c r="L749" s="251"/>
      <c r="M749" s="252"/>
      <c r="N749" s="253"/>
      <c r="O749" s="253"/>
      <c r="P749" s="253"/>
      <c r="Q749" s="253"/>
      <c r="R749" s="253"/>
      <c r="S749" s="253"/>
      <c r="T749" s="254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55" t="s">
        <v>178</v>
      </c>
      <c r="AU749" s="255" t="s">
        <v>85</v>
      </c>
      <c r="AV749" s="13" t="s">
        <v>83</v>
      </c>
      <c r="AW749" s="13" t="s">
        <v>32</v>
      </c>
      <c r="AX749" s="13" t="s">
        <v>76</v>
      </c>
      <c r="AY749" s="255" t="s">
        <v>168</v>
      </c>
    </row>
    <row r="750" s="13" customFormat="1">
      <c r="A750" s="13"/>
      <c r="B750" s="246"/>
      <c r="C750" s="247"/>
      <c r="D750" s="241" t="s">
        <v>178</v>
      </c>
      <c r="E750" s="248" t="s">
        <v>1</v>
      </c>
      <c r="F750" s="249" t="s">
        <v>872</v>
      </c>
      <c r="G750" s="247"/>
      <c r="H750" s="248" t="s">
        <v>1</v>
      </c>
      <c r="I750" s="250"/>
      <c r="J750" s="247"/>
      <c r="K750" s="247"/>
      <c r="L750" s="251"/>
      <c r="M750" s="252"/>
      <c r="N750" s="253"/>
      <c r="O750" s="253"/>
      <c r="P750" s="253"/>
      <c r="Q750" s="253"/>
      <c r="R750" s="253"/>
      <c r="S750" s="253"/>
      <c r="T750" s="254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55" t="s">
        <v>178</v>
      </c>
      <c r="AU750" s="255" t="s">
        <v>85</v>
      </c>
      <c r="AV750" s="13" t="s">
        <v>83</v>
      </c>
      <c r="AW750" s="13" t="s">
        <v>32</v>
      </c>
      <c r="AX750" s="13" t="s">
        <v>76</v>
      </c>
      <c r="AY750" s="255" t="s">
        <v>168</v>
      </c>
    </row>
    <row r="751" s="14" customFormat="1">
      <c r="A751" s="14"/>
      <c r="B751" s="256"/>
      <c r="C751" s="257"/>
      <c r="D751" s="241" t="s">
        <v>178</v>
      </c>
      <c r="E751" s="258" t="s">
        <v>1</v>
      </c>
      <c r="F751" s="259" t="s">
        <v>873</v>
      </c>
      <c r="G751" s="257"/>
      <c r="H751" s="260">
        <v>311.19999999999999</v>
      </c>
      <c r="I751" s="261"/>
      <c r="J751" s="257"/>
      <c r="K751" s="257"/>
      <c r="L751" s="262"/>
      <c r="M751" s="263"/>
      <c r="N751" s="264"/>
      <c r="O751" s="264"/>
      <c r="P751" s="264"/>
      <c r="Q751" s="264"/>
      <c r="R751" s="264"/>
      <c r="S751" s="264"/>
      <c r="T751" s="265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66" t="s">
        <v>178</v>
      </c>
      <c r="AU751" s="266" t="s">
        <v>85</v>
      </c>
      <c r="AV751" s="14" t="s">
        <v>85</v>
      </c>
      <c r="AW751" s="14" t="s">
        <v>32</v>
      </c>
      <c r="AX751" s="14" t="s">
        <v>76</v>
      </c>
      <c r="AY751" s="266" t="s">
        <v>168</v>
      </c>
    </row>
    <row r="752" s="14" customFormat="1">
      <c r="A752" s="14"/>
      <c r="B752" s="256"/>
      <c r="C752" s="257"/>
      <c r="D752" s="241" t="s">
        <v>178</v>
      </c>
      <c r="E752" s="258" t="s">
        <v>1</v>
      </c>
      <c r="F752" s="259" t="s">
        <v>874</v>
      </c>
      <c r="G752" s="257"/>
      <c r="H752" s="260">
        <v>18.34</v>
      </c>
      <c r="I752" s="261"/>
      <c r="J752" s="257"/>
      <c r="K752" s="257"/>
      <c r="L752" s="262"/>
      <c r="M752" s="263"/>
      <c r="N752" s="264"/>
      <c r="O752" s="264"/>
      <c r="P752" s="264"/>
      <c r="Q752" s="264"/>
      <c r="R752" s="264"/>
      <c r="S752" s="264"/>
      <c r="T752" s="265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66" t="s">
        <v>178</v>
      </c>
      <c r="AU752" s="266" t="s">
        <v>85</v>
      </c>
      <c r="AV752" s="14" t="s">
        <v>85</v>
      </c>
      <c r="AW752" s="14" t="s">
        <v>32</v>
      </c>
      <c r="AX752" s="14" t="s">
        <v>76</v>
      </c>
      <c r="AY752" s="266" t="s">
        <v>168</v>
      </c>
    </row>
    <row r="753" s="14" customFormat="1">
      <c r="A753" s="14"/>
      <c r="B753" s="256"/>
      <c r="C753" s="257"/>
      <c r="D753" s="241" t="s">
        <v>178</v>
      </c>
      <c r="E753" s="258" t="s">
        <v>1</v>
      </c>
      <c r="F753" s="259" t="s">
        <v>875</v>
      </c>
      <c r="G753" s="257"/>
      <c r="H753" s="260">
        <v>12.19</v>
      </c>
      <c r="I753" s="261"/>
      <c r="J753" s="257"/>
      <c r="K753" s="257"/>
      <c r="L753" s="262"/>
      <c r="M753" s="263"/>
      <c r="N753" s="264"/>
      <c r="O753" s="264"/>
      <c r="P753" s="264"/>
      <c r="Q753" s="264"/>
      <c r="R753" s="264"/>
      <c r="S753" s="264"/>
      <c r="T753" s="26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66" t="s">
        <v>178</v>
      </c>
      <c r="AU753" s="266" t="s">
        <v>85</v>
      </c>
      <c r="AV753" s="14" t="s">
        <v>85</v>
      </c>
      <c r="AW753" s="14" t="s">
        <v>32</v>
      </c>
      <c r="AX753" s="14" t="s">
        <v>76</v>
      </c>
      <c r="AY753" s="266" t="s">
        <v>168</v>
      </c>
    </row>
    <row r="754" s="14" customFormat="1">
      <c r="A754" s="14"/>
      <c r="B754" s="256"/>
      <c r="C754" s="257"/>
      <c r="D754" s="241" t="s">
        <v>178</v>
      </c>
      <c r="E754" s="258" t="s">
        <v>1</v>
      </c>
      <c r="F754" s="259" t="s">
        <v>876</v>
      </c>
      <c r="G754" s="257"/>
      <c r="H754" s="260">
        <v>11.76</v>
      </c>
      <c r="I754" s="261"/>
      <c r="J754" s="257"/>
      <c r="K754" s="257"/>
      <c r="L754" s="262"/>
      <c r="M754" s="263"/>
      <c r="N754" s="264"/>
      <c r="O754" s="264"/>
      <c r="P754" s="264"/>
      <c r="Q754" s="264"/>
      <c r="R754" s="264"/>
      <c r="S754" s="264"/>
      <c r="T754" s="265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6" t="s">
        <v>178</v>
      </c>
      <c r="AU754" s="266" t="s">
        <v>85</v>
      </c>
      <c r="AV754" s="14" t="s">
        <v>85</v>
      </c>
      <c r="AW754" s="14" t="s">
        <v>32</v>
      </c>
      <c r="AX754" s="14" t="s">
        <v>76</v>
      </c>
      <c r="AY754" s="266" t="s">
        <v>168</v>
      </c>
    </row>
    <row r="755" s="14" customFormat="1">
      <c r="A755" s="14"/>
      <c r="B755" s="256"/>
      <c r="C755" s="257"/>
      <c r="D755" s="241" t="s">
        <v>178</v>
      </c>
      <c r="E755" s="258" t="s">
        <v>1</v>
      </c>
      <c r="F755" s="259" t="s">
        <v>877</v>
      </c>
      <c r="G755" s="257"/>
      <c r="H755" s="260">
        <v>18.579999999999998</v>
      </c>
      <c r="I755" s="261"/>
      <c r="J755" s="257"/>
      <c r="K755" s="257"/>
      <c r="L755" s="262"/>
      <c r="M755" s="263"/>
      <c r="N755" s="264"/>
      <c r="O755" s="264"/>
      <c r="P755" s="264"/>
      <c r="Q755" s="264"/>
      <c r="R755" s="264"/>
      <c r="S755" s="264"/>
      <c r="T755" s="265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66" t="s">
        <v>178</v>
      </c>
      <c r="AU755" s="266" t="s">
        <v>85</v>
      </c>
      <c r="AV755" s="14" t="s">
        <v>85</v>
      </c>
      <c r="AW755" s="14" t="s">
        <v>32</v>
      </c>
      <c r="AX755" s="14" t="s">
        <v>76</v>
      </c>
      <c r="AY755" s="266" t="s">
        <v>168</v>
      </c>
    </row>
    <row r="756" s="14" customFormat="1">
      <c r="A756" s="14"/>
      <c r="B756" s="256"/>
      <c r="C756" s="257"/>
      <c r="D756" s="241" t="s">
        <v>178</v>
      </c>
      <c r="E756" s="258" t="s">
        <v>1</v>
      </c>
      <c r="F756" s="259" t="s">
        <v>878</v>
      </c>
      <c r="G756" s="257"/>
      <c r="H756" s="260">
        <v>1.28</v>
      </c>
      <c r="I756" s="261"/>
      <c r="J756" s="257"/>
      <c r="K756" s="257"/>
      <c r="L756" s="262"/>
      <c r="M756" s="263"/>
      <c r="N756" s="264"/>
      <c r="O756" s="264"/>
      <c r="P756" s="264"/>
      <c r="Q756" s="264"/>
      <c r="R756" s="264"/>
      <c r="S756" s="264"/>
      <c r="T756" s="265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6" t="s">
        <v>178</v>
      </c>
      <c r="AU756" s="266" t="s">
        <v>85</v>
      </c>
      <c r="AV756" s="14" t="s">
        <v>85</v>
      </c>
      <c r="AW756" s="14" t="s">
        <v>32</v>
      </c>
      <c r="AX756" s="14" t="s">
        <v>76</v>
      </c>
      <c r="AY756" s="266" t="s">
        <v>168</v>
      </c>
    </row>
    <row r="757" s="14" customFormat="1">
      <c r="A757" s="14"/>
      <c r="B757" s="256"/>
      <c r="C757" s="257"/>
      <c r="D757" s="241" t="s">
        <v>178</v>
      </c>
      <c r="E757" s="258" t="s">
        <v>1</v>
      </c>
      <c r="F757" s="259" t="s">
        <v>879</v>
      </c>
      <c r="G757" s="257"/>
      <c r="H757" s="260">
        <v>10.039999999999999</v>
      </c>
      <c r="I757" s="261"/>
      <c r="J757" s="257"/>
      <c r="K757" s="257"/>
      <c r="L757" s="262"/>
      <c r="M757" s="263"/>
      <c r="N757" s="264"/>
      <c r="O757" s="264"/>
      <c r="P757" s="264"/>
      <c r="Q757" s="264"/>
      <c r="R757" s="264"/>
      <c r="S757" s="264"/>
      <c r="T757" s="265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66" t="s">
        <v>178</v>
      </c>
      <c r="AU757" s="266" t="s">
        <v>85</v>
      </c>
      <c r="AV757" s="14" t="s">
        <v>85</v>
      </c>
      <c r="AW757" s="14" t="s">
        <v>32</v>
      </c>
      <c r="AX757" s="14" t="s">
        <v>76</v>
      </c>
      <c r="AY757" s="266" t="s">
        <v>168</v>
      </c>
    </row>
    <row r="758" s="14" customFormat="1">
      <c r="A758" s="14"/>
      <c r="B758" s="256"/>
      <c r="C758" s="257"/>
      <c r="D758" s="241" t="s">
        <v>178</v>
      </c>
      <c r="E758" s="258" t="s">
        <v>1</v>
      </c>
      <c r="F758" s="259" t="s">
        <v>880</v>
      </c>
      <c r="G758" s="257"/>
      <c r="H758" s="260">
        <v>5.6600000000000001</v>
      </c>
      <c r="I758" s="261"/>
      <c r="J758" s="257"/>
      <c r="K758" s="257"/>
      <c r="L758" s="262"/>
      <c r="M758" s="263"/>
      <c r="N758" s="264"/>
      <c r="O758" s="264"/>
      <c r="P758" s="264"/>
      <c r="Q758" s="264"/>
      <c r="R758" s="264"/>
      <c r="S758" s="264"/>
      <c r="T758" s="265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6" t="s">
        <v>178</v>
      </c>
      <c r="AU758" s="266" t="s">
        <v>85</v>
      </c>
      <c r="AV758" s="14" t="s">
        <v>85</v>
      </c>
      <c r="AW758" s="14" t="s">
        <v>32</v>
      </c>
      <c r="AX758" s="14" t="s">
        <v>76</v>
      </c>
      <c r="AY758" s="266" t="s">
        <v>168</v>
      </c>
    </row>
    <row r="759" s="15" customFormat="1">
      <c r="A759" s="15"/>
      <c r="B759" s="267"/>
      <c r="C759" s="268"/>
      <c r="D759" s="241" t="s">
        <v>178</v>
      </c>
      <c r="E759" s="269" t="s">
        <v>1</v>
      </c>
      <c r="F759" s="270" t="s">
        <v>183</v>
      </c>
      <c r="G759" s="268"/>
      <c r="H759" s="271">
        <v>389.04999999999995</v>
      </c>
      <c r="I759" s="272"/>
      <c r="J759" s="268"/>
      <c r="K759" s="268"/>
      <c r="L759" s="273"/>
      <c r="M759" s="274"/>
      <c r="N759" s="275"/>
      <c r="O759" s="275"/>
      <c r="P759" s="275"/>
      <c r="Q759" s="275"/>
      <c r="R759" s="275"/>
      <c r="S759" s="275"/>
      <c r="T759" s="276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77" t="s">
        <v>178</v>
      </c>
      <c r="AU759" s="277" t="s">
        <v>85</v>
      </c>
      <c r="AV759" s="15" t="s">
        <v>174</v>
      </c>
      <c r="AW759" s="15" t="s">
        <v>32</v>
      </c>
      <c r="AX759" s="15" t="s">
        <v>83</v>
      </c>
      <c r="AY759" s="277" t="s">
        <v>168</v>
      </c>
    </row>
    <row r="760" s="2" customFormat="1" ht="21.75" customHeight="1">
      <c r="A760" s="39"/>
      <c r="B760" s="40"/>
      <c r="C760" s="228" t="s">
        <v>881</v>
      </c>
      <c r="D760" s="228" t="s">
        <v>170</v>
      </c>
      <c r="E760" s="229" t="s">
        <v>882</v>
      </c>
      <c r="F760" s="230" t="s">
        <v>883</v>
      </c>
      <c r="G760" s="231" t="s">
        <v>272</v>
      </c>
      <c r="H760" s="232">
        <v>160.25</v>
      </c>
      <c r="I760" s="233"/>
      <c r="J760" s="234">
        <f>ROUND(I760*H760,2)</f>
        <v>0</v>
      </c>
      <c r="K760" s="230" t="s">
        <v>173</v>
      </c>
      <c r="L760" s="45"/>
      <c r="M760" s="235" t="s">
        <v>1</v>
      </c>
      <c r="N760" s="236" t="s">
        <v>41</v>
      </c>
      <c r="O760" s="92"/>
      <c r="P760" s="237">
        <f>O760*H760</f>
        <v>0</v>
      </c>
      <c r="Q760" s="237">
        <v>0</v>
      </c>
      <c r="R760" s="237">
        <f>Q760*H760</f>
        <v>0</v>
      </c>
      <c r="S760" s="237">
        <v>0.00029999999999999997</v>
      </c>
      <c r="T760" s="238">
        <f>S760*H760</f>
        <v>0.048074999999999993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39" t="s">
        <v>298</v>
      </c>
      <c r="AT760" s="239" t="s">
        <v>170</v>
      </c>
      <c r="AU760" s="239" t="s">
        <v>85</v>
      </c>
      <c r="AY760" s="18" t="s">
        <v>168</v>
      </c>
      <c r="BE760" s="240">
        <f>IF(N760="základní",J760,0)</f>
        <v>0</v>
      </c>
      <c r="BF760" s="240">
        <f>IF(N760="snížená",J760,0)</f>
        <v>0</v>
      </c>
      <c r="BG760" s="240">
        <f>IF(N760="zákl. přenesená",J760,0)</f>
        <v>0</v>
      </c>
      <c r="BH760" s="240">
        <f>IF(N760="sníž. přenesená",J760,0)</f>
        <v>0</v>
      </c>
      <c r="BI760" s="240">
        <f>IF(N760="nulová",J760,0)</f>
        <v>0</v>
      </c>
      <c r="BJ760" s="18" t="s">
        <v>83</v>
      </c>
      <c r="BK760" s="240">
        <f>ROUND(I760*H760,2)</f>
        <v>0</v>
      </c>
      <c r="BL760" s="18" t="s">
        <v>298</v>
      </c>
      <c r="BM760" s="239" t="s">
        <v>884</v>
      </c>
    </row>
    <row r="761" s="2" customFormat="1">
      <c r="A761" s="39"/>
      <c r="B761" s="40"/>
      <c r="C761" s="41"/>
      <c r="D761" s="241" t="s">
        <v>176</v>
      </c>
      <c r="E761" s="41"/>
      <c r="F761" s="242" t="s">
        <v>885</v>
      </c>
      <c r="G761" s="41"/>
      <c r="H761" s="41"/>
      <c r="I761" s="243"/>
      <c r="J761" s="41"/>
      <c r="K761" s="41"/>
      <c r="L761" s="45"/>
      <c r="M761" s="244"/>
      <c r="N761" s="245"/>
      <c r="O761" s="92"/>
      <c r="P761" s="92"/>
      <c r="Q761" s="92"/>
      <c r="R761" s="92"/>
      <c r="S761" s="92"/>
      <c r="T761" s="93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T761" s="18" t="s">
        <v>176</v>
      </c>
      <c r="AU761" s="18" t="s">
        <v>85</v>
      </c>
    </row>
    <row r="762" s="13" customFormat="1">
      <c r="A762" s="13"/>
      <c r="B762" s="246"/>
      <c r="C762" s="247"/>
      <c r="D762" s="241" t="s">
        <v>178</v>
      </c>
      <c r="E762" s="248" t="s">
        <v>1</v>
      </c>
      <c r="F762" s="249" t="s">
        <v>871</v>
      </c>
      <c r="G762" s="247"/>
      <c r="H762" s="248" t="s">
        <v>1</v>
      </c>
      <c r="I762" s="250"/>
      <c r="J762" s="247"/>
      <c r="K762" s="247"/>
      <c r="L762" s="251"/>
      <c r="M762" s="252"/>
      <c r="N762" s="253"/>
      <c r="O762" s="253"/>
      <c r="P762" s="253"/>
      <c r="Q762" s="253"/>
      <c r="R762" s="253"/>
      <c r="S762" s="253"/>
      <c r="T762" s="254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55" t="s">
        <v>178</v>
      </c>
      <c r="AU762" s="255" t="s">
        <v>85</v>
      </c>
      <c r="AV762" s="13" t="s">
        <v>83</v>
      </c>
      <c r="AW762" s="13" t="s">
        <v>32</v>
      </c>
      <c r="AX762" s="13" t="s">
        <v>76</v>
      </c>
      <c r="AY762" s="255" t="s">
        <v>168</v>
      </c>
    </row>
    <row r="763" s="14" customFormat="1">
      <c r="A763" s="14"/>
      <c r="B763" s="256"/>
      <c r="C763" s="257"/>
      <c r="D763" s="241" t="s">
        <v>178</v>
      </c>
      <c r="E763" s="258" t="s">
        <v>1</v>
      </c>
      <c r="F763" s="259" t="s">
        <v>886</v>
      </c>
      <c r="G763" s="257"/>
      <c r="H763" s="260">
        <v>79.799999999999997</v>
      </c>
      <c r="I763" s="261"/>
      <c r="J763" s="257"/>
      <c r="K763" s="257"/>
      <c r="L763" s="262"/>
      <c r="M763" s="263"/>
      <c r="N763" s="264"/>
      <c r="O763" s="264"/>
      <c r="P763" s="264"/>
      <c r="Q763" s="264"/>
      <c r="R763" s="264"/>
      <c r="S763" s="264"/>
      <c r="T763" s="26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6" t="s">
        <v>178</v>
      </c>
      <c r="AU763" s="266" t="s">
        <v>85</v>
      </c>
      <c r="AV763" s="14" t="s">
        <v>85</v>
      </c>
      <c r="AW763" s="14" t="s">
        <v>32</v>
      </c>
      <c r="AX763" s="14" t="s">
        <v>76</v>
      </c>
      <c r="AY763" s="266" t="s">
        <v>168</v>
      </c>
    </row>
    <row r="764" s="14" customFormat="1">
      <c r="A764" s="14"/>
      <c r="B764" s="256"/>
      <c r="C764" s="257"/>
      <c r="D764" s="241" t="s">
        <v>178</v>
      </c>
      <c r="E764" s="258" t="s">
        <v>1</v>
      </c>
      <c r="F764" s="259" t="s">
        <v>887</v>
      </c>
      <c r="G764" s="257"/>
      <c r="H764" s="260">
        <v>17.800000000000001</v>
      </c>
      <c r="I764" s="261"/>
      <c r="J764" s="257"/>
      <c r="K764" s="257"/>
      <c r="L764" s="262"/>
      <c r="M764" s="263"/>
      <c r="N764" s="264"/>
      <c r="O764" s="264"/>
      <c r="P764" s="264"/>
      <c r="Q764" s="264"/>
      <c r="R764" s="264"/>
      <c r="S764" s="264"/>
      <c r="T764" s="265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66" t="s">
        <v>178</v>
      </c>
      <c r="AU764" s="266" t="s">
        <v>85</v>
      </c>
      <c r="AV764" s="14" t="s">
        <v>85</v>
      </c>
      <c r="AW764" s="14" t="s">
        <v>32</v>
      </c>
      <c r="AX764" s="14" t="s">
        <v>76</v>
      </c>
      <c r="AY764" s="266" t="s">
        <v>168</v>
      </c>
    </row>
    <row r="765" s="14" customFormat="1">
      <c r="A765" s="14"/>
      <c r="B765" s="256"/>
      <c r="C765" s="257"/>
      <c r="D765" s="241" t="s">
        <v>178</v>
      </c>
      <c r="E765" s="258" t="s">
        <v>1</v>
      </c>
      <c r="F765" s="259" t="s">
        <v>888</v>
      </c>
      <c r="G765" s="257"/>
      <c r="H765" s="260">
        <v>13.6</v>
      </c>
      <c r="I765" s="261"/>
      <c r="J765" s="257"/>
      <c r="K765" s="257"/>
      <c r="L765" s="262"/>
      <c r="M765" s="263"/>
      <c r="N765" s="264"/>
      <c r="O765" s="264"/>
      <c r="P765" s="264"/>
      <c r="Q765" s="264"/>
      <c r="R765" s="264"/>
      <c r="S765" s="264"/>
      <c r="T765" s="265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66" t="s">
        <v>178</v>
      </c>
      <c r="AU765" s="266" t="s">
        <v>85</v>
      </c>
      <c r="AV765" s="14" t="s">
        <v>85</v>
      </c>
      <c r="AW765" s="14" t="s">
        <v>32</v>
      </c>
      <c r="AX765" s="14" t="s">
        <v>76</v>
      </c>
      <c r="AY765" s="266" t="s">
        <v>168</v>
      </c>
    </row>
    <row r="766" s="14" customFormat="1">
      <c r="A766" s="14"/>
      <c r="B766" s="256"/>
      <c r="C766" s="257"/>
      <c r="D766" s="241" t="s">
        <v>178</v>
      </c>
      <c r="E766" s="258" t="s">
        <v>1</v>
      </c>
      <c r="F766" s="259" t="s">
        <v>889</v>
      </c>
      <c r="G766" s="257"/>
      <c r="H766" s="260">
        <v>13.199999999999999</v>
      </c>
      <c r="I766" s="261"/>
      <c r="J766" s="257"/>
      <c r="K766" s="257"/>
      <c r="L766" s="262"/>
      <c r="M766" s="263"/>
      <c r="N766" s="264"/>
      <c r="O766" s="264"/>
      <c r="P766" s="264"/>
      <c r="Q766" s="264"/>
      <c r="R766" s="264"/>
      <c r="S766" s="264"/>
      <c r="T766" s="265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66" t="s">
        <v>178</v>
      </c>
      <c r="AU766" s="266" t="s">
        <v>85</v>
      </c>
      <c r="AV766" s="14" t="s">
        <v>85</v>
      </c>
      <c r="AW766" s="14" t="s">
        <v>32</v>
      </c>
      <c r="AX766" s="14" t="s">
        <v>76</v>
      </c>
      <c r="AY766" s="266" t="s">
        <v>168</v>
      </c>
    </row>
    <row r="767" s="14" customFormat="1">
      <c r="A767" s="14"/>
      <c r="B767" s="256"/>
      <c r="C767" s="257"/>
      <c r="D767" s="241" t="s">
        <v>178</v>
      </c>
      <c r="E767" s="258" t="s">
        <v>1</v>
      </c>
      <c r="F767" s="259" t="s">
        <v>890</v>
      </c>
      <c r="G767" s="257"/>
      <c r="H767" s="260">
        <v>9.6899999999999995</v>
      </c>
      <c r="I767" s="261"/>
      <c r="J767" s="257"/>
      <c r="K767" s="257"/>
      <c r="L767" s="262"/>
      <c r="M767" s="263"/>
      <c r="N767" s="264"/>
      <c r="O767" s="264"/>
      <c r="P767" s="264"/>
      <c r="Q767" s="264"/>
      <c r="R767" s="264"/>
      <c r="S767" s="264"/>
      <c r="T767" s="265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66" t="s">
        <v>178</v>
      </c>
      <c r="AU767" s="266" t="s">
        <v>85</v>
      </c>
      <c r="AV767" s="14" t="s">
        <v>85</v>
      </c>
      <c r="AW767" s="14" t="s">
        <v>32</v>
      </c>
      <c r="AX767" s="14" t="s">
        <v>76</v>
      </c>
      <c r="AY767" s="266" t="s">
        <v>168</v>
      </c>
    </row>
    <row r="768" s="14" customFormat="1">
      <c r="A768" s="14"/>
      <c r="B768" s="256"/>
      <c r="C768" s="257"/>
      <c r="D768" s="241" t="s">
        <v>178</v>
      </c>
      <c r="E768" s="258" t="s">
        <v>1</v>
      </c>
      <c r="F768" s="259" t="s">
        <v>891</v>
      </c>
      <c r="G768" s="257"/>
      <c r="H768" s="260">
        <v>4.0999999999999996</v>
      </c>
      <c r="I768" s="261"/>
      <c r="J768" s="257"/>
      <c r="K768" s="257"/>
      <c r="L768" s="262"/>
      <c r="M768" s="263"/>
      <c r="N768" s="264"/>
      <c r="O768" s="264"/>
      <c r="P768" s="264"/>
      <c r="Q768" s="264"/>
      <c r="R768" s="264"/>
      <c r="S768" s="264"/>
      <c r="T768" s="265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66" t="s">
        <v>178</v>
      </c>
      <c r="AU768" s="266" t="s">
        <v>85</v>
      </c>
      <c r="AV768" s="14" t="s">
        <v>85</v>
      </c>
      <c r="AW768" s="14" t="s">
        <v>32</v>
      </c>
      <c r="AX768" s="14" t="s">
        <v>76</v>
      </c>
      <c r="AY768" s="266" t="s">
        <v>168</v>
      </c>
    </row>
    <row r="769" s="14" customFormat="1">
      <c r="A769" s="14"/>
      <c r="B769" s="256"/>
      <c r="C769" s="257"/>
      <c r="D769" s="241" t="s">
        <v>178</v>
      </c>
      <c r="E769" s="258" t="s">
        <v>1</v>
      </c>
      <c r="F769" s="259" t="s">
        <v>892</v>
      </c>
      <c r="G769" s="257"/>
      <c r="H769" s="260">
        <v>14.6</v>
      </c>
      <c r="I769" s="261"/>
      <c r="J769" s="257"/>
      <c r="K769" s="257"/>
      <c r="L769" s="262"/>
      <c r="M769" s="263"/>
      <c r="N769" s="264"/>
      <c r="O769" s="264"/>
      <c r="P769" s="264"/>
      <c r="Q769" s="264"/>
      <c r="R769" s="264"/>
      <c r="S769" s="264"/>
      <c r="T769" s="265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66" t="s">
        <v>178</v>
      </c>
      <c r="AU769" s="266" t="s">
        <v>85</v>
      </c>
      <c r="AV769" s="14" t="s">
        <v>85</v>
      </c>
      <c r="AW769" s="14" t="s">
        <v>32</v>
      </c>
      <c r="AX769" s="14" t="s">
        <v>76</v>
      </c>
      <c r="AY769" s="266" t="s">
        <v>168</v>
      </c>
    </row>
    <row r="770" s="14" customFormat="1">
      <c r="A770" s="14"/>
      <c r="B770" s="256"/>
      <c r="C770" s="257"/>
      <c r="D770" s="241" t="s">
        <v>178</v>
      </c>
      <c r="E770" s="258" t="s">
        <v>1</v>
      </c>
      <c r="F770" s="259" t="s">
        <v>893</v>
      </c>
      <c r="G770" s="257"/>
      <c r="H770" s="260">
        <v>7.46</v>
      </c>
      <c r="I770" s="261"/>
      <c r="J770" s="257"/>
      <c r="K770" s="257"/>
      <c r="L770" s="262"/>
      <c r="M770" s="263"/>
      <c r="N770" s="264"/>
      <c r="O770" s="264"/>
      <c r="P770" s="264"/>
      <c r="Q770" s="264"/>
      <c r="R770" s="264"/>
      <c r="S770" s="264"/>
      <c r="T770" s="265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66" t="s">
        <v>178</v>
      </c>
      <c r="AU770" s="266" t="s">
        <v>85</v>
      </c>
      <c r="AV770" s="14" t="s">
        <v>85</v>
      </c>
      <c r="AW770" s="14" t="s">
        <v>32</v>
      </c>
      <c r="AX770" s="14" t="s">
        <v>76</v>
      </c>
      <c r="AY770" s="266" t="s">
        <v>168</v>
      </c>
    </row>
    <row r="771" s="15" customFormat="1">
      <c r="A771" s="15"/>
      <c r="B771" s="267"/>
      <c r="C771" s="268"/>
      <c r="D771" s="241" t="s">
        <v>178</v>
      </c>
      <c r="E771" s="269" t="s">
        <v>1</v>
      </c>
      <c r="F771" s="270" t="s">
        <v>183</v>
      </c>
      <c r="G771" s="268"/>
      <c r="H771" s="271">
        <v>160.25</v>
      </c>
      <c r="I771" s="272"/>
      <c r="J771" s="268"/>
      <c r="K771" s="268"/>
      <c r="L771" s="273"/>
      <c r="M771" s="274"/>
      <c r="N771" s="275"/>
      <c r="O771" s="275"/>
      <c r="P771" s="275"/>
      <c r="Q771" s="275"/>
      <c r="R771" s="275"/>
      <c r="S771" s="275"/>
      <c r="T771" s="276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T771" s="277" t="s">
        <v>178</v>
      </c>
      <c r="AU771" s="277" t="s">
        <v>85</v>
      </c>
      <c r="AV771" s="15" t="s">
        <v>174</v>
      </c>
      <c r="AW771" s="15" t="s">
        <v>32</v>
      </c>
      <c r="AX771" s="15" t="s">
        <v>83</v>
      </c>
      <c r="AY771" s="277" t="s">
        <v>168</v>
      </c>
    </row>
    <row r="772" s="12" customFormat="1" ht="22.8" customHeight="1">
      <c r="A772" s="12"/>
      <c r="B772" s="212"/>
      <c r="C772" s="213"/>
      <c r="D772" s="214" t="s">
        <v>75</v>
      </c>
      <c r="E772" s="226" t="s">
        <v>894</v>
      </c>
      <c r="F772" s="226" t="s">
        <v>895</v>
      </c>
      <c r="G772" s="213"/>
      <c r="H772" s="213"/>
      <c r="I772" s="216"/>
      <c r="J772" s="227">
        <f>BK772</f>
        <v>0</v>
      </c>
      <c r="K772" s="213"/>
      <c r="L772" s="218"/>
      <c r="M772" s="219"/>
      <c r="N772" s="220"/>
      <c r="O772" s="220"/>
      <c r="P772" s="221">
        <f>SUM(P773:P789)</f>
        <v>0</v>
      </c>
      <c r="Q772" s="220"/>
      <c r="R772" s="221">
        <f>SUM(R773:R789)</f>
        <v>0</v>
      </c>
      <c r="S772" s="220"/>
      <c r="T772" s="222">
        <f>SUM(T773:T789)</f>
        <v>1.1763219999999999</v>
      </c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R772" s="223" t="s">
        <v>85</v>
      </c>
      <c r="AT772" s="224" t="s">
        <v>75</v>
      </c>
      <c r="AU772" s="224" t="s">
        <v>83</v>
      </c>
      <c r="AY772" s="223" t="s">
        <v>168</v>
      </c>
      <c r="BK772" s="225">
        <f>SUM(BK773:BK789)</f>
        <v>0</v>
      </c>
    </row>
    <row r="773" s="2" customFormat="1" ht="24.15" customHeight="1">
      <c r="A773" s="39"/>
      <c r="B773" s="40"/>
      <c r="C773" s="228" t="s">
        <v>896</v>
      </c>
      <c r="D773" s="228" t="s">
        <v>170</v>
      </c>
      <c r="E773" s="229" t="s">
        <v>897</v>
      </c>
      <c r="F773" s="230" t="s">
        <v>898</v>
      </c>
      <c r="G773" s="231" t="s">
        <v>114</v>
      </c>
      <c r="H773" s="232">
        <v>84.022999999999996</v>
      </c>
      <c r="I773" s="233"/>
      <c r="J773" s="234">
        <f>ROUND(I773*H773,2)</f>
        <v>0</v>
      </c>
      <c r="K773" s="230" t="s">
        <v>173</v>
      </c>
      <c r="L773" s="45"/>
      <c r="M773" s="235" t="s">
        <v>1</v>
      </c>
      <c r="N773" s="236" t="s">
        <v>41</v>
      </c>
      <c r="O773" s="92"/>
      <c r="P773" s="237">
        <f>O773*H773</f>
        <v>0</v>
      </c>
      <c r="Q773" s="237">
        <v>0</v>
      </c>
      <c r="R773" s="237">
        <f>Q773*H773</f>
        <v>0</v>
      </c>
      <c r="S773" s="237">
        <v>0.014</v>
      </c>
      <c r="T773" s="238">
        <f>S773*H773</f>
        <v>1.1763219999999999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39" t="s">
        <v>298</v>
      </c>
      <c r="AT773" s="239" t="s">
        <v>170</v>
      </c>
      <c r="AU773" s="239" t="s">
        <v>85</v>
      </c>
      <c r="AY773" s="18" t="s">
        <v>168</v>
      </c>
      <c r="BE773" s="240">
        <f>IF(N773="základní",J773,0)</f>
        <v>0</v>
      </c>
      <c r="BF773" s="240">
        <f>IF(N773="snížená",J773,0)</f>
        <v>0</v>
      </c>
      <c r="BG773" s="240">
        <f>IF(N773="zákl. přenesená",J773,0)</f>
        <v>0</v>
      </c>
      <c r="BH773" s="240">
        <f>IF(N773="sníž. přenesená",J773,0)</f>
        <v>0</v>
      </c>
      <c r="BI773" s="240">
        <f>IF(N773="nulová",J773,0)</f>
        <v>0</v>
      </c>
      <c r="BJ773" s="18" t="s">
        <v>83</v>
      </c>
      <c r="BK773" s="240">
        <f>ROUND(I773*H773,2)</f>
        <v>0</v>
      </c>
      <c r="BL773" s="18" t="s">
        <v>298</v>
      </c>
      <c r="BM773" s="239" t="s">
        <v>899</v>
      </c>
    </row>
    <row r="774" s="2" customFormat="1">
      <c r="A774" s="39"/>
      <c r="B774" s="40"/>
      <c r="C774" s="41"/>
      <c r="D774" s="241" t="s">
        <v>176</v>
      </c>
      <c r="E774" s="41"/>
      <c r="F774" s="242" t="s">
        <v>900</v>
      </c>
      <c r="G774" s="41"/>
      <c r="H774" s="41"/>
      <c r="I774" s="243"/>
      <c r="J774" s="41"/>
      <c r="K774" s="41"/>
      <c r="L774" s="45"/>
      <c r="M774" s="244"/>
      <c r="N774" s="245"/>
      <c r="O774" s="92"/>
      <c r="P774" s="92"/>
      <c r="Q774" s="92"/>
      <c r="R774" s="92"/>
      <c r="S774" s="92"/>
      <c r="T774" s="93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T774" s="18" t="s">
        <v>176</v>
      </c>
      <c r="AU774" s="18" t="s">
        <v>85</v>
      </c>
    </row>
    <row r="775" s="13" customFormat="1">
      <c r="A775" s="13"/>
      <c r="B775" s="246"/>
      <c r="C775" s="247"/>
      <c r="D775" s="241" t="s">
        <v>178</v>
      </c>
      <c r="E775" s="248" t="s">
        <v>1</v>
      </c>
      <c r="F775" s="249" t="s">
        <v>478</v>
      </c>
      <c r="G775" s="247"/>
      <c r="H775" s="248" t="s">
        <v>1</v>
      </c>
      <c r="I775" s="250"/>
      <c r="J775" s="247"/>
      <c r="K775" s="247"/>
      <c r="L775" s="251"/>
      <c r="M775" s="252"/>
      <c r="N775" s="253"/>
      <c r="O775" s="253"/>
      <c r="P775" s="253"/>
      <c r="Q775" s="253"/>
      <c r="R775" s="253"/>
      <c r="S775" s="253"/>
      <c r="T775" s="25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55" t="s">
        <v>178</v>
      </c>
      <c r="AU775" s="255" t="s">
        <v>85</v>
      </c>
      <c r="AV775" s="13" t="s">
        <v>83</v>
      </c>
      <c r="AW775" s="13" t="s">
        <v>32</v>
      </c>
      <c r="AX775" s="13" t="s">
        <v>76</v>
      </c>
      <c r="AY775" s="255" t="s">
        <v>168</v>
      </c>
    </row>
    <row r="776" s="14" customFormat="1">
      <c r="A776" s="14"/>
      <c r="B776" s="256"/>
      <c r="C776" s="257"/>
      <c r="D776" s="241" t="s">
        <v>178</v>
      </c>
      <c r="E776" s="258" t="s">
        <v>1</v>
      </c>
      <c r="F776" s="259" t="s">
        <v>901</v>
      </c>
      <c r="G776" s="257"/>
      <c r="H776" s="260">
        <v>24.98</v>
      </c>
      <c r="I776" s="261"/>
      <c r="J776" s="257"/>
      <c r="K776" s="257"/>
      <c r="L776" s="262"/>
      <c r="M776" s="263"/>
      <c r="N776" s="264"/>
      <c r="O776" s="264"/>
      <c r="P776" s="264"/>
      <c r="Q776" s="264"/>
      <c r="R776" s="264"/>
      <c r="S776" s="264"/>
      <c r="T776" s="265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66" t="s">
        <v>178</v>
      </c>
      <c r="AU776" s="266" t="s">
        <v>85</v>
      </c>
      <c r="AV776" s="14" t="s">
        <v>85</v>
      </c>
      <c r="AW776" s="14" t="s">
        <v>32</v>
      </c>
      <c r="AX776" s="14" t="s">
        <v>76</v>
      </c>
      <c r="AY776" s="266" t="s">
        <v>168</v>
      </c>
    </row>
    <row r="777" s="14" customFormat="1">
      <c r="A777" s="14"/>
      <c r="B777" s="256"/>
      <c r="C777" s="257"/>
      <c r="D777" s="241" t="s">
        <v>178</v>
      </c>
      <c r="E777" s="258" t="s">
        <v>1</v>
      </c>
      <c r="F777" s="259" t="s">
        <v>497</v>
      </c>
      <c r="G777" s="257"/>
      <c r="H777" s="260">
        <v>30.239999999999998</v>
      </c>
      <c r="I777" s="261"/>
      <c r="J777" s="257"/>
      <c r="K777" s="257"/>
      <c r="L777" s="262"/>
      <c r="M777" s="263"/>
      <c r="N777" s="264"/>
      <c r="O777" s="264"/>
      <c r="P777" s="264"/>
      <c r="Q777" s="264"/>
      <c r="R777" s="264"/>
      <c r="S777" s="264"/>
      <c r="T777" s="265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66" t="s">
        <v>178</v>
      </c>
      <c r="AU777" s="266" t="s">
        <v>85</v>
      </c>
      <c r="AV777" s="14" t="s">
        <v>85</v>
      </c>
      <c r="AW777" s="14" t="s">
        <v>32</v>
      </c>
      <c r="AX777" s="14" t="s">
        <v>76</v>
      </c>
      <c r="AY777" s="266" t="s">
        <v>168</v>
      </c>
    </row>
    <row r="778" s="14" customFormat="1">
      <c r="A778" s="14"/>
      <c r="B778" s="256"/>
      <c r="C778" s="257"/>
      <c r="D778" s="241" t="s">
        <v>178</v>
      </c>
      <c r="E778" s="258" t="s">
        <v>1</v>
      </c>
      <c r="F778" s="259" t="s">
        <v>902</v>
      </c>
      <c r="G778" s="257"/>
      <c r="H778" s="260">
        <v>11.220000000000001</v>
      </c>
      <c r="I778" s="261"/>
      <c r="J778" s="257"/>
      <c r="K778" s="257"/>
      <c r="L778" s="262"/>
      <c r="M778" s="263"/>
      <c r="N778" s="264"/>
      <c r="O778" s="264"/>
      <c r="P778" s="264"/>
      <c r="Q778" s="264"/>
      <c r="R778" s="264"/>
      <c r="S778" s="264"/>
      <c r="T778" s="265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66" t="s">
        <v>178</v>
      </c>
      <c r="AU778" s="266" t="s">
        <v>85</v>
      </c>
      <c r="AV778" s="14" t="s">
        <v>85</v>
      </c>
      <c r="AW778" s="14" t="s">
        <v>32</v>
      </c>
      <c r="AX778" s="14" t="s">
        <v>76</v>
      </c>
      <c r="AY778" s="266" t="s">
        <v>168</v>
      </c>
    </row>
    <row r="779" s="14" customFormat="1">
      <c r="A779" s="14"/>
      <c r="B779" s="256"/>
      <c r="C779" s="257"/>
      <c r="D779" s="241" t="s">
        <v>178</v>
      </c>
      <c r="E779" s="258" t="s">
        <v>1</v>
      </c>
      <c r="F779" s="259" t="s">
        <v>903</v>
      </c>
      <c r="G779" s="257"/>
      <c r="H779" s="260">
        <v>11.16</v>
      </c>
      <c r="I779" s="261"/>
      <c r="J779" s="257"/>
      <c r="K779" s="257"/>
      <c r="L779" s="262"/>
      <c r="M779" s="263"/>
      <c r="N779" s="264"/>
      <c r="O779" s="264"/>
      <c r="P779" s="264"/>
      <c r="Q779" s="264"/>
      <c r="R779" s="264"/>
      <c r="S779" s="264"/>
      <c r="T779" s="265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66" t="s">
        <v>178</v>
      </c>
      <c r="AU779" s="266" t="s">
        <v>85</v>
      </c>
      <c r="AV779" s="14" t="s">
        <v>85</v>
      </c>
      <c r="AW779" s="14" t="s">
        <v>32</v>
      </c>
      <c r="AX779" s="14" t="s">
        <v>76</v>
      </c>
      <c r="AY779" s="266" t="s">
        <v>168</v>
      </c>
    </row>
    <row r="780" s="16" customFormat="1">
      <c r="A780" s="16"/>
      <c r="B780" s="288"/>
      <c r="C780" s="289"/>
      <c r="D780" s="241" t="s">
        <v>178</v>
      </c>
      <c r="E780" s="290" t="s">
        <v>1</v>
      </c>
      <c r="F780" s="291" t="s">
        <v>334</v>
      </c>
      <c r="G780" s="289"/>
      <c r="H780" s="292">
        <v>77.599999999999994</v>
      </c>
      <c r="I780" s="293"/>
      <c r="J780" s="289"/>
      <c r="K780" s="289"/>
      <c r="L780" s="294"/>
      <c r="M780" s="295"/>
      <c r="N780" s="296"/>
      <c r="O780" s="296"/>
      <c r="P780" s="296"/>
      <c r="Q780" s="296"/>
      <c r="R780" s="296"/>
      <c r="S780" s="296"/>
      <c r="T780" s="297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T780" s="298" t="s">
        <v>178</v>
      </c>
      <c r="AU780" s="298" t="s">
        <v>85</v>
      </c>
      <c r="AV780" s="16" t="s">
        <v>116</v>
      </c>
      <c r="AW780" s="16" t="s">
        <v>32</v>
      </c>
      <c r="AX780" s="16" t="s">
        <v>76</v>
      </c>
      <c r="AY780" s="298" t="s">
        <v>168</v>
      </c>
    </row>
    <row r="781" s="13" customFormat="1">
      <c r="A781" s="13"/>
      <c r="B781" s="246"/>
      <c r="C781" s="247"/>
      <c r="D781" s="241" t="s">
        <v>178</v>
      </c>
      <c r="E781" s="248" t="s">
        <v>1</v>
      </c>
      <c r="F781" s="249" t="s">
        <v>478</v>
      </c>
      <c r="G781" s="247"/>
      <c r="H781" s="248" t="s">
        <v>1</v>
      </c>
      <c r="I781" s="250"/>
      <c r="J781" s="247"/>
      <c r="K781" s="247"/>
      <c r="L781" s="251"/>
      <c r="M781" s="252"/>
      <c r="N781" s="253"/>
      <c r="O781" s="253"/>
      <c r="P781" s="253"/>
      <c r="Q781" s="253"/>
      <c r="R781" s="253"/>
      <c r="S781" s="253"/>
      <c r="T781" s="254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55" t="s">
        <v>178</v>
      </c>
      <c r="AU781" s="255" t="s">
        <v>85</v>
      </c>
      <c r="AV781" s="13" t="s">
        <v>83</v>
      </c>
      <c r="AW781" s="13" t="s">
        <v>32</v>
      </c>
      <c r="AX781" s="13" t="s">
        <v>76</v>
      </c>
      <c r="AY781" s="255" t="s">
        <v>168</v>
      </c>
    </row>
    <row r="782" s="14" customFormat="1">
      <c r="A782" s="14"/>
      <c r="B782" s="256"/>
      <c r="C782" s="257"/>
      <c r="D782" s="241" t="s">
        <v>178</v>
      </c>
      <c r="E782" s="258" t="s">
        <v>1</v>
      </c>
      <c r="F782" s="259" t="s">
        <v>505</v>
      </c>
      <c r="G782" s="257"/>
      <c r="H782" s="260">
        <v>4.3200000000000003</v>
      </c>
      <c r="I782" s="261"/>
      <c r="J782" s="257"/>
      <c r="K782" s="257"/>
      <c r="L782" s="262"/>
      <c r="M782" s="263"/>
      <c r="N782" s="264"/>
      <c r="O782" s="264"/>
      <c r="P782" s="264"/>
      <c r="Q782" s="264"/>
      <c r="R782" s="264"/>
      <c r="S782" s="264"/>
      <c r="T782" s="265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66" t="s">
        <v>178</v>
      </c>
      <c r="AU782" s="266" t="s">
        <v>85</v>
      </c>
      <c r="AV782" s="14" t="s">
        <v>85</v>
      </c>
      <c r="AW782" s="14" t="s">
        <v>32</v>
      </c>
      <c r="AX782" s="14" t="s">
        <v>76</v>
      </c>
      <c r="AY782" s="266" t="s">
        <v>168</v>
      </c>
    </row>
    <row r="783" s="14" customFormat="1">
      <c r="A783" s="14"/>
      <c r="B783" s="256"/>
      <c r="C783" s="257"/>
      <c r="D783" s="241" t="s">
        <v>178</v>
      </c>
      <c r="E783" s="258" t="s">
        <v>1</v>
      </c>
      <c r="F783" s="259" t="s">
        <v>383</v>
      </c>
      <c r="G783" s="257"/>
      <c r="H783" s="260">
        <v>0</v>
      </c>
      <c r="I783" s="261"/>
      <c r="J783" s="257"/>
      <c r="K783" s="257"/>
      <c r="L783" s="262"/>
      <c r="M783" s="263"/>
      <c r="N783" s="264"/>
      <c r="O783" s="264"/>
      <c r="P783" s="264"/>
      <c r="Q783" s="264"/>
      <c r="R783" s="264"/>
      <c r="S783" s="264"/>
      <c r="T783" s="265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66" t="s">
        <v>178</v>
      </c>
      <c r="AU783" s="266" t="s">
        <v>85</v>
      </c>
      <c r="AV783" s="14" t="s">
        <v>85</v>
      </c>
      <c r="AW783" s="14" t="s">
        <v>32</v>
      </c>
      <c r="AX783" s="14" t="s">
        <v>76</v>
      </c>
      <c r="AY783" s="266" t="s">
        <v>168</v>
      </c>
    </row>
    <row r="784" s="14" customFormat="1">
      <c r="A784" s="14"/>
      <c r="B784" s="256"/>
      <c r="C784" s="257"/>
      <c r="D784" s="241" t="s">
        <v>178</v>
      </c>
      <c r="E784" s="258" t="s">
        <v>1</v>
      </c>
      <c r="F784" s="259" t="s">
        <v>904</v>
      </c>
      <c r="G784" s="257"/>
      <c r="H784" s="260">
        <v>0</v>
      </c>
      <c r="I784" s="261"/>
      <c r="J784" s="257"/>
      <c r="K784" s="257"/>
      <c r="L784" s="262"/>
      <c r="M784" s="263"/>
      <c r="N784" s="264"/>
      <c r="O784" s="264"/>
      <c r="P784" s="264"/>
      <c r="Q784" s="264"/>
      <c r="R784" s="264"/>
      <c r="S784" s="264"/>
      <c r="T784" s="265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66" t="s">
        <v>178</v>
      </c>
      <c r="AU784" s="266" t="s">
        <v>85</v>
      </c>
      <c r="AV784" s="14" t="s">
        <v>85</v>
      </c>
      <c r="AW784" s="14" t="s">
        <v>32</v>
      </c>
      <c r="AX784" s="14" t="s">
        <v>76</v>
      </c>
      <c r="AY784" s="266" t="s">
        <v>168</v>
      </c>
    </row>
    <row r="785" s="14" customFormat="1">
      <c r="A785" s="14"/>
      <c r="B785" s="256"/>
      <c r="C785" s="257"/>
      <c r="D785" s="241" t="s">
        <v>178</v>
      </c>
      <c r="E785" s="258" t="s">
        <v>1</v>
      </c>
      <c r="F785" s="259" t="s">
        <v>481</v>
      </c>
      <c r="G785" s="257"/>
      <c r="H785" s="260">
        <v>0</v>
      </c>
      <c r="I785" s="261"/>
      <c r="J785" s="257"/>
      <c r="K785" s="257"/>
      <c r="L785" s="262"/>
      <c r="M785" s="263"/>
      <c r="N785" s="264"/>
      <c r="O785" s="264"/>
      <c r="P785" s="264"/>
      <c r="Q785" s="264"/>
      <c r="R785" s="264"/>
      <c r="S785" s="264"/>
      <c r="T785" s="265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6" t="s">
        <v>178</v>
      </c>
      <c r="AU785" s="266" t="s">
        <v>85</v>
      </c>
      <c r="AV785" s="14" t="s">
        <v>85</v>
      </c>
      <c r="AW785" s="14" t="s">
        <v>32</v>
      </c>
      <c r="AX785" s="14" t="s">
        <v>76</v>
      </c>
      <c r="AY785" s="266" t="s">
        <v>168</v>
      </c>
    </row>
    <row r="786" s="16" customFormat="1">
      <c r="A786" s="16"/>
      <c r="B786" s="288"/>
      <c r="C786" s="289"/>
      <c r="D786" s="241" t="s">
        <v>178</v>
      </c>
      <c r="E786" s="290" t="s">
        <v>1</v>
      </c>
      <c r="F786" s="291" t="s">
        <v>334</v>
      </c>
      <c r="G786" s="289"/>
      <c r="H786" s="292">
        <v>4.3200000000000003</v>
      </c>
      <c r="I786" s="293"/>
      <c r="J786" s="289"/>
      <c r="K786" s="289"/>
      <c r="L786" s="294"/>
      <c r="M786" s="295"/>
      <c r="N786" s="296"/>
      <c r="O786" s="296"/>
      <c r="P786" s="296"/>
      <c r="Q786" s="296"/>
      <c r="R786" s="296"/>
      <c r="S786" s="296"/>
      <c r="T786" s="297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T786" s="298" t="s">
        <v>178</v>
      </c>
      <c r="AU786" s="298" t="s">
        <v>85</v>
      </c>
      <c r="AV786" s="16" t="s">
        <v>116</v>
      </c>
      <c r="AW786" s="16" t="s">
        <v>32</v>
      </c>
      <c r="AX786" s="16" t="s">
        <v>76</v>
      </c>
      <c r="AY786" s="298" t="s">
        <v>168</v>
      </c>
    </row>
    <row r="787" s="14" customFormat="1">
      <c r="A787" s="14"/>
      <c r="B787" s="256"/>
      <c r="C787" s="257"/>
      <c r="D787" s="241" t="s">
        <v>178</v>
      </c>
      <c r="E787" s="258" t="s">
        <v>1</v>
      </c>
      <c r="F787" s="259" t="s">
        <v>490</v>
      </c>
      <c r="G787" s="257"/>
      <c r="H787" s="260">
        <v>2.1030000000000002</v>
      </c>
      <c r="I787" s="261"/>
      <c r="J787" s="257"/>
      <c r="K787" s="257"/>
      <c r="L787" s="262"/>
      <c r="M787" s="263"/>
      <c r="N787" s="264"/>
      <c r="O787" s="264"/>
      <c r="P787" s="264"/>
      <c r="Q787" s="264"/>
      <c r="R787" s="264"/>
      <c r="S787" s="264"/>
      <c r="T787" s="265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66" t="s">
        <v>178</v>
      </c>
      <c r="AU787" s="266" t="s">
        <v>85</v>
      </c>
      <c r="AV787" s="14" t="s">
        <v>85</v>
      </c>
      <c r="AW787" s="14" t="s">
        <v>32</v>
      </c>
      <c r="AX787" s="14" t="s">
        <v>76</v>
      </c>
      <c r="AY787" s="266" t="s">
        <v>168</v>
      </c>
    </row>
    <row r="788" s="16" customFormat="1">
      <c r="A788" s="16"/>
      <c r="B788" s="288"/>
      <c r="C788" s="289"/>
      <c r="D788" s="241" t="s">
        <v>178</v>
      </c>
      <c r="E788" s="290" t="s">
        <v>1</v>
      </c>
      <c r="F788" s="291" t="s">
        <v>334</v>
      </c>
      <c r="G788" s="289"/>
      <c r="H788" s="292">
        <v>2.1030000000000002</v>
      </c>
      <c r="I788" s="293"/>
      <c r="J788" s="289"/>
      <c r="K788" s="289"/>
      <c r="L788" s="294"/>
      <c r="M788" s="295"/>
      <c r="N788" s="296"/>
      <c r="O788" s="296"/>
      <c r="P788" s="296"/>
      <c r="Q788" s="296"/>
      <c r="R788" s="296"/>
      <c r="S788" s="296"/>
      <c r="T788" s="297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T788" s="298" t="s">
        <v>178</v>
      </c>
      <c r="AU788" s="298" t="s">
        <v>85</v>
      </c>
      <c r="AV788" s="16" t="s">
        <v>116</v>
      </c>
      <c r="AW788" s="16" t="s">
        <v>32</v>
      </c>
      <c r="AX788" s="16" t="s">
        <v>76</v>
      </c>
      <c r="AY788" s="298" t="s">
        <v>168</v>
      </c>
    </row>
    <row r="789" s="15" customFormat="1">
      <c r="A789" s="15"/>
      <c r="B789" s="267"/>
      <c r="C789" s="268"/>
      <c r="D789" s="241" t="s">
        <v>178</v>
      </c>
      <c r="E789" s="269" t="s">
        <v>1</v>
      </c>
      <c r="F789" s="270" t="s">
        <v>183</v>
      </c>
      <c r="G789" s="268"/>
      <c r="H789" s="271">
        <v>84.022999999999996</v>
      </c>
      <c r="I789" s="272"/>
      <c r="J789" s="268"/>
      <c r="K789" s="268"/>
      <c r="L789" s="273"/>
      <c r="M789" s="274"/>
      <c r="N789" s="275"/>
      <c r="O789" s="275"/>
      <c r="P789" s="275"/>
      <c r="Q789" s="275"/>
      <c r="R789" s="275"/>
      <c r="S789" s="275"/>
      <c r="T789" s="276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77" t="s">
        <v>178</v>
      </c>
      <c r="AU789" s="277" t="s">
        <v>85</v>
      </c>
      <c r="AV789" s="15" t="s">
        <v>174</v>
      </c>
      <c r="AW789" s="15" t="s">
        <v>32</v>
      </c>
      <c r="AX789" s="15" t="s">
        <v>83</v>
      </c>
      <c r="AY789" s="277" t="s">
        <v>168</v>
      </c>
    </row>
    <row r="790" s="12" customFormat="1" ht="25.92" customHeight="1">
      <c r="A790" s="12"/>
      <c r="B790" s="212"/>
      <c r="C790" s="213"/>
      <c r="D790" s="214" t="s">
        <v>75</v>
      </c>
      <c r="E790" s="215" t="s">
        <v>905</v>
      </c>
      <c r="F790" s="215" t="s">
        <v>906</v>
      </c>
      <c r="G790" s="213"/>
      <c r="H790" s="213"/>
      <c r="I790" s="216"/>
      <c r="J790" s="217">
        <f>BK790</f>
        <v>0</v>
      </c>
      <c r="K790" s="213"/>
      <c r="L790" s="218"/>
      <c r="M790" s="219"/>
      <c r="N790" s="220"/>
      <c r="O790" s="220"/>
      <c r="P790" s="221">
        <f>SUM(P791:P798)</f>
        <v>0</v>
      </c>
      <c r="Q790" s="220"/>
      <c r="R790" s="221">
        <f>SUM(R791:R798)</f>
        <v>0</v>
      </c>
      <c r="S790" s="220"/>
      <c r="T790" s="222">
        <f>SUM(T791:T798)</f>
        <v>0</v>
      </c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R790" s="223" t="s">
        <v>174</v>
      </c>
      <c r="AT790" s="224" t="s">
        <v>75</v>
      </c>
      <c r="AU790" s="224" t="s">
        <v>76</v>
      </c>
      <c r="AY790" s="223" t="s">
        <v>168</v>
      </c>
      <c r="BK790" s="225">
        <f>SUM(BK791:BK798)</f>
        <v>0</v>
      </c>
    </row>
    <row r="791" s="2" customFormat="1" ht="16.5" customHeight="1">
      <c r="A791" s="39"/>
      <c r="B791" s="40"/>
      <c r="C791" s="228" t="s">
        <v>907</v>
      </c>
      <c r="D791" s="228" t="s">
        <v>170</v>
      </c>
      <c r="E791" s="229" t="s">
        <v>908</v>
      </c>
      <c r="F791" s="230" t="s">
        <v>909</v>
      </c>
      <c r="G791" s="231" t="s">
        <v>910</v>
      </c>
      <c r="H791" s="232">
        <v>100</v>
      </c>
      <c r="I791" s="233"/>
      <c r="J791" s="234">
        <f>ROUND(I791*H791,2)</f>
        <v>0</v>
      </c>
      <c r="K791" s="230" t="s">
        <v>173</v>
      </c>
      <c r="L791" s="45"/>
      <c r="M791" s="235" t="s">
        <v>1</v>
      </c>
      <c r="N791" s="236" t="s">
        <v>41</v>
      </c>
      <c r="O791" s="92"/>
      <c r="P791" s="237">
        <f>O791*H791</f>
        <v>0</v>
      </c>
      <c r="Q791" s="237">
        <v>0</v>
      </c>
      <c r="R791" s="237">
        <f>Q791*H791</f>
        <v>0</v>
      </c>
      <c r="S791" s="237">
        <v>0</v>
      </c>
      <c r="T791" s="238">
        <f>S791*H791</f>
        <v>0</v>
      </c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R791" s="239" t="s">
        <v>911</v>
      </c>
      <c r="AT791" s="239" t="s">
        <v>170</v>
      </c>
      <c r="AU791" s="239" t="s">
        <v>83</v>
      </c>
      <c r="AY791" s="18" t="s">
        <v>168</v>
      </c>
      <c r="BE791" s="240">
        <f>IF(N791="základní",J791,0)</f>
        <v>0</v>
      </c>
      <c r="BF791" s="240">
        <f>IF(N791="snížená",J791,0)</f>
        <v>0</v>
      </c>
      <c r="BG791" s="240">
        <f>IF(N791="zákl. přenesená",J791,0)</f>
        <v>0</v>
      </c>
      <c r="BH791" s="240">
        <f>IF(N791="sníž. přenesená",J791,0)</f>
        <v>0</v>
      </c>
      <c r="BI791" s="240">
        <f>IF(N791="nulová",J791,0)</f>
        <v>0</v>
      </c>
      <c r="BJ791" s="18" t="s">
        <v>83</v>
      </c>
      <c r="BK791" s="240">
        <f>ROUND(I791*H791,2)</f>
        <v>0</v>
      </c>
      <c r="BL791" s="18" t="s">
        <v>911</v>
      </c>
      <c r="BM791" s="239" t="s">
        <v>912</v>
      </c>
    </row>
    <row r="792" s="2" customFormat="1">
      <c r="A792" s="39"/>
      <c r="B792" s="40"/>
      <c r="C792" s="41"/>
      <c r="D792" s="241" t="s">
        <v>176</v>
      </c>
      <c r="E792" s="41"/>
      <c r="F792" s="242" t="s">
        <v>913</v>
      </c>
      <c r="G792" s="41"/>
      <c r="H792" s="41"/>
      <c r="I792" s="243"/>
      <c r="J792" s="41"/>
      <c r="K792" s="41"/>
      <c r="L792" s="45"/>
      <c r="M792" s="244"/>
      <c r="N792" s="245"/>
      <c r="O792" s="92"/>
      <c r="P792" s="92"/>
      <c r="Q792" s="92"/>
      <c r="R792" s="92"/>
      <c r="S792" s="92"/>
      <c r="T792" s="93"/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T792" s="18" t="s">
        <v>176</v>
      </c>
      <c r="AU792" s="18" t="s">
        <v>83</v>
      </c>
    </row>
    <row r="793" s="2" customFormat="1">
      <c r="A793" s="39"/>
      <c r="B793" s="40"/>
      <c r="C793" s="41"/>
      <c r="D793" s="241" t="s">
        <v>914</v>
      </c>
      <c r="E793" s="41"/>
      <c r="F793" s="299" t="s">
        <v>915</v>
      </c>
      <c r="G793" s="41"/>
      <c r="H793" s="41"/>
      <c r="I793" s="243"/>
      <c r="J793" s="41"/>
      <c r="K793" s="41"/>
      <c r="L793" s="45"/>
      <c r="M793" s="244"/>
      <c r="N793" s="245"/>
      <c r="O793" s="92"/>
      <c r="P793" s="92"/>
      <c r="Q793" s="92"/>
      <c r="R793" s="92"/>
      <c r="S793" s="92"/>
      <c r="T793" s="93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T793" s="18" t="s">
        <v>914</v>
      </c>
      <c r="AU793" s="18" t="s">
        <v>83</v>
      </c>
    </row>
    <row r="794" s="13" customFormat="1">
      <c r="A794" s="13"/>
      <c r="B794" s="246"/>
      <c r="C794" s="247"/>
      <c r="D794" s="241" t="s">
        <v>178</v>
      </c>
      <c r="E794" s="248" t="s">
        <v>1</v>
      </c>
      <c r="F794" s="249" t="s">
        <v>916</v>
      </c>
      <c r="G794" s="247"/>
      <c r="H794" s="248" t="s">
        <v>1</v>
      </c>
      <c r="I794" s="250"/>
      <c r="J794" s="247"/>
      <c r="K794" s="247"/>
      <c r="L794" s="251"/>
      <c r="M794" s="252"/>
      <c r="N794" s="253"/>
      <c r="O794" s="253"/>
      <c r="P794" s="253"/>
      <c r="Q794" s="253"/>
      <c r="R794" s="253"/>
      <c r="S794" s="253"/>
      <c r="T794" s="254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5" t="s">
        <v>178</v>
      </c>
      <c r="AU794" s="255" t="s">
        <v>83</v>
      </c>
      <c r="AV794" s="13" t="s">
        <v>83</v>
      </c>
      <c r="AW794" s="13" t="s">
        <v>32</v>
      </c>
      <c r="AX794" s="13" t="s">
        <v>76</v>
      </c>
      <c r="AY794" s="255" t="s">
        <v>168</v>
      </c>
    </row>
    <row r="795" s="13" customFormat="1">
      <c r="A795" s="13"/>
      <c r="B795" s="246"/>
      <c r="C795" s="247"/>
      <c r="D795" s="241" t="s">
        <v>178</v>
      </c>
      <c r="E795" s="248" t="s">
        <v>1</v>
      </c>
      <c r="F795" s="249" t="s">
        <v>917</v>
      </c>
      <c r="G795" s="247"/>
      <c r="H795" s="248" t="s">
        <v>1</v>
      </c>
      <c r="I795" s="250"/>
      <c r="J795" s="247"/>
      <c r="K795" s="247"/>
      <c r="L795" s="251"/>
      <c r="M795" s="252"/>
      <c r="N795" s="253"/>
      <c r="O795" s="253"/>
      <c r="P795" s="253"/>
      <c r="Q795" s="253"/>
      <c r="R795" s="253"/>
      <c r="S795" s="253"/>
      <c r="T795" s="254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5" t="s">
        <v>178</v>
      </c>
      <c r="AU795" s="255" t="s">
        <v>83</v>
      </c>
      <c r="AV795" s="13" t="s">
        <v>83</v>
      </c>
      <c r="AW795" s="13" t="s">
        <v>32</v>
      </c>
      <c r="AX795" s="13" t="s">
        <v>76</v>
      </c>
      <c r="AY795" s="255" t="s">
        <v>168</v>
      </c>
    </row>
    <row r="796" s="13" customFormat="1">
      <c r="A796" s="13"/>
      <c r="B796" s="246"/>
      <c r="C796" s="247"/>
      <c r="D796" s="241" t="s">
        <v>178</v>
      </c>
      <c r="E796" s="248" t="s">
        <v>1</v>
      </c>
      <c r="F796" s="249" t="s">
        <v>918</v>
      </c>
      <c r="G796" s="247"/>
      <c r="H796" s="248" t="s">
        <v>1</v>
      </c>
      <c r="I796" s="250"/>
      <c r="J796" s="247"/>
      <c r="K796" s="247"/>
      <c r="L796" s="251"/>
      <c r="M796" s="252"/>
      <c r="N796" s="253"/>
      <c r="O796" s="253"/>
      <c r="P796" s="253"/>
      <c r="Q796" s="253"/>
      <c r="R796" s="253"/>
      <c r="S796" s="253"/>
      <c r="T796" s="254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5" t="s">
        <v>178</v>
      </c>
      <c r="AU796" s="255" t="s">
        <v>83</v>
      </c>
      <c r="AV796" s="13" t="s">
        <v>83</v>
      </c>
      <c r="AW796" s="13" t="s">
        <v>32</v>
      </c>
      <c r="AX796" s="13" t="s">
        <v>76</v>
      </c>
      <c r="AY796" s="255" t="s">
        <v>168</v>
      </c>
    </row>
    <row r="797" s="14" customFormat="1">
      <c r="A797" s="14"/>
      <c r="B797" s="256"/>
      <c r="C797" s="257"/>
      <c r="D797" s="241" t="s">
        <v>178</v>
      </c>
      <c r="E797" s="258" t="s">
        <v>1</v>
      </c>
      <c r="F797" s="259" t="s">
        <v>919</v>
      </c>
      <c r="G797" s="257"/>
      <c r="H797" s="260">
        <v>100</v>
      </c>
      <c r="I797" s="261"/>
      <c r="J797" s="257"/>
      <c r="K797" s="257"/>
      <c r="L797" s="262"/>
      <c r="M797" s="263"/>
      <c r="N797" s="264"/>
      <c r="O797" s="264"/>
      <c r="P797" s="264"/>
      <c r="Q797" s="264"/>
      <c r="R797" s="264"/>
      <c r="S797" s="264"/>
      <c r="T797" s="265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6" t="s">
        <v>178</v>
      </c>
      <c r="AU797" s="266" t="s">
        <v>83</v>
      </c>
      <c r="AV797" s="14" t="s">
        <v>85</v>
      </c>
      <c r="AW797" s="14" t="s">
        <v>32</v>
      </c>
      <c r="AX797" s="14" t="s">
        <v>76</v>
      </c>
      <c r="AY797" s="266" t="s">
        <v>168</v>
      </c>
    </row>
    <row r="798" s="15" customFormat="1">
      <c r="A798" s="15"/>
      <c r="B798" s="267"/>
      <c r="C798" s="268"/>
      <c r="D798" s="241" t="s">
        <v>178</v>
      </c>
      <c r="E798" s="269" t="s">
        <v>1</v>
      </c>
      <c r="F798" s="270" t="s">
        <v>183</v>
      </c>
      <c r="G798" s="268"/>
      <c r="H798" s="271">
        <v>100</v>
      </c>
      <c r="I798" s="272"/>
      <c r="J798" s="268"/>
      <c r="K798" s="268"/>
      <c r="L798" s="273"/>
      <c r="M798" s="300"/>
      <c r="N798" s="301"/>
      <c r="O798" s="301"/>
      <c r="P798" s="301"/>
      <c r="Q798" s="301"/>
      <c r="R798" s="301"/>
      <c r="S798" s="301"/>
      <c r="T798" s="302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77" t="s">
        <v>178</v>
      </c>
      <c r="AU798" s="277" t="s">
        <v>83</v>
      </c>
      <c r="AV798" s="15" t="s">
        <v>174</v>
      </c>
      <c r="AW798" s="15" t="s">
        <v>32</v>
      </c>
      <c r="AX798" s="15" t="s">
        <v>83</v>
      </c>
      <c r="AY798" s="277" t="s">
        <v>168</v>
      </c>
    </row>
    <row r="799" s="2" customFormat="1" ht="6.96" customHeight="1">
      <c r="A799" s="39"/>
      <c r="B799" s="67"/>
      <c r="C799" s="68"/>
      <c r="D799" s="68"/>
      <c r="E799" s="68"/>
      <c r="F799" s="68"/>
      <c r="G799" s="68"/>
      <c r="H799" s="68"/>
      <c r="I799" s="68"/>
      <c r="J799" s="68"/>
      <c r="K799" s="68"/>
      <c r="L799" s="45"/>
      <c r="M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</row>
  </sheetData>
  <sheetProtection sheet="1" autoFilter="0" formatColumns="0" formatRows="0" objects="1" scenarios="1" spinCount="100000" saltValue="x/kkmKJ3TCYX51rqn6/0l5myTcHEhxTWvhS2tcm9Thvkqz+zSv/jnuebICl4VXoj43MuODq+EpfRCS4EQ7FvuQ==" hashValue="v8UC75U9jqsmQJi1Vg+jU9xWURY3LX1Cd/xApOL3myYPrJWnIJaQFXRg8NsnptPVMujlJ3+PHncY9URoP+sOJA==" algorithmName="SHA-512" password="CC35"/>
  <autoFilter ref="C136:K79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5:H125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  <c r="AZ2" s="147" t="s">
        <v>920</v>
      </c>
      <c r="BA2" s="147" t="s">
        <v>921</v>
      </c>
      <c r="BB2" s="147" t="s">
        <v>114</v>
      </c>
      <c r="BC2" s="147" t="s">
        <v>922</v>
      </c>
      <c r="BD2" s="147" t="s">
        <v>116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  <c r="AZ3" s="147" t="s">
        <v>923</v>
      </c>
      <c r="BA3" s="147" t="s">
        <v>924</v>
      </c>
      <c r="BB3" s="147" t="s">
        <v>114</v>
      </c>
      <c r="BC3" s="147" t="s">
        <v>925</v>
      </c>
      <c r="BD3" s="147" t="s">
        <v>116</v>
      </c>
    </row>
    <row r="4" s="1" customFormat="1" ht="24.96" customHeight="1">
      <c r="B4" s="21"/>
      <c r="D4" s="150" t="s">
        <v>120</v>
      </c>
      <c r="L4" s="21"/>
      <c r="M4" s="151" t="s">
        <v>10</v>
      </c>
      <c r="AT4" s="18" t="s">
        <v>4</v>
      </c>
      <c r="AZ4" s="147" t="s">
        <v>926</v>
      </c>
      <c r="BA4" s="147" t="s">
        <v>927</v>
      </c>
      <c r="BB4" s="147" t="s">
        <v>114</v>
      </c>
      <c r="BC4" s="147" t="s">
        <v>928</v>
      </c>
      <c r="BD4" s="147" t="s">
        <v>116</v>
      </c>
    </row>
    <row r="5" s="1" customFormat="1" ht="6.96" customHeight="1">
      <c r="B5" s="21"/>
      <c r="L5" s="21"/>
      <c r="AZ5" s="147" t="s">
        <v>929</v>
      </c>
      <c r="BA5" s="147" t="s">
        <v>930</v>
      </c>
      <c r="BB5" s="147" t="s">
        <v>272</v>
      </c>
      <c r="BC5" s="147" t="s">
        <v>931</v>
      </c>
      <c r="BD5" s="147" t="s">
        <v>116</v>
      </c>
    </row>
    <row r="6" s="1" customFormat="1" ht="12" customHeight="1">
      <c r="B6" s="21"/>
      <c r="D6" s="152" t="s">
        <v>16</v>
      </c>
      <c r="L6" s="21"/>
      <c r="AZ6" s="147" t="s">
        <v>932</v>
      </c>
      <c r="BA6" s="147" t="s">
        <v>933</v>
      </c>
      <c r="BB6" s="147" t="s">
        <v>114</v>
      </c>
      <c r="BC6" s="147" t="s">
        <v>934</v>
      </c>
      <c r="BD6" s="147" t="s">
        <v>116</v>
      </c>
    </row>
    <row r="7" s="1" customFormat="1" ht="16.5" customHeight="1">
      <c r="B7" s="21"/>
      <c r="E7" s="153" t="str">
        <f>'Rekapitulace stavby'!K6</f>
        <v>Stavební úpravy objektu č.p. 2755, ul. Západní ve Varnsdorfu</v>
      </c>
      <c r="F7" s="152"/>
      <c r="G7" s="152"/>
      <c r="H7" s="152"/>
      <c r="L7" s="21"/>
      <c r="AZ7" s="147" t="s">
        <v>935</v>
      </c>
      <c r="BA7" s="147" t="s">
        <v>936</v>
      </c>
      <c r="BB7" s="147" t="s">
        <v>114</v>
      </c>
      <c r="BC7" s="147" t="s">
        <v>937</v>
      </c>
      <c r="BD7" s="147" t="s">
        <v>116</v>
      </c>
    </row>
    <row r="8" s="1" customFormat="1" ht="12" customHeight="1">
      <c r="B8" s="21"/>
      <c r="D8" s="152" t="s">
        <v>127</v>
      </c>
      <c r="L8" s="21"/>
      <c r="AZ8" s="147" t="s">
        <v>938</v>
      </c>
      <c r="BA8" s="147" t="s">
        <v>939</v>
      </c>
      <c r="BB8" s="147" t="s">
        <v>114</v>
      </c>
      <c r="BC8" s="147" t="s">
        <v>940</v>
      </c>
      <c r="BD8" s="147" t="s">
        <v>116</v>
      </c>
    </row>
    <row r="9" s="2" customFormat="1" ht="16.5" customHeight="1">
      <c r="A9" s="39"/>
      <c r="B9" s="45"/>
      <c r="C9" s="39"/>
      <c r="D9" s="39"/>
      <c r="E9" s="153" t="s">
        <v>128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147" t="s">
        <v>941</v>
      </c>
      <c r="BA9" s="147" t="s">
        <v>942</v>
      </c>
      <c r="BB9" s="147" t="s">
        <v>272</v>
      </c>
      <c r="BC9" s="147" t="s">
        <v>943</v>
      </c>
      <c r="BD9" s="147" t="s">
        <v>116</v>
      </c>
    </row>
    <row r="10" s="2" customFormat="1" ht="12" customHeight="1">
      <c r="A10" s="39"/>
      <c r="B10" s="45"/>
      <c r="C10" s="39"/>
      <c r="D10" s="152" t="s">
        <v>129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147" t="s">
        <v>944</v>
      </c>
      <c r="BA10" s="147" t="s">
        <v>945</v>
      </c>
      <c r="BB10" s="147" t="s">
        <v>272</v>
      </c>
      <c r="BC10" s="147" t="s">
        <v>946</v>
      </c>
      <c r="BD10" s="147" t="s">
        <v>116</v>
      </c>
    </row>
    <row r="11" s="2" customFormat="1" ht="16.5" customHeight="1">
      <c r="A11" s="39"/>
      <c r="B11" s="45"/>
      <c r="C11" s="39"/>
      <c r="D11" s="39"/>
      <c r="E11" s="154" t="s">
        <v>947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5" t="str">
        <f>'Rekapitulace stavby'!AN8</f>
        <v>13. 3. 2025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31</v>
      </c>
      <c r="F23" s="39"/>
      <c r="G23" s="39"/>
      <c r="H23" s="39"/>
      <c r="I23" s="152" t="s">
        <v>27</v>
      </c>
      <c r="J23" s="142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33</v>
      </c>
      <c r="E25" s="39"/>
      <c r="F25" s="39"/>
      <c r="G25" s="39"/>
      <c r="H25" s="39"/>
      <c r="I25" s="152" t="s">
        <v>25</v>
      </c>
      <c r="J25" s="142" t="str">
        <f>IF('Rekapitulace stavby'!AN19="","",'Rekapitulace stavby'!AN19)</f>
        <v/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tr">
        <f>IF('Rekapitulace stavby'!E20="","",'Rekapitulace stavby'!E20)</f>
        <v xml:space="preserve"> </v>
      </c>
      <c r="F26" s="39"/>
      <c r="G26" s="39"/>
      <c r="H26" s="39"/>
      <c r="I26" s="152" t="s">
        <v>27</v>
      </c>
      <c r="J26" s="142" t="str">
        <f>IF('Rekapitulace stavby'!AN20="","",'Rekapitulace stavby'!AN20)</f>
        <v/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35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1" t="s">
        <v>36</v>
      </c>
      <c r="E32" s="39"/>
      <c r="F32" s="39"/>
      <c r="G32" s="39"/>
      <c r="H32" s="39"/>
      <c r="I32" s="39"/>
      <c r="J32" s="162">
        <f>ROUND(J149,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0"/>
      <c r="E33" s="160"/>
      <c r="F33" s="160"/>
      <c r="G33" s="160"/>
      <c r="H33" s="160"/>
      <c r="I33" s="160"/>
      <c r="J33" s="160"/>
      <c r="K33" s="160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3" t="s">
        <v>38</v>
      </c>
      <c r="G34" s="39"/>
      <c r="H34" s="39"/>
      <c r="I34" s="163" t="s">
        <v>37</v>
      </c>
      <c r="J34" s="163" t="s">
        <v>39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64" t="s">
        <v>40</v>
      </c>
      <c r="E35" s="152" t="s">
        <v>41</v>
      </c>
      <c r="F35" s="165">
        <f>ROUND((SUM(BE149:BE1893)),  2)</f>
        <v>0</v>
      </c>
      <c r="G35" s="39"/>
      <c r="H35" s="39"/>
      <c r="I35" s="166">
        <v>0.20999999999999999</v>
      </c>
      <c r="J35" s="165">
        <f>ROUND(((SUM(BE149:BE1893))*I35),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42</v>
      </c>
      <c r="F36" s="165">
        <f>ROUND((SUM(BF149:BF1893)),  2)</f>
        <v>0</v>
      </c>
      <c r="G36" s="39"/>
      <c r="H36" s="39"/>
      <c r="I36" s="166">
        <v>0.12</v>
      </c>
      <c r="J36" s="165">
        <f>ROUND(((SUM(BF149:BF1893))*I36),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43</v>
      </c>
      <c r="F37" s="165">
        <f>ROUND((SUM(BG149:BG1893)),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44</v>
      </c>
      <c r="F38" s="165">
        <f>ROUND((SUM(BH149:BH1893)),  2)</f>
        <v>0</v>
      </c>
      <c r="G38" s="39"/>
      <c r="H38" s="39"/>
      <c r="I38" s="166">
        <v>0.12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45</v>
      </c>
      <c r="F39" s="165">
        <f>ROUND((SUM(BI149:BI1893)),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46</v>
      </c>
      <c r="E41" s="169"/>
      <c r="F41" s="169"/>
      <c r="G41" s="170" t="s">
        <v>47</v>
      </c>
      <c r="H41" s="171" t="s">
        <v>48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2755, ul. Západní ve Varnsdorfu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127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128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129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02 - Architektonicko – stavební část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ul. Západní 2755, Varnsdorf, 470 47</v>
      </c>
      <c r="G91" s="41"/>
      <c r="H91" s="41"/>
      <c r="I91" s="33" t="s">
        <v>22</v>
      </c>
      <c r="J91" s="80" t="str">
        <f>IF(J14="","",J14)</f>
        <v>13. 3. 2025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25.65" customHeight="1">
      <c r="A93" s="39"/>
      <c r="B93" s="40"/>
      <c r="C93" s="33" t="s">
        <v>24</v>
      </c>
      <c r="D93" s="41"/>
      <c r="E93" s="41"/>
      <c r="F93" s="28" t="str">
        <f>E17</f>
        <v>Město Varnsdorf</v>
      </c>
      <c r="G93" s="41"/>
      <c r="H93" s="41"/>
      <c r="I93" s="33" t="s">
        <v>30</v>
      </c>
      <c r="J93" s="37" t="str">
        <f>E23</f>
        <v>DIGITRONIC CZ s. r. 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33</v>
      </c>
      <c r="J94" s="37" t="str">
        <f>E26</f>
        <v xml:space="preserve"> 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6" t="s">
        <v>132</v>
      </c>
      <c r="D96" s="187"/>
      <c r="E96" s="187"/>
      <c r="F96" s="187"/>
      <c r="G96" s="187"/>
      <c r="H96" s="187"/>
      <c r="I96" s="187"/>
      <c r="J96" s="188" t="s">
        <v>133</v>
      </c>
      <c r="K96" s="187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89" t="s">
        <v>134</v>
      </c>
      <c r="D98" s="41"/>
      <c r="E98" s="41"/>
      <c r="F98" s="41"/>
      <c r="G98" s="41"/>
      <c r="H98" s="41"/>
      <c r="I98" s="41"/>
      <c r="J98" s="111">
        <f>J149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135</v>
      </c>
    </row>
    <row r="99" s="9" customFormat="1" ht="24.96" customHeight="1">
      <c r="A99" s="9"/>
      <c r="B99" s="190"/>
      <c r="C99" s="191"/>
      <c r="D99" s="192" t="s">
        <v>136</v>
      </c>
      <c r="E99" s="193"/>
      <c r="F99" s="193"/>
      <c r="G99" s="193"/>
      <c r="H99" s="193"/>
      <c r="I99" s="193"/>
      <c r="J99" s="194">
        <f>J150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948</v>
      </c>
      <c r="E100" s="198"/>
      <c r="F100" s="198"/>
      <c r="G100" s="198"/>
      <c r="H100" s="198"/>
      <c r="I100" s="198"/>
      <c r="J100" s="199">
        <f>J151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949</v>
      </c>
      <c r="E101" s="198"/>
      <c r="F101" s="198"/>
      <c r="G101" s="198"/>
      <c r="H101" s="198"/>
      <c r="I101" s="198"/>
      <c r="J101" s="199">
        <f>J230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950</v>
      </c>
      <c r="E102" s="198"/>
      <c r="F102" s="198"/>
      <c r="G102" s="198"/>
      <c r="H102" s="198"/>
      <c r="I102" s="198"/>
      <c r="J102" s="199">
        <f>J388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951</v>
      </c>
      <c r="E103" s="198"/>
      <c r="F103" s="198"/>
      <c r="G103" s="198"/>
      <c r="H103" s="198"/>
      <c r="I103" s="198"/>
      <c r="J103" s="199">
        <f>J495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952</v>
      </c>
      <c r="E104" s="198"/>
      <c r="F104" s="198"/>
      <c r="G104" s="198"/>
      <c r="H104" s="198"/>
      <c r="I104" s="198"/>
      <c r="J104" s="199">
        <f>J507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138</v>
      </c>
      <c r="E105" s="198"/>
      <c r="F105" s="198"/>
      <c r="G105" s="198"/>
      <c r="H105" s="198"/>
      <c r="I105" s="198"/>
      <c r="J105" s="199">
        <f>J827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953</v>
      </c>
      <c r="E106" s="198"/>
      <c r="F106" s="198"/>
      <c r="G106" s="198"/>
      <c r="H106" s="198"/>
      <c r="I106" s="198"/>
      <c r="J106" s="199">
        <f>J859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0"/>
      <c r="C107" s="191"/>
      <c r="D107" s="192" t="s">
        <v>140</v>
      </c>
      <c r="E107" s="193"/>
      <c r="F107" s="193"/>
      <c r="G107" s="193"/>
      <c r="H107" s="193"/>
      <c r="I107" s="193"/>
      <c r="J107" s="194">
        <f>J862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6"/>
      <c r="C108" s="134"/>
      <c r="D108" s="197" t="s">
        <v>954</v>
      </c>
      <c r="E108" s="198"/>
      <c r="F108" s="198"/>
      <c r="G108" s="198"/>
      <c r="H108" s="198"/>
      <c r="I108" s="198"/>
      <c r="J108" s="199">
        <f>J863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141</v>
      </c>
      <c r="E109" s="198"/>
      <c r="F109" s="198"/>
      <c r="G109" s="198"/>
      <c r="H109" s="198"/>
      <c r="I109" s="198"/>
      <c r="J109" s="199">
        <f>J904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34"/>
      <c r="D110" s="197" t="s">
        <v>142</v>
      </c>
      <c r="E110" s="198"/>
      <c r="F110" s="198"/>
      <c r="G110" s="198"/>
      <c r="H110" s="198"/>
      <c r="I110" s="198"/>
      <c r="J110" s="199">
        <f>J993</f>
        <v>0</v>
      </c>
      <c r="K110" s="134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34"/>
      <c r="D111" s="197" t="s">
        <v>143</v>
      </c>
      <c r="E111" s="198"/>
      <c r="F111" s="198"/>
      <c r="G111" s="198"/>
      <c r="H111" s="198"/>
      <c r="I111" s="198"/>
      <c r="J111" s="199">
        <f>J1071</f>
        <v>0</v>
      </c>
      <c r="K111" s="134"/>
      <c r="L111" s="20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34"/>
      <c r="D112" s="197" t="s">
        <v>955</v>
      </c>
      <c r="E112" s="198"/>
      <c r="F112" s="198"/>
      <c r="G112" s="198"/>
      <c r="H112" s="198"/>
      <c r="I112" s="198"/>
      <c r="J112" s="199">
        <f>J1078</f>
        <v>0</v>
      </c>
      <c r="K112" s="134"/>
      <c r="L112" s="20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34"/>
      <c r="D113" s="197" t="s">
        <v>146</v>
      </c>
      <c r="E113" s="198"/>
      <c r="F113" s="198"/>
      <c r="G113" s="198"/>
      <c r="H113" s="198"/>
      <c r="I113" s="198"/>
      <c r="J113" s="199">
        <f>J1189</f>
        <v>0</v>
      </c>
      <c r="K113" s="134"/>
      <c r="L113" s="20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6"/>
      <c r="C114" s="134"/>
      <c r="D114" s="197" t="s">
        <v>147</v>
      </c>
      <c r="E114" s="198"/>
      <c r="F114" s="198"/>
      <c r="G114" s="198"/>
      <c r="H114" s="198"/>
      <c r="I114" s="198"/>
      <c r="J114" s="199">
        <f>J1224</f>
        <v>0</v>
      </c>
      <c r="K114" s="134"/>
      <c r="L114" s="20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6"/>
      <c r="C115" s="134"/>
      <c r="D115" s="197" t="s">
        <v>148</v>
      </c>
      <c r="E115" s="198"/>
      <c r="F115" s="198"/>
      <c r="G115" s="198"/>
      <c r="H115" s="198"/>
      <c r="I115" s="198"/>
      <c r="J115" s="199">
        <f>J1364</f>
        <v>0</v>
      </c>
      <c r="K115" s="134"/>
      <c r="L115" s="20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6"/>
      <c r="C116" s="134"/>
      <c r="D116" s="197" t="s">
        <v>149</v>
      </c>
      <c r="E116" s="198"/>
      <c r="F116" s="198"/>
      <c r="G116" s="198"/>
      <c r="H116" s="198"/>
      <c r="I116" s="198"/>
      <c r="J116" s="199">
        <f>J1398</f>
        <v>0</v>
      </c>
      <c r="K116" s="134"/>
      <c r="L116" s="20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6"/>
      <c r="C117" s="134"/>
      <c r="D117" s="197" t="s">
        <v>956</v>
      </c>
      <c r="E117" s="198"/>
      <c r="F117" s="198"/>
      <c r="G117" s="198"/>
      <c r="H117" s="198"/>
      <c r="I117" s="198"/>
      <c r="J117" s="199">
        <f>J1494</f>
        <v>0</v>
      </c>
      <c r="K117" s="134"/>
      <c r="L117" s="20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6"/>
      <c r="C118" s="134"/>
      <c r="D118" s="197" t="s">
        <v>150</v>
      </c>
      <c r="E118" s="198"/>
      <c r="F118" s="198"/>
      <c r="G118" s="198"/>
      <c r="H118" s="198"/>
      <c r="I118" s="198"/>
      <c r="J118" s="199">
        <f>J1542</f>
        <v>0</v>
      </c>
      <c r="K118" s="134"/>
      <c r="L118" s="20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6"/>
      <c r="C119" s="134"/>
      <c r="D119" s="197" t="s">
        <v>957</v>
      </c>
      <c r="E119" s="198"/>
      <c r="F119" s="198"/>
      <c r="G119" s="198"/>
      <c r="H119" s="198"/>
      <c r="I119" s="198"/>
      <c r="J119" s="199">
        <f>J1672</f>
        <v>0</v>
      </c>
      <c r="K119" s="134"/>
      <c r="L119" s="20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6"/>
      <c r="C120" s="134"/>
      <c r="D120" s="197" t="s">
        <v>958</v>
      </c>
      <c r="E120" s="198"/>
      <c r="F120" s="198"/>
      <c r="G120" s="198"/>
      <c r="H120" s="198"/>
      <c r="I120" s="198"/>
      <c r="J120" s="199">
        <f>J1705</f>
        <v>0</v>
      </c>
      <c r="K120" s="134"/>
      <c r="L120" s="20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6"/>
      <c r="C121" s="134"/>
      <c r="D121" s="197" t="s">
        <v>959</v>
      </c>
      <c r="E121" s="198"/>
      <c r="F121" s="198"/>
      <c r="G121" s="198"/>
      <c r="H121" s="198"/>
      <c r="I121" s="198"/>
      <c r="J121" s="199">
        <f>J1780</f>
        <v>0</v>
      </c>
      <c r="K121" s="134"/>
      <c r="L121" s="20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6"/>
      <c r="C122" s="134"/>
      <c r="D122" s="197" t="s">
        <v>960</v>
      </c>
      <c r="E122" s="198"/>
      <c r="F122" s="198"/>
      <c r="G122" s="198"/>
      <c r="H122" s="198"/>
      <c r="I122" s="198"/>
      <c r="J122" s="199">
        <f>J1810</f>
        <v>0</v>
      </c>
      <c r="K122" s="134"/>
      <c r="L122" s="20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96"/>
      <c r="C123" s="134"/>
      <c r="D123" s="197" t="s">
        <v>151</v>
      </c>
      <c r="E123" s="198"/>
      <c r="F123" s="198"/>
      <c r="G123" s="198"/>
      <c r="H123" s="198"/>
      <c r="I123" s="198"/>
      <c r="J123" s="199">
        <f>J1846</f>
        <v>0</v>
      </c>
      <c r="K123" s="134"/>
      <c r="L123" s="20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96"/>
      <c r="C124" s="134"/>
      <c r="D124" s="197" t="s">
        <v>961</v>
      </c>
      <c r="E124" s="198"/>
      <c r="F124" s="198"/>
      <c r="G124" s="198"/>
      <c r="H124" s="198"/>
      <c r="I124" s="198"/>
      <c r="J124" s="199">
        <f>J1870</f>
        <v>0</v>
      </c>
      <c r="K124" s="134"/>
      <c r="L124" s="20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9" customFormat="1" ht="24.96" customHeight="1">
      <c r="A125" s="9"/>
      <c r="B125" s="190"/>
      <c r="C125" s="191"/>
      <c r="D125" s="192" t="s">
        <v>962</v>
      </c>
      <c r="E125" s="193"/>
      <c r="F125" s="193"/>
      <c r="G125" s="193"/>
      <c r="H125" s="193"/>
      <c r="I125" s="193"/>
      <c r="J125" s="194">
        <f>J1883</f>
        <v>0</v>
      </c>
      <c r="K125" s="191"/>
      <c r="L125" s="195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="10" customFormat="1" ht="19.92" customHeight="1">
      <c r="A126" s="10"/>
      <c r="B126" s="196"/>
      <c r="C126" s="134"/>
      <c r="D126" s="197" t="s">
        <v>963</v>
      </c>
      <c r="E126" s="198"/>
      <c r="F126" s="198"/>
      <c r="G126" s="198"/>
      <c r="H126" s="198"/>
      <c r="I126" s="198"/>
      <c r="J126" s="199">
        <f>J1884</f>
        <v>0</v>
      </c>
      <c r="K126" s="134"/>
      <c r="L126" s="20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9" customFormat="1" ht="24.96" customHeight="1">
      <c r="A127" s="9"/>
      <c r="B127" s="190"/>
      <c r="C127" s="191"/>
      <c r="D127" s="192" t="s">
        <v>152</v>
      </c>
      <c r="E127" s="193"/>
      <c r="F127" s="193"/>
      <c r="G127" s="193"/>
      <c r="H127" s="193"/>
      <c r="I127" s="193"/>
      <c r="J127" s="194">
        <f>J1887</f>
        <v>0</v>
      </c>
      <c r="K127" s="191"/>
      <c r="L127" s="195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="2" customFormat="1" ht="21.84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67"/>
      <c r="C129" s="68"/>
      <c r="D129" s="68"/>
      <c r="E129" s="68"/>
      <c r="F129" s="68"/>
      <c r="G129" s="68"/>
      <c r="H129" s="68"/>
      <c r="I129" s="68"/>
      <c r="J129" s="68"/>
      <c r="K129" s="68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3" s="2" customFormat="1" ht="6.96" customHeight="1">
      <c r="A133" s="39"/>
      <c r="B133" s="69"/>
      <c r="C133" s="70"/>
      <c r="D133" s="70"/>
      <c r="E133" s="70"/>
      <c r="F133" s="70"/>
      <c r="G133" s="70"/>
      <c r="H133" s="70"/>
      <c r="I133" s="70"/>
      <c r="J133" s="70"/>
      <c r="K133" s="70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24.96" customHeight="1">
      <c r="A134" s="39"/>
      <c r="B134" s="40"/>
      <c r="C134" s="24" t="s">
        <v>153</v>
      </c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6.96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2" customHeight="1">
      <c r="A136" s="39"/>
      <c r="B136" s="40"/>
      <c r="C136" s="33" t="s">
        <v>16</v>
      </c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6.5" customHeight="1">
      <c r="A137" s="39"/>
      <c r="B137" s="40"/>
      <c r="C137" s="41"/>
      <c r="D137" s="41"/>
      <c r="E137" s="185" t="str">
        <f>E7</f>
        <v>Stavební úpravy objektu č.p. 2755, ul. Západní ve Varnsdorfu</v>
      </c>
      <c r="F137" s="33"/>
      <c r="G137" s="33"/>
      <c r="H137" s="33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" customFormat="1" ht="12" customHeight="1">
      <c r="B138" s="22"/>
      <c r="C138" s="33" t="s">
        <v>127</v>
      </c>
      <c r="D138" s="23"/>
      <c r="E138" s="23"/>
      <c r="F138" s="23"/>
      <c r="G138" s="23"/>
      <c r="H138" s="23"/>
      <c r="I138" s="23"/>
      <c r="J138" s="23"/>
      <c r="K138" s="23"/>
      <c r="L138" s="21"/>
    </row>
    <row r="139" s="2" customFormat="1" ht="16.5" customHeight="1">
      <c r="A139" s="39"/>
      <c r="B139" s="40"/>
      <c r="C139" s="41"/>
      <c r="D139" s="41"/>
      <c r="E139" s="185" t="s">
        <v>128</v>
      </c>
      <c r="F139" s="41"/>
      <c r="G139" s="41"/>
      <c r="H139" s="41"/>
      <c r="I139" s="41"/>
      <c r="J139" s="41"/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2" customHeight="1">
      <c r="A140" s="39"/>
      <c r="B140" s="40"/>
      <c r="C140" s="33" t="s">
        <v>129</v>
      </c>
      <c r="D140" s="41"/>
      <c r="E140" s="41"/>
      <c r="F140" s="41"/>
      <c r="G140" s="41"/>
      <c r="H140" s="41"/>
      <c r="I140" s="41"/>
      <c r="J140" s="41"/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16.5" customHeight="1">
      <c r="A141" s="39"/>
      <c r="B141" s="40"/>
      <c r="C141" s="41"/>
      <c r="D141" s="41"/>
      <c r="E141" s="77" t="str">
        <f>E11</f>
        <v>02 - Architektonicko – stavební část</v>
      </c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6.96" customHeight="1">
      <c r="A142" s="39"/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2" customFormat="1" ht="12" customHeight="1">
      <c r="A143" s="39"/>
      <c r="B143" s="40"/>
      <c r="C143" s="33" t="s">
        <v>20</v>
      </c>
      <c r="D143" s="41"/>
      <c r="E143" s="41"/>
      <c r="F143" s="28" t="str">
        <f>F14</f>
        <v>ul. Západní 2755, Varnsdorf, 470 47</v>
      </c>
      <c r="G143" s="41"/>
      <c r="H143" s="41"/>
      <c r="I143" s="33" t="s">
        <v>22</v>
      </c>
      <c r="J143" s="80" t="str">
        <f>IF(J14="","",J14)</f>
        <v>13. 3. 2025</v>
      </c>
      <c r="K143" s="41"/>
      <c r="L143" s="64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="2" customFormat="1" ht="6.96" customHeight="1">
      <c r="A144" s="39"/>
      <c r="B144" s="40"/>
      <c r="C144" s="41"/>
      <c r="D144" s="41"/>
      <c r="E144" s="41"/>
      <c r="F144" s="41"/>
      <c r="G144" s="41"/>
      <c r="H144" s="41"/>
      <c r="I144" s="41"/>
      <c r="J144" s="41"/>
      <c r="K144" s="41"/>
      <c r="L144" s="64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="2" customFormat="1" ht="25.65" customHeight="1">
      <c r="A145" s="39"/>
      <c r="B145" s="40"/>
      <c r="C145" s="33" t="s">
        <v>24</v>
      </c>
      <c r="D145" s="41"/>
      <c r="E145" s="41"/>
      <c r="F145" s="28" t="str">
        <f>E17</f>
        <v>Město Varnsdorf</v>
      </c>
      <c r="G145" s="41"/>
      <c r="H145" s="41"/>
      <c r="I145" s="33" t="s">
        <v>30</v>
      </c>
      <c r="J145" s="37" t="str">
        <f>E23</f>
        <v>DIGITRONIC CZ s. r. o.</v>
      </c>
      <c r="K145" s="41"/>
      <c r="L145" s="64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="2" customFormat="1" ht="15.15" customHeight="1">
      <c r="A146" s="39"/>
      <c r="B146" s="40"/>
      <c r="C146" s="33" t="s">
        <v>28</v>
      </c>
      <c r="D146" s="41"/>
      <c r="E146" s="41"/>
      <c r="F146" s="28" t="str">
        <f>IF(E20="","",E20)</f>
        <v>Vyplň údaj</v>
      </c>
      <c r="G146" s="41"/>
      <c r="H146" s="41"/>
      <c r="I146" s="33" t="s">
        <v>33</v>
      </c>
      <c r="J146" s="37" t="str">
        <f>E26</f>
        <v xml:space="preserve"> </v>
      </c>
      <c r="K146" s="41"/>
      <c r="L146" s="64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="2" customFormat="1" ht="10.32" customHeight="1">
      <c r="A147" s="39"/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64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  <row r="148" s="11" customFormat="1" ht="29.28" customHeight="1">
      <c r="A148" s="201"/>
      <c r="B148" s="202"/>
      <c r="C148" s="203" t="s">
        <v>154</v>
      </c>
      <c r="D148" s="204" t="s">
        <v>61</v>
      </c>
      <c r="E148" s="204" t="s">
        <v>57</v>
      </c>
      <c r="F148" s="204" t="s">
        <v>58</v>
      </c>
      <c r="G148" s="204" t="s">
        <v>155</v>
      </c>
      <c r="H148" s="204" t="s">
        <v>156</v>
      </c>
      <c r="I148" s="204" t="s">
        <v>157</v>
      </c>
      <c r="J148" s="204" t="s">
        <v>133</v>
      </c>
      <c r="K148" s="205" t="s">
        <v>158</v>
      </c>
      <c r="L148" s="206"/>
      <c r="M148" s="101" t="s">
        <v>1</v>
      </c>
      <c r="N148" s="102" t="s">
        <v>40</v>
      </c>
      <c r="O148" s="102" t="s">
        <v>159</v>
      </c>
      <c r="P148" s="102" t="s">
        <v>160</v>
      </c>
      <c r="Q148" s="102" t="s">
        <v>161</v>
      </c>
      <c r="R148" s="102" t="s">
        <v>162</v>
      </c>
      <c r="S148" s="102" t="s">
        <v>163</v>
      </c>
      <c r="T148" s="103" t="s">
        <v>164</v>
      </c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</row>
    <row r="149" s="2" customFormat="1" ht="22.8" customHeight="1">
      <c r="A149" s="39"/>
      <c r="B149" s="40"/>
      <c r="C149" s="108" t="s">
        <v>165</v>
      </c>
      <c r="D149" s="41"/>
      <c r="E149" s="41"/>
      <c r="F149" s="41"/>
      <c r="G149" s="41"/>
      <c r="H149" s="41"/>
      <c r="I149" s="41"/>
      <c r="J149" s="207">
        <f>BK149</f>
        <v>0</v>
      </c>
      <c r="K149" s="41"/>
      <c r="L149" s="45"/>
      <c r="M149" s="104"/>
      <c r="N149" s="208"/>
      <c r="O149" s="105"/>
      <c r="P149" s="209">
        <f>P150+P862+P1883+P1887</f>
        <v>0</v>
      </c>
      <c r="Q149" s="105"/>
      <c r="R149" s="209">
        <f>R150+R862+R1883+R1887</f>
        <v>638.89478686040002</v>
      </c>
      <c r="S149" s="105"/>
      <c r="T149" s="210">
        <f>T150+T862+T1883+T1887</f>
        <v>0.031468920000000004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75</v>
      </c>
      <c r="AU149" s="18" t="s">
        <v>135</v>
      </c>
      <c r="BK149" s="211">
        <f>BK150+BK862+BK1883+BK1887</f>
        <v>0</v>
      </c>
    </row>
    <row r="150" s="12" customFormat="1" ht="25.92" customHeight="1">
      <c r="A150" s="12"/>
      <c r="B150" s="212"/>
      <c r="C150" s="213"/>
      <c r="D150" s="214" t="s">
        <v>75</v>
      </c>
      <c r="E150" s="215" t="s">
        <v>166</v>
      </c>
      <c r="F150" s="215" t="s">
        <v>167</v>
      </c>
      <c r="G150" s="213"/>
      <c r="H150" s="213"/>
      <c r="I150" s="216"/>
      <c r="J150" s="217">
        <f>BK150</f>
        <v>0</v>
      </c>
      <c r="K150" s="213"/>
      <c r="L150" s="218"/>
      <c r="M150" s="219"/>
      <c r="N150" s="220"/>
      <c r="O150" s="220"/>
      <c r="P150" s="221">
        <f>P151+P230+P388+P495+P507+P827+P859</f>
        <v>0</v>
      </c>
      <c r="Q150" s="220"/>
      <c r="R150" s="221">
        <f>R151+R230+R388+R495+R507+R827+R859</f>
        <v>602.29994224000006</v>
      </c>
      <c r="S150" s="220"/>
      <c r="T150" s="222">
        <f>T151+T230+T388+T495+T507+T827+T859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3" t="s">
        <v>83</v>
      </c>
      <c r="AT150" s="224" t="s">
        <v>75</v>
      </c>
      <c r="AU150" s="224" t="s">
        <v>76</v>
      </c>
      <c r="AY150" s="223" t="s">
        <v>168</v>
      </c>
      <c r="BK150" s="225">
        <f>BK151+BK230+BK388+BK495+BK507+BK827+BK859</f>
        <v>0</v>
      </c>
    </row>
    <row r="151" s="12" customFormat="1" ht="22.8" customHeight="1">
      <c r="A151" s="12"/>
      <c r="B151" s="212"/>
      <c r="C151" s="213"/>
      <c r="D151" s="214" t="s">
        <v>75</v>
      </c>
      <c r="E151" s="226" t="s">
        <v>85</v>
      </c>
      <c r="F151" s="226" t="s">
        <v>964</v>
      </c>
      <c r="G151" s="213"/>
      <c r="H151" s="213"/>
      <c r="I151" s="216"/>
      <c r="J151" s="227">
        <f>BK151</f>
        <v>0</v>
      </c>
      <c r="K151" s="213"/>
      <c r="L151" s="218"/>
      <c r="M151" s="219"/>
      <c r="N151" s="220"/>
      <c r="O151" s="220"/>
      <c r="P151" s="221">
        <f>SUM(P152:P229)</f>
        <v>0</v>
      </c>
      <c r="Q151" s="220"/>
      <c r="R151" s="221">
        <f>SUM(R152:R229)</f>
        <v>154.81515935000002</v>
      </c>
      <c r="S151" s="220"/>
      <c r="T151" s="222">
        <f>SUM(T152:T229)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3" t="s">
        <v>83</v>
      </c>
      <c r="AT151" s="224" t="s">
        <v>75</v>
      </c>
      <c r="AU151" s="224" t="s">
        <v>83</v>
      </c>
      <c r="AY151" s="223" t="s">
        <v>168</v>
      </c>
      <c r="BK151" s="225">
        <f>SUM(BK152:BK229)</f>
        <v>0</v>
      </c>
    </row>
    <row r="152" s="2" customFormat="1" ht="24.15" customHeight="1">
      <c r="A152" s="39"/>
      <c r="B152" s="40"/>
      <c r="C152" s="228" t="s">
        <v>83</v>
      </c>
      <c r="D152" s="228" t="s">
        <v>170</v>
      </c>
      <c r="E152" s="229" t="s">
        <v>965</v>
      </c>
      <c r="F152" s="230" t="s">
        <v>966</v>
      </c>
      <c r="G152" s="231" t="s">
        <v>194</v>
      </c>
      <c r="H152" s="232">
        <v>5.1200000000000001</v>
      </c>
      <c r="I152" s="233"/>
      <c r="J152" s="234">
        <f>ROUND(I152*H152,2)</f>
        <v>0</v>
      </c>
      <c r="K152" s="230" t="s">
        <v>173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2.1600000000000001</v>
      </c>
      <c r="R152" s="237">
        <f>Q152*H152</f>
        <v>11.059200000000001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174</v>
      </c>
      <c r="AT152" s="239" t="s">
        <v>170</v>
      </c>
      <c r="AU152" s="239" t="s">
        <v>85</v>
      </c>
      <c r="AY152" s="18" t="s">
        <v>168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174</v>
      </c>
      <c r="BM152" s="239" t="s">
        <v>967</v>
      </c>
    </row>
    <row r="153" s="2" customFormat="1">
      <c r="A153" s="39"/>
      <c r="B153" s="40"/>
      <c r="C153" s="41"/>
      <c r="D153" s="241" t="s">
        <v>176</v>
      </c>
      <c r="E153" s="41"/>
      <c r="F153" s="242" t="s">
        <v>968</v>
      </c>
      <c r="G153" s="41"/>
      <c r="H153" s="41"/>
      <c r="I153" s="243"/>
      <c r="J153" s="41"/>
      <c r="K153" s="41"/>
      <c r="L153" s="45"/>
      <c r="M153" s="244"/>
      <c r="N153" s="245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176</v>
      </c>
      <c r="AU153" s="18" t="s">
        <v>85</v>
      </c>
    </row>
    <row r="154" s="13" customFormat="1">
      <c r="A154" s="13"/>
      <c r="B154" s="246"/>
      <c r="C154" s="247"/>
      <c r="D154" s="241" t="s">
        <v>178</v>
      </c>
      <c r="E154" s="248" t="s">
        <v>1</v>
      </c>
      <c r="F154" s="249" t="s">
        <v>969</v>
      </c>
      <c r="G154" s="247"/>
      <c r="H154" s="248" t="s">
        <v>1</v>
      </c>
      <c r="I154" s="250"/>
      <c r="J154" s="247"/>
      <c r="K154" s="247"/>
      <c r="L154" s="251"/>
      <c r="M154" s="252"/>
      <c r="N154" s="253"/>
      <c r="O154" s="253"/>
      <c r="P154" s="253"/>
      <c r="Q154" s="253"/>
      <c r="R154" s="253"/>
      <c r="S154" s="253"/>
      <c r="T154" s="25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5" t="s">
        <v>178</v>
      </c>
      <c r="AU154" s="255" t="s">
        <v>85</v>
      </c>
      <c r="AV154" s="13" t="s">
        <v>83</v>
      </c>
      <c r="AW154" s="13" t="s">
        <v>32</v>
      </c>
      <c r="AX154" s="13" t="s">
        <v>76</v>
      </c>
      <c r="AY154" s="255" t="s">
        <v>168</v>
      </c>
    </row>
    <row r="155" s="14" customFormat="1">
      <c r="A155" s="14"/>
      <c r="B155" s="256"/>
      <c r="C155" s="257"/>
      <c r="D155" s="241" t="s">
        <v>178</v>
      </c>
      <c r="E155" s="258" t="s">
        <v>1</v>
      </c>
      <c r="F155" s="259" t="s">
        <v>970</v>
      </c>
      <c r="G155" s="257"/>
      <c r="H155" s="260">
        <v>3.9900000000000002</v>
      </c>
      <c r="I155" s="261"/>
      <c r="J155" s="257"/>
      <c r="K155" s="257"/>
      <c r="L155" s="262"/>
      <c r="M155" s="263"/>
      <c r="N155" s="264"/>
      <c r="O155" s="264"/>
      <c r="P155" s="264"/>
      <c r="Q155" s="264"/>
      <c r="R155" s="264"/>
      <c r="S155" s="264"/>
      <c r="T155" s="26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6" t="s">
        <v>178</v>
      </c>
      <c r="AU155" s="266" t="s">
        <v>85</v>
      </c>
      <c r="AV155" s="14" t="s">
        <v>85</v>
      </c>
      <c r="AW155" s="14" t="s">
        <v>32</v>
      </c>
      <c r="AX155" s="14" t="s">
        <v>76</v>
      </c>
      <c r="AY155" s="266" t="s">
        <v>168</v>
      </c>
    </row>
    <row r="156" s="13" customFormat="1">
      <c r="A156" s="13"/>
      <c r="B156" s="246"/>
      <c r="C156" s="247"/>
      <c r="D156" s="241" t="s">
        <v>178</v>
      </c>
      <c r="E156" s="248" t="s">
        <v>1</v>
      </c>
      <c r="F156" s="249" t="s">
        <v>188</v>
      </c>
      <c r="G156" s="247"/>
      <c r="H156" s="248" t="s">
        <v>1</v>
      </c>
      <c r="I156" s="250"/>
      <c r="J156" s="247"/>
      <c r="K156" s="247"/>
      <c r="L156" s="251"/>
      <c r="M156" s="252"/>
      <c r="N156" s="253"/>
      <c r="O156" s="253"/>
      <c r="P156" s="253"/>
      <c r="Q156" s="253"/>
      <c r="R156" s="253"/>
      <c r="S156" s="253"/>
      <c r="T156" s="25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5" t="s">
        <v>178</v>
      </c>
      <c r="AU156" s="255" t="s">
        <v>85</v>
      </c>
      <c r="AV156" s="13" t="s">
        <v>83</v>
      </c>
      <c r="AW156" s="13" t="s">
        <v>32</v>
      </c>
      <c r="AX156" s="13" t="s">
        <v>76</v>
      </c>
      <c r="AY156" s="255" t="s">
        <v>168</v>
      </c>
    </row>
    <row r="157" s="14" customFormat="1">
      <c r="A157" s="14"/>
      <c r="B157" s="256"/>
      <c r="C157" s="257"/>
      <c r="D157" s="241" t="s">
        <v>178</v>
      </c>
      <c r="E157" s="258" t="s">
        <v>1</v>
      </c>
      <c r="F157" s="259" t="s">
        <v>971</v>
      </c>
      <c r="G157" s="257"/>
      <c r="H157" s="260">
        <v>1.1299999999999999</v>
      </c>
      <c r="I157" s="261"/>
      <c r="J157" s="257"/>
      <c r="K157" s="257"/>
      <c r="L157" s="262"/>
      <c r="M157" s="263"/>
      <c r="N157" s="264"/>
      <c r="O157" s="264"/>
      <c r="P157" s="264"/>
      <c r="Q157" s="264"/>
      <c r="R157" s="264"/>
      <c r="S157" s="264"/>
      <c r="T157" s="26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6" t="s">
        <v>178</v>
      </c>
      <c r="AU157" s="266" t="s">
        <v>85</v>
      </c>
      <c r="AV157" s="14" t="s">
        <v>85</v>
      </c>
      <c r="AW157" s="14" t="s">
        <v>32</v>
      </c>
      <c r="AX157" s="14" t="s">
        <v>76</v>
      </c>
      <c r="AY157" s="266" t="s">
        <v>168</v>
      </c>
    </row>
    <row r="158" s="15" customFormat="1">
      <c r="A158" s="15"/>
      <c r="B158" s="267"/>
      <c r="C158" s="268"/>
      <c r="D158" s="241" t="s">
        <v>178</v>
      </c>
      <c r="E158" s="269" t="s">
        <v>1</v>
      </c>
      <c r="F158" s="270" t="s">
        <v>183</v>
      </c>
      <c r="G158" s="268"/>
      <c r="H158" s="271">
        <v>5.1200000000000001</v>
      </c>
      <c r="I158" s="272"/>
      <c r="J158" s="268"/>
      <c r="K158" s="268"/>
      <c r="L158" s="273"/>
      <c r="M158" s="274"/>
      <c r="N158" s="275"/>
      <c r="O158" s="275"/>
      <c r="P158" s="275"/>
      <c r="Q158" s="275"/>
      <c r="R158" s="275"/>
      <c r="S158" s="275"/>
      <c r="T158" s="27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7" t="s">
        <v>178</v>
      </c>
      <c r="AU158" s="277" t="s">
        <v>85</v>
      </c>
      <c r="AV158" s="15" t="s">
        <v>174</v>
      </c>
      <c r="AW158" s="15" t="s">
        <v>32</v>
      </c>
      <c r="AX158" s="15" t="s">
        <v>83</v>
      </c>
      <c r="AY158" s="277" t="s">
        <v>168</v>
      </c>
    </row>
    <row r="159" s="2" customFormat="1" ht="24.15" customHeight="1">
      <c r="A159" s="39"/>
      <c r="B159" s="40"/>
      <c r="C159" s="228" t="s">
        <v>85</v>
      </c>
      <c r="D159" s="228" t="s">
        <v>170</v>
      </c>
      <c r="E159" s="229" t="s">
        <v>972</v>
      </c>
      <c r="F159" s="230" t="s">
        <v>973</v>
      </c>
      <c r="G159" s="231" t="s">
        <v>194</v>
      </c>
      <c r="H159" s="232">
        <v>46.049999999999997</v>
      </c>
      <c r="I159" s="233"/>
      <c r="J159" s="234">
        <f>ROUND(I159*H159,2)</f>
        <v>0</v>
      </c>
      <c r="K159" s="230" t="s">
        <v>173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2.45329</v>
      </c>
      <c r="R159" s="237">
        <f>Q159*H159</f>
        <v>112.97400449999999</v>
      </c>
      <c r="S159" s="237">
        <v>0</v>
      </c>
      <c r="T159" s="23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174</v>
      </c>
      <c r="AT159" s="239" t="s">
        <v>170</v>
      </c>
      <c r="AU159" s="239" t="s">
        <v>85</v>
      </c>
      <c r="AY159" s="18" t="s">
        <v>168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174</v>
      </c>
      <c r="BM159" s="239" t="s">
        <v>974</v>
      </c>
    </row>
    <row r="160" s="2" customFormat="1">
      <c r="A160" s="39"/>
      <c r="B160" s="40"/>
      <c r="C160" s="41"/>
      <c r="D160" s="241" t="s">
        <v>176</v>
      </c>
      <c r="E160" s="41"/>
      <c r="F160" s="242" t="s">
        <v>975</v>
      </c>
      <c r="G160" s="41"/>
      <c r="H160" s="41"/>
      <c r="I160" s="243"/>
      <c r="J160" s="41"/>
      <c r="K160" s="41"/>
      <c r="L160" s="45"/>
      <c r="M160" s="244"/>
      <c r="N160" s="245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176</v>
      </c>
      <c r="AU160" s="18" t="s">
        <v>85</v>
      </c>
    </row>
    <row r="161" s="13" customFormat="1">
      <c r="A161" s="13"/>
      <c r="B161" s="246"/>
      <c r="C161" s="247"/>
      <c r="D161" s="241" t="s">
        <v>178</v>
      </c>
      <c r="E161" s="248" t="s">
        <v>1</v>
      </c>
      <c r="F161" s="249" t="s">
        <v>976</v>
      </c>
      <c r="G161" s="247"/>
      <c r="H161" s="248" t="s">
        <v>1</v>
      </c>
      <c r="I161" s="250"/>
      <c r="J161" s="247"/>
      <c r="K161" s="247"/>
      <c r="L161" s="251"/>
      <c r="M161" s="252"/>
      <c r="N161" s="253"/>
      <c r="O161" s="253"/>
      <c r="P161" s="253"/>
      <c r="Q161" s="253"/>
      <c r="R161" s="253"/>
      <c r="S161" s="253"/>
      <c r="T161" s="25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5" t="s">
        <v>178</v>
      </c>
      <c r="AU161" s="255" t="s">
        <v>85</v>
      </c>
      <c r="AV161" s="13" t="s">
        <v>83</v>
      </c>
      <c r="AW161" s="13" t="s">
        <v>32</v>
      </c>
      <c r="AX161" s="13" t="s">
        <v>76</v>
      </c>
      <c r="AY161" s="255" t="s">
        <v>168</v>
      </c>
    </row>
    <row r="162" s="14" customFormat="1">
      <c r="A162" s="14"/>
      <c r="B162" s="256"/>
      <c r="C162" s="257"/>
      <c r="D162" s="241" t="s">
        <v>178</v>
      </c>
      <c r="E162" s="258" t="s">
        <v>1</v>
      </c>
      <c r="F162" s="259" t="s">
        <v>977</v>
      </c>
      <c r="G162" s="257"/>
      <c r="H162" s="260">
        <v>46.049999999999997</v>
      </c>
      <c r="I162" s="261"/>
      <c r="J162" s="257"/>
      <c r="K162" s="257"/>
      <c r="L162" s="262"/>
      <c r="M162" s="263"/>
      <c r="N162" s="264"/>
      <c r="O162" s="264"/>
      <c r="P162" s="264"/>
      <c r="Q162" s="264"/>
      <c r="R162" s="264"/>
      <c r="S162" s="264"/>
      <c r="T162" s="26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6" t="s">
        <v>178</v>
      </c>
      <c r="AU162" s="266" t="s">
        <v>85</v>
      </c>
      <c r="AV162" s="14" t="s">
        <v>85</v>
      </c>
      <c r="AW162" s="14" t="s">
        <v>32</v>
      </c>
      <c r="AX162" s="14" t="s">
        <v>76</v>
      </c>
      <c r="AY162" s="266" t="s">
        <v>168</v>
      </c>
    </row>
    <row r="163" s="15" customFormat="1">
      <c r="A163" s="15"/>
      <c r="B163" s="267"/>
      <c r="C163" s="268"/>
      <c r="D163" s="241" t="s">
        <v>178</v>
      </c>
      <c r="E163" s="269" t="s">
        <v>1</v>
      </c>
      <c r="F163" s="270" t="s">
        <v>183</v>
      </c>
      <c r="G163" s="268"/>
      <c r="H163" s="271">
        <v>46.049999999999997</v>
      </c>
      <c r="I163" s="272"/>
      <c r="J163" s="268"/>
      <c r="K163" s="268"/>
      <c r="L163" s="273"/>
      <c r="M163" s="274"/>
      <c r="N163" s="275"/>
      <c r="O163" s="275"/>
      <c r="P163" s="275"/>
      <c r="Q163" s="275"/>
      <c r="R163" s="275"/>
      <c r="S163" s="275"/>
      <c r="T163" s="27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7" t="s">
        <v>178</v>
      </c>
      <c r="AU163" s="277" t="s">
        <v>85</v>
      </c>
      <c r="AV163" s="15" t="s">
        <v>174</v>
      </c>
      <c r="AW163" s="15" t="s">
        <v>32</v>
      </c>
      <c r="AX163" s="15" t="s">
        <v>83</v>
      </c>
      <c r="AY163" s="277" t="s">
        <v>168</v>
      </c>
    </row>
    <row r="164" s="2" customFormat="1" ht="24.15" customHeight="1">
      <c r="A164" s="39"/>
      <c r="B164" s="40"/>
      <c r="C164" s="228" t="s">
        <v>116</v>
      </c>
      <c r="D164" s="228" t="s">
        <v>170</v>
      </c>
      <c r="E164" s="229" t="s">
        <v>978</v>
      </c>
      <c r="F164" s="230" t="s">
        <v>979</v>
      </c>
      <c r="G164" s="231" t="s">
        <v>194</v>
      </c>
      <c r="H164" s="232">
        <v>1.4119999999999999</v>
      </c>
      <c r="I164" s="233"/>
      <c r="J164" s="234">
        <f>ROUND(I164*H164,2)</f>
        <v>0</v>
      </c>
      <c r="K164" s="230" t="s">
        <v>173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2.4746100000000002</v>
      </c>
      <c r="R164" s="237">
        <f>Q164*H164</f>
        <v>3.49414932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174</v>
      </c>
      <c r="AT164" s="239" t="s">
        <v>170</v>
      </c>
      <c r="AU164" s="239" t="s">
        <v>85</v>
      </c>
      <c r="AY164" s="18" t="s">
        <v>168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174</v>
      </c>
      <c r="BM164" s="239" t="s">
        <v>980</v>
      </c>
    </row>
    <row r="165" s="2" customFormat="1">
      <c r="A165" s="39"/>
      <c r="B165" s="40"/>
      <c r="C165" s="41"/>
      <c r="D165" s="241" t="s">
        <v>176</v>
      </c>
      <c r="E165" s="41"/>
      <c r="F165" s="242" t="s">
        <v>981</v>
      </c>
      <c r="G165" s="41"/>
      <c r="H165" s="41"/>
      <c r="I165" s="243"/>
      <c r="J165" s="41"/>
      <c r="K165" s="41"/>
      <c r="L165" s="45"/>
      <c r="M165" s="244"/>
      <c r="N165" s="245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176</v>
      </c>
      <c r="AU165" s="18" t="s">
        <v>85</v>
      </c>
    </row>
    <row r="166" s="13" customFormat="1">
      <c r="A166" s="13"/>
      <c r="B166" s="246"/>
      <c r="C166" s="247"/>
      <c r="D166" s="241" t="s">
        <v>178</v>
      </c>
      <c r="E166" s="248" t="s">
        <v>1</v>
      </c>
      <c r="F166" s="249" t="s">
        <v>982</v>
      </c>
      <c r="G166" s="247"/>
      <c r="H166" s="248" t="s">
        <v>1</v>
      </c>
      <c r="I166" s="250"/>
      <c r="J166" s="247"/>
      <c r="K166" s="247"/>
      <c r="L166" s="251"/>
      <c r="M166" s="252"/>
      <c r="N166" s="253"/>
      <c r="O166" s="253"/>
      <c r="P166" s="253"/>
      <c r="Q166" s="253"/>
      <c r="R166" s="253"/>
      <c r="S166" s="253"/>
      <c r="T166" s="25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5" t="s">
        <v>178</v>
      </c>
      <c r="AU166" s="255" t="s">
        <v>85</v>
      </c>
      <c r="AV166" s="13" t="s">
        <v>83</v>
      </c>
      <c r="AW166" s="13" t="s">
        <v>32</v>
      </c>
      <c r="AX166" s="13" t="s">
        <v>76</v>
      </c>
      <c r="AY166" s="255" t="s">
        <v>168</v>
      </c>
    </row>
    <row r="167" s="14" customFormat="1">
      <c r="A167" s="14"/>
      <c r="B167" s="256"/>
      <c r="C167" s="257"/>
      <c r="D167" s="241" t="s">
        <v>178</v>
      </c>
      <c r="E167" s="258" t="s">
        <v>1</v>
      </c>
      <c r="F167" s="259" t="s">
        <v>983</v>
      </c>
      <c r="G167" s="257"/>
      <c r="H167" s="260">
        <v>1.4119999999999999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178</v>
      </c>
      <c r="AU167" s="266" t="s">
        <v>85</v>
      </c>
      <c r="AV167" s="14" t="s">
        <v>85</v>
      </c>
      <c r="AW167" s="14" t="s">
        <v>32</v>
      </c>
      <c r="AX167" s="14" t="s">
        <v>76</v>
      </c>
      <c r="AY167" s="266" t="s">
        <v>168</v>
      </c>
    </row>
    <row r="168" s="15" customFormat="1">
      <c r="A168" s="15"/>
      <c r="B168" s="267"/>
      <c r="C168" s="268"/>
      <c r="D168" s="241" t="s">
        <v>178</v>
      </c>
      <c r="E168" s="269" t="s">
        <v>1</v>
      </c>
      <c r="F168" s="270" t="s">
        <v>183</v>
      </c>
      <c r="G168" s="268"/>
      <c r="H168" s="271">
        <v>1.4119999999999999</v>
      </c>
      <c r="I168" s="272"/>
      <c r="J168" s="268"/>
      <c r="K168" s="268"/>
      <c r="L168" s="273"/>
      <c r="M168" s="274"/>
      <c r="N168" s="275"/>
      <c r="O168" s="275"/>
      <c r="P168" s="275"/>
      <c r="Q168" s="275"/>
      <c r="R168" s="275"/>
      <c r="S168" s="275"/>
      <c r="T168" s="27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7" t="s">
        <v>178</v>
      </c>
      <c r="AU168" s="277" t="s">
        <v>85</v>
      </c>
      <c r="AV168" s="15" t="s">
        <v>174</v>
      </c>
      <c r="AW168" s="15" t="s">
        <v>32</v>
      </c>
      <c r="AX168" s="15" t="s">
        <v>83</v>
      </c>
      <c r="AY168" s="277" t="s">
        <v>168</v>
      </c>
    </row>
    <row r="169" s="2" customFormat="1" ht="16.5" customHeight="1">
      <c r="A169" s="39"/>
      <c r="B169" s="40"/>
      <c r="C169" s="228" t="s">
        <v>174</v>
      </c>
      <c r="D169" s="228" t="s">
        <v>170</v>
      </c>
      <c r="E169" s="229" t="s">
        <v>984</v>
      </c>
      <c r="F169" s="230" t="s">
        <v>985</v>
      </c>
      <c r="G169" s="231" t="s">
        <v>114</v>
      </c>
      <c r="H169" s="232">
        <v>5.0300000000000002</v>
      </c>
      <c r="I169" s="233"/>
      <c r="J169" s="234">
        <f>ROUND(I169*H169,2)</f>
        <v>0</v>
      </c>
      <c r="K169" s="230" t="s">
        <v>173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0.00247</v>
      </c>
      <c r="R169" s="237">
        <f>Q169*H169</f>
        <v>0.0124241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174</v>
      </c>
      <c r="AT169" s="239" t="s">
        <v>170</v>
      </c>
      <c r="AU169" s="239" t="s">
        <v>85</v>
      </c>
      <c r="AY169" s="18" t="s">
        <v>168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174</v>
      </c>
      <c r="BM169" s="239" t="s">
        <v>986</v>
      </c>
    </row>
    <row r="170" s="2" customFormat="1">
      <c r="A170" s="39"/>
      <c r="B170" s="40"/>
      <c r="C170" s="41"/>
      <c r="D170" s="241" t="s">
        <v>176</v>
      </c>
      <c r="E170" s="41"/>
      <c r="F170" s="242" t="s">
        <v>987</v>
      </c>
      <c r="G170" s="41"/>
      <c r="H170" s="41"/>
      <c r="I170" s="243"/>
      <c r="J170" s="41"/>
      <c r="K170" s="41"/>
      <c r="L170" s="45"/>
      <c r="M170" s="244"/>
      <c r="N170" s="245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176</v>
      </c>
      <c r="AU170" s="18" t="s">
        <v>85</v>
      </c>
    </row>
    <row r="171" s="13" customFormat="1">
      <c r="A171" s="13"/>
      <c r="B171" s="246"/>
      <c r="C171" s="247"/>
      <c r="D171" s="241" t="s">
        <v>178</v>
      </c>
      <c r="E171" s="248" t="s">
        <v>1</v>
      </c>
      <c r="F171" s="249" t="s">
        <v>988</v>
      </c>
      <c r="G171" s="247"/>
      <c r="H171" s="248" t="s">
        <v>1</v>
      </c>
      <c r="I171" s="250"/>
      <c r="J171" s="247"/>
      <c r="K171" s="247"/>
      <c r="L171" s="251"/>
      <c r="M171" s="252"/>
      <c r="N171" s="253"/>
      <c r="O171" s="253"/>
      <c r="P171" s="253"/>
      <c r="Q171" s="253"/>
      <c r="R171" s="253"/>
      <c r="S171" s="253"/>
      <c r="T171" s="25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5" t="s">
        <v>178</v>
      </c>
      <c r="AU171" s="255" t="s">
        <v>85</v>
      </c>
      <c r="AV171" s="13" t="s">
        <v>83</v>
      </c>
      <c r="AW171" s="13" t="s">
        <v>32</v>
      </c>
      <c r="AX171" s="13" t="s">
        <v>76</v>
      </c>
      <c r="AY171" s="255" t="s">
        <v>168</v>
      </c>
    </row>
    <row r="172" s="14" customFormat="1">
      <c r="A172" s="14"/>
      <c r="B172" s="256"/>
      <c r="C172" s="257"/>
      <c r="D172" s="241" t="s">
        <v>178</v>
      </c>
      <c r="E172" s="258" t="s">
        <v>1</v>
      </c>
      <c r="F172" s="259" t="s">
        <v>989</v>
      </c>
      <c r="G172" s="257"/>
      <c r="H172" s="260">
        <v>2.5299999999999998</v>
      </c>
      <c r="I172" s="261"/>
      <c r="J172" s="257"/>
      <c r="K172" s="257"/>
      <c r="L172" s="262"/>
      <c r="M172" s="263"/>
      <c r="N172" s="264"/>
      <c r="O172" s="264"/>
      <c r="P172" s="264"/>
      <c r="Q172" s="264"/>
      <c r="R172" s="264"/>
      <c r="S172" s="264"/>
      <c r="T172" s="26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6" t="s">
        <v>178</v>
      </c>
      <c r="AU172" s="266" t="s">
        <v>85</v>
      </c>
      <c r="AV172" s="14" t="s">
        <v>85</v>
      </c>
      <c r="AW172" s="14" t="s">
        <v>32</v>
      </c>
      <c r="AX172" s="14" t="s">
        <v>76</v>
      </c>
      <c r="AY172" s="266" t="s">
        <v>168</v>
      </c>
    </row>
    <row r="173" s="13" customFormat="1">
      <c r="A173" s="13"/>
      <c r="B173" s="246"/>
      <c r="C173" s="247"/>
      <c r="D173" s="241" t="s">
        <v>178</v>
      </c>
      <c r="E173" s="248" t="s">
        <v>1</v>
      </c>
      <c r="F173" s="249" t="s">
        <v>982</v>
      </c>
      <c r="G173" s="247"/>
      <c r="H173" s="248" t="s">
        <v>1</v>
      </c>
      <c r="I173" s="250"/>
      <c r="J173" s="247"/>
      <c r="K173" s="247"/>
      <c r="L173" s="251"/>
      <c r="M173" s="252"/>
      <c r="N173" s="253"/>
      <c r="O173" s="253"/>
      <c r="P173" s="253"/>
      <c r="Q173" s="253"/>
      <c r="R173" s="253"/>
      <c r="S173" s="253"/>
      <c r="T173" s="25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5" t="s">
        <v>178</v>
      </c>
      <c r="AU173" s="255" t="s">
        <v>85</v>
      </c>
      <c r="AV173" s="13" t="s">
        <v>83</v>
      </c>
      <c r="AW173" s="13" t="s">
        <v>32</v>
      </c>
      <c r="AX173" s="13" t="s">
        <v>76</v>
      </c>
      <c r="AY173" s="255" t="s">
        <v>168</v>
      </c>
    </row>
    <row r="174" s="14" customFormat="1">
      <c r="A174" s="14"/>
      <c r="B174" s="256"/>
      <c r="C174" s="257"/>
      <c r="D174" s="241" t="s">
        <v>178</v>
      </c>
      <c r="E174" s="258" t="s">
        <v>1</v>
      </c>
      <c r="F174" s="259" t="s">
        <v>990</v>
      </c>
      <c r="G174" s="257"/>
      <c r="H174" s="260">
        <v>2.5</v>
      </c>
      <c r="I174" s="261"/>
      <c r="J174" s="257"/>
      <c r="K174" s="257"/>
      <c r="L174" s="262"/>
      <c r="M174" s="263"/>
      <c r="N174" s="264"/>
      <c r="O174" s="264"/>
      <c r="P174" s="264"/>
      <c r="Q174" s="264"/>
      <c r="R174" s="264"/>
      <c r="S174" s="264"/>
      <c r="T174" s="26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6" t="s">
        <v>178</v>
      </c>
      <c r="AU174" s="266" t="s">
        <v>85</v>
      </c>
      <c r="AV174" s="14" t="s">
        <v>85</v>
      </c>
      <c r="AW174" s="14" t="s">
        <v>32</v>
      </c>
      <c r="AX174" s="14" t="s">
        <v>76</v>
      </c>
      <c r="AY174" s="266" t="s">
        <v>168</v>
      </c>
    </row>
    <row r="175" s="15" customFormat="1">
      <c r="A175" s="15"/>
      <c r="B175" s="267"/>
      <c r="C175" s="268"/>
      <c r="D175" s="241" t="s">
        <v>178</v>
      </c>
      <c r="E175" s="269" t="s">
        <v>1</v>
      </c>
      <c r="F175" s="270" t="s">
        <v>183</v>
      </c>
      <c r="G175" s="268"/>
      <c r="H175" s="271">
        <v>5.0300000000000002</v>
      </c>
      <c r="I175" s="272"/>
      <c r="J175" s="268"/>
      <c r="K175" s="268"/>
      <c r="L175" s="273"/>
      <c r="M175" s="274"/>
      <c r="N175" s="275"/>
      <c r="O175" s="275"/>
      <c r="P175" s="275"/>
      <c r="Q175" s="275"/>
      <c r="R175" s="275"/>
      <c r="S175" s="275"/>
      <c r="T175" s="27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7" t="s">
        <v>178</v>
      </c>
      <c r="AU175" s="277" t="s">
        <v>85</v>
      </c>
      <c r="AV175" s="15" t="s">
        <v>174</v>
      </c>
      <c r="AW175" s="15" t="s">
        <v>32</v>
      </c>
      <c r="AX175" s="15" t="s">
        <v>83</v>
      </c>
      <c r="AY175" s="277" t="s">
        <v>168</v>
      </c>
    </row>
    <row r="176" s="2" customFormat="1" ht="16.5" customHeight="1">
      <c r="A176" s="39"/>
      <c r="B176" s="40"/>
      <c r="C176" s="228" t="s">
        <v>206</v>
      </c>
      <c r="D176" s="228" t="s">
        <v>170</v>
      </c>
      <c r="E176" s="229" t="s">
        <v>991</v>
      </c>
      <c r="F176" s="230" t="s">
        <v>992</v>
      </c>
      <c r="G176" s="231" t="s">
        <v>114</v>
      </c>
      <c r="H176" s="232">
        <v>5.0300000000000002</v>
      </c>
      <c r="I176" s="233"/>
      <c r="J176" s="234">
        <f>ROUND(I176*H176,2)</f>
        <v>0</v>
      </c>
      <c r="K176" s="230" t="s">
        <v>173</v>
      </c>
      <c r="L176" s="45"/>
      <c r="M176" s="235" t="s">
        <v>1</v>
      </c>
      <c r="N176" s="236" t="s">
        <v>41</v>
      </c>
      <c r="O176" s="92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174</v>
      </c>
      <c r="AT176" s="239" t="s">
        <v>170</v>
      </c>
      <c r="AU176" s="239" t="s">
        <v>85</v>
      </c>
      <c r="AY176" s="18" t="s">
        <v>168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174</v>
      </c>
      <c r="BM176" s="239" t="s">
        <v>993</v>
      </c>
    </row>
    <row r="177" s="2" customFormat="1">
      <c r="A177" s="39"/>
      <c r="B177" s="40"/>
      <c r="C177" s="41"/>
      <c r="D177" s="241" t="s">
        <v>176</v>
      </c>
      <c r="E177" s="41"/>
      <c r="F177" s="242" t="s">
        <v>994</v>
      </c>
      <c r="G177" s="41"/>
      <c r="H177" s="41"/>
      <c r="I177" s="243"/>
      <c r="J177" s="41"/>
      <c r="K177" s="41"/>
      <c r="L177" s="45"/>
      <c r="M177" s="244"/>
      <c r="N177" s="245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176</v>
      </c>
      <c r="AU177" s="18" t="s">
        <v>85</v>
      </c>
    </row>
    <row r="178" s="2" customFormat="1" ht="21.75" customHeight="1">
      <c r="A178" s="39"/>
      <c r="B178" s="40"/>
      <c r="C178" s="228" t="s">
        <v>212</v>
      </c>
      <c r="D178" s="228" t="s">
        <v>170</v>
      </c>
      <c r="E178" s="229" t="s">
        <v>995</v>
      </c>
      <c r="F178" s="230" t="s">
        <v>996</v>
      </c>
      <c r="G178" s="231" t="s">
        <v>225</v>
      </c>
      <c r="H178" s="232">
        <v>0.127</v>
      </c>
      <c r="I178" s="233"/>
      <c r="J178" s="234">
        <f>ROUND(I178*H178,2)</f>
        <v>0</v>
      </c>
      <c r="K178" s="230" t="s">
        <v>173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1.0606199999999999</v>
      </c>
      <c r="R178" s="237">
        <f>Q178*H178</f>
        <v>0.13469873999999998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174</v>
      </c>
      <c r="AT178" s="239" t="s">
        <v>170</v>
      </c>
      <c r="AU178" s="239" t="s">
        <v>85</v>
      </c>
      <c r="AY178" s="18" t="s">
        <v>168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174</v>
      </c>
      <c r="BM178" s="239" t="s">
        <v>997</v>
      </c>
    </row>
    <row r="179" s="2" customFormat="1">
      <c r="A179" s="39"/>
      <c r="B179" s="40"/>
      <c r="C179" s="41"/>
      <c r="D179" s="241" t="s">
        <v>176</v>
      </c>
      <c r="E179" s="41"/>
      <c r="F179" s="242" t="s">
        <v>998</v>
      </c>
      <c r="G179" s="41"/>
      <c r="H179" s="41"/>
      <c r="I179" s="243"/>
      <c r="J179" s="41"/>
      <c r="K179" s="41"/>
      <c r="L179" s="45"/>
      <c r="M179" s="244"/>
      <c r="N179" s="245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176</v>
      </c>
      <c r="AU179" s="18" t="s">
        <v>85</v>
      </c>
    </row>
    <row r="180" s="13" customFormat="1">
      <c r="A180" s="13"/>
      <c r="B180" s="246"/>
      <c r="C180" s="247"/>
      <c r="D180" s="241" t="s">
        <v>178</v>
      </c>
      <c r="E180" s="248" t="s">
        <v>1</v>
      </c>
      <c r="F180" s="249" t="s">
        <v>999</v>
      </c>
      <c r="G180" s="247"/>
      <c r="H180" s="248" t="s">
        <v>1</v>
      </c>
      <c r="I180" s="250"/>
      <c r="J180" s="247"/>
      <c r="K180" s="247"/>
      <c r="L180" s="251"/>
      <c r="M180" s="252"/>
      <c r="N180" s="253"/>
      <c r="O180" s="253"/>
      <c r="P180" s="253"/>
      <c r="Q180" s="253"/>
      <c r="R180" s="253"/>
      <c r="S180" s="253"/>
      <c r="T180" s="25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5" t="s">
        <v>178</v>
      </c>
      <c r="AU180" s="255" t="s">
        <v>85</v>
      </c>
      <c r="AV180" s="13" t="s">
        <v>83</v>
      </c>
      <c r="AW180" s="13" t="s">
        <v>32</v>
      </c>
      <c r="AX180" s="13" t="s">
        <v>76</v>
      </c>
      <c r="AY180" s="255" t="s">
        <v>168</v>
      </c>
    </row>
    <row r="181" s="14" customFormat="1">
      <c r="A181" s="14"/>
      <c r="B181" s="256"/>
      <c r="C181" s="257"/>
      <c r="D181" s="241" t="s">
        <v>178</v>
      </c>
      <c r="E181" s="258" t="s">
        <v>1</v>
      </c>
      <c r="F181" s="259" t="s">
        <v>1000</v>
      </c>
      <c r="G181" s="257"/>
      <c r="H181" s="260">
        <v>0.127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6" t="s">
        <v>178</v>
      </c>
      <c r="AU181" s="266" t="s">
        <v>85</v>
      </c>
      <c r="AV181" s="14" t="s">
        <v>85</v>
      </c>
      <c r="AW181" s="14" t="s">
        <v>32</v>
      </c>
      <c r="AX181" s="14" t="s">
        <v>76</v>
      </c>
      <c r="AY181" s="266" t="s">
        <v>168</v>
      </c>
    </row>
    <row r="182" s="15" customFormat="1">
      <c r="A182" s="15"/>
      <c r="B182" s="267"/>
      <c r="C182" s="268"/>
      <c r="D182" s="241" t="s">
        <v>178</v>
      </c>
      <c r="E182" s="269" t="s">
        <v>1</v>
      </c>
      <c r="F182" s="270" t="s">
        <v>183</v>
      </c>
      <c r="G182" s="268"/>
      <c r="H182" s="271">
        <v>0.127</v>
      </c>
      <c r="I182" s="272"/>
      <c r="J182" s="268"/>
      <c r="K182" s="268"/>
      <c r="L182" s="273"/>
      <c r="M182" s="274"/>
      <c r="N182" s="275"/>
      <c r="O182" s="275"/>
      <c r="P182" s="275"/>
      <c r="Q182" s="275"/>
      <c r="R182" s="275"/>
      <c r="S182" s="275"/>
      <c r="T182" s="276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7" t="s">
        <v>178</v>
      </c>
      <c r="AU182" s="277" t="s">
        <v>85</v>
      </c>
      <c r="AV182" s="15" t="s">
        <v>174</v>
      </c>
      <c r="AW182" s="15" t="s">
        <v>32</v>
      </c>
      <c r="AX182" s="15" t="s">
        <v>83</v>
      </c>
      <c r="AY182" s="277" t="s">
        <v>168</v>
      </c>
    </row>
    <row r="183" s="2" customFormat="1" ht="16.5" customHeight="1">
      <c r="A183" s="39"/>
      <c r="B183" s="40"/>
      <c r="C183" s="228" t="s">
        <v>217</v>
      </c>
      <c r="D183" s="228" t="s">
        <v>170</v>
      </c>
      <c r="E183" s="229" t="s">
        <v>1001</v>
      </c>
      <c r="F183" s="230" t="s">
        <v>1002</v>
      </c>
      <c r="G183" s="231" t="s">
        <v>225</v>
      </c>
      <c r="H183" s="232">
        <v>4.4000000000000004</v>
      </c>
      <c r="I183" s="233"/>
      <c r="J183" s="234">
        <f>ROUND(I183*H183,2)</f>
        <v>0</v>
      </c>
      <c r="K183" s="230" t="s">
        <v>173</v>
      </c>
      <c r="L183" s="45"/>
      <c r="M183" s="235" t="s">
        <v>1</v>
      </c>
      <c r="N183" s="236" t="s">
        <v>41</v>
      </c>
      <c r="O183" s="92"/>
      <c r="P183" s="237">
        <f>O183*H183</f>
        <v>0</v>
      </c>
      <c r="Q183" s="237">
        <v>1.06277</v>
      </c>
      <c r="R183" s="237">
        <f>Q183*H183</f>
        <v>4.6761880000000007</v>
      </c>
      <c r="S183" s="237">
        <v>0</v>
      </c>
      <c r="T183" s="23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9" t="s">
        <v>174</v>
      </c>
      <c r="AT183" s="239" t="s">
        <v>170</v>
      </c>
      <c r="AU183" s="239" t="s">
        <v>85</v>
      </c>
      <c r="AY183" s="18" t="s">
        <v>168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8" t="s">
        <v>83</v>
      </c>
      <c r="BK183" s="240">
        <f>ROUND(I183*H183,2)</f>
        <v>0</v>
      </c>
      <c r="BL183" s="18" t="s">
        <v>174</v>
      </c>
      <c r="BM183" s="239" t="s">
        <v>1003</v>
      </c>
    </row>
    <row r="184" s="2" customFormat="1">
      <c r="A184" s="39"/>
      <c r="B184" s="40"/>
      <c r="C184" s="41"/>
      <c r="D184" s="241" t="s">
        <v>176</v>
      </c>
      <c r="E184" s="41"/>
      <c r="F184" s="242" t="s">
        <v>1004</v>
      </c>
      <c r="G184" s="41"/>
      <c r="H184" s="41"/>
      <c r="I184" s="243"/>
      <c r="J184" s="41"/>
      <c r="K184" s="41"/>
      <c r="L184" s="45"/>
      <c r="M184" s="244"/>
      <c r="N184" s="245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176</v>
      </c>
      <c r="AU184" s="18" t="s">
        <v>85</v>
      </c>
    </row>
    <row r="185" s="13" customFormat="1">
      <c r="A185" s="13"/>
      <c r="B185" s="246"/>
      <c r="C185" s="247"/>
      <c r="D185" s="241" t="s">
        <v>178</v>
      </c>
      <c r="E185" s="248" t="s">
        <v>1</v>
      </c>
      <c r="F185" s="249" t="s">
        <v>1005</v>
      </c>
      <c r="G185" s="247"/>
      <c r="H185" s="248" t="s">
        <v>1</v>
      </c>
      <c r="I185" s="250"/>
      <c r="J185" s="247"/>
      <c r="K185" s="247"/>
      <c r="L185" s="251"/>
      <c r="M185" s="252"/>
      <c r="N185" s="253"/>
      <c r="O185" s="253"/>
      <c r="P185" s="253"/>
      <c r="Q185" s="253"/>
      <c r="R185" s="253"/>
      <c r="S185" s="253"/>
      <c r="T185" s="25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5" t="s">
        <v>178</v>
      </c>
      <c r="AU185" s="255" t="s">
        <v>85</v>
      </c>
      <c r="AV185" s="13" t="s">
        <v>83</v>
      </c>
      <c r="AW185" s="13" t="s">
        <v>32</v>
      </c>
      <c r="AX185" s="13" t="s">
        <v>76</v>
      </c>
      <c r="AY185" s="255" t="s">
        <v>168</v>
      </c>
    </row>
    <row r="186" s="13" customFormat="1">
      <c r="A186" s="13"/>
      <c r="B186" s="246"/>
      <c r="C186" s="247"/>
      <c r="D186" s="241" t="s">
        <v>178</v>
      </c>
      <c r="E186" s="248" t="s">
        <v>1</v>
      </c>
      <c r="F186" s="249" t="s">
        <v>1006</v>
      </c>
      <c r="G186" s="247"/>
      <c r="H186" s="248" t="s">
        <v>1</v>
      </c>
      <c r="I186" s="250"/>
      <c r="J186" s="247"/>
      <c r="K186" s="247"/>
      <c r="L186" s="251"/>
      <c r="M186" s="252"/>
      <c r="N186" s="253"/>
      <c r="O186" s="253"/>
      <c r="P186" s="253"/>
      <c r="Q186" s="253"/>
      <c r="R186" s="253"/>
      <c r="S186" s="253"/>
      <c r="T186" s="25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5" t="s">
        <v>178</v>
      </c>
      <c r="AU186" s="255" t="s">
        <v>85</v>
      </c>
      <c r="AV186" s="13" t="s">
        <v>83</v>
      </c>
      <c r="AW186" s="13" t="s">
        <v>32</v>
      </c>
      <c r="AX186" s="13" t="s">
        <v>76</v>
      </c>
      <c r="AY186" s="255" t="s">
        <v>168</v>
      </c>
    </row>
    <row r="187" s="14" customFormat="1">
      <c r="A187" s="14"/>
      <c r="B187" s="256"/>
      <c r="C187" s="257"/>
      <c r="D187" s="241" t="s">
        <v>178</v>
      </c>
      <c r="E187" s="258" t="s">
        <v>1</v>
      </c>
      <c r="F187" s="259" t="s">
        <v>1007</v>
      </c>
      <c r="G187" s="257"/>
      <c r="H187" s="260">
        <v>4.0890000000000004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6" t="s">
        <v>178</v>
      </c>
      <c r="AU187" s="266" t="s">
        <v>85</v>
      </c>
      <c r="AV187" s="14" t="s">
        <v>85</v>
      </c>
      <c r="AW187" s="14" t="s">
        <v>32</v>
      </c>
      <c r="AX187" s="14" t="s">
        <v>76</v>
      </c>
      <c r="AY187" s="266" t="s">
        <v>168</v>
      </c>
    </row>
    <row r="188" s="13" customFormat="1">
      <c r="A188" s="13"/>
      <c r="B188" s="246"/>
      <c r="C188" s="247"/>
      <c r="D188" s="241" t="s">
        <v>178</v>
      </c>
      <c r="E188" s="248" t="s">
        <v>1</v>
      </c>
      <c r="F188" s="249" t="s">
        <v>1008</v>
      </c>
      <c r="G188" s="247"/>
      <c r="H188" s="248" t="s">
        <v>1</v>
      </c>
      <c r="I188" s="250"/>
      <c r="J188" s="247"/>
      <c r="K188" s="247"/>
      <c r="L188" s="251"/>
      <c r="M188" s="252"/>
      <c r="N188" s="253"/>
      <c r="O188" s="253"/>
      <c r="P188" s="253"/>
      <c r="Q188" s="253"/>
      <c r="R188" s="253"/>
      <c r="S188" s="253"/>
      <c r="T188" s="25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5" t="s">
        <v>178</v>
      </c>
      <c r="AU188" s="255" t="s">
        <v>85</v>
      </c>
      <c r="AV188" s="13" t="s">
        <v>83</v>
      </c>
      <c r="AW188" s="13" t="s">
        <v>32</v>
      </c>
      <c r="AX188" s="13" t="s">
        <v>76</v>
      </c>
      <c r="AY188" s="255" t="s">
        <v>168</v>
      </c>
    </row>
    <row r="189" s="14" customFormat="1">
      <c r="A189" s="14"/>
      <c r="B189" s="256"/>
      <c r="C189" s="257"/>
      <c r="D189" s="241" t="s">
        <v>178</v>
      </c>
      <c r="E189" s="258" t="s">
        <v>1</v>
      </c>
      <c r="F189" s="259" t="s">
        <v>1009</v>
      </c>
      <c r="G189" s="257"/>
      <c r="H189" s="260">
        <v>-0.088999999999999996</v>
      </c>
      <c r="I189" s="261"/>
      <c r="J189" s="257"/>
      <c r="K189" s="257"/>
      <c r="L189" s="262"/>
      <c r="M189" s="263"/>
      <c r="N189" s="264"/>
      <c r="O189" s="264"/>
      <c r="P189" s="264"/>
      <c r="Q189" s="264"/>
      <c r="R189" s="264"/>
      <c r="S189" s="264"/>
      <c r="T189" s="26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6" t="s">
        <v>178</v>
      </c>
      <c r="AU189" s="266" t="s">
        <v>85</v>
      </c>
      <c r="AV189" s="14" t="s">
        <v>85</v>
      </c>
      <c r="AW189" s="14" t="s">
        <v>32</v>
      </c>
      <c r="AX189" s="14" t="s">
        <v>76</v>
      </c>
      <c r="AY189" s="266" t="s">
        <v>168</v>
      </c>
    </row>
    <row r="190" s="16" customFormat="1">
      <c r="A190" s="16"/>
      <c r="B190" s="288"/>
      <c r="C190" s="289"/>
      <c r="D190" s="241" t="s">
        <v>178</v>
      </c>
      <c r="E190" s="290" t="s">
        <v>1</v>
      </c>
      <c r="F190" s="291" t="s">
        <v>334</v>
      </c>
      <c r="G190" s="289"/>
      <c r="H190" s="292">
        <v>4</v>
      </c>
      <c r="I190" s="293"/>
      <c r="J190" s="289"/>
      <c r="K190" s="289"/>
      <c r="L190" s="294"/>
      <c r="M190" s="295"/>
      <c r="N190" s="296"/>
      <c r="O190" s="296"/>
      <c r="P190" s="296"/>
      <c r="Q190" s="296"/>
      <c r="R190" s="296"/>
      <c r="S190" s="296"/>
      <c r="T190" s="297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298" t="s">
        <v>178</v>
      </c>
      <c r="AU190" s="298" t="s">
        <v>85</v>
      </c>
      <c r="AV190" s="16" t="s">
        <v>116</v>
      </c>
      <c r="AW190" s="16" t="s">
        <v>32</v>
      </c>
      <c r="AX190" s="16" t="s">
        <v>76</v>
      </c>
      <c r="AY190" s="298" t="s">
        <v>168</v>
      </c>
    </row>
    <row r="191" s="14" customFormat="1">
      <c r="A191" s="14"/>
      <c r="B191" s="256"/>
      <c r="C191" s="257"/>
      <c r="D191" s="241" t="s">
        <v>178</v>
      </c>
      <c r="E191" s="258" t="s">
        <v>1</v>
      </c>
      <c r="F191" s="259" t="s">
        <v>1010</v>
      </c>
      <c r="G191" s="257"/>
      <c r="H191" s="260">
        <v>0.40000000000000002</v>
      </c>
      <c r="I191" s="261"/>
      <c r="J191" s="257"/>
      <c r="K191" s="257"/>
      <c r="L191" s="262"/>
      <c r="M191" s="263"/>
      <c r="N191" s="264"/>
      <c r="O191" s="264"/>
      <c r="P191" s="264"/>
      <c r="Q191" s="264"/>
      <c r="R191" s="264"/>
      <c r="S191" s="264"/>
      <c r="T191" s="26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6" t="s">
        <v>178</v>
      </c>
      <c r="AU191" s="266" t="s">
        <v>85</v>
      </c>
      <c r="AV191" s="14" t="s">
        <v>85</v>
      </c>
      <c r="AW191" s="14" t="s">
        <v>32</v>
      </c>
      <c r="AX191" s="14" t="s">
        <v>76</v>
      </c>
      <c r="AY191" s="266" t="s">
        <v>168</v>
      </c>
    </row>
    <row r="192" s="16" customFormat="1">
      <c r="A192" s="16"/>
      <c r="B192" s="288"/>
      <c r="C192" s="289"/>
      <c r="D192" s="241" t="s">
        <v>178</v>
      </c>
      <c r="E192" s="290" t="s">
        <v>1</v>
      </c>
      <c r="F192" s="291" t="s">
        <v>334</v>
      </c>
      <c r="G192" s="289"/>
      <c r="H192" s="292">
        <v>0.40000000000000002</v>
      </c>
      <c r="I192" s="293"/>
      <c r="J192" s="289"/>
      <c r="K192" s="289"/>
      <c r="L192" s="294"/>
      <c r="M192" s="295"/>
      <c r="N192" s="296"/>
      <c r="O192" s="296"/>
      <c r="P192" s="296"/>
      <c r="Q192" s="296"/>
      <c r="R192" s="296"/>
      <c r="S192" s="296"/>
      <c r="T192" s="297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98" t="s">
        <v>178</v>
      </c>
      <c r="AU192" s="298" t="s">
        <v>85</v>
      </c>
      <c r="AV192" s="16" t="s">
        <v>116</v>
      </c>
      <c r="AW192" s="16" t="s">
        <v>32</v>
      </c>
      <c r="AX192" s="16" t="s">
        <v>76</v>
      </c>
      <c r="AY192" s="298" t="s">
        <v>168</v>
      </c>
    </row>
    <row r="193" s="15" customFormat="1">
      <c r="A193" s="15"/>
      <c r="B193" s="267"/>
      <c r="C193" s="268"/>
      <c r="D193" s="241" t="s">
        <v>178</v>
      </c>
      <c r="E193" s="269" t="s">
        <v>1</v>
      </c>
      <c r="F193" s="270" t="s">
        <v>183</v>
      </c>
      <c r="G193" s="268"/>
      <c r="H193" s="271">
        <v>4.4000000000000004</v>
      </c>
      <c r="I193" s="272"/>
      <c r="J193" s="268"/>
      <c r="K193" s="268"/>
      <c r="L193" s="273"/>
      <c r="M193" s="274"/>
      <c r="N193" s="275"/>
      <c r="O193" s="275"/>
      <c r="P193" s="275"/>
      <c r="Q193" s="275"/>
      <c r="R193" s="275"/>
      <c r="S193" s="275"/>
      <c r="T193" s="276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7" t="s">
        <v>178</v>
      </c>
      <c r="AU193" s="277" t="s">
        <v>85</v>
      </c>
      <c r="AV193" s="15" t="s">
        <v>174</v>
      </c>
      <c r="AW193" s="15" t="s">
        <v>32</v>
      </c>
      <c r="AX193" s="15" t="s">
        <v>83</v>
      </c>
      <c r="AY193" s="277" t="s">
        <v>168</v>
      </c>
    </row>
    <row r="194" s="2" customFormat="1" ht="16.5" customHeight="1">
      <c r="A194" s="39"/>
      <c r="B194" s="40"/>
      <c r="C194" s="228" t="s">
        <v>222</v>
      </c>
      <c r="D194" s="228" t="s">
        <v>170</v>
      </c>
      <c r="E194" s="229" t="s">
        <v>1011</v>
      </c>
      <c r="F194" s="230" t="s">
        <v>1012</v>
      </c>
      <c r="G194" s="231" t="s">
        <v>194</v>
      </c>
      <c r="H194" s="232">
        <v>7.2759999999999998</v>
      </c>
      <c r="I194" s="233"/>
      <c r="J194" s="234">
        <f>ROUND(I194*H194,2)</f>
        <v>0</v>
      </c>
      <c r="K194" s="230" t="s">
        <v>173</v>
      </c>
      <c r="L194" s="45"/>
      <c r="M194" s="235" t="s">
        <v>1</v>
      </c>
      <c r="N194" s="236" t="s">
        <v>41</v>
      </c>
      <c r="O194" s="92"/>
      <c r="P194" s="237">
        <f>O194*H194</f>
        <v>0</v>
      </c>
      <c r="Q194" s="237">
        <v>2.5018699999999998</v>
      </c>
      <c r="R194" s="237">
        <f>Q194*H194</f>
        <v>18.20360612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174</v>
      </c>
      <c r="AT194" s="239" t="s">
        <v>170</v>
      </c>
      <c r="AU194" s="239" t="s">
        <v>85</v>
      </c>
      <c r="AY194" s="18" t="s">
        <v>168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174</v>
      </c>
      <c r="BM194" s="239" t="s">
        <v>1013</v>
      </c>
    </row>
    <row r="195" s="2" customFormat="1">
      <c r="A195" s="39"/>
      <c r="B195" s="40"/>
      <c r="C195" s="41"/>
      <c r="D195" s="241" t="s">
        <v>176</v>
      </c>
      <c r="E195" s="41"/>
      <c r="F195" s="242" t="s">
        <v>1014</v>
      </c>
      <c r="G195" s="41"/>
      <c r="H195" s="41"/>
      <c r="I195" s="243"/>
      <c r="J195" s="41"/>
      <c r="K195" s="41"/>
      <c r="L195" s="45"/>
      <c r="M195" s="244"/>
      <c r="N195" s="245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176</v>
      </c>
      <c r="AU195" s="18" t="s">
        <v>85</v>
      </c>
    </row>
    <row r="196" s="13" customFormat="1">
      <c r="A196" s="13"/>
      <c r="B196" s="246"/>
      <c r="C196" s="247"/>
      <c r="D196" s="241" t="s">
        <v>178</v>
      </c>
      <c r="E196" s="248" t="s">
        <v>1</v>
      </c>
      <c r="F196" s="249" t="s">
        <v>198</v>
      </c>
      <c r="G196" s="247"/>
      <c r="H196" s="248" t="s">
        <v>1</v>
      </c>
      <c r="I196" s="250"/>
      <c r="J196" s="247"/>
      <c r="K196" s="247"/>
      <c r="L196" s="251"/>
      <c r="M196" s="252"/>
      <c r="N196" s="253"/>
      <c r="O196" s="253"/>
      <c r="P196" s="253"/>
      <c r="Q196" s="253"/>
      <c r="R196" s="253"/>
      <c r="S196" s="253"/>
      <c r="T196" s="25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5" t="s">
        <v>178</v>
      </c>
      <c r="AU196" s="255" t="s">
        <v>85</v>
      </c>
      <c r="AV196" s="13" t="s">
        <v>83</v>
      </c>
      <c r="AW196" s="13" t="s">
        <v>32</v>
      </c>
      <c r="AX196" s="13" t="s">
        <v>76</v>
      </c>
      <c r="AY196" s="255" t="s">
        <v>168</v>
      </c>
    </row>
    <row r="197" s="14" customFormat="1">
      <c r="A197" s="14"/>
      <c r="B197" s="256"/>
      <c r="C197" s="257"/>
      <c r="D197" s="241" t="s">
        <v>178</v>
      </c>
      <c r="E197" s="258" t="s">
        <v>1</v>
      </c>
      <c r="F197" s="259" t="s">
        <v>199</v>
      </c>
      <c r="G197" s="257"/>
      <c r="H197" s="260">
        <v>7.2759999999999998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6" t="s">
        <v>178</v>
      </c>
      <c r="AU197" s="266" t="s">
        <v>85</v>
      </c>
      <c r="AV197" s="14" t="s">
        <v>85</v>
      </c>
      <c r="AW197" s="14" t="s">
        <v>32</v>
      </c>
      <c r="AX197" s="14" t="s">
        <v>76</v>
      </c>
      <c r="AY197" s="266" t="s">
        <v>168</v>
      </c>
    </row>
    <row r="198" s="15" customFormat="1">
      <c r="A198" s="15"/>
      <c r="B198" s="267"/>
      <c r="C198" s="268"/>
      <c r="D198" s="241" t="s">
        <v>178</v>
      </c>
      <c r="E198" s="269" t="s">
        <v>1</v>
      </c>
      <c r="F198" s="270" t="s">
        <v>183</v>
      </c>
      <c r="G198" s="268"/>
      <c r="H198" s="271">
        <v>7.2759999999999998</v>
      </c>
      <c r="I198" s="272"/>
      <c r="J198" s="268"/>
      <c r="K198" s="268"/>
      <c r="L198" s="273"/>
      <c r="M198" s="274"/>
      <c r="N198" s="275"/>
      <c r="O198" s="275"/>
      <c r="P198" s="275"/>
      <c r="Q198" s="275"/>
      <c r="R198" s="275"/>
      <c r="S198" s="275"/>
      <c r="T198" s="27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7" t="s">
        <v>178</v>
      </c>
      <c r="AU198" s="277" t="s">
        <v>85</v>
      </c>
      <c r="AV198" s="15" t="s">
        <v>174</v>
      </c>
      <c r="AW198" s="15" t="s">
        <v>32</v>
      </c>
      <c r="AX198" s="15" t="s">
        <v>83</v>
      </c>
      <c r="AY198" s="277" t="s">
        <v>168</v>
      </c>
    </row>
    <row r="199" s="2" customFormat="1" ht="24.15" customHeight="1">
      <c r="A199" s="39"/>
      <c r="B199" s="40"/>
      <c r="C199" s="228" t="s">
        <v>230</v>
      </c>
      <c r="D199" s="228" t="s">
        <v>170</v>
      </c>
      <c r="E199" s="229" t="s">
        <v>1015</v>
      </c>
      <c r="F199" s="230" t="s">
        <v>1016</v>
      </c>
      <c r="G199" s="231" t="s">
        <v>194</v>
      </c>
      <c r="H199" s="232">
        <v>0.23499999999999999</v>
      </c>
      <c r="I199" s="233"/>
      <c r="J199" s="234">
        <f>ROUND(I199*H199,2)</f>
        <v>0</v>
      </c>
      <c r="K199" s="230" t="s">
        <v>173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2.45329</v>
      </c>
      <c r="R199" s="237">
        <f>Q199*H199</f>
        <v>0.57652314999999998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174</v>
      </c>
      <c r="AT199" s="239" t="s">
        <v>170</v>
      </c>
      <c r="AU199" s="239" t="s">
        <v>85</v>
      </c>
      <c r="AY199" s="18" t="s">
        <v>168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174</v>
      </c>
      <c r="BM199" s="239" t="s">
        <v>1017</v>
      </c>
    </row>
    <row r="200" s="2" customFormat="1">
      <c r="A200" s="39"/>
      <c r="B200" s="40"/>
      <c r="C200" s="41"/>
      <c r="D200" s="241" t="s">
        <v>176</v>
      </c>
      <c r="E200" s="41"/>
      <c r="F200" s="242" t="s">
        <v>1018</v>
      </c>
      <c r="G200" s="41"/>
      <c r="H200" s="41"/>
      <c r="I200" s="243"/>
      <c r="J200" s="41"/>
      <c r="K200" s="41"/>
      <c r="L200" s="45"/>
      <c r="M200" s="244"/>
      <c r="N200" s="245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176</v>
      </c>
      <c r="AU200" s="18" t="s">
        <v>85</v>
      </c>
    </row>
    <row r="201" s="14" customFormat="1">
      <c r="A201" s="14"/>
      <c r="B201" s="256"/>
      <c r="C201" s="257"/>
      <c r="D201" s="241" t="s">
        <v>178</v>
      </c>
      <c r="E201" s="258" t="s">
        <v>1</v>
      </c>
      <c r="F201" s="259" t="s">
        <v>1019</v>
      </c>
      <c r="G201" s="257"/>
      <c r="H201" s="260">
        <v>0.23499999999999999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6" t="s">
        <v>178</v>
      </c>
      <c r="AU201" s="266" t="s">
        <v>85</v>
      </c>
      <c r="AV201" s="14" t="s">
        <v>85</v>
      </c>
      <c r="AW201" s="14" t="s">
        <v>32</v>
      </c>
      <c r="AX201" s="14" t="s">
        <v>76</v>
      </c>
      <c r="AY201" s="266" t="s">
        <v>168</v>
      </c>
    </row>
    <row r="202" s="15" customFormat="1">
      <c r="A202" s="15"/>
      <c r="B202" s="267"/>
      <c r="C202" s="268"/>
      <c r="D202" s="241" t="s">
        <v>178</v>
      </c>
      <c r="E202" s="269" t="s">
        <v>1</v>
      </c>
      <c r="F202" s="270" t="s">
        <v>183</v>
      </c>
      <c r="G202" s="268"/>
      <c r="H202" s="271">
        <v>0.23499999999999999</v>
      </c>
      <c r="I202" s="272"/>
      <c r="J202" s="268"/>
      <c r="K202" s="268"/>
      <c r="L202" s="273"/>
      <c r="M202" s="274"/>
      <c r="N202" s="275"/>
      <c r="O202" s="275"/>
      <c r="P202" s="275"/>
      <c r="Q202" s="275"/>
      <c r="R202" s="275"/>
      <c r="S202" s="275"/>
      <c r="T202" s="27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7" t="s">
        <v>178</v>
      </c>
      <c r="AU202" s="277" t="s">
        <v>85</v>
      </c>
      <c r="AV202" s="15" t="s">
        <v>174</v>
      </c>
      <c r="AW202" s="15" t="s">
        <v>32</v>
      </c>
      <c r="AX202" s="15" t="s">
        <v>83</v>
      </c>
      <c r="AY202" s="277" t="s">
        <v>168</v>
      </c>
    </row>
    <row r="203" s="2" customFormat="1" ht="16.5" customHeight="1">
      <c r="A203" s="39"/>
      <c r="B203" s="40"/>
      <c r="C203" s="228" t="s">
        <v>235</v>
      </c>
      <c r="D203" s="228" t="s">
        <v>170</v>
      </c>
      <c r="E203" s="229" t="s">
        <v>1020</v>
      </c>
      <c r="F203" s="230" t="s">
        <v>1021</v>
      </c>
      <c r="G203" s="231" t="s">
        <v>114</v>
      </c>
      <c r="H203" s="232">
        <v>0.375</v>
      </c>
      <c r="I203" s="233"/>
      <c r="J203" s="234">
        <f>ROUND(I203*H203,2)</f>
        <v>0</v>
      </c>
      <c r="K203" s="230" t="s">
        <v>173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0.00264</v>
      </c>
      <c r="R203" s="237">
        <f>Q203*H203</f>
        <v>0.00098999999999999999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174</v>
      </c>
      <c r="AT203" s="239" t="s">
        <v>170</v>
      </c>
      <c r="AU203" s="239" t="s">
        <v>85</v>
      </c>
      <c r="AY203" s="18" t="s">
        <v>168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174</v>
      </c>
      <c r="BM203" s="239" t="s">
        <v>1022</v>
      </c>
    </row>
    <row r="204" s="2" customFormat="1">
      <c r="A204" s="39"/>
      <c r="B204" s="40"/>
      <c r="C204" s="41"/>
      <c r="D204" s="241" t="s">
        <v>176</v>
      </c>
      <c r="E204" s="41"/>
      <c r="F204" s="242" t="s">
        <v>1023</v>
      </c>
      <c r="G204" s="41"/>
      <c r="H204" s="41"/>
      <c r="I204" s="243"/>
      <c r="J204" s="41"/>
      <c r="K204" s="41"/>
      <c r="L204" s="45"/>
      <c r="M204" s="244"/>
      <c r="N204" s="245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176</v>
      </c>
      <c r="AU204" s="18" t="s">
        <v>85</v>
      </c>
    </row>
    <row r="205" s="14" customFormat="1">
      <c r="A205" s="14"/>
      <c r="B205" s="256"/>
      <c r="C205" s="257"/>
      <c r="D205" s="241" t="s">
        <v>178</v>
      </c>
      <c r="E205" s="258" t="s">
        <v>1</v>
      </c>
      <c r="F205" s="259" t="s">
        <v>1024</v>
      </c>
      <c r="G205" s="257"/>
      <c r="H205" s="260">
        <v>0.375</v>
      </c>
      <c r="I205" s="261"/>
      <c r="J205" s="257"/>
      <c r="K205" s="257"/>
      <c r="L205" s="262"/>
      <c r="M205" s="263"/>
      <c r="N205" s="264"/>
      <c r="O205" s="264"/>
      <c r="P205" s="264"/>
      <c r="Q205" s="264"/>
      <c r="R205" s="264"/>
      <c r="S205" s="264"/>
      <c r="T205" s="26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6" t="s">
        <v>178</v>
      </c>
      <c r="AU205" s="266" t="s">
        <v>85</v>
      </c>
      <c r="AV205" s="14" t="s">
        <v>85</v>
      </c>
      <c r="AW205" s="14" t="s">
        <v>32</v>
      </c>
      <c r="AX205" s="14" t="s">
        <v>76</v>
      </c>
      <c r="AY205" s="266" t="s">
        <v>168</v>
      </c>
    </row>
    <row r="206" s="15" customFormat="1">
      <c r="A206" s="15"/>
      <c r="B206" s="267"/>
      <c r="C206" s="268"/>
      <c r="D206" s="241" t="s">
        <v>178</v>
      </c>
      <c r="E206" s="269" t="s">
        <v>1</v>
      </c>
      <c r="F206" s="270" t="s">
        <v>183</v>
      </c>
      <c r="G206" s="268"/>
      <c r="H206" s="271">
        <v>0.375</v>
      </c>
      <c r="I206" s="272"/>
      <c r="J206" s="268"/>
      <c r="K206" s="268"/>
      <c r="L206" s="273"/>
      <c r="M206" s="274"/>
      <c r="N206" s="275"/>
      <c r="O206" s="275"/>
      <c r="P206" s="275"/>
      <c r="Q206" s="275"/>
      <c r="R206" s="275"/>
      <c r="S206" s="275"/>
      <c r="T206" s="27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7" t="s">
        <v>178</v>
      </c>
      <c r="AU206" s="277" t="s">
        <v>85</v>
      </c>
      <c r="AV206" s="15" t="s">
        <v>174</v>
      </c>
      <c r="AW206" s="15" t="s">
        <v>32</v>
      </c>
      <c r="AX206" s="15" t="s">
        <v>83</v>
      </c>
      <c r="AY206" s="277" t="s">
        <v>168</v>
      </c>
    </row>
    <row r="207" s="2" customFormat="1" ht="16.5" customHeight="1">
      <c r="A207" s="39"/>
      <c r="B207" s="40"/>
      <c r="C207" s="228" t="s">
        <v>241</v>
      </c>
      <c r="D207" s="228" t="s">
        <v>170</v>
      </c>
      <c r="E207" s="229" t="s">
        <v>1025</v>
      </c>
      <c r="F207" s="230" t="s">
        <v>1026</v>
      </c>
      <c r="G207" s="231" t="s">
        <v>114</v>
      </c>
      <c r="H207" s="232">
        <v>0.375</v>
      </c>
      <c r="I207" s="233"/>
      <c r="J207" s="234">
        <f>ROUND(I207*H207,2)</f>
        <v>0</v>
      </c>
      <c r="K207" s="230" t="s">
        <v>173</v>
      </c>
      <c r="L207" s="45"/>
      <c r="M207" s="235" t="s">
        <v>1</v>
      </c>
      <c r="N207" s="236" t="s">
        <v>41</v>
      </c>
      <c r="O207" s="92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174</v>
      </c>
      <c r="AT207" s="239" t="s">
        <v>170</v>
      </c>
      <c r="AU207" s="239" t="s">
        <v>85</v>
      </c>
      <c r="AY207" s="18" t="s">
        <v>168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174</v>
      </c>
      <c r="BM207" s="239" t="s">
        <v>1027</v>
      </c>
    </row>
    <row r="208" s="2" customFormat="1">
      <c r="A208" s="39"/>
      <c r="B208" s="40"/>
      <c r="C208" s="41"/>
      <c r="D208" s="241" t="s">
        <v>176</v>
      </c>
      <c r="E208" s="41"/>
      <c r="F208" s="242" t="s">
        <v>1028</v>
      </c>
      <c r="G208" s="41"/>
      <c r="H208" s="41"/>
      <c r="I208" s="243"/>
      <c r="J208" s="41"/>
      <c r="K208" s="41"/>
      <c r="L208" s="45"/>
      <c r="M208" s="244"/>
      <c r="N208" s="245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176</v>
      </c>
      <c r="AU208" s="18" t="s">
        <v>85</v>
      </c>
    </row>
    <row r="209" s="2" customFormat="1" ht="21.75" customHeight="1">
      <c r="A209" s="39"/>
      <c r="B209" s="40"/>
      <c r="C209" s="228" t="s">
        <v>8</v>
      </c>
      <c r="D209" s="228" t="s">
        <v>170</v>
      </c>
      <c r="E209" s="229" t="s">
        <v>1029</v>
      </c>
      <c r="F209" s="230" t="s">
        <v>1030</v>
      </c>
      <c r="G209" s="231" t="s">
        <v>225</v>
      </c>
      <c r="H209" s="232">
        <v>0.021000000000000001</v>
      </c>
      <c r="I209" s="233"/>
      <c r="J209" s="234">
        <f>ROUND(I209*H209,2)</f>
        <v>0</v>
      </c>
      <c r="K209" s="230" t="s">
        <v>173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1.0606199999999999</v>
      </c>
      <c r="R209" s="237">
        <f>Q209*H209</f>
        <v>0.022273019999999998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174</v>
      </c>
      <c r="AT209" s="239" t="s">
        <v>170</v>
      </c>
      <c r="AU209" s="239" t="s">
        <v>85</v>
      </c>
      <c r="AY209" s="18" t="s">
        <v>168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174</v>
      </c>
      <c r="BM209" s="239" t="s">
        <v>1031</v>
      </c>
    </row>
    <row r="210" s="2" customFormat="1">
      <c r="A210" s="39"/>
      <c r="B210" s="40"/>
      <c r="C210" s="41"/>
      <c r="D210" s="241" t="s">
        <v>176</v>
      </c>
      <c r="E210" s="41"/>
      <c r="F210" s="242" t="s">
        <v>1032</v>
      </c>
      <c r="G210" s="41"/>
      <c r="H210" s="41"/>
      <c r="I210" s="243"/>
      <c r="J210" s="41"/>
      <c r="K210" s="41"/>
      <c r="L210" s="45"/>
      <c r="M210" s="244"/>
      <c r="N210" s="245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176</v>
      </c>
      <c r="AU210" s="18" t="s">
        <v>85</v>
      </c>
    </row>
    <row r="211" s="14" customFormat="1">
      <c r="A211" s="14"/>
      <c r="B211" s="256"/>
      <c r="C211" s="257"/>
      <c r="D211" s="241" t="s">
        <v>178</v>
      </c>
      <c r="E211" s="258" t="s">
        <v>1</v>
      </c>
      <c r="F211" s="259" t="s">
        <v>1033</v>
      </c>
      <c r="G211" s="257"/>
      <c r="H211" s="260">
        <v>0.021000000000000001</v>
      </c>
      <c r="I211" s="261"/>
      <c r="J211" s="257"/>
      <c r="K211" s="257"/>
      <c r="L211" s="262"/>
      <c r="M211" s="263"/>
      <c r="N211" s="264"/>
      <c r="O211" s="264"/>
      <c r="P211" s="264"/>
      <c r="Q211" s="264"/>
      <c r="R211" s="264"/>
      <c r="S211" s="264"/>
      <c r="T211" s="26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6" t="s">
        <v>178</v>
      </c>
      <c r="AU211" s="266" t="s">
        <v>85</v>
      </c>
      <c r="AV211" s="14" t="s">
        <v>85</v>
      </c>
      <c r="AW211" s="14" t="s">
        <v>32</v>
      </c>
      <c r="AX211" s="14" t="s">
        <v>76</v>
      </c>
      <c r="AY211" s="266" t="s">
        <v>168</v>
      </c>
    </row>
    <row r="212" s="15" customFormat="1">
      <c r="A212" s="15"/>
      <c r="B212" s="267"/>
      <c r="C212" s="268"/>
      <c r="D212" s="241" t="s">
        <v>178</v>
      </c>
      <c r="E212" s="269" t="s">
        <v>1</v>
      </c>
      <c r="F212" s="270" t="s">
        <v>183</v>
      </c>
      <c r="G212" s="268"/>
      <c r="H212" s="271">
        <v>0.021000000000000001</v>
      </c>
      <c r="I212" s="272"/>
      <c r="J212" s="268"/>
      <c r="K212" s="268"/>
      <c r="L212" s="273"/>
      <c r="M212" s="274"/>
      <c r="N212" s="275"/>
      <c r="O212" s="275"/>
      <c r="P212" s="275"/>
      <c r="Q212" s="275"/>
      <c r="R212" s="275"/>
      <c r="S212" s="275"/>
      <c r="T212" s="276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7" t="s">
        <v>178</v>
      </c>
      <c r="AU212" s="277" t="s">
        <v>85</v>
      </c>
      <c r="AV212" s="15" t="s">
        <v>174</v>
      </c>
      <c r="AW212" s="15" t="s">
        <v>32</v>
      </c>
      <c r="AX212" s="15" t="s">
        <v>83</v>
      </c>
      <c r="AY212" s="277" t="s">
        <v>168</v>
      </c>
    </row>
    <row r="213" s="2" customFormat="1" ht="24.15" customHeight="1">
      <c r="A213" s="39"/>
      <c r="B213" s="40"/>
      <c r="C213" s="228" t="s">
        <v>257</v>
      </c>
      <c r="D213" s="228" t="s">
        <v>170</v>
      </c>
      <c r="E213" s="229" t="s">
        <v>1034</v>
      </c>
      <c r="F213" s="230" t="s">
        <v>1035</v>
      </c>
      <c r="G213" s="231" t="s">
        <v>194</v>
      </c>
      <c r="H213" s="232">
        <v>1.3999999999999999</v>
      </c>
      <c r="I213" s="233"/>
      <c r="J213" s="234">
        <f>ROUND(I213*H213,2)</f>
        <v>0</v>
      </c>
      <c r="K213" s="230" t="s">
        <v>173</v>
      </c>
      <c r="L213" s="45"/>
      <c r="M213" s="235" t="s">
        <v>1</v>
      </c>
      <c r="N213" s="236" t="s">
        <v>41</v>
      </c>
      <c r="O213" s="92"/>
      <c r="P213" s="237">
        <f>O213*H213</f>
        <v>0</v>
      </c>
      <c r="Q213" s="237">
        <v>2.4744999999999999</v>
      </c>
      <c r="R213" s="237">
        <f>Q213*H213</f>
        <v>3.4642999999999997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174</v>
      </c>
      <c r="AT213" s="239" t="s">
        <v>170</v>
      </c>
      <c r="AU213" s="239" t="s">
        <v>85</v>
      </c>
      <c r="AY213" s="18" t="s">
        <v>168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174</v>
      </c>
      <c r="BM213" s="239" t="s">
        <v>1036</v>
      </c>
    </row>
    <row r="214" s="2" customFormat="1">
      <c r="A214" s="39"/>
      <c r="B214" s="40"/>
      <c r="C214" s="41"/>
      <c r="D214" s="241" t="s">
        <v>176</v>
      </c>
      <c r="E214" s="41"/>
      <c r="F214" s="242" t="s">
        <v>1037</v>
      </c>
      <c r="G214" s="41"/>
      <c r="H214" s="41"/>
      <c r="I214" s="243"/>
      <c r="J214" s="41"/>
      <c r="K214" s="41"/>
      <c r="L214" s="45"/>
      <c r="M214" s="244"/>
      <c r="N214" s="245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176</v>
      </c>
      <c r="AU214" s="18" t="s">
        <v>85</v>
      </c>
    </row>
    <row r="215" s="13" customFormat="1">
      <c r="A215" s="13"/>
      <c r="B215" s="246"/>
      <c r="C215" s="247"/>
      <c r="D215" s="241" t="s">
        <v>178</v>
      </c>
      <c r="E215" s="248" t="s">
        <v>1</v>
      </c>
      <c r="F215" s="249" t="s">
        <v>982</v>
      </c>
      <c r="G215" s="247"/>
      <c r="H215" s="248" t="s">
        <v>1</v>
      </c>
      <c r="I215" s="250"/>
      <c r="J215" s="247"/>
      <c r="K215" s="247"/>
      <c r="L215" s="251"/>
      <c r="M215" s="252"/>
      <c r="N215" s="253"/>
      <c r="O215" s="253"/>
      <c r="P215" s="253"/>
      <c r="Q215" s="253"/>
      <c r="R215" s="253"/>
      <c r="S215" s="253"/>
      <c r="T215" s="25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5" t="s">
        <v>178</v>
      </c>
      <c r="AU215" s="255" t="s">
        <v>85</v>
      </c>
      <c r="AV215" s="13" t="s">
        <v>83</v>
      </c>
      <c r="AW215" s="13" t="s">
        <v>32</v>
      </c>
      <c r="AX215" s="13" t="s">
        <v>76</v>
      </c>
      <c r="AY215" s="255" t="s">
        <v>168</v>
      </c>
    </row>
    <row r="216" s="14" customFormat="1">
      <c r="A216" s="14"/>
      <c r="B216" s="256"/>
      <c r="C216" s="257"/>
      <c r="D216" s="241" t="s">
        <v>178</v>
      </c>
      <c r="E216" s="258" t="s">
        <v>1</v>
      </c>
      <c r="F216" s="259" t="s">
        <v>1038</v>
      </c>
      <c r="G216" s="257"/>
      <c r="H216" s="260">
        <v>1.3999999999999999</v>
      </c>
      <c r="I216" s="261"/>
      <c r="J216" s="257"/>
      <c r="K216" s="257"/>
      <c r="L216" s="262"/>
      <c r="M216" s="263"/>
      <c r="N216" s="264"/>
      <c r="O216" s="264"/>
      <c r="P216" s="264"/>
      <c r="Q216" s="264"/>
      <c r="R216" s="264"/>
      <c r="S216" s="264"/>
      <c r="T216" s="26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6" t="s">
        <v>178</v>
      </c>
      <c r="AU216" s="266" t="s">
        <v>85</v>
      </c>
      <c r="AV216" s="14" t="s">
        <v>85</v>
      </c>
      <c r="AW216" s="14" t="s">
        <v>32</v>
      </c>
      <c r="AX216" s="14" t="s">
        <v>76</v>
      </c>
      <c r="AY216" s="266" t="s">
        <v>168</v>
      </c>
    </row>
    <row r="217" s="15" customFormat="1">
      <c r="A217" s="15"/>
      <c r="B217" s="267"/>
      <c r="C217" s="268"/>
      <c r="D217" s="241" t="s">
        <v>178</v>
      </c>
      <c r="E217" s="269" t="s">
        <v>1</v>
      </c>
      <c r="F217" s="270" t="s">
        <v>183</v>
      </c>
      <c r="G217" s="268"/>
      <c r="H217" s="271">
        <v>1.3999999999999999</v>
      </c>
      <c r="I217" s="272"/>
      <c r="J217" s="268"/>
      <c r="K217" s="268"/>
      <c r="L217" s="273"/>
      <c r="M217" s="274"/>
      <c r="N217" s="275"/>
      <c r="O217" s="275"/>
      <c r="P217" s="275"/>
      <c r="Q217" s="275"/>
      <c r="R217" s="275"/>
      <c r="S217" s="275"/>
      <c r="T217" s="276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7" t="s">
        <v>178</v>
      </c>
      <c r="AU217" s="277" t="s">
        <v>85</v>
      </c>
      <c r="AV217" s="15" t="s">
        <v>174</v>
      </c>
      <c r="AW217" s="15" t="s">
        <v>32</v>
      </c>
      <c r="AX217" s="15" t="s">
        <v>83</v>
      </c>
      <c r="AY217" s="277" t="s">
        <v>168</v>
      </c>
    </row>
    <row r="218" s="2" customFormat="1" ht="16.5" customHeight="1">
      <c r="A218" s="39"/>
      <c r="B218" s="40"/>
      <c r="C218" s="228" t="s">
        <v>264</v>
      </c>
      <c r="D218" s="228" t="s">
        <v>170</v>
      </c>
      <c r="E218" s="229" t="s">
        <v>1039</v>
      </c>
      <c r="F218" s="230" t="s">
        <v>1040</v>
      </c>
      <c r="G218" s="231" t="s">
        <v>114</v>
      </c>
      <c r="H218" s="232">
        <v>18.300000000000001</v>
      </c>
      <c r="I218" s="233"/>
      <c r="J218" s="234">
        <f>ROUND(I218*H218,2)</f>
        <v>0</v>
      </c>
      <c r="K218" s="230" t="s">
        <v>173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0.00346</v>
      </c>
      <c r="R218" s="237">
        <f>Q218*H218</f>
        <v>0.063317999999999999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174</v>
      </c>
      <c r="AT218" s="239" t="s">
        <v>170</v>
      </c>
      <c r="AU218" s="239" t="s">
        <v>85</v>
      </c>
      <c r="AY218" s="18" t="s">
        <v>168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174</v>
      </c>
      <c r="BM218" s="239" t="s">
        <v>1041</v>
      </c>
    </row>
    <row r="219" s="2" customFormat="1">
      <c r="A219" s="39"/>
      <c r="B219" s="40"/>
      <c r="C219" s="41"/>
      <c r="D219" s="241" t="s">
        <v>176</v>
      </c>
      <c r="E219" s="41"/>
      <c r="F219" s="242" t="s">
        <v>1042</v>
      </c>
      <c r="G219" s="41"/>
      <c r="H219" s="41"/>
      <c r="I219" s="243"/>
      <c r="J219" s="41"/>
      <c r="K219" s="41"/>
      <c r="L219" s="45"/>
      <c r="M219" s="244"/>
      <c r="N219" s="245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176</v>
      </c>
      <c r="AU219" s="18" t="s">
        <v>85</v>
      </c>
    </row>
    <row r="220" s="13" customFormat="1">
      <c r="A220" s="13"/>
      <c r="B220" s="246"/>
      <c r="C220" s="247"/>
      <c r="D220" s="241" t="s">
        <v>178</v>
      </c>
      <c r="E220" s="248" t="s">
        <v>1</v>
      </c>
      <c r="F220" s="249" t="s">
        <v>982</v>
      </c>
      <c r="G220" s="247"/>
      <c r="H220" s="248" t="s">
        <v>1</v>
      </c>
      <c r="I220" s="250"/>
      <c r="J220" s="247"/>
      <c r="K220" s="247"/>
      <c r="L220" s="251"/>
      <c r="M220" s="252"/>
      <c r="N220" s="253"/>
      <c r="O220" s="253"/>
      <c r="P220" s="253"/>
      <c r="Q220" s="253"/>
      <c r="R220" s="253"/>
      <c r="S220" s="253"/>
      <c r="T220" s="25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5" t="s">
        <v>178</v>
      </c>
      <c r="AU220" s="255" t="s">
        <v>85</v>
      </c>
      <c r="AV220" s="13" t="s">
        <v>83</v>
      </c>
      <c r="AW220" s="13" t="s">
        <v>32</v>
      </c>
      <c r="AX220" s="13" t="s">
        <v>76</v>
      </c>
      <c r="AY220" s="255" t="s">
        <v>168</v>
      </c>
    </row>
    <row r="221" s="14" customFormat="1">
      <c r="A221" s="14"/>
      <c r="B221" s="256"/>
      <c r="C221" s="257"/>
      <c r="D221" s="241" t="s">
        <v>178</v>
      </c>
      <c r="E221" s="258" t="s">
        <v>1</v>
      </c>
      <c r="F221" s="259" t="s">
        <v>1043</v>
      </c>
      <c r="G221" s="257"/>
      <c r="H221" s="260">
        <v>18.300000000000001</v>
      </c>
      <c r="I221" s="261"/>
      <c r="J221" s="257"/>
      <c r="K221" s="257"/>
      <c r="L221" s="262"/>
      <c r="M221" s="263"/>
      <c r="N221" s="264"/>
      <c r="O221" s="264"/>
      <c r="P221" s="264"/>
      <c r="Q221" s="264"/>
      <c r="R221" s="264"/>
      <c r="S221" s="264"/>
      <c r="T221" s="26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6" t="s">
        <v>178</v>
      </c>
      <c r="AU221" s="266" t="s">
        <v>85</v>
      </c>
      <c r="AV221" s="14" t="s">
        <v>85</v>
      </c>
      <c r="AW221" s="14" t="s">
        <v>32</v>
      </c>
      <c r="AX221" s="14" t="s">
        <v>76</v>
      </c>
      <c r="AY221" s="266" t="s">
        <v>168</v>
      </c>
    </row>
    <row r="222" s="15" customFormat="1">
      <c r="A222" s="15"/>
      <c r="B222" s="267"/>
      <c r="C222" s="268"/>
      <c r="D222" s="241" t="s">
        <v>178</v>
      </c>
      <c r="E222" s="269" t="s">
        <v>1</v>
      </c>
      <c r="F222" s="270" t="s">
        <v>183</v>
      </c>
      <c r="G222" s="268"/>
      <c r="H222" s="271">
        <v>18.300000000000001</v>
      </c>
      <c r="I222" s="272"/>
      <c r="J222" s="268"/>
      <c r="K222" s="268"/>
      <c r="L222" s="273"/>
      <c r="M222" s="274"/>
      <c r="N222" s="275"/>
      <c r="O222" s="275"/>
      <c r="P222" s="275"/>
      <c r="Q222" s="275"/>
      <c r="R222" s="275"/>
      <c r="S222" s="275"/>
      <c r="T222" s="27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7" t="s">
        <v>178</v>
      </c>
      <c r="AU222" s="277" t="s">
        <v>85</v>
      </c>
      <c r="AV222" s="15" t="s">
        <v>174</v>
      </c>
      <c r="AW222" s="15" t="s">
        <v>32</v>
      </c>
      <c r="AX222" s="15" t="s">
        <v>83</v>
      </c>
      <c r="AY222" s="277" t="s">
        <v>168</v>
      </c>
    </row>
    <row r="223" s="2" customFormat="1" ht="21.75" customHeight="1">
      <c r="A223" s="39"/>
      <c r="B223" s="40"/>
      <c r="C223" s="228" t="s">
        <v>292</v>
      </c>
      <c r="D223" s="228" t="s">
        <v>170</v>
      </c>
      <c r="E223" s="229" t="s">
        <v>1044</v>
      </c>
      <c r="F223" s="230" t="s">
        <v>1045</v>
      </c>
      <c r="G223" s="231" t="s">
        <v>114</v>
      </c>
      <c r="H223" s="232">
        <v>18.300000000000001</v>
      </c>
      <c r="I223" s="233"/>
      <c r="J223" s="234">
        <f>ROUND(I223*H223,2)</f>
        <v>0</v>
      </c>
      <c r="K223" s="230" t="s">
        <v>173</v>
      </c>
      <c r="L223" s="45"/>
      <c r="M223" s="235" t="s">
        <v>1</v>
      </c>
      <c r="N223" s="236" t="s">
        <v>41</v>
      </c>
      <c r="O223" s="92"/>
      <c r="P223" s="237">
        <f>O223*H223</f>
        <v>0</v>
      </c>
      <c r="Q223" s="237">
        <v>0</v>
      </c>
      <c r="R223" s="237">
        <f>Q223*H223</f>
        <v>0</v>
      </c>
      <c r="S223" s="237">
        <v>0</v>
      </c>
      <c r="T223" s="23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9" t="s">
        <v>174</v>
      </c>
      <c r="AT223" s="239" t="s">
        <v>170</v>
      </c>
      <c r="AU223" s="239" t="s">
        <v>85</v>
      </c>
      <c r="AY223" s="18" t="s">
        <v>168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8" t="s">
        <v>83</v>
      </c>
      <c r="BK223" s="240">
        <f>ROUND(I223*H223,2)</f>
        <v>0</v>
      </c>
      <c r="BL223" s="18" t="s">
        <v>174</v>
      </c>
      <c r="BM223" s="239" t="s">
        <v>1046</v>
      </c>
    </row>
    <row r="224" s="2" customFormat="1">
      <c r="A224" s="39"/>
      <c r="B224" s="40"/>
      <c r="C224" s="41"/>
      <c r="D224" s="241" t="s">
        <v>176</v>
      </c>
      <c r="E224" s="41"/>
      <c r="F224" s="242" t="s">
        <v>1047</v>
      </c>
      <c r="G224" s="41"/>
      <c r="H224" s="41"/>
      <c r="I224" s="243"/>
      <c r="J224" s="41"/>
      <c r="K224" s="41"/>
      <c r="L224" s="45"/>
      <c r="M224" s="244"/>
      <c r="N224" s="245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176</v>
      </c>
      <c r="AU224" s="18" t="s">
        <v>85</v>
      </c>
    </row>
    <row r="225" s="2" customFormat="1" ht="24.15" customHeight="1">
      <c r="A225" s="39"/>
      <c r="B225" s="40"/>
      <c r="C225" s="228" t="s">
        <v>298</v>
      </c>
      <c r="D225" s="228" t="s">
        <v>170</v>
      </c>
      <c r="E225" s="229" t="s">
        <v>1048</v>
      </c>
      <c r="F225" s="230" t="s">
        <v>1049</v>
      </c>
      <c r="G225" s="231" t="s">
        <v>225</v>
      </c>
      <c r="H225" s="232">
        <v>0.126</v>
      </c>
      <c r="I225" s="233"/>
      <c r="J225" s="234">
        <f>ROUND(I225*H225,2)</f>
        <v>0</v>
      </c>
      <c r="K225" s="230" t="s">
        <v>173</v>
      </c>
      <c r="L225" s="45"/>
      <c r="M225" s="235" t="s">
        <v>1</v>
      </c>
      <c r="N225" s="236" t="s">
        <v>41</v>
      </c>
      <c r="O225" s="92"/>
      <c r="P225" s="237">
        <f>O225*H225</f>
        <v>0</v>
      </c>
      <c r="Q225" s="237">
        <v>1.0593999999999999</v>
      </c>
      <c r="R225" s="237">
        <f>Q225*H225</f>
        <v>0.13348439999999998</v>
      </c>
      <c r="S225" s="237">
        <v>0</v>
      </c>
      <c r="T225" s="23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174</v>
      </c>
      <c r="AT225" s="239" t="s">
        <v>170</v>
      </c>
      <c r="AU225" s="239" t="s">
        <v>85</v>
      </c>
      <c r="AY225" s="18" t="s">
        <v>168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174</v>
      </c>
      <c r="BM225" s="239" t="s">
        <v>1050</v>
      </c>
    </row>
    <row r="226" s="2" customFormat="1">
      <c r="A226" s="39"/>
      <c r="B226" s="40"/>
      <c r="C226" s="41"/>
      <c r="D226" s="241" t="s">
        <v>176</v>
      </c>
      <c r="E226" s="41"/>
      <c r="F226" s="242" t="s">
        <v>1051</v>
      </c>
      <c r="G226" s="41"/>
      <c r="H226" s="41"/>
      <c r="I226" s="243"/>
      <c r="J226" s="41"/>
      <c r="K226" s="41"/>
      <c r="L226" s="45"/>
      <c r="M226" s="244"/>
      <c r="N226" s="245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176</v>
      </c>
      <c r="AU226" s="18" t="s">
        <v>85</v>
      </c>
    </row>
    <row r="227" s="13" customFormat="1">
      <c r="A227" s="13"/>
      <c r="B227" s="246"/>
      <c r="C227" s="247"/>
      <c r="D227" s="241" t="s">
        <v>178</v>
      </c>
      <c r="E227" s="248" t="s">
        <v>1</v>
      </c>
      <c r="F227" s="249" t="s">
        <v>999</v>
      </c>
      <c r="G227" s="247"/>
      <c r="H227" s="248" t="s">
        <v>1</v>
      </c>
      <c r="I227" s="250"/>
      <c r="J227" s="247"/>
      <c r="K227" s="247"/>
      <c r="L227" s="251"/>
      <c r="M227" s="252"/>
      <c r="N227" s="253"/>
      <c r="O227" s="253"/>
      <c r="P227" s="253"/>
      <c r="Q227" s="253"/>
      <c r="R227" s="253"/>
      <c r="S227" s="253"/>
      <c r="T227" s="25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5" t="s">
        <v>178</v>
      </c>
      <c r="AU227" s="255" t="s">
        <v>85</v>
      </c>
      <c r="AV227" s="13" t="s">
        <v>83</v>
      </c>
      <c r="AW227" s="13" t="s">
        <v>32</v>
      </c>
      <c r="AX227" s="13" t="s">
        <v>76</v>
      </c>
      <c r="AY227" s="255" t="s">
        <v>168</v>
      </c>
    </row>
    <row r="228" s="14" customFormat="1">
      <c r="A228" s="14"/>
      <c r="B228" s="256"/>
      <c r="C228" s="257"/>
      <c r="D228" s="241" t="s">
        <v>178</v>
      </c>
      <c r="E228" s="258" t="s">
        <v>1</v>
      </c>
      <c r="F228" s="259" t="s">
        <v>1052</v>
      </c>
      <c r="G228" s="257"/>
      <c r="H228" s="260">
        <v>0.126</v>
      </c>
      <c r="I228" s="261"/>
      <c r="J228" s="257"/>
      <c r="K228" s="257"/>
      <c r="L228" s="262"/>
      <c r="M228" s="263"/>
      <c r="N228" s="264"/>
      <c r="O228" s="264"/>
      <c r="P228" s="264"/>
      <c r="Q228" s="264"/>
      <c r="R228" s="264"/>
      <c r="S228" s="264"/>
      <c r="T228" s="26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6" t="s">
        <v>178</v>
      </c>
      <c r="AU228" s="266" t="s">
        <v>85</v>
      </c>
      <c r="AV228" s="14" t="s">
        <v>85</v>
      </c>
      <c r="AW228" s="14" t="s">
        <v>32</v>
      </c>
      <c r="AX228" s="14" t="s">
        <v>76</v>
      </c>
      <c r="AY228" s="266" t="s">
        <v>168</v>
      </c>
    </row>
    <row r="229" s="15" customFormat="1">
      <c r="A229" s="15"/>
      <c r="B229" s="267"/>
      <c r="C229" s="268"/>
      <c r="D229" s="241" t="s">
        <v>178</v>
      </c>
      <c r="E229" s="269" t="s">
        <v>1</v>
      </c>
      <c r="F229" s="270" t="s">
        <v>183</v>
      </c>
      <c r="G229" s="268"/>
      <c r="H229" s="271">
        <v>0.126</v>
      </c>
      <c r="I229" s="272"/>
      <c r="J229" s="268"/>
      <c r="K229" s="268"/>
      <c r="L229" s="273"/>
      <c r="M229" s="274"/>
      <c r="N229" s="275"/>
      <c r="O229" s="275"/>
      <c r="P229" s="275"/>
      <c r="Q229" s="275"/>
      <c r="R229" s="275"/>
      <c r="S229" s="275"/>
      <c r="T229" s="276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7" t="s">
        <v>178</v>
      </c>
      <c r="AU229" s="277" t="s">
        <v>85</v>
      </c>
      <c r="AV229" s="15" t="s">
        <v>174</v>
      </c>
      <c r="AW229" s="15" t="s">
        <v>32</v>
      </c>
      <c r="AX229" s="15" t="s">
        <v>83</v>
      </c>
      <c r="AY229" s="277" t="s">
        <v>168</v>
      </c>
    </row>
    <row r="230" s="12" customFormat="1" ht="22.8" customHeight="1">
      <c r="A230" s="12"/>
      <c r="B230" s="212"/>
      <c r="C230" s="213"/>
      <c r="D230" s="214" t="s">
        <v>75</v>
      </c>
      <c r="E230" s="226" t="s">
        <v>116</v>
      </c>
      <c r="F230" s="226" t="s">
        <v>1053</v>
      </c>
      <c r="G230" s="213"/>
      <c r="H230" s="213"/>
      <c r="I230" s="216"/>
      <c r="J230" s="227">
        <f>BK230</f>
        <v>0</v>
      </c>
      <c r="K230" s="213"/>
      <c r="L230" s="218"/>
      <c r="M230" s="219"/>
      <c r="N230" s="220"/>
      <c r="O230" s="220"/>
      <c r="P230" s="221">
        <f>SUM(P231:P387)</f>
        <v>0</v>
      </c>
      <c r="Q230" s="220"/>
      <c r="R230" s="221">
        <f>SUM(R231:R387)</f>
        <v>138.61747801000001</v>
      </c>
      <c r="S230" s="220"/>
      <c r="T230" s="222">
        <f>SUM(T231:T387)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3" t="s">
        <v>83</v>
      </c>
      <c r="AT230" s="224" t="s">
        <v>75</v>
      </c>
      <c r="AU230" s="224" t="s">
        <v>83</v>
      </c>
      <c r="AY230" s="223" t="s">
        <v>168</v>
      </c>
      <c r="BK230" s="225">
        <f>SUM(BK231:BK387)</f>
        <v>0</v>
      </c>
    </row>
    <row r="231" s="2" customFormat="1" ht="33" customHeight="1">
      <c r="A231" s="39"/>
      <c r="B231" s="40"/>
      <c r="C231" s="228" t="s">
        <v>304</v>
      </c>
      <c r="D231" s="228" t="s">
        <v>170</v>
      </c>
      <c r="E231" s="229" t="s">
        <v>1054</v>
      </c>
      <c r="F231" s="230" t="s">
        <v>1055</v>
      </c>
      <c r="G231" s="231" t="s">
        <v>194</v>
      </c>
      <c r="H231" s="232">
        <v>0.16500000000000001</v>
      </c>
      <c r="I231" s="233"/>
      <c r="J231" s="234">
        <f>ROUND(I231*H231,2)</f>
        <v>0</v>
      </c>
      <c r="K231" s="230" t="s">
        <v>173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1.3271500000000001</v>
      </c>
      <c r="R231" s="237">
        <f>Q231*H231</f>
        <v>0.21897975000000003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174</v>
      </c>
      <c r="AT231" s="239" t="s">
        <v>170</v>
      </c>
      <c r="AU231" s="239" t="s">
        <v>85</v>
      </c>
      <c r="AY231" s="18" t="s">
        <v>168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174</v>
      </c>
      <c r="BM231" s="239" t="s">
        <v>1056</v>
      </c>
    </row>
    <row r="232" s="2" customFormat="1">
      <c r="A232" s="39"/>
      <c r="B232" s="40"/>
      <c r="C232" s="41"/>
      <c r="D232" s="241" t="s">
        <v>176</v>
      </c>
      <c r="E232" s="41"/>
      <c r="F232" s="242" t="s">
        <v>1057</v>
      </c>
      <c r="G232" s="41"/>
      <c r="H232" s="41"/>
      <c r="I232" s="243"/>
      <c r="J232" s="41"/>
      <c r="K232" s="41"/>
      <c r="L232" s="45"/>
      <c r="M232" s="244"/>
      <c r="N232" s="245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176</v>
      </c>
      <c r="AU232" s="18" t="s">
        <v>85</v>
      </c>
    </row>
    <row r="233" s="13" customFormat="1">
      <c r="A233" s="13"/>
      <c r="B233" s="246"/>
      <c r="C233" s="247"/>
      <c r="D233" s="241" t="s">
        <v>178</v>
      </c>
      <c r="E233" s="248" t="s">
        <v>1</v>
      </c>
      <c r="F233" s="249" t="s">
        <v>1058</v>
      </c>
      <c r="G233" s="247"/>
      <c r="H233" s="248" t="s">
        <v>1</v>
      </c>
      <c r="I233" s="250"/>
      <c r="J233" s="247"/>
      <c r="K233" s="247"/>
      <c r="L233" s="251"/>
      <c r="M233" s="252"/>
      <c r="N233" s="253"/>
      <c r="O233" s="253"/>
      <c r="P233" s="253"/>
      <c r="Q233" s="253"/>
      <c r="R233" s="253"/>
      <c r="S233" s="253"/>
      <c r="T233" s="25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5" t="s">
        <v>178</v>
      </c>
      <c r="AU233" s="255" t="s">
        <v>85</v>
      </c>
      <c r="AV233" s="13" t="s">
        <v>83</v>
      </c>
      <c r="AW233" s="13" t="s">
        <v>32</v>
      </c>
      <c r="AX233" s="13" t="s">
        <v>76</v>
      </c>
      <c r="AY233" s="255" t="s">
        <v>168</v>
      </c>
    </row>
    <row r="234" s="13" customFormat="1">
      <c r="A234" s="13"/>
      <c r="B234" s="246"/>
      <c r="C234" s="247"/>
      <c r="D234" s="241" t="s">
        <v>178</v>
      </c>
      <c r="E234" s="248" t="s">
        <v>1</v>
      </c>
      <c r="F234" s="249" t="s">
        <v>1059</v>
      </c>
      <c r="G234" s="247"/>
      <c r="H234" s="248" t="s">
        <v>1</v>
      </c>
      <c r="I234" s="250"/>
      <c r="J234" s="247"/>
      <c r="K234" s="247"/>
      <c r="L234" s="251"/>
      <c r="M234" s="252"/>
      <c r="N234" s="253"/>
      <c r="O234" s="253"/>
      <c r="P234" s="253"/>
      <c r="Q234" s="253"/>
      <c r="R234" s="253"/>
      <c r="S234" s="253"/>
      <c r="T234" s="25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5" t="s">
        <v>178</v>
      </c>
      <c r="AU234" s="255" t="s">
        <v>85</v>
      </c>
      <c r="AV234" s="13" t="s">
        <v>83</v>
      </c>
      <c r="AW234" s="13" t="s">
        <v>32</v>
      </c>
      <c r="AX234" s="13" t="s">
        <v>76</v>
      </c>
      <c r="AY234" s="255" t="s">
        <v>168</v>
      </c>
    </row>
    <row r="235" s="14" customFormat="1">
      <c r="A235" s="14"/>
      <c r="B235" s="256"/>
      <c r="C235" s="257"/>
      <c r="D235" s="241" t="s">
        <v>178</v>
      </c>
      <c r="E235" s="258" t="s">
        <v>1</v>
      </c>
      <c r="F235" s="259" t="s">
        <v>1060</v>
      </c>
      <c r="G235" s="257"/>
      <c r="H235" s="260">
        <v>0</v>
      </c>
      <c r="I235" s="261"/>
      <c r="J235" s="257"/>
      <c r="K235" s="257"/>
      <c r="L235" s="262"/>
      <c r="M235" s="263"/>
      <c r="N235" s="264"/>
      <c r="O235" s="264"/>
      <c r="P235" s="264"/>
      <c r="Q235" s="264"/>
      <c r="R235" s="264"/>
      <c r="S235" s="264"/>
      <c r="T235" s="26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6" t="s">
        <v>178</v>
      </c>
      <c r="AU235" s="266" t="s">
        <v>85</v>
      </c>
      <c r="AV235" s="14" t="s">
        <v>85</v>
      </c>
      <c r="AW235" s="14" t="s">
        <v>32</v>
      </c>
      <c r="AX235" s="14" t="s">
        <v>76</v>
      </c>
      <c r="AY235" s="266" t="s">
        <v>168</v>
      </c>
    </row>
    <row r="236" s="14" customFormat="1">
      <c r="A236" s="14"/>
      <c r="B236" s="256"/>
      <c r="C236" s="257"/>
      <c r="D236" s="241" t="s">
        <v>178</v>
      </c>
      <c r="E236" s="258" t="s">
        <v>1</v>
      </c>
      <c r="F236" s="259" t="s">
        <v>383</v>
      </c>
      <c r="G236" s="257"/>
      <c r="H236" s="260">
        <v>0</v>
      </c>
      <c r="I236" s="261"/>
      <c r="J236" s="257"/>
      <c r="K236" s="257"/>
      <c r="L236" s="262"/>
      <c r="M236" s="263"/>
      <c r="N236" s="264"/>
      <c r="O236" s="264"/>
      <c r="P236" s="264"/>
      <c r="Q236" s="264"/>
      <c r="R236" s="264"/>
      <c r="S236" s="264"/>
      <c r="T236" s="26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6" t="s">
        <v>178</v>
      </c>
      <c r="AU236" s="266" t="s">
        <v>85</v>
      </c>
      <c r="AV236" s="14" t="s">
        <v>85</v>
      </c>
      <c r="AW236" s="14" t="s">
        <v>32</v>
      </c>
      <c r="AX236" s="14" t="s">
        <v>76</v>
      </c>
      <c r="AY236" s="266" t="s">
        <v>168</v>
      </c>
    </row>
    <row r="237" s="14" customFormat="1">
      <c r="A237" s="14"/>
      <c r="B237" s="256"/>
      <c r="C237" s="257"/>
      <c r="D237" s="241" t="s">
        <v>178</v>
      </c>
      <c r="E237" s="258" t="s">
        <v>1</v>
      </c>
      <c r="F237" s="259" t="s">
        <v>904</v>
      </c>
      <c r="G237" s="257"/>
      <c r="H237" s="260">
        <v>0</v>
      </c>
      <c r="I237" s="261"/>
      <c r="J237" s="257"/>
      <c r="K237" s="257"/>
      <c r="L237" s="262"/>
      <c r="M237" s="263"/>
      <c r="N237" s="264"/>
      <c r="O237" s="264"/>
      <c r="P237" s="264"/>
      <c r="Q237" s="264"/>
      <c r="R237" s="264"/>
      <c r="S237" s="264"/>
      <c r="T237" s="26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6" t="s">
        <v>178</v>
      </c>
      <c r="AU237" s="266" t="s">
        <v>85</v>
      </c>
      <c r="AV237" s="14" t="s">
        <v>85</v>
      </c>
      <c r="AW237" s="14" t="s">
        <v>32</v>
      </c>
      <c r="AX237" s="14" t="s">
        <v>76</v>
      </c>
      <c r="AY237" s="266" t="s">
        <v>168</v>
      </c>
    </row>
    <row r="238" s="14" customFormat="1">
      <c r="A238" s="14"/>
      <c r="B238" s="256"/>
      <c r="C238" s="257"/>
      <c r="D238" s="241" t="s">
        <v>178</v>
      </c>
      <c r="E238" s="258" t="s">
        <v>1</v>
      </c>
      <c r="F238" s="259" t="s">
        <v>1061</v>
      </c>
      <c r="G238" s="257"/>
      <c r="H238" s="260">
        <v>0.16500000000000001</v>
      </c>
      <c r="I238" s="261"/>
      <c r="J238" s="257"/>
      <c r="K238" s="257"/>
      <c r="L238" s="262"/>
      <c r="M238" s="263"/>
      <c r="N238" s="264"/>
      <c r="O238" s="264"/>
      <c r="P238" s="264"/>
      <c r="Q238" s="264"/>
      <c r="R238" s="264"/>
      <c r="S238" s="264"/>
      <c r="T238" s="26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6" t="s">
        <v>178</v>
      </c>
      <c r="AU238" s="266" t="s">
        <v>85</v>
      </c>
      <c r="AV238" s="14" t="s">
        <v>85</v>
      </c>
      <c r="AW238" s="14" t="s">
        <v>32</v>
      </c>
      <c r="AX238" s="14" t="s">
        <v>76</v>
      </c>
      <c r="AY238" s="266" t="s">
        <v>168</v>
      </c>
    </row>
    <row r="239" s="15" customFormat="1">
      <c r="A239" s="15"/>
      <c r="B239" s="267"/>
      <c r="C239" s="268"/>
      <c r="D239" s="241" t="s">
        <v>178</v>
      </c>
      <c r="E239" s="269" t="s">
        <v>1</v>
      </c>
      <c r="F239" s="270" t="s">
        <v>183</v>
      </c>
      <c r="G239" s="268"/>
      <c r="H239" s="271">
        <v>0.16500000000000001</v>
      </c>
      <c r="I239" s="272"/>
      <c r="J239" s="268"/>
      <c r="K239" s="268"/>
      <c r="L239" s="273"/>
      <c r="M239" s="274"/>
      <c r="N239" s="275"/>
      <c r="O239" s="275"/>
      <c r="P239" s="275"/>
      <c r="Q239" s="275"/>
      <c r="R239" s="275"/>
      <c r="S239" s="275"/>
      <c r="T239" s="276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7" t="s">
        <v>178</v>
      </c>
      <c r="AU239" s="277" t="s">
        <v>85</v>
      </c>
      <c r="AV239" s="15" t="s">
        <v>174</v>
      </c>
      <c r="AW239" s="15" t="s">
        <v>32</v>
      </c>
      <c r="AX239" s="15" t="s">
        <v>83</v>
      </c>
      <c r="AY239" s="277" t="s">
        <v>168</v>
      </c>
    </row>
    <row r="240" s="2" customFormat="1" ht="33" customHeight="1">
      <c r="A240" s="39"/>
      <c r="B240" s="40"/>
      <c r="C240" s="228" t="s">
        <v>309</v>
      </c>
      <c r="D240" s="228" t="s">
        <v>170</v>
      </c>
      <c r="E240" s="229" t="s">
        <v>1062</v>
      </c>
      <c r="F240" s="230" t="s">
        <v>1063</v>
      </c>
      <c r="G240" s="231" t="s">
        <v>194</v>
      </c>
      <c r="H240" s="232">
        <v>2.754</v>
      </c>
      <c r="I240" s="233"/>
      <c r="J240" s="234">
        <f>ROUND(I240*H240,2)</f>
        <v>0</v>
      </c>
      <c r="K240" s="230" t="s">
        <v>173</v>
      </c>
      <c r="L240" s="45"/>
      <c r="M240" s="235" t="s">
        <v>1</v>
      </c>
      <c r="N240" s="236" t="s">
        <v>41</v>
      </c>
      <c r="O240" s="92"/>
      <c r="P240" s="237">
        <f>O240*H240</f>
        <v>0</v>
      </c>
      <c r="Q240" s="237">
        <v>1.3271500000000001</v>
      </c>
      <c r="R240" s="237">
        <f>Q240*H240</f>
        <v>3.6549711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174</v>
      </c>
      <c r="AT240" s="239" t="s">
        <v>170</v>
      </c>
      <c r="AU240" s="239" t="s">
        <v>85</v>
      </c>
      <c r="AY240" s="18" t="s">
        <v>168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174</v>
      </c>
      <c r="BM240" s="239" t="s">
        <v>1064</v>
      </c>
    </row>
    <row r="241" s="2" customFormat="1">
      <c r="A241" s="39"/>
      <c r="B241" s="40"/>
      <c r="C241" s="41"/>
      <c r="D241" s="241" t="s">
        <v>176</v>
      </c>
      <c r="E241" s="41"/>
      <c r="F241" s="242" t="s">
        <v>1065</v>
      </c>
      <c r="G241" s="41"/>
      <c r="H241" s="41"/>
      <c r="I241" s="243"/>
      <c r="J241" s="41"/>
      <c r="K241" s="41"/>
      <c r="L241" s="45"/>
      <c r="M241" s="244"/>
      <c r="N241" s="245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176</v>
      </c>
      <c r="AU241" s="18" t="s">
        <v>85</v>
      </c>
    </row>
    <row r="242" s="13" customFormat="1">
      <c r="A242" s="13"/>
      <c r="B242" s="246"/>
      <c r="C242" s="247"/>
      <c r="D242" s="241" t="s">
        <v>178</v>
      </c>
      <c r="E242" s="248" t="s">
        <v>1</v>
      </c>
      <c r="F242" s="249" t="s">
        <v>1058</v>
      </c>
      <c r="G242" s="247"/>
      <c r="H242" s="248" t="s">
        <v>1</v>
      </c>
      <c r="I242" s="250"/>
      <c r="J242" s="247"/>
      <c r="K242" s="247"/>
      <c r="L242" s="251"/>
      <c r="M242" s="252"/>
      <c r="N242" s="253"/>
      <c r="O242" s="253"/>
      <c r="P242" s="253"/>
      <c r="Q242" s="253"/>
      <c r="R242" s="253"/>
      <c r="S242" s="253"/>
      <c r="T242" s="25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5" t="s">
        <v>178</v>
      </c>
      <c r="AU242" s="255" t="s">
        <v>85</v>
      </c>
      <c r="AV242" s="13" t="s">
        <v>83</v>
      </c>
      <c r="AW242" s="13" t="s">
        <v>32</v>
      </c>
      <c r="AX242" s="13" t="s">
        <v>76</v>
      </c>
      <c r="AY242" s="255" t="s">
        <v>168</v>
      </c>
    </row>
    <row r="243" s="13" customFormat="1">
      <c r="A243" s="13"/>
      <c r="B243" s="246"/>
      <c r="C243" s="247"/>
      <c r="D243" s="241" t="s">
        <v>178</v>
      </c>
      <c r="E243" s="248" t="s">
        <v>1</v>
      </c>
      <c r="F243" s="249" t="s">
        <v>1059</v>
      </c>
      <c r="G243" s="247"/>
      <c r="H243" s="248" t="s">
        <v>1</v>
      </c>
      <c r="I243" s="250"/>
      <c r="J243" s="247"/>
      <c r="K243" s="247"/>
      <c r="L243" s="251"/>
      <c r="M243" s="252"/>
      <c r="N243" s="253"/>
      <c r="O243" s="253"/>
      <c r="P243" s="253"/>
      <c r="Q243" s="253"/>
      <c r="R243" s="253"/>
      <c r="S243" s="253"/>
      <c r="T243" s="25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5" t="s">
        <v>178</v>
      </c>
      <c r="AU243" s="255" t="s">
        <v>85</v>
      </c>
      <c r="AV243" s="13" t="s">
        <v>83</v>
      </c>
      <c r="AW243" s="13" t="s">
        <v>32</v>
      </c>
      <c r="AX243" s="13" t="s">
        <v>76</v>
      </c>
      <c r="AY243" s="255" t="s">
        <v>168</v>
      </c>
    </row>
    <row r="244" s="14" customFormat="1">
      <c r="A244" s="14"/>
      <c r="B244" s="256"/>
      <c r="C244" s="257"/>
      <c r="D244" s="241" t="s">
        <v>178</v>
      </c>
      <c r="E244" s="258" t="s">
        <v>1</v>
      </c>
      <c r="F244" s="259" t="s">
        <v>1066</v>
      </c>
      <c r="G244" s="257"/>
      <c r="H244" s="260">
        <v>2.04</v>
      </c>
      <c r="I244" s="261"/>
      <c r="J244" s="257"/>
      <c r="K244" s="257"/>
      <c r="L244" s="262"/>
      <c r="M244" s="263"/>
      <c r="N244" s="264"/>
      <c r="O244" s="264"/>
      <c r="P244" s="264"/>
      <c r="Q244" s="264"/>
      <c r="R244" s="264"/>
      <c r="S244" s="264"/>
      <c r="T244" s="26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6" t="s">
        <v>178</v>
      </c>
      <c r="AU244" s="266" t="s">
        <v>85</v>
      </c>
      <c r="AV244" s="14" t="s">
        <v>85</v>
      </c>
      <c r="AW244" s="14" t="s">
        <v>32</v>
      </c>
      <c r="AX244" s="14" t="s">
        <v>76</v>
      </c>
      <c r="AY244" s="266" t="s">
        <v>168</v>
      </c>
    </row>
    <row r="245" s="14" customFormat="1">
      <c r="A245" s="14"/>
      <c r="B245" s="256"/>
      <c r="C245" s="257"/>
      <c r="D245" s="241" t="s">
        <v>178</v>
      </c>
      <c r="E245" s="258" t="s">
        <v>1</v>
      </c>
      <c r="F245" s="259" t="s">
        <v>383</v>
      </c>
      <c r="G245" s="257"/>
      <c r="H245" s="260">
        <v>0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6" t="s">
        <v>178</v>
      </c>
      <c r="AU245" s="266" t="s">
        <v>85</v>
      </c>
      <c r="AV245" s="14" t="s">
        <v>85</v>
      </c>
      <c r="AW245" s="14" t="s">
        <v>32</v>
      </c>
      <c r="AX245" s="14" t="s">
        <v>76</v>
      </c>
      <c r="AY245" s="266" t="s">
        <v>168</v>
      </c>
    </row>
    <row r="246" s="14" customFormat="1">
      <c r="A246" s="14"/>
      <c r="B246" s="256"/>
      <c r="C246" s="257"/>
      <c r="D246" s="241" t="s">
        <v>178</v>
      </c>
      <c r="E246" s="258" t="s">
        <v>1</v>
      </c>
      <c r="F246" s="259" t="s">
        <v>904</v>
      </c>
      <c r="G246" s="257"/>
      <c r="H246" s="260">
        <v>0</v>
      </c>
      <c r="I246" s="261"/>
      <c r="J246" s="257"/>
      <c r="K246" s="257"/>
      <c r="L246" s="262"/>
      <c r="M246" s="263"/>
      <c r="N246" s="264"/>
      <c r="O246" s="264"/>
      <c r="P246" s="264"/>
      <c r="Q246" s="264"/>
      <c r="R246" s="264"/>
      <c r="S246" s="264"/>
      <c r="T246" s="26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6" t="s">
        <v>178</v>
      </c>
      <c r="AU246" s="266" t="s">
        <v>85</v>
      </c>
      <c r="AV246" s="14" t="s">
        <v>85</v>
      </c>
      <c r="AW246" s="14" t="s">
        <v>32</v>
      </c>
      <c r="AX246" s="14" t="s">
        <v>76</v>
      </c>
      <c r="AY246" s="266" t="s">
        <v>168</v>
      </c>
    </row>
    <row r="247" s="14" customFormat="1">
      <c r="A247" s="14"/>
      <c r="B247" s="256"/>
      <c r="C247" s="257"/>
      <c r="D247" s="241" t="s">
        <v>178</v>
      </c>
      <c r="E247" s="258" t="s">
        <v>1</v>
      </c>
      <c r="F247" s="259" t="s">
        <v>1067</v>
      </c>
      <c r="G247" s="257"/>
      <c r="H247" s="260">
        <v>0.71399999999999997</v>
      </c>
      <c r="I247" s="261"/>
      <c r="J247" s="257"/>
      <c r="K247" s="257"/>
      <c r="L247" s="262"/>
      <c r="M247" s="263"/>
      <c r="N247" s="264"/>
      <c r="O247" s="264"/>
      <c r="P247" s="264"/>
      <c r="Q247" s="264"/>
      <c r="R247" s="264"/>
      <c r="S247" s="264"/>
      <c r="T247" s="26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6" t="s">
        <v>178</v>
      </c>
      <c r="AU247" s="266" t="s">
        <v>85</v>
      </c>
      <c r="AV247" s="14" t="s">
        <v>85</v>
      </c>
      <c r="AW247" s="14" t="s">
        <v>32</v>
      </c>
      <c r="AX247" s="14" t="s">
        <v>76</v>
      </c>
      <c r="AY247" s="266" t="s">
        <v>168</v>
      </c>
    </row>
    <row r="248" s="15" customFormat="1">
      <c r="A248" s="15"/>
      <c r="B248" s="267"/>
      <c r="C248" s="268"/>
      <c r="D248" s="241" t="s">
        <v>178</v>
      </c>
      <c r="E248" s="269" t="s">
        <v>1</v>
      </c>
      <c r="F248" s="270" t="s">
        <v>183</v>
      </c>
      <c r="G248" s="268"/>
      <c r="H248" s="271">
        <v>2.754</v>
      </c>
      <c r="I248" s="272"/>
      <c r="J248" s="268"/>
      <c r="K248" s="268"/>
      <c r="L248" s="273"/>
      <c r="M248" s="274"/>
      <c r="N248" s="275"/>
      <c r="O248" s="275"/>
      <c r="P248" s="275"/>
      <c r="Q248" s="275"/>
      <c r="R248" s="275"/>
      <c r="S248" s="275"/>
      <c r="T248" s="27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7" t="s">
        <v>178</v>
      </c>
      <c r="AU248" s="277" t="s">
        <v>85</v>
      </c>
      <c r="AV248" s="15" t="s">
        <v>174</v>
      </c>
      <c r="AW248" s="15" t="s">
        <v>32</v>
      </c>
      <c r="AX248" s="15" t="s">
        <v>83</v>
      </c>
      <c r="AY248" s="277" t="s">
        <v>168</v>
      </c>
    </row>
    <row r="249" s="2" customFormat="1" ht="37.8" customHeight="1">
      <c r="A249" s="39"/>
      <c r="B249" s="40"/>
      <c r="C249" s="228" t="s">
        <v>315</v>
      </c>
      <c r="D249" s="228" t="s">
        <v>170</v>
      </c>
      <c r="E249" s="229" t="s">
        <v>1068</v>
      </c>
      <c r="F249" s="230" t="s">
        <v>1069</v>
      </c>
      <c r="G249" s="231" t="s">
        <v>114</v>
      </c>
      <c r="H249" s="232">
        <v>626.71900000000005</v>
      </c>
      <c r="I249" s="233"/>
      <c r="J249" s="234">
        <f>ROUND(I249*H249,2)</f>
        <v>0</v>
      </c>
      <c r="K249" s="230" t="s">
        <v>173</v>
      </c>
      <c r="L249" s="45"/>
      <c r="M249" s="235" t="s">
        <v>1</v>
      </c>
      <c r="N249" s="236" t="s">
        <v>41</v>
      </c>
      <c r="O249" s="92"/>
      <c r="P249" s="237">
        <f>O249*H249</f>
        <v>0</v>
      </c>
      <c r="Q249" s="237">
        <v>0.14854000000000001</v>
      </c>
      <c r="R249" s="237">
        <f>Q249*H249</f>
        <v>93.092840260000017</v>
      </c>
      <c r="S249" s="237">
        <v>0</v>
      </c>
      <c r="T249" s="238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9" t="s">
        <v>174</v>
      </c>
      <c r="AT249" s="239" t="s">
        <v>170</v>
      </c>
      <c r="AU249" s="239" t="s">
        <v>85</v>
      </c>
      <c r="AY249" s="18" t="s">
        <v>168</v>
      </c>
      <c r="BE249" s="240">
        <f>IF(N249="základní",J249,0)</f>
        <v>0</v>
      </c>
      <c r="BF249" s="240">
        <f>IF(N249="snížená",J249,0)</f>
        <v>0</v>
      </c>
      <c r="BG249" s="240">
        <f>IF(N249="zákl. přenesená",J249,0)</f>
        <v>0</v>
      </c>
      <c r="BH249" s="240">
        <f>IF(N249="sníž. přenesená",J249,0)</f>
        <v>0</v>
      </c>
      <c r="BI249" s="240">
        <f>IF(N249="nulová",J249,0)</f>
        <v>0</v>
      </c>
      <c r="BJ249" s="18" t="s">
        <v>83</v>
      </c>
      <c r="BK249" s="240">
        <f>ROUND(I249*H249,2)</f>
        <v>0</v>
      </c>
      <c r="BL249" s="18" t="s">
        <v>174</v>
      </c>
      <c r="BM249" s="239" t="s">
        <v>1070</v>
      </c>
    </row>
    <row r="250" s="2" customFormat="1">
      <c r="A250" s="39"/>
      <c r="B250" s="40"/>
      <c r="C250" s="41"/>
      <c r="D250" s="241" t="s">
        <v>176</v>
      </c>
      <c r="E250" s="41"/>
      <c r="F250" s="242" t="s">
        <v>1071</v>
      </c>
      <c r="G250" s="41"/>
      <c r="H250" s="41"/>
      <c r="I250" s="243"/>
      <c r="J250" s="41"/>
      <c r="K250" s="41"/>
      <c r="L250" s="45"/>
      <c r="M250" s="244"/>
      <c r="N250" s="245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176</v>
      </c>
      <c r="AU250" s="18" t="s">
        <v>85</v>
      </c>
    </row>
    <row r="251" s="13" customFormat="1">
      <c r="A251" s="13"/>
      <c r="B251" s="246"/>
      <c r="C251" s="247"/>
      <c r="D251" s="241" t="s">
        <v>178</v>
      </c>
      <c r="E251" s="248" t="s">
        <v>1</v>
      </c>
      <c r="F251" s="249" t="s">
        <v>1072</v>
      </c>
      <c r="G251" s="247"/>
      <c r="H251" s="248" t="s">
        <v>1</v>
      </c>
      <c r="I251" s="250"/>
      <c r="J251" s="247"/>
      <c r="K251" s="247"/>
      <c r="L251" s="251"/>
      <c r="M251" s="252"/>
      <c r="N251" s="253"/>
      <c r="O251" s="253"/>
      <c r="P251" s="253"/>
      <c r="Q251" s="253"/>
      <c r="R251" s="253"/>
      <c r="S251" s="253"/>
      <c r="T251" s="25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5" t="s">
        <v>178</v>
      </c>
      <c r="AU251" s="255" t="s">
        <v>85</v>
      </c>
      <c r="AV251" s="13" t="s">
        <v>83</v>
      </c>
      <c r="AW251" s="13" t="s">
        <v>32</v>
      </c>
      <c r="AX251" s="13" t="s">
        <v>76</v>
      </c>
      <c r="AY251" s="255" t="s">
        <v>168</v>
      </c>
    </row>
    <row r="252" s="14" customFormat="1">
      <c r="A252" s="14"/>
      <c r="B252" s="256"/>
      <c r="C252" s="257"/>
      <c r="D252" s="241" t="s">
        <v>178</v>
      </c>
      <c r="E252" s="258" t="s">
        <v>1</v>
      </c>
      <c r="F252" s="259" t="s">
        <v>1073</v>
      </c>
      <c r="G252" s="257"/>
      <c r="H252" s="260">
        <v>448.33800000000002</v>
      </c>
      <c r="I252" s="261"/>
      <c r="J252" s="257"/>
      <c r="K252" s="257"/>
      <c r="L252" s="262"/>
      <c r="M252" s="263"/>
      <c r="N252" s="264"/>
      <c r="O252" s="264"/>
      <c r="P252" s="264"/>
      <c r="Q252" s="264"/>
      <c r="R252" s="264"/>
      <c r="S252" s="264"/>
      <c r="T252" s="26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6" t="s">
        <v>178</v>
      </c>
      <c r="AU252" s="266" t="s">
        <v>85</v>
      </c>
      <c r="AV252" s="14" t="s">
        <v>85</v>
      </c>
      <c r="AW252" s="14" t="s">
        <v>32</v>
      </c>
      <c r="AX252" s="14" t="s">
        <v>76</v>
      </c>
      <c r="AY252" s="266" t="s">
        <v>168</v>
      </c>
    </row>
    <row r="253" s="14" customFormat="1">
      <c r="A253" s="14"/>
      <c r="B253" s="256"/>
      <c r="C253" s="257"/>
      <c r="D253" s="241" t="s">
        <v>178</v>
      </c>
      <c r="E253" s="258" t="s">
        <v>1</v>
      </c>
      <c r="F253" s="259" t="s">
        <v>1074</v>
      </c>
      <c r="G253" s="257"/>
      <c r="H253" s="260">
        <v>-15.99</v>
      </c>
      <c r="I253" s="261"/>
      <c r="J253" s="257"/>
      <c r="K253" s="257"/>
      <c r="L253" s="262"/>
      <c r="M253" s="263"/>
      <c r="N253" s="264"/>
      <c r="O253" s="264"/>
      <c r="P253" s="264"/>
      <c r="Q253" s="264"/>
      <c r="R253" s="264"/>
      <c r="S253" s="264"/>
      <c r="T253" s="26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6" t="s">
        <v>178</v>
      </c>
      <c r="AU253" s="266" t="s">
        <v>85</v>
      </c>
      <c r="AV253" s="14" t="s">
        <v>85</v>
      </c>
      <c r="AW253" s="14" t="s">
        <v>32</v>
      </c>
      <c r="AX253" s="14" t="s">
        <v>76</v>
      </c>
      <c r="AY253" s="266" t="s">
        <v>168</v>
      </c>
    </row>
    <row r="254" s="13" customFormat="1">
      <c r="A254" s="13"/>
      <c r="B254" s="246"/>
      <c r="C254" s="247"/>
      <c r="D254" s="241" t="s">
        <v>178</v>
      </c>
      <c r="E254" s="248" t="s">
        <v>1</v>
      </c>
      <c r="F254" s="249" t="s">
        <v>1075</v>
      </c>
      <c r="G254" s="247"/>
      <c r="H254" s="248" t="s">
        <v>1</v>
      </c>
      <c r="I254" s="250"/>
      <c r="J254" s="247"/>
      <c r="K254" s="247"/>
      <c r="L254" s="251"/>
      <c r="M254" s="252"/>
      <c r="N254" s="253"/>
      <c r="O254" s="253"/>
      <c r="P254" s="253"/>
      <c r="Q254" s="253"/>
      <c r="R254" s="253"/>
      <c r="S254" s="253"/>
      <c r="T254" s="25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5" t="s">
        <v>178</v>
      </c>
      <c r="AU254" s="255" t="s">
        <v>85</v>
      </c>
      <c r="AV254" s="13" t="s">
        <v>83</v>
      </c>
      <c r="AW254" s="13" t="s">
        <v>32</v>
      </c>
      <c r="AX254" s="13" t="s">
        <v>76</v>
      </c>
      <c r="AY254" s="255" t="s">
        <v>168</v>
      </c>
    </row>
    <row r="255" s="14" customFormat="1">
      <c r="A255" s="14"/>
      <c r="B255" s="256"/>
      <c r="C255" s="257"/>
      <c r="D255" s="241" t="s">
        <v>178</v>
      </c>
      <c r="E255" s="258" t="s">
        <v>1</v>
      </c>
      <c r="F255" s="259" t="s">
        <v>1076</v>
      </c>
      <c r="G255" s="257"/>
      <c r="H255" s="260">
        <v>217.946</v>
      </c>
      <c r="I255" s="261"/>
      <c r="J255" s="257"/>
      <c r="K255" s="257"/>
      <c r="L255" s="262"/>
      <c r="M255" s="263"/>
      <c r="N255" s="264"/>
      <c r="O255" s="264"/>
      <c r="P255" s="264"/>
      <c r="Q255" s="264"/>
      <c r="R255" s="264"/>
      <c r="S255" s="264"/>
      <c r="T255" s="26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6" t="s">
        <v>178</v>
      </c>
      <c r="AU255" s="266" t="s">
        <v>85</v>
      </c>
      <c r="AV255" s="14" t="s">
        <v>85</v>
      </c>
      <c r="AW255" s="14" t="s">
        <v>32</v>
      </c>
      <c r="AX255" s="14" t="s">
        <v>76</v>
      </c>
      <c r="AY255" s="266" t="s">
        <v>168</v>
      </c>
    </row>
    <row r="256" s="14" customFormat="1">
      <c r="A256" s="14"/>
      <c r="B256" s="256"/>
      <c r="C256" s="257"/>
      <c r="D256" s="241" t="s">
        <v>178</v>
      </c>
      <c r="E256" s="258" t="s">
        <v>1</v>
      </c>
      <c r="F256" s="259" t="s">
        <v>1077</v>
      </c>
      <c r="G256" s="257"/>
      <c r="H256" s="260">
        <v>-23.574999999999999</v>
      </c>
      <c r="I256" s="261"/>
      <c r="J256" s="257"/>
      <c r="K256" s="257"/>
      <c r="L256" s="262"/>
      <c r="M256" s="263"/>
      <c r="N256" s="264"/>
      <c r="O256" s="264"/>
      <c r="P256" s="264"/>
      <c r="Q256" s="264"/>
      <c r="R256" s="264"/>
      <c r="S256" s="264"/>
      <c r="T256" s="26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6" t="s">
        <v>178</v>
      </c>
      <c r="AU256" s="266" t="s">
        <v>85</v>
      </c>
      <c r="AV256" s="14" t="s">
        <v>85</v>
      </c>
      <c r="AW256" s="14" t="s">
        <v>32</v>
      </c>
      <c r="AX256" s="14" t="s">
        <v>76</v>
      </c>
      <c r="AY256" s="266" t="s">
        <v>168</v>
      </c>
    </row>
    <row r="257" s="15" customFormat="1">
      <c r="A257" s="15"/>
      <c r="B257" s="267"/>
      <c r="C257" s="268"/>
      <c r="D257" s="241" t="s">
        <v>178</v>
      </c>
      <c r="E257" s="269" t="s">
        <v>1</v>
      </c>
      <c r="F257" s="270" t="s">
        <v>183</v>
      </c>
      <c r="G257" s="268"/>
      <c r="H257" s="271">
        <v>626.71900000000005</v>
      </c>
      <c r="I257" s="272"/>
      <c r="J257" s="268"/>
      <c r="K257" s="268"/>
      <c r="L257" s="273"/>
      <c r="M257" s="274"/>
      <c r="N257" s="275"/>
      <c r="O257" s="275"/>
      <c r="P257" s="275"/>
      <c r="Q257" s="275"/>
      <c r="R257" s="275"/>
      <c r="S257" s="275"/>
      <c r="T257" s="276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77" t="s">
        <v>178</v>
      </c>
      <c r="AU257" s="277" t="s">
        <v>85</v>
      </c>
      <c r="AV257" s="15" t="s">
        <v>174</v>
      </c>
      <c r="AW257" s="15" t="s">
        <v>32</v>
      </c>
      <c r="AX257" s="15" t="s">
        <v>83</v>
      </c>
      <c r="AY257" s="277" t="s">
        <v>168</v>
      </c>
    </row>
    <row r="258" s="2" customFormat="1" ht="37.8" customHeight="1">
      <c r="A258" s="39"/>
      <c r="B258" s="40"/>
      <c r="C258" s="228" t="s">
        <v>321</v>
      </c>
      <c r="D258" s="228" t="s">
        <v>170</v>
      </c>
      <c r="E258" s="229" t="s">
        <v>1078</v>
      </c>
      <c r="F258" s="230" t="s">
        <v>1079</v>
      </c>
      <c r="G258" s="231" t="s">
        <v>114</v>
      </c>
      <c r="H258" s="232">
        <v>85.176000000000002</v>
      </c>
      <c r="I258" s="233"/>
      <c r="J258" s="234">
        <f>ROUND(I258*H258,2)</f>
        <v>0</v>
      </c>
      <c r="K258" s="230" t="s">
        <v>173</v>
      </c>
      <c r="L258" s="45"/>
      <c r="M258" s="235" t="s">
        <v>1</v>
      </c>
      <c r="N258" s="236" t="s">
        <v>41</v>
      </c>
      <c r="O258" s="92"/>
      <c r="P258" s="237">
        <f>O258*H258</f>
        <v>0</v>
      </c>
      <c r="Q258" s="237">
        <v>0.23483999999999999</v>
      </c>
      <c r="R258" s="237">
        <f>Q258*H258</f>
        <v>20.002731839999999</v>
      </c>
      <c r="S258" s="237">
        <v>0</v>
      </c>
      <c r="T258" s="238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9" t="s">
        <v>174</v>
      </c>
      <c r="AT258" s="239" t="s">
        <v>170</v>
      </c>
      <c r="AU258" s="239" t="s">
        <v>85</v>
      </c>
      <c r="AY258" s="18" t="s">
        <v>168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8" t="s">
        <v>83</v>
      </c>
      <c r="BK258" s="240">
        <f>ROUND(I258*H258,2)</f>
        <v>0</v>
      </c>
      <c r="BL258" s="18" t="s">
        <v>174</v>
      </c>
      <c r="BM258" s="239" t="s">
        <v>1080</v>
      </c>
    </row>
    <row r="259" s="2" customFormat="1">
      <c r="A259" s="39"/>
      <c r="B259" s="40"/>
      <c r="C259" s="41"/>
      <c r="D259" s="241" t="s">
        <v>176</v>
      </c>
      <c r="E259" s="41"/>
      <c r="F259" s="242" t="s">
        <v>1081</v>
      </c>
      <c r="G259" s="41"/>
      <c r="H259" s="41"/>
      <c r="I259" s="243"/>
      <c r="J259" s="41"/>
      <c r="K259" s="41"/>
      <c r="L259" s="45"/>
      <c r="M259" s="244"/>
      <c r="N259" s="245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176</v>
      </c>
      <c r="AU259" s="18" t="s">
        <v>85</v>
      </c>
    </row>
    <row r="260" s="14" customFormat="1">
      <c r="A260" s="14"/>
      <c r="B260" s="256"/>
      <c r="C260" s="257"/>
      <c r="D260" s="241" t="s">
        <v>178</v>
      </c>
      <c r="E260" s="258" t="s">
        <v>1</v>
      </c>
      <c r="F260" s="259" t="s">
        <v>1082</v>
      </c>
      <c r="G260" s="257"/>
      <c r="H260" s="260">
        <v>64.896000000000001</v>
      </c>
      <c r="I260" s="261"/>
      <c r="J260" s="257"/>
      <c r="K260" s="257"/>
      <c r="L260" s="262"/>
      <c r="M260" s="263"/>
      <c r="N260" s="264"/>
      <c r="O260" s="264"/>
      <c r="P260" s="264"/>
      <c r="Q260" s="264"/>
      <c r="R260" s="264"/>
      <c r="S260" s="264"/>
      <c r="T260" s="26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6" t="s">
        <v>178</v>
      </c>
      <c r="AU260" s="266" t="s">
        <v>85</v>
      </c>
      <c r="AV260" s="14" t="s">
        <v>85</v>
      </c>
      <c r="AW260" s="14" t="s">
        <v>32</v>
      </c>
      <c r="AX260" s="14" t="s">
        <v>76</v>
      </c>
      <c r="AY260" s="266" t="s">
        <v>168</v>
      </c>
    </row>
    <row r="261" s="14" customFormat="1">
      <c r="A261" s="14"/>
      <c r="B261" s="256"/>
      <c r="C261" s="257"/>
      <c r="D261" s="241" t="s">
        <v>178</v>
      </c>
      <c r="E261" s="258" t="s">
        <v>1</v>
      </c>
      <c r="F261" s="259" t="s">
        <v>1083</v>
      </c>
      <c r="G261" s="257"/>
      <c r="H261" s="260">
        <v>-4.6399999999999997</v>
      </c>
      <c r="I261" s="261"/>
      <c r="J261" s="257"/>
      <c r="K261" s="257"/>
      <c r="L261" s="262"/>
      <c r="M261" s="263"/>
      <c r="N261" s="264"/>
      <c r="O261" s="264"/>
      <c r="P261" s="264"/>
      <c r="Q261" s="264"/>
      <c r="R261" s="264"/>
      <c r="S261" s="264"/>
      <c r="T261" s="26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6" t="s">
        <v>178</v>
      </c>
      <c r="AU261" s="266" t="s">
        <v>85</v>
      </c>
      <c r="AV261" s="14" t="s">
        <v>85</v>
      </c>
      <c r="AW261" s="14" t="s">
        <v>32</v>
      </c>
      <c r="AX261" s="14" t="s">
        <v>76</v>
      </c>
      <c r="AY261" s="266" t="s">
        <v>168</v>
      </c>
    </row>
    <row r="262" s="13" customFormat="1">
      <c r="A262" s="13"/>
      <c r="B262" s="246"/>
      <c r="C262" s="247"/>
      <c r="D262" s="241" t="s">
        <v>178</v>
      </c>
      <c r="E262" s="248" t="s">
        <v>1</v>
      </c>
      <c r="F262" s="249" t="s">
        <v>1072</v>
      </c>
      <c r="G262" s="247"/>
      <c r="H262" s="248" t="s">
        <v>1</v>
      </c>
      <c r="I262" s="250"/>
      <c r="J262" s="247"/>
      <c r="K262" s="247"/>
      <c r="L262" s="251"/>
      <c r="M262" s="252"/>
      <c r="N262" s="253"/>
      <c r="O262" s="253"/>
      <c r="P262" s="253"/>
      <c r="Q262" s="253"/>
      <c r="R262" s="253"/>
      <c r="S262" s="253"/>
      <c r="T262" s="25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5" t="s">
        <v>178</v>
      </c>
      <c r="AU262" s="255" t="s">
        <v>85</v>
      </c>
      <c r="AV262" s="13" t="s">
        <v>83</v>
      </c>
      <c r="AW262" s="13" t="s">
        <v>32</v>
      </c>
      <c r="AX262" s="13" t="s">
        <v>76</v>
      </c>
      <c r="AY262" s="255" t="s">
        <v>168</v>
      </c>
    </row>
    <row r="263" s="14" customFormat="1">
      <c r="A263" s="14"/>
      <c r="B263" s="256"/>
      <c r="C263" s="257"/>
      <c r="D263" s="241" t="s">
        <v>178</v>
      </c>
      <c r="E263" s="258" t="s">
        <v>1</v>
      </c>
      <c r="F263" s="259" t="s">
        <v>1084</v>
      </c>
      <c r="G263" s="257"/>
      <c r="H263" s="260">
        <v>24.920000000000002</v>
      </c>
      <c r="I263" s="261"/>
      <c r="J263" s="257"/>
      <c r="K263" s="257"/>
      <c r="L263" s="262"/>
      <c r="M263" s="263"/>
      <c r="N263" s="264"/>
      <c r="O263" s="264"/>
      <c r="P263" s="264"/>
      <c r="Q263" s="264"/>
      <c r="R263" s="264"/>
      <c r="S263" s="264"/>
      <c r="T263" s="26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6" t="s">
        <v>178</v>
      </c>
      <c r="AU263" s="266" t="s">
        <v>85</v>
      </c>
      <c r="AV263" s="14" t="s">
        <v>85</v>
      </c>
      <c r="AW263" s="14" t="s">
        <v>32</v>
      </c>
      <c r="AX263" s="14" t="s">
        <v>76</v>
      </c>
      <c r="AY263" s="266" t="s">
        <v>168</v>
      </c>
    </row>
    <row r="264" s="15" customFormat="1">
      <c r="A264" s="15"/>
      <c r="B264" s="267"/>
      <c r="C264" s="268"/>
      <c r="D264" s="241" t="s">
        <v>178</v>
      </c>
      <c r="E264" s="269" t="s">
        <v>1</v>
      </c>
      <c r="F264" s="270" t="s">
        <v>183</v>
      </c>
      <c r="G264" s="268"/>
      <c r="H264" s="271">
        <v>85.176000000000002</v>
      </c>
      <c r="I264" s="272"/>
      <c r="J264" s="268"/>
      <c r="K264" s="268"/>
      <c r="L264" s="273"/>
      <c r="M264" s="274"/>
      <c r="N264" s="275"/>
      <c r="O264" s="275"/>
      <c r="P264" s="275"/>
      <c r="Q264" s="275"/>
      <c r="R264" s="275"/>
      <c r="S264" s="275"/>
      <c r="T264" s="276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7" t="s">
        <v>178</v>
      </c>
      <c r="AU264" s="277" t="s">
        <v>85</v>
      </c>
      <c r="AV264" s="15" t="s">
        <v>174</v>
      </c>
      <c r="AW264" s="15" t="s">
        <v>32</v>
      </c>
      <c r="AX264" s="15" t="s">
        <v>83</v>
      </c>
      <c r="AY264" s="277" t="s">
        <v>168</v>
      </c>
    </row>
    <row r="265" s="2" customFormat="1" ht="33" customHeight="1">
      <c r="A265" s="39"/>
      <c r="B265" s="40"/>
      <c r="C265" s="228" t="s">
        <v>7</v>
      </c>
      <c r="D265" s="228" t="s">
        <v>170</v>
      </c>
      <c r="E265" s="229" t="s">
        <v>1085</v>
      </c>
      <c r="F265" s="230" t="s">
        <v>1086</v>
      </c>
      <c r="G265" s="231" t="s">
        <v>695</v>
      </c>
      <c r="H265" s="232">
        <v>1</v>
      </c>
      <c r="I265" s="233"/>
      <c r="J265" s="234">
        <f>ROUND(I265*H265,2)</f>
        <v>0</v>
      </c>
      <c r="K265" s="230" t="s">
        <v>173</v>
      </c>
      <c r="L265" s="45"/>
      <c r="M265" s="235" t="s">
        <v>1</v>
      </c>
      <c r="N265" s="236" t="s">
        <v>41</v>
      </c>
      <c r="O265" s="92"/>
      <c r="P265" s="237">
        <f>O265*H265</f>
        <v>0</v>
      </c>
      <c r="Q265" s="237">
        <v>0.038350000000000002</v>
      </c>
      <c r="R265" s="237">
        <f>Q265*H265</f>
        <v>0.038350000000000002</v>
      </c>
      <c r="S265" s="237">
        <v>0</v>
      </c>
      <c r="T265" s="238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9" t="s">
        <v>174</v>
      </c>
      <c r="AT265" s="239" t="s">
        <v>170</v>
      </c>
      <c r="AU265" s="239" t="s">
        <v>85</v>
      </c>
      <c r="AY265" s="18" t="s">
        <v>168</v>
      </c>
      <c r="BE265" s="240">
        <f>IF(N265="základní",J265,0)</f>
        <v>0</v>
      </c>
      <c r="BF265" s="240">
        <f>IF(N265="snížená",J265,0)</f>
        <v>0</v>
      </c>
      <c r="BG265" s="240">
        <f>IF(N265="zákl. přenesená",J265,0)</f>
        <v>0</v>
      </c>
      <c r="BH265" s="240">
        <f>IF(N265="sníž. přenesená",J265,0)</f>
        <v>0</v>
      </c>
      <c r="BI265" s="240">
        <f>IF(N265="nulová",J265,0)</f>
        <v>0</v>
      </c>
      <c r="BJ265" s="18" t="s">
        <v>83</v>
      </c>
      <c r="BK265" s="240">
        <f>ROUND(I265*H265,2)</f>
        <v>0</v>
      </c>
      <c r="BL265" s="18" t="s">
        <v>174</v>
      </c>
      <c r="BM265" s="239" t="s">
        <v>1087</v>
      </c>
    </row>
    <row r="266" s="2" customFormat="1">
      <c r="A266" s="39"/>
      <c r="B266" s="40"/>
      <c r="C266" s="41"/>
      <c r="D266" s="241" t="s">
        <v>176</v>
      </c>
      <c r="E266" s="41"/>
      <c r="F266" s="242" t="s">
        <v>1088</v>
      </c>
      <c r="G266" s="41"/>
      <c r="H266" s="41"/>
      <c r="I266" s="243"/>
      <c r="J266" s="41"/>
      <c r="K266" s="41"/>
      <c r="L266" s="45"/>
      <c r="M266" s="244"/>
      <c r="N266" s="245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176</v>
      </c>
      <c r="AU266" s="18" t="s">
        <v>85</v>
      </c>
    </row>
    <row r="267" s="13" customFormat="1">
      <c r="A267" s="13"/>
      <c r="B267" s="246"/>
      <c r="C267" s="247"/>
      <c r="D267" s="241" t="s">
        <v>178</v>
      </c>
      <c r="E267" s="248" t="s">
        <v>1</v>
      </c>
      <c r="F267" s="249" t="s">
        <v>1089</v>
      </c>
      <c r="G267" s="247"/>
      <c r="H267" s="248" t="s">
        <v>1</v>
      </c>
      <c r="I267" s="250"/>
      <c r="J267" s="247"/>
      <c r="K267" s="247"/>
      <c r="L267" s="251"/>
      <c r="M267" s="252"/>
      <c r="N267" s="253"/>
      <c r="O267" s="253"/>
      <c r="P267" s="253"/>
      <c r="Q267" s="253"/>
      <c r="R267" s="253"/>
      <c r="S267" s="253"/>
      <c r="T267" s="25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5" t="s">
        <v>178</v>
      </c>
      <c r="AU267" s="255" t="s">
        <v>85</v>
      </c>
      <c r="AV267" s="13" t="s">
        <v>83</v>
      </c>
      <c r="AW267" s="13" t="s">
        <v>32</v>
      </c>
      <c r="AX267" s="13" t="s">
        <v>76</v>
      </c>
      <c r="AY267" s="255" t="s">
        <v>168</v>
      </c>
    </row>
    <row r="268" s="13" customFormat="1">
      <c r="A268" s="13"/>
      <c r="B268" s="246"/>
      <c r="C268" s="247"/>
      <c r="D268" s="241" t="s">
        <v>178</v>
      </c>
      <c r="E268" s="248" t="s">
        <v>1</v>
      </c>
      <c r="F268" s="249" t="s">
        <v>1090</v>
      </c>
      <c r="G268" s="247"/>
      <c r="H268" s="248" t="s">
        <v>1</v>
      </c>
      <c r="I268" s="250"/>
      <c r="J268" s="247"/>
      <c r="K268" s="247"/>
      <c r="L268" s="251"/>
      <c r="M268" s="252"/>
      <c r="N268" s="253"/>
      <c r="O268" s="253"/>
      <c r="P268" s="253"/>
      <c r="Q268" s="253"/>
      <c r="R268" s="253"/>
      <c r="S268" s="253"/>
      <c r="T268" s="25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5" t="s">
        <v>178</v>
      </c>
      <c r="AU268" s="255" t="s">
        <v>85</v>
      </c>
      <c r="AV268" s="13" t="s">
        <v>83</v>
      </c>
      <c r="AW268" s="13" t="s">
        <v>32</v>
      </c>
      <c r="AX268" s="13" t="s">
        <v>76</v>
      </c>
      <c r="AY268" s="255" t="s">
        <v>168</v>
      </c>
    </row>
    <row r="269" s="14" customFormat="1">
      <c r="A269" s="14"/>
      <c r="B269" s="256"/>
      <c r="C269" s="257"/>
      <c r="D269" s="241" t="s">
        <v>178</v>
      </c>
      <c r="E269" s="258" t="s">
        <v>1</v>
      </c>
      <c r="F269" s="259" t="s">
        <v>1091</v>
      </c>
      <c r="G269" s="257"/>
      <c r="H269" s="260">
        <v>1</v>
      </c>
      <c r="I269" s="261"/>
      <c r="J269" s="257"/>
      <c r="K269" s="257"/>
      <c r="L269" s="262"/>
      <c r="M269" s="263"/>
      <c r="N269" s="264"/>
      <c r="O269" s="264"/>
      <c r="P269" s="264"/>
      <c r="Q269" s="264"/>
      <c r="R269" s="264"/>
      <c r="S269" s="264"/>
      <c r="T269" s="26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6" t="s">
        <v>178</v>
      </c>
      <c r="AU269" s="266" t="s">
        <v>85</v>
      </c>
      <c r="AV269" s="14" t="s">
        <v>85</v>
      </c>
      <c r="AW269" s="14" t="s">
        <v>32</v>
      </c>
      <c r="AX269" s="14" t="s">
        <v>76</v>
      </c>
      <c r="AY269" s="266" t="s">
        <v>168</v>
      </c>
    </row>
    <row r="270" s="15" customFormat="1">
      <c r="A270" s="15"/>
      <c r="B270" s="267"/>
      <c r="C270" s="268"/>
      <c r="D270" s="241" t="s">
        <v>178</v>
      </c>
      <c r="E270" s="269" t="s">
        <v>1</v>
      </c>
      <c r="F270" s="270" t="s">
        <v>183</v>
      </c>
      <c r="G270" s="268"/>
      <c r="H270" s="271">
        <v>1</v>
      </c>
      <c r="I270" s="272"/>
      <c r="J270" s="268"/>
      <c r="K270" s="268"/>
      <c r="L270" s="273"/>
      <c r="M270" s="274"/>
      <c r="N270" s="275"/>
      <c r="O270" s="275"/>
      <c r="P270" s="275"/>
      <c r="Q270" s="275"/>
      <c r="R270" s="275"/>
      <c r="S270" s="275"/>
      <c r="T270" s="276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7" t="s">
        <v>178</v>
      </c>
      <c r="AU270" s="277" t="s">
        <v>85</v>
      </c>
      <c r="AV270" s="15" t="s">
        <v>174</v>
      </c>
      <c r="AW270" s="15" t="s">
        <v>32</v>
      </c>
      <c r="AX270" s="15" t="s">
        <v>83</v>
      </c>
      <c r="AY270" s="277" t="s">
        <v>168</v>
      </c>
    </row>
    <row r="271" s="2" customFormat="1" ht="33" customHeight="1">
      <c r="A271" s="39"/>
      <c r="B271" s="40"/>
      <c r="C271" s="228" t="s">
        <v>349</v>
      </c>
      <c r="D271" s="228" t="s">
        <v>170</v>
      </c>
      <c r="E271" s="229" t="s">
        <v>1092</v>
      </c>
      <c r="F271" s="230" t="s">
        <v>1093</v>
      </c>
      <c r="G271" s="231" t="s">
        <v>695</v>
      </c>
      <c r="H271" s="232">
        <v>2</v>
      </c>
      <c r="I271" s="233"/>
      <c r="J271" s="234">
        <f>ROUND(I271*H271,2)</f>
        <v>0</v>
      </c>
      <c r="K271" s="230" t="s">
        <v>173</v>
      </c>
      <c r="L271" s="45"/>
      <c r="M271" s="235" t="s">
        <v>1</v>
      </c>
      <c r="N271" s="236" t="s">
        <v>41</v>
      </c>
      <c r="O271" s="92"/>
      <c r="P271" s="237">
        <f>O271*H271</f>
        <v>0</v>
      </c>
      <c r="Q271" s="237">
        <v>0.039629999999999999</v>
      </c>
      <c r="R271" s="237">
        <f>Q271*H271</f>
        <v>0.079259999999999997</v>
      </c>
      <c r="S271" s="237">
        <v>0</v>
      </c>
      <c r="T271" s="238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9" t="s">
        <v>174</v>
      </c>
      <c r="AT271" s="239" t="s">
        <v>170</v>
      </c>
      <c r="AU271" s="239" t="s">
        <v>85</v>
      </c>
      <c r="AY271" s="18" t="s">
        <v>168</v>
      </c>
      <c r="BE271" s="240">
        <f>IF(N271="základní",J271,0)</f>
        <v>0</v>
      </c>
      <c r="BF271" s="240">
        <f>IF(N271="snížená",J271,0)</f>
        <v>0</v>
      </c>
      <c r="BG271" s="240">
        <f>IF(N271="zákl. přenesená",J271,0)</f>
        <v>0</v>
      </c>
      <c r="BH271" s="240">
        <f>IF(N271="sníž. přenesená",J271,0)</f>
        <v>0</v>
      </c>
      <c r="BI271" s="240">
        <f>IF(N271="nulová",J271,0)</f>
        <v>0</v>
      </c>
      <c r="BJ271" s="18" t="s">
        <v>83</v>
      </c>
      <c r="BK271" s="240">
        <f>ROUND(I271*H271,2)</f>
        <v>0</v>
      </c>
      <c r="BL271" s="18" t="s">
        <v>174</v>
      </c>
      <c r="BM271" s="239" t="s">
        <v>1094</v>
      </c>
    </row>
    <row r="272" s="2" customFormat="1">
      <c r="A272" s="39"/>
      <c r="B272" s="40"/>
      <c r="C272" s="41"/>
      <c r="D272" s="241" t="s">
        <v>176</v>
      </c>
      <c r="E272" s="41"/>
      <c r="F272" s="242" t="s">
        <v>1095</v>
      </c>
      <c r="G272" s="41"/>
      <c r="H272" s="41"/>
      <c r="I272" s="243"/>
      <c r="J272" s="41"/>
      <c r="K272" s="41"/>
      <c r="L272" s="45"/>
      <c r="M272" s="244"/>
      <c r="N272" s="245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176</v>
      </c>
      <c r="AU272" s="18" t="s">
        <v>85</v>
      </c>
    </row>
    <row r="273" s="13" customFormat="1">
      <c r="A273" s="13"/>
      <c r="B273" s="246"/>
      <c r="C273" s="247"/>
      <c r="D273" s="241" t="s">
        <v>178</v>
      </c>
      <c r="E273" s="248" t="s">
        <v>1</v>
      </c>
      <c r="F273" s="249" t="s">
        <v>1089</v>
      </c>
      <c r="G273" s="247"/>
      <c r="H273" s="248" t="s">
        <v>1</v>
      </c>
      <c r="I273" s="250"/>
      <c r="J273" s="247"/>
      <c r="K273" s="247"/>
      <c r="L273" s="251"/>
      <c r="M273" s="252"/>
      <c r="N273" s="253"/>
      <c r="O273" s="253"/>
      <c r="P273" s="253"/>
      <c r="Q273" s="253"/>
      <c r="R273" s="253"/>
      <c r="S273" s="253"/>
      <c r="T273" s="25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5" t="s">
        <v>178</v>
      </c>
      <c r="AU273" s="255" t="s">
        <v>85</v>
      </c>
      <c r="AV273" s="13" t="s">
        <v>83</v>
      </c>
      <c r="AW273" s="13" t="s">
        <v>32</v>
      </c>
      <c r="AX273" s="13" t="s">
        <v>76</v>
      </c>
      <c r="AY273" s="255" t="s">
        <v>168</v>
      </c>
    </row>
    <row r="274" s="13" customFormat="1">
      <c r="A274" s="13"/>
      <c r="B274" s="246"/>
      <c r="C274" s="247"/>
      <c r="D274" s="241" t="s">
        <v>178</v>
      </c>
      <c r="E274" s="248" t="s">
        <v>1</v>
      </c>
      <c r="F274" s="249" t="s">
        <v>1090</v>
      </c>
      <c r="G274" s="247"/>
      <c r="H274" s="248" t="s">
        <v>1</v>
      </c>
      <c r="I274" s="250"/>
      <c r="J274" s="247"/>
      <c r="K274" s="247"/>
      <c r="L274" s="251"/>
      <c r="M274" s="252"/>
      <c r="N274" s="253"/>
      <c r="O274" s="253"/>
      <c r="P274" s="253"/>
      <c r="Q274" s="253"/>
      <c r="R274" s="253"/>
      <c r="S274" s="253"/>
      <c r="T274" s="25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5" t="s">
        <v>178</v>
      </c>
      <c r="AU274" s="255" t="s">
        <v>85</v>
      </c>
      <c r="AV274" s="13" t="s">
        <v>83</v>
      </c>
      <c r="AW274" s="13" t="s">
        <v>32</v>
      </c>
      <c r="AX274" s="13" t="s">
        <v>76</v>
      </c>
      <c r="AY274" s="255" t="s">
        <v>168</v>
      </c>
    </row>
    <row r="275" s="14" customFormat="1">
      <c r="A275" s="14"/>
      <c r="B275" s="256"/>
      <c r="C275" s="257"/>
      <c r="D275" s="241" t="s">
        <v>178</v>
      </c>
      <c r="E275" s="258" t="s">
        <v>1</v>
      </c>
      <c r="F275" s="259" t="s">
        <v>1096</v>
      </c>
      <c r="G275" s="257"/>
      <c r="H275" s="260">
        <v>2</v>
      </c>
      <c r="I275" s="261"/>
      <c r="J275" s="257"/>
      <c r="K275" s="257"/>
      <c r="L275" s="262"/>
      <c r="M275" s="263"/>
      <c r="N275" s="264"/>
      <c r="O275" s="264"/>
      <c r="P275" s="264"/>
      <c r="Q275" s="264"/>
      <c r="R275" s="264"/>
      <c r="S275" s="264"/>
      <c r="T275" s="26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6" t="s">
        <v>178</v>
      </c>
      <c r="AU275" s="266" t="s">
        <v>85</v>
      </c>
      <c r="AV275" s="14" t="s">
        <v>85</v>
      </c>
      <c r="AW275" s="14" t="s">
        <v>32</v>
      </c>
      <c r="AX275" s="14" t="s">
        <v>76</v>
      </c>
      <c r="AY275" s="266" t="s">
        <v>168</v>
      </c>
    </row>
    <row r="276" s="15" customFormat="1">
      <c r="A276" s="15"/>
      <c r="B276" s="267"/>
      <c r="C276" s="268"/>
      <c r="D276" s="241" t="s">
        <v>178</v>
      </c>
      <c r="E276" s="269" t="s">
        <v>1</v>
      </c>
      <c r="F276" s="270" t="s">
        <v>183</v>
      </c>
      <c r="G276" s="268"/>
      <c r="H276" s="271">
        <v>2</v>
      </c>
      <c r="I276" s="272"/>
      <c r="J276" s="268"/>
      <c r="K276" s="268"/>
      <c r="L276" s="273"/>
      <c r="M276" s="274"/>
      <c r="N276" s="275"/>
      <c r="O276" s="275"/>
      <c r="P276" s="275"/>
      <c r="Q276" s="275"/>
      <c r="R276" s="275"/>
      <c r="S276" s="275"/>
      <c r="T276" s="27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7" t="s">
        <v>178</v>
      </c>
      <c r="AU276" s="277" t="s">
        <v>85</v>
      </c>
      <c r="AV276" s="15" t="s">
        <v>174</v>
      </c>
      <c r="AW276" s="15" t="s">
        <v>32</v>
      </c>
      <c r="AX276" s="15" t="s">
        <v>83</v>
      </c>
      <c r="AY276" s="277" t="s">
        <v>168</v>
      </c>
    </row>
    <row r="277" s="2" customFormat="1" ht="24.15" customHeight="1">
      <c r="A277" s="39"/>
      <c r="B277" s="40"/>
      <c r="C277" s="228" t="s">
        <v>370</v>
      </c>
      <c r="D277" s="228" t="s">
        <v>170</v>
      </c>
      <c r="E277" s="229" t="s">
        <v>1097</v>
      </c>
      <c r="F277" s="230" t="s">
        <v>1098</v>
      </c>
      <c r="G277" s="231" t="s">
        <v>695</v>
      </c>
      <c r="H277" s="232">
        <v>14</v>
      </c>
      <c r="I277" s="233"/>
      <c r="J277" s="234">
        <f>ROUND(I277*H277,2)</f>
        <v>0</v>
      </c>
      <c r="K277" s="230" t="s">
        <v>173</v>
      </c>
      <c r="L277" s="45"/>
      <c r="M277" s="235" t="s">
        <v>1</v>
      </c>
      <c r="N277" s="236" t="s">
        <v>41</v>
      </c>
      <c r="O277" s="92"/>
      <c r="P277" s="237">
        <f>O277*H277</f>
        <v>0</v>
      </c>
      <c r="Q277" s="237">
        <v>0.054210000000000001</v>
      </c>
      <c r="R277" s="237">
        <f>Q277*H277</f>
        <v>0.75894000000000006</v>
      </c>
      <c r="S277" s="237">
        <v>0</v>
      </c>
      <c r="T277" s="238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9" t="s">
        <v>174</v>
      </c>
      <c r="AT277" s="239" t="s">
        <v>170</v>
      </c>
      <c r="AU277" s="239" t="s">
        <v>85</v>
      </c>
      <c r="AY277" s="18" t="s">
        <v>168</v>
      </c>
      <c r="BE277" s="240">
        <f>IF(N277="základní",J277,0)</f>
        <v>0</v>
      </c>
      <c r="BF277" s="240">
        <f>IF(N277="snížená",J277,0)</f>
        <v>0</v>
      </c>
      <c r="BG277" s="240">
        <f>IF(N277="zákl. přenesená",J277,0)</f>
        <v>0</v>
      </c>
      <c r="BH277" s="240">
        <f>IF(N277="sníž. přenesená",J277,0)</f>
        <v>0</v>
      </c>
      <c r="BI277" s="240">
        <f>IF(N277="nulová",J277,0)</f>
        <v>0</v>
      </c>
      <c r="BJ277" s="18" t="s">
        <v>83</v>
      </c>
      <c r="BK277" s="240">
        <f>ROUND(I277*H277,2)</f>
        <v>0</v>
      </c>
      <c r="BL277" s="18" t="s">
        <v>174</v>
      </c>
      <c r="BM277" s="239" t="s">
        <v>1099</v>
      </c>
    </row>
    <row r="278" s="2" customFormat="1">
      <c r="A278" s="39"/>
      <c r="B278" s="40"/>
      <c r="C278" s="41"/>
      <c r="D278" s="241" t="s">
        <v>176</v>
      </c>
      <c r="E278" s="41"/>
      <c r="F278" s="242" t="s">
        <v>1100</v>
      </c>
      <c r="G278" s="41"/>
      <c r="H278" s="41"/>
      <c r="I278" s="243"/>
      <c r="J278" s="41"/>
      <c r="K278" s="41"/>
      <c r="L278" s="45"/>
      <c r="M278" s="244"/>
      <c r="N278" s="245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176</v>
      </c>
      <c r="AU278" s="18" t="s">
        <v>85</v>
      </c>
    </row>
    <row r="279" s="13" customFormat="1">
      <c r="A279" s="13"/>
      <c r="B279" s="246"/>
      <c r="C279" s="247"/>
      <c r="D279" s="241" t="s">
        <v>178</v>
      </c>
      <c r="E279" s="248" t="s">
        <v>1</v>
      </c>
      <c r="F279" s="249" t="s">
        <v>1089</v>
      </c>
      <c r="G279" s="247"/>
      <c r="H279" s="248" t="s">
        <v>1</v>
      </c>
      <c r="I279" s="250"/>
      <c r="J279" s="247"/>
      <c r="K279" s="247"/>
      <c r="L279" s="251"/>
      <c r="M279" s="252"/>
      <c r="N279" s="253"/>
      <c r="O279" s="253"/>
      <c r="P279" s="253"/>
      <c r="Q279" s="253"/>
      <c r="R279" s="253"/>
      <c r="S279" s="253"/>
      <c r="T279" s="25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5" t="s">
        <v>178</v>
      </c>
      <c r="AU279" s="255" t="s">
        <v>85</v>
      </c>
      <c r="AV279" s="13" t="s">
        <v>83</v>
      </c>
      <c r="AW279" s="13" t="s">
        <v>32</v>
      </c>
      <c r="AX279" s="13" t="s">
        <v>76</v>
      </c>
      <c r="AY279" s="255" t="s">
        <v>168</v>
      </c>
    </row>
    <row r="280" s="13" customFormat="1">
      <c r="A280" s="13"/>
      <c r="B280" s="246"/>
      <c r="C280" s="247"/>
      <c r="D280" s="241" t="s">
        <v>178</v>
      </c>
      <c r="E280" s="248" t="s">
        <v>1</v>
      </c>
      <c r="F280" s="249" t="s">
        <v>1090</v>
      </c>
      <c r="G280" s="247"/>
      <c r="H280" s="248" t="s">
        <v>1</v>
      </c>
      <c r="I280" s="250"/>
      <c r="J280" s="247"/>
      <c r="K280" s="247"/>
      <c r="L280" s="251"/>
      <c r="M280" s="252"/>
      <c r="N280" s="253"/>
      <c r="O280" s="253"/>
      <c r="P280" s="253"/>
      <c r="Q280" s="253"/>
      <c r="R280" s="253"/>
      <c r="S280" s="253"/>
      <c r="T280" s="25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5" t="s">
        <v>178</v>
      </c>
      <c r="AU280" s="255" t="s">
        <v>85</v>
      </c>
      <c r="AV280" s="13" t="s">
        <v>83</v>
      </c>
      <c r="AW280" s="13" t="s">
        <v>32</v>
      </c>
      <c r="AX280" s="13" t="s">
        <v>76</v>
      </c>
      <c r="AY280" s="255" t="s">
        <v>168</v>
      </c>
    </row>
    <row r="281" s="14" customFormat="1">
      <c r="A281" s="14"/>
      <c r="B281" s="256"/>
      <c r="C281" s="257"/>
      <c r="D281" s="241" t="s">
        <v>178</v>
      </c>
      <c r="E281" s="258" t="s">
        <v>1</v>
      </c>
      <c r="F281" s="259" t="s">
        <v>1101</v>
      </c>
      <c r="G281" s="257"/>
      <c r="H281" s="260">
        <v>14</v>
      </c>
      <c r="I281" s="261"/>
      <c r="J281" s="257"/>
      <c r="K281" s="257"/>
      <c r="L281" s="262"/>
      <c r="M281" s="263"/>
      <c r="N281" s="264"/>
      <c r="O281" s="264"/>
      <c r="P281" s="264"/>
      <c r="Q281" s="264"/>
      <c r="R281" s="264"/>
      <c r="S281" s="264"/>
      <c r="T281" s="26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6" t="s">
        <v>178</v>
      </c>
      <c r="AU281" s="266" t="s">
        <v>85</v>
      </c>
      <c r="AV281" s="14" t="s">
        <v>85</v>
      </c>
      <c r="AW281" s="14" t="s">
        <v>32</v>
      </c>
      <c r="AX281" s="14" t="s">
        <v>76</v>
      </c>
      <c r="AY281" s="266" t="s">
        <v>168</v>
      </c>
    </row>
    <row r="282" s="15" customFormat="1">
      <c r="A282" s="15"/>
      <c r="B282" s="267"/>
      <c r="C282" s="268"/>
      <c r="D282" s="241" t="s">
        <v>178</v>
      </c>
      <c r="E282" s="269" t="s">
        <v>1</v>
      </c>
      <c r="F282" s="270" t="s">
        <v>183</v>
      </c>
      <c r="G282" s="268"/>
      <c r="H282" s="271">
        <v>14</v>
      </c>
      <c r="I282" s="272"/>
      <c r="J282" s="268"/>
      <c r="K282" s="268"/>
      <c r="L282" s="273"/>
      <c r="M282" s="274"/>
      <c r="N282" s="275"/>
      <c r="O282" s="275"/>
      <c r="P282" s="275"/>
      <c r="Q282" s="275"/>
      <c r="R282" s="275"/>
      <c r="S282" s="275"/>
      <c r="T282" s="276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7" t="s">
        <v>178</v>
      </c>
      <c r="AU282" s="277" t="s">
        <v>85</v>
      </c>
      <c r="AV282" s="15" t="s">
        <v>174</v>
      </c>
      <c r="AW282" s="15" t="s">
        <v>32</v>
      </c>
      <c r="AX282" s="15" t="s">
        <v>83</v>
      </c>
      <c r="AY282" s="277" t="s">
        <v>168</v>
      </c>
    </row>
    <row r="283" s="2" customFormat="1" ht="24.15" customHeight="1">
      <c r="A283" s="39"/>
      <c r="B283" s="40"/>
      <c r="C283" s="228" t="s">
        <v>376</v>
      </c>
      <c r="D283" s="228" t="s">
        <v>170</v>
      </c>
      <c r="E283" s="229" t="s">
        <v>1102</v>
      </c>
      <c r="F283" s="230" t="s">
        <v>1103</v>
      </c>
      <c r="G283" s="231" t="s">
        <v>695</v>
      </c>
      <c r="H283" s="232">
        <v>2</v>
      </c>
      <c r="I283" s="233"/>
      <c r="J283" s="234">
        <f>ROUND(I283*H283,2)</f>
        <v>0</v>
      </c>
      <c r="K283" s="230" t="s">
        <v>173</v>
      </c>
      <c r="L283" s="45"/>
      <c r="M283" s="235" t="s">
        <v>1</v>
      </c>
      <c r="N283" s="236" t="s">
        <v>41</v>
      </c>
      <c r="O283" s="92"/>
      <c r="P283" s="237">
        <f>O283*H283</f>
        <v>0</v>
      </c>
      <c r="Q283" s="237">
        <v>0.062210000000000001</v>
      </c>
      <c r="R283" s="237">
        <f>Q283*H283</f>
        <v>0.12442</v>
      </c>
      <c r="S283" s="237">
        <v>0</v>
      </c>
      <c r="T283" s="238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9" t="s">
        <v>174</v>
      </c>
      <c r="AT283" s="239" t="s">
        <v>170</v>
      </c>
      <c r="AU283" s="239" t="s">
        <v>85</v>
      </c>
      <c r="AY283" s="18" t="s">
        <v>168</v>
      </c>
      <c r="BE283" s="240">
        <f>IF(N283="základní",J283,0)</f>
        <v>0</v>
      </c>
      <c r="BF283" s="240">
        <f>IF(N283="snížená",J283,0)</f>
        <v>0</v>
      </c>
      <c r="BG283" s="240">
        <f>IF(N283="zákl. přenesená",J283,0)</f>
        <v>0</v>
      </c>
      <c r="BH283" s="240">
        <f>IF(N283="sníž. přenesená",J283,0)</f>
        <v>0</v>
      </c>
      <c r="BI283" s="240">
        <f>IF(N283="nulová",J283,0)</f>
        <v>0</v>
      </c>
      <c r="BJ283" s="18" t="s">
        <v>83</v>
      </c>
      <c r="BK283" s="240">
        <f>ROUND(I283*H283,2)</f>
        <v>0</v>
      </c>
      <c r="BL283" s="18" t="s">
        <v>174</v>
      </c>
      <c r="BM283" s="239" t="s">
        <v>1104</v>
      </c>
    </row>
    <row r="284" s="2" customFormat="1">
      <c r="A284" s="39"/>
      <c r="B284" s="40"/>
      <c r="C284" s="41"/>
      <c r="D284" s="241" t="s">
        <v>176</v>
      </c>
      <c r="E284" s="41"/>
      <c r="F284" s="242" t="s">
        <v>1105</v>
      </c>
      <c r="G284" s="41"/>
      <c r="H284" s="41"/>
      <c r="I284" s="243"/>
      <c r="J284" s="41"/>
      <c r="K284" s="41"/>
      <c r="L284" s="45"/>
      <c r="M284" s="244"/>
      <c r="N284" s="245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176</v>
      </c>
      <c r="AU284" s="18" t="s">
        <v>85</v>
      </c>
    </row>
    <row r="285" s="13" customFormat="1">
      <c r="A285" s="13"/>
      <c r="B285" s="246"/>
      <c r="C285" s="247"/>
      <c r="D285" s="241" t="s">
        <v>178</v>
      </c>
      <c r="E285" s="248" t="s">
        <v>1</v>
      </c>
      <c r="F285" s="249" t="s">
        <v>1089</v>
      </c>
      <c r="G285" s="247"/>
      <c r="H285" s="248" t="s">
        <v>1</v>
      </c>
      <c r="I285" s="250"/>
      <c r="J285" s="247"/>
      <c r="K285" s="247"/>
      <c r="L285" s="251"/>
      <c r="M285" s="252"/>
      <c r="N285" s="253"/>
      <c r="O285" s="253"/>
      <c r="P285" s="253"/>
      <c r="Q285" s="253"/>
      <c r="R285" s="253"/>
      <c r="S285" s="253"/>
      <c r="T285" s="25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5" t="s">
        <v>178</v>
      </c>
      <c r="AU285" s="255" t="s">
        <v>85</v>
      </c>
      <c r="AV285" s="13" t="s">
        <v>83</v>
      </c>
      <c r="AW285" s="13" t="s">
        <v>32</v>
      </c>
      <c r="AX285" s="13" t="s">
        <v>76</v>
      </c>
      <c r="AY285" s="255" t="s">
        <v>168</v>
      </c>
    </row>
    <row r="286" s="13" customFormat="1">
      <c r="A286" s="13"/>
      <c r="B286" s="246"/>
      <c r="C286" s="247"/>
      <c r="D286" s="241" t="s">
        <v>178</v>
      </c>
      <c r="E286" s="248" t="s">
        <v>1</v>
      </c>
      <c r="F286" s="249" t="s">
        <v>1090</v>
      </c>
      <c r="G286" s="247"/>
      <c r="H286" s="248" t="s">
        <v>1</v>
      </c>
      <c r="I286" s="250"/>
      <c r="J286" s="247"/>
      <c r="K286" s="247"/>
      <c r="L286" s="251"/>
      <c r="M286" s="252"/>
      <c r="N286" s="253"/>
      <c r="O286" s="253"/>
      <c r="P286" s="253"/>
      <c r="Q286" s="253"/>
      <c r="R286" s="253"/>
      <c r="S286" s="253"/>
      <c r="T286" s="25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5" t="s">
        <v>178</v>
      </c>
      <c r="AU286" s="255" t="s">
        <v>85</v>
      </c>
      <c r="AV286" s="13" t="s">
        <v>83</v>
      </c>
      <c r="AW286" s="13" t="s">
        <v>32</v>
      </c>
      <c r="AX286" s="13" t="s">
        <v>76</v>
      </c>
      <c r="AY286" s="255" t="s">
        <v>168</v>
      </c>
    </row>
    <row r="287" s="14" customFormat="1">
      <c r="A287" s="14"/>
      <c r="B287" s="256"/>
      <c r="C287" s="257"/>
      <c r="D287" s="241" t="s">
        <v>178</v>
      </c>
      <c r="E287" s="258" t="s">
        <v>1</v>
      </c>
      <c r="F287" s="259" t="s">
        <v>1106</v>
      </c>
      <c r="G287" s="257"/>
      <c r="H287" s="260">
        <v>2</v>
      </c>
      <c r="I287" s="261"/>
      <c r="J287" s="257"/>
      <c r="K287" s="257"/>
      <c r="L287" s="262"/>
      <c r="M287" s="263"/>
      <c r="N287" s="264"/>
      <c r="O287" s="264"/>
      <c r="P287" s="264"/>
      <c r="Q287" s="264"/>
      <c r="R287" s="264"/>
      <c r="S287" s="264"/>
      <c r="T287" s="26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6" t="s">
        <v>178</v>
      </c>
      <c r="AU287" s="266" t="s">
        <v>85</v>
      </c>
      <c r="AV287" s="14" t="s">
        <v>85</v>
      </c>
      <c r="AW287" s="14" t="s">
        <v>32</v>
      </c>
      <c r="AX287" s="14" t="s">
        <v>76</v>
      </c>
      <c r="AY287" s="266" t="s">
        <v>168</v>
      </c>
    </row>
    <row r="288" s="15" customFormat="1">
      <c r="A288" s="15"/>
      <c r="B288" s="267"/>
      <c r="C288" s="268"/>
      <c r="D288" s="241" t="s">
        <v>178</v>
      </c>
      <c r="E288" s="269" t="s">
        <v>1</v>
      </c>
      <c r="F288" s="270" t="s">
        <v>183</v>
      </c>
      <c r="G288" s="268"/>
      <c r="H288" s="271">
        <v>2</v>
      </c>
      <c r="I288" s="272"/>
      <c r="J288" s="268"/>
      <c r="K288" s="268"/>
      <c r="L288" s="273"/>
      <c r="M288" s="274"/>
      <c r="N288" s="275"/>
      <c r="O288" s="275"/>
      <c r="P288" s="275"/>
      <c r="Q288" s="275"/>
      <c r="R288" s="275"/>
      <c r="S288" s="275"/>
      <c r="T288" s="276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77" t="s">
        <v>178</v>
      </c>
      <c r="AU288" s="277" t="s">
        <v>85</v>
      </c>
      <c r="AV288" s="15" t="s">
        <v>174</v>
      </c>
      <c r="AW288" s="15" t="s">
        <v>32</v>
      </c>
      <c r="AX288" s="15" t="s">
        <v>83</v>
      </c>
      <c r="AY288" s="277" t="s">
        <v>168</v>
      </c>
    </row>
    <row r="289" s="2" customFormat="1" ht="24.15" customHeight="1">
      <c r="A289" s="39"/>
      <c r="B289" s="40"/>
      <c r="C289" s="228" t="s">
        <v>386</v>
      </c>
      <c r="D289" s="228" t="s">
        <v>170</v>
      </c>
      <c r="E289" s="229" t="s">
        <v>1107</v>
      </c>
      <c r="F289" s="230" t="s">
        <v>1108</v>
      </c>
      <c r="G289" s="231" t="s">
        <v>695</v>
      </c>
      <c r="H289" s="232">
        <v>1</v>
      </c>
      <c r="I289" s="233"/>
      <c r="J289" s="234">
        <f>ROUND(I289*H289,2)</f>
        <v>0</v>
      </c>
      <c r="K289" s="230" t="s">
        <v>173</v>
      </c>
      <c r="L289" s="45"/>
      <c r="M289" s="235" t="s">
        <v>1</v>
      </c>
      <c r="N289" s="236" t="s">
        <v>41</v>
      </c>
      <c r="O289" s="92"/>
      <c r="P289" s="237">
        <f>O289*H289</f>
        <v>0</v>
      </c>
      <c r="Q289" s="237">
        <v>0.083260000000000001</v>
      </c>
      <c r="R289" s="237">
        <f>Q289*H289</f>
        <v>0.083260000000000001</v>
      </c>
      <c r="S289" s="237">
        <v>0</v>
      </c>
      <c r="T289" s="238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9" t="s">
        <v>174</v>
      </c>
      <c r="AT289" s="239" t="s">
        <v>170</v>
      </c>
      <c r="AU289" s="239" t="s">
        <v>85</v>
      </c>
      <c r="AY289" s="18" t="s">
        <v>168</v>
      </c>
      <c r="BE289" s="240">
        <f>IF(N289="základní",J289,0)</f>
        <v>0</v>
      </c>
      <c r="BF289" s="240">
        <f>IF(N289="snížená",J289,0)</f>
        <v>0</v>
      </c>
      <c r="BG289" s="240">
        <f>IF(N289="zákl. přenesená",J289,0)</f>
        <v>0</v>
      </c>
      <c r="BH289" s="240">
        <f>IF(N289="sníž. přenesená",J289,0)</f>
        <v>0</v>
      </c>
      <c r="BI289" s="240">
        <f>IF(N289="nulová",J289,0)</f>
        <v>0</v>
      </c>
      <c r="BJ289" s="18" t="s">
        <v>83</v>
      </c>
      <c r="BK289" s="240">
        <f>ROUND(I289*H289,2)</f>
        <v>0</v>
      </c>
      <c r="BL289" s="18" t="s">
        <v>174</v>
      </c>
      <c r="BM289" s="239" t="s">
        <v>1109</v>
      </c>
    </row>
    <row r="290" s="2" customFormat="1">
      <c r="A290" s="39"/>
      <c r="B290" s="40"/>
      <c r="C290" s="41"/>
      <c r="D290" s="241" t="s">
        <v>176</v>
      </c>
      <c r="E290" s="41"/>
      <c r="F290" s="242" t="s">
        <v>1110</v>
      </c>
      <c r="G290" s="41"/>
      <c r="H290" s="41"/>
      <c r="I290" s="243"/>
      <c r="J290" s="41"/>
      <c r="K290" s="41"/>
      <c r="L290" s="45"/>
      <c r="M290" s="244"/>
      <c r="N290" s="245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176</v>
      </c>
      <c r="AU290" s="18" t="s">
        <v>85</v>
      </c>
    </row>
    <row r="291" s="13" customFormat="1">
      <c r="A291" s="13"/>
      <c r="B291" s="246"/>
      <c r="C291" s="247"/>
      <c r="D291" s="241" t="s">
        <v>178</v>
      </c>
      <c r="E291" s="248" t="s">
        <v>1</v>
      </c>
      <c r="F291" s="249" t="s">
        <v>1089</v>
      </c>
      <c r="G291" s="247"/>
      <c r="H291" s="248" t="s">
        <v>1</v>
      </c>
      <c r="I291" s="250"/>
      <c r="J291" s="247"/>
      <c r="K291" s="247"/>
      <c r="L291" s="251"/>
      <c r="M291" s="252"/>
      <c r="N291" s="253"/>
      <c r="O291" s="253"/>
      <c r="P291" s="253"/>
      <c r="Q291" s="253"/>
      <c r="R291" s="253"/>
      <c r="S291" s="253"/>
      <c r="T291" s="25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5" t="s">
        <v>178</v>
      </c>
      <c r="AU291" s="255" t="s">
        <v>85</v>
      </c>
      <c r="AV291" s="13" t="s">
        <v>83</v>
      </c>
      <c r="AW291" s="13" t="s">
        <v>32</v>
      </c>
      <c r="AX291" s="13" t="s">
        <v>76</v>
      </c>
      <c r="AY291" s="255" t="s">
        <v>168</v>
      </c>
    </row>
    <row r="292" s="13" customFormat="1">
      <c r="A292" s="13"/>
      <c r="B292" s="246"/>
      <c r="C292" s="247"/>
      <c r="D292" s="241" t="s">
        <v>178</v>
      </c>
      <c r="E292" s="248" t="s">
        <v>1</v>
      </c>
      <c r="F292" s="249" t="s">
        <v>1090</v>
      </c>
      <c r="G292" s="247"/>
      <c r="H292" s="248" t="s">
        <v>1</v>
      </c>
      <c r="I292" s="250"/>
      <c r="J292" s="247"/>
      <c r="K292" s="247"/>
      <c r="L292" s="251"/>
      <c r="M292" s="252"/>
      <c r="N292" s="253"/>
      <c r="O292" s="253"/>
      <c r="P292" s="253"/>
      <c r="Q292" s="253"/>
      <c r="R292" s="253"/>
      <c r="S292" s="253"/>
      <c r="T292" s="25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5" t="s">
        <v>178</v>
      </c>
      <c r="AU292" s="255" t="s">
        <v>85</v>
      </c>
      <c r="AV292" s="13" t="s">
        <v>83</v>
      </c>
      <c r="AW292" s="13" t="s">
        <v>32</v>
      </c>
      <c r="AX292" s="13" t="s">
        <v>76</v>
      </c>
      <c r="AY292" s="255" t="s">
        <v>168</v>
      </c>
    </row>
    <row r="293" s="14" customFormat="1">
      <c r="A293" s="14"/>
      <c r="B293" s="256"/>
      <c r="C293" s="257"/>
      <c r="D293" s="241" t="s">
        <v>178</v>
      </c>
      <c r="E293" s="258" t="s">
        <v>1</v>
      </c>
      <c r="F293" s="259" t="s">
        <v>1111</v>
      </c>
      <c r="G293" s="257"/>
      <c r="H293" s="260">
        <v>1</v>
      </c>
      <c r="I293" s="261"/>
      <c r="J293" s="257"/>
      <c r="K293" s="257"/>
      <c r="L293" s="262"/>
      <c r="M293" s="263"/>
      <c r="N293" s="264"/>
      <c r="O293" s="264"/>
      <c r="P293" s="264"/>
      <c r="Q293" s="264"/>
      <c r="R293" s="264"/>
      <c r="S293" s="264"/>
      <c r="T293" s="26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6" t="s">
        <v>178</v>
      </c>
      <c r="AU293" s="266" t="s">
        <v>85</v>
      </c>
      <c r="AV293" s="14" t="s">
        <v>85</v>
      </c>
      <c r="AW293" s="14" t="s">
        <v>32</v>
      </c>
      <c r="AX293" s="14" t="s">
        <v>76</v>
      </c>
      <c r="AY293" s="266" t="s">
        <v>168</v>
      </c>
    </row>
    <row r="294" s="15" customFormat="1">
      <c r="A294" s="15"/>
      <c r="B294" s="267"/>
      <c r="C294" s="268"/>
      <c r="D294" s="241" t="s">
        <v>178</v>
      </c>
      <c r="E294" s="269" t="s">
        <v>1</v>
      </c>
      <c r="F294" s="270" t="s">
        <v>183</v>
      </c>
      <c r="G294" s="268"/>
      <c r="H294" s="271">
        <v>1</v>
      </c>
      <c r="I294" s="272"/>
      <c r="J294" s="268"/>
      <c r="K294" s="268"/>
      <c r="L294" s="273"/>
      <c r="M294" s="274"/>
      <c r="N294" s="275"/>
      <c r="O294" s="275"/>
      <c r="P294" s="275"/>
      <c r="Q294" s="275"/>
      <c r="R294" s="275"/>
      <c r="S294" s="275"/>
      <c r="T294" s="276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77" t="s">
        <v>178</v>
      </c>
      <c r="AU294" s="277" t="s">
        <v>85</v>
      </c>
      <c r="AV294" s="15" t="s">
        <v>174</v>
      </c>
      <c r="AW294" s="15" t="s">
        <v>32</v>
      </c>
      <c r="AX294" s="15" t="s">
        <v>83</v>
      </c>
      <c r="AY294" s="277" t="s">
        <v>168</v>
      </c>
    </row>
    <row r="295" s="2" customFormat="1" ht="24.15" customHeight="1">
      <c r="A295" s="39"/>
      <c r="B295" s="40"/>
      <c r="C295" s="228" t="s">
        <v>394</v>
      </c>
      <c r="D295" s="228" t="s">
        <v>170</v>
      </c>
      <c r="E295" s="229" t="s">
        <v>1112</v>
      </c>
      <c r="F295" s="230" t="s">
        <v>1113</v>
      </c>
      <c r="G295" s="231" t="s">
        <v>695</v>
      </c>
      <c r="H295" s="232">
        <v>4</v>
      </c>
      <c r="I295" s="233"/>
      <c r="J295" s="234">
        <f>ROUND(I295*H295,2)</f>
        <v>0</v>
      </c>
      <c r="K295" s="230" t="s">
        <v>173</v>
      </c>
      <c r="L295" s="45"/>
      <c r="M295" s="235" t="s">
        <v>1</v>
      </c>
      <c r="N295" s="236" t="s">
        <v>41</v>
      </c>
      <c r="O295" s="92"/>
      <c r="P295" s="237">
        <f>O295*H295</f>
        <v>0</v>
      </c>
      <c r="Q295" s="237">
        <v>0.091259999999999994</v>
      </c>
      <c r="R295" s="237">
        <f>Q295*H295</f>
        <v>0.36503999999999998</v>
      </c>
      <c r="S295" s="237">
        <v>0</v>
      </c>
      <c r="T295" s="238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9" t="s">
        <v>174</v>
      </c>
      <c r="AT295" s="239" t="s">
        <v>170</v>
      </c>
      <c r="AU295" s="239" t="s">
        <v>85</v>
      </c>
      <c r="AY295" s="18" t="s">
        <v>168</v>
      </c>
      <c r="BE295" s="240">
        <f>IF(N295="základní",J295,0)</f>
        <v>0</v>
      </c>
      <c r="BF295" s="240">
        <f>IF(N295="snížená",J295,0)</f>
        <v>0</v>
      </c>
      <c r="BG295" s="240">
        <f>IF(N295="zákl. přenesená",J295,0)</f>
        <v>0</v>
      </c>
      <c r="BH295" s="240">
        <f>IF(N295="sníž. přenesená",J295,0)</f>
        <v>0</v>
      </c>
      <c r="BI295" s="240">
        <f>IF(N295="nulová",J295,0)</f>
        <v>0</v>
      </c>
      <c r="BJ295" s="18" t="s">
        <v>83</v>
      </c>
      <c r="BK295" s="240">
        <f>ROUND(I295*H295,2)</f>
        <v>0</v>
      </c>
      <c r="BL295" s="18" t="s">
        <v>174</v>
      </c>
      <c r="BM295" s="239" t="s">
        <v>1114</v>
      </c>
    </row>
    <row r="296" s="2" customFormat="1">
      <c r="A296" s="39"/>
      <c r="B296" s="40"/>
      <c r="C296" s="41"/>
      <c r="D296" s="241" t="s">
        <v>176</v>
      </c>
      <c r="E296" s="41"/>
      <c r="F296" s="242" t="s">
        <v>1115</v>
      </c>
      <c r="G296" s="41"/>
      <c r="H296" s="41"/>
      <c r="I296" s="243"/>
      <c r="J296" s="41"/>
      <c r="K296" s="41"/>
      <c r="L296" s="45"/>
      <c r="M296" s="244"/>
      <c r="N296" s="245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176</v>
      </c>
      <c r="AU296" s="18" t="s">
        <v>85</v>
      </c>
    </row>
    <row r="297" s="13" customFormat="1">
      <c r="A297" s="13"/>
      <c r="B297" s="246"/>
      <c r="C297" s="247"/>
      <c r="D297" s="241" t="s">
        <v>178</v>
      </c>
      <c r="E297" s="248" t="s">
        <v>1</v>
      </c>
      <c r="F297" s="249" t="s">
        <v>1089</v>
      </c>
      <c r="G297" s="247"/>
      <c r="H297" s="248" t="s">
        <v>1</v>
      </c>
      <c r="I297" s="250"/>
      <c r="J297" s="247"/>
      <c r="K297" s="247"/>
      <c r="L297" s="251"/>
      <c r="M297" s="252"/>
      <c r="N297" s="253"/>
      <c r="O297" s="253"/>
      <c r="P297" s="253"/>
      <c r="Q297" s="253"/>
      <c r="R297" s="253"/>
      <c r="S297" s="253"/>
      <c r="T297" s="25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5" t="s">
        <v>178</v>
      </c>
      <c r="AU297" s="255" t="s">
        <v>85</v>
      </c>
      <c r="AV297" s="13" t="s">
        <v>83</v>
      </c>
      <c r="AW297" s="13" t="s">
        <v>32</v>
      </c>
      <c r="AX297" s="13" t="s">
        <v>76</v>
      </c>
      <c r="AY297" s="255" t="s">
        <v>168</v>
      </c>
    </row>
    <row r="298" s="13" customFormat="1">
      <c r="A298" s="13"/>
      <c r="B298" s="246"/>
      <c r="C298" s="247"/>
      <c r="D298" s="241" t="s">
        <v>178</v>
      </c>
      <c r="E298" s="248" t="s">
        <v>1</v>
      </c>
      <c r="F298" s="249" t="s">
        <v>1090</v>
      </c>
      <c r="G298" s="247"/>
      <c r="H298" s="248" t="s">
        <v>1</v>
      </c>
      <c r="I298" s="250"/>
      <c r="J298" s="247"/>
      <c r="K298" s="247"/>
      <c r="L298" s="251"/>
      <c r="M298" s="252"/>
      <c r="N298" s="253"/>
      <c r="O298" s="253"/>
      <c r="P298" s="253"/>
      <c r="Q298" s="253"/>
      <c r="R298" s="253"/>
      <c r="S298" s="253"/>
      <c r="T298" s="25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5" t="s">
        <v>178</v>
      </c>
      <c r="AU298" s="255" t="s">
        <v>85</v>
      </c>
      <c r="AV298" s="13" t="s">
        <v>83</v>
      </c>
      <c r="AW298" s="13" t="s">
        <v>32</v>
      </c>
      <c r="AX298" s="13" t="s">
        <v>76</v>
      </c>
      <c r="AY298" s="255" t="s">
        <v>168</v>
      </c>
    </row>
    <row r="299" s="14" customFormat="1">
      <c r="A299" s="14"/>
      <c r="B299" s="256"/>
      <c r="C299" s="257"/>
      <c r="D299" s="241" t="s">
        <v>178</v>
      </c>
      <c r="E299" s="258" t="s">
        <v>1</v>
      </c>
      <c r="F299" s="259" t="s">
        <v>1116</v>
      </c>
      <c r="G299" s="257"/>
      <c r="H299" s="260">
        <v>4</v>
      </c>
      <c r="I299" s="261"/>
      <c r="J299" s="257"/>
      <c r="K299" s="257"/>
      <c r="L299" s="262"/>
      <c r="M299" s="263"/>
      <c r="N299" s="264"/>
      <c r="O299" s="264"/>
      <c r="P299" s="264"/>
      <c r="Q299" s="264"/>
      <c r="R299" s="264"/>
      <c r="S299" s="264"/>
      <c r="T299" s="26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6" t="s">
        <v>178</v>
      </c>
      <c r="AU299" s="266" t="s">
        <v>85</v>
      </c>
      <c r="AV299" s="14" t="s">
        <v>85</v>
      </c>
      <c r="AW299" s="14" t="s">
        <v>32</v>
      </c>
      <c r="AX299" s="14" t="s">
        <v>76</v>
      </c>
      <c r="AY299" s="266" t="s">
        <v>168</v>
      </c>
    </row>
    <row r="300" s="15" customFormat="1">
      <c r="A300" s="15"/>
      <c r="B300" s="267"/>
      <c r="C300" s="268"/>
      <c r="D300" s="241" t="s">
        <v>178</v>
      </c>
      <c r="E300" s="269" t="s">
        <v>1</v>
      </c>
      <c r="F300" s="270" t="s">
        <v>183</v>
      </c>
      <c r="G300" s="268"/>
      <c r="H300" s="271">
        <v>4</v>
      </c>
      <c r="I300" s="272"/>
      <c r="J300" s="268"/>
      <c r="K300" s="268"/>
      <c r="L300" s="273"/>
      <c r="M300" s="274"/>
      <c r="N300" s="275"/>
      <c r="O300" s="275"/>
      <c r="P300" s="275"/>
      <c r="Q300" s="275"/>
      <c r="R300" s="275"/>
      <c r="S300" s="275"/>
      <c r="T300" s="27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7" t="s">
        <v>178</v>
      </c>
      <c r="AU300" s="277" t="s">
        <v>85</v>
      </c>
      <c r="AV300" s="15" t="s">
        <v>174</v>
      </c>
      <c r="AW300" s="15" t="s">
        <v>32</v>
      </c>
      <c r="AX300" s="15" t="s">
        <v>83</v>
      </c>
      <c r="AY300" s="277" t="s">
        <v>168</v>
      </c>
    </row>
    <row r="301" s="2" customFormat="1" ht="24.15" customHeight="1">
      <c r="A301" s="39"/>
      <c r="B301" s="40"/>
      <c r="C301" s="228" t="s">
        <v>403</v>
      </c>
      <c r="D301" s="228" t="s">
        <v>170</v>
      </c>
      <c r="E301" s="229" t="s">
        <v>1117</v>
      </c>
      <c r="F301" s="230" t="s">
        <v>1118</v>
      </c>
      <c r="G301" s="231" t="s">
        <v>695</v>
      </c>
      <c r="H301" s="232">
        <v>1</v>
      </c>
      <c r="I301" s="233"/>
      <c r="J301" s="234">
        <f>ROUND(I301*H301,2)</f>
        <v>0</v>
      </c>
      <c r="K301" s="230" t="s">
        <v>173</v>
      </c>
      <c r="L301" s="45"/>
      <c r="M301" s="235" t="s">
        <v>1</v>
      </c>
      <c r="N301" s="236" t="s">
        <v>41</v>
      </c>
      <c r="O301" s="92"/>
      <c r="P301" s="237">
        <f>O301*H301</f>
        <v>0</v>
      </c>
      <c r="Q301" s="237">
        <v>0.10931</v>
      </c>
      <c r="R301" s="237">
        <f>Q301*H301</f>
        <v>0.10931</v>
      </c>
      <c r="S301" s="237">
        <v>0</v>
      </c>
      <c r="T301" s="238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9" t="s">
        <v>174</v>
      </c>
      <c r="AT301" s="239" t="s">
        <v>170</v>
      </c>
      <c r="AU301" s="239" t="s">
        <v>85</v>
      </c>
      <c r="AY301" s="18" t="s">
        <v>168</v>
      </c>
      <c r="BE301" s="240">
        <f>IF(N301="základní",J301,0)</f>
        <v>0</v>
      </c>
      <c r="BF301" s="240">
        <f>IF(N301="snížená",J301,0)</f>
        <v>0</v>
      </c>
      <c r="BG301" s="240">
        <f>IF(N301="zákl. přenesená",J301,0)</f>
        <v>0</v>
      </c>
      <c r="BH301" s="240">
        <f>IF(N301="sníž. přenesená",J301,0)</f>
        <v>0</v>
      </c>
      <c r="BI301" s="240">
        <f>IF(N301="nulová",J301,0)</f>
        <v>0</v>
      </c>
      <c r="BJ301" s="18" t="s">
        <v>83</v>
      </c>
      <c r="BK301" s="240">
        <f>ROUND(I301*H301,2)</f>
        <v>0</v>
      </c>
      <c r="BL301" s="18" t="s">
        <v>174</v>
      </c>
      <c r="BM301" s="239" t="s">
        <v>1119</v>
      </c>
    </row>
    <row r="302" s="2" customFormat="1">
      <c r="A302" s="39"/>
      <c r="B302" s="40"/>
      <c r="C302" s="41"/>
      <c r="D302" s="241" t="s">
        <v>176</v>
      </c>
      <c r="E302" s="41"/>
      <c r="F302" s="242" t="s">
        <v>1120</v>
      </c>
      <c r="G302" s="41"/>
      <c r="H302" s="41"/>
      <c r="I302" s="243"/>
      <c r="J302" s="41"/>
      <c r="K302" s="41"/>
      <c r="L302" s="45"/>
      <c r="M302" s="244"/>
      <c r="N302" s="245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176</v>
      </c>
      <c r="AU302" s="18" t="s">
        <v>85</v>
      </c>
    </row>
    <row r="303" s="13" customFormat="1">
      <c r="A303" s="13"/>
      <c r="B303" s="246"/>
      <c r="C303" s="247"/>
      <c r="D303" s="241" t="s">
        <v>178</v>
      </c>
      <c r="E303" s="248" t="s">
        <v>1</v>
      </c>
      <c r="F303" s="249" t="s">
        <v>1089</v>
      </c>
      <c r="G303" s="247"/>
      <c r="H303" s="248" t="s">
        <v>1</v>
      </c>
      <c r="I303" s="250"/>
      <c r="J303" s="247"/>
      <c r="K303" s="247"/>
      <c r="L303" s="251"/>
      <c r="M303" s="252"/>
      <c r="N303" s="253"/>
      <c r="O303" s="253"/>
      <c r="P303" s="253"/>
      <c r="Q303" s="253"/>
      <c r="R303" s="253"/>
      <c r="S303" s="253"/>
      <c r="T303" s="25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5" t="s">
        <v>178</v>
      </c>
      <c r="AU303" s="255" t="s">
        <v>85</v>
      </c>
      <c r="AV303" s="13" t="s">
        <v>83</v>
      </c>
      <c r="AW303" s="13" t="s">
        <v>32</v>
      </c>
      <c r="AX303" s="13" t="s">
        <v>76</v>
      </c>
      <c r="AY303" s="255" t="s">
        <v>168</v>
      </c>
    </row>
    <row r="304" s="13" customFormat="1">
      <c r="A304" s="13"/>
      <c r="B304" s="246"/>
      <c r="C304" s="247"/>
      <c r="D304" s="241" t="s">
        <v>178</v>
      </c>
      <c r="E304" s="248" t="s">
        <v>1</v>
      </c>
      <c r="F304" s="249" t="s">
        <v>1090</v>
      </c>
      <c r="G304" s="247"/>
      <c r="H304" s="248" t="s">
        <v>1</v>
      </c>
      <c r="I304" s="250"/>
      <c r="J304" s="247"/>
      <c r="K304" s="247"/>
      <c r="L304" s="251"/>
      <c r="M304" s="252"/>
      <c r="N304" s="253"/>
      <c r="O304" s="253"/>
      <c r="P304" s="253"/>
      <c r="Q304" s="253"/>
      <c r="R304" s="253"/>
      <c r="S304" s="253"/>
      <c r="T304" s="25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5" t="s">
        <v>178</v>
      </c>
      <c r="AU304" s="255" t="s">
        <v>85</v>
      </c>
      <c r="AV304" s="13" t="s">
        <v>83</v>
      </c>
      <c r="AW304" s="13" t="s">
        <v>32</v>
      </c>
      <c r="AX304" s="13" t="s">
        <v>76</v>
      </c>
      <c r="AY304" s="255" t="s">
        <v>168</v>
      </c>
    </row>
    <row r="305" s="14" customFormat="1">
      <c r="A305" s="14"/>
      <c r="B305" s="256"/>
      <c r="C305" s="257"/>
      <c r="D305" s="241" t="s">
        <v>178</v>
      </c>
      <c r="E305" s="258" t="s">
        <v>1</v>
      </c>
      <c r="F305" s="259" t="s">
        <v>1121</v>
      </c>
      <c r="G305" s="257"/>
      <c r="H305" s="260">
        <v>1</v>
      </c>
      <c r="I305" s="261"/>
      <c r="J305" s="257"/>
      <c r="K305" s="257"/>
      <c r="L305" s="262"/>
      <c r="M305" s="263"/>
      <c r="N305" s="264"/>
      <c r="O305" s="264"/>
      <c r="P305" s="264"/>
      <c r="Q305" s="264"/>
      <c r="R305" s="264"/>
      <c r="S305" s="264"/>
      <c r="T305" s="26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6" t="s">
        <v>178</v>
      </c>
      <c r="AU305" s="266" t="s">
        <v>85</v>
      </c>
      <c r="AV305" s="14" t="s">
        <v>85</v>
      </c>
      <c r="AW305" s="14" t="s">
        <v>32</v>
      </c>
      <c r="AX305" s="14" t="s">
        <v>76</v>
      </c>
      <c r="AY305" s="266" t="s">
        <v>168</v>
      </c>
    </row>
    <row r="306" s="15" customFormat="1">
      <c r="A306" s="15"/>
      <c r="B306" s="267"/>
      <c r="C306" s="268"/>
      <c r="D306" s="241" t="s">
        <v>178</v>
      </c>
      <c r="E306" s="269" t="s">
        <v>1</v>
      </c>
      <c r="F306" s="270" t="s">
        <v>183</v>
      </c>
      <c r="G306" s="268"/>
      <c r="H306" s="271">
        <v>1</v>
      </c>
      <c r="I306" s="272"/>
      <c r="J306" s="268"/>
      <c r="K306" s="268"/>
      <c r="L306" s="273"/>
      <c r="M306" s="274"/>
      <c r="N306" s="275"/>
      <c r="O306" s="275"/>
      <c r="P306" s="275"/>
      <c r="Q306" s="275"/>
      <c r="R306" s="275"/>
      <c r="S306" s="275"/>
      <c r="T306" s="276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7" t="s">
        <v>178</v>
      </c>
      <c r="AU306" s="277" t="s">
        <v>85</v>
      </c>
      <c r="AV306" s="15" t="s">
        <v>174</v>
      </c>
      <c r="AW306" s="15" t="s">
        <v>32</v>
      </c>
      <c r="AX306" s="15" t="s">
        <v>83</v>
      </c>
      <c r="AY306" s="277" t="s">
        <v>168</v>
      </c>
    </row>
    <row r="307" s="2" customFormat="1" ht="24.15" customHeight="1">
      <c r="A307" s="39"/>
      <c r="B307" s="40"/>
      <c r="C307" s="228" t="s">
        <v>410</v>
      </c>
      <c r="D307" s="228" t="s">
        <v>170</v>
      </c>
      <c r="E307" s="229" t="s">
        <v>1122</v>
      </c>
      <c r="F307" s="230" t="s">
        <v>1123</v>
      </c>
      <c r="G307" s="231" t="s">
        <v>695</v>
      </c>
      <c r="H307" s="232">
        <v>2</v>
      </c>
      <c r="I307" s="233"/>
      <c r="J307" s="234">
        <f>ROUND(I307*H307,2)</f>
        <v>0</v>
      </c>
      <c r="K307" s="230" t="s">
        <v>173</v>
      </c>
      <c r="L307" s="45"/>
      <c r="M307" s="235" t="s">
        <v>1</v>
      </c>
      <c r="N307" s="236" t="s">
        <v>41</v>
      </c>
      <c r="O307" s="92"/>
      <c r="P307" s="237">
        <f>O307*H307</f>
        <v>0</v>
      </c>
      <c r="Q307" s="237">
        <v>0.14138999999999999</v>
      </c>
      <c r="R307" s="237">
        <f>Q307*H307</f>
        <v>0.28277999999999998</v>
      </c>
      <c r="S307" s="237">
        <v>0</v>
      </c>
      <c r="T307" s="238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9" t="s">
        <v>174</v>
      </c>
      <c r="AT307" s="239" t="s">
        <v>170</v>
      </c>
      <c r="AU307" s="239" t="s">
        <v>85</v>
      </c>
      <c r="AY307" s="18" t="s">
        <v>168</v>
      </c>
      <c r="BE307" s="240">
        <f>IF(N307="základní",J307,0)</f>
        <v>0</v>
      </c>
      <c r="BF307" s="240">
        <f>IF(N307="snížená",J307,0)</f>
        <v>0</v>
      </c>
      <c r="BG307" s="240">
        <f>IF(N307="zákl. přenesená",J307,0)</f>
        <v>0</v>
      </c>
      <c r="BH307" s="240">
        <f>IF(N307="sníž. přenesená",J307,0)</f>
        <v>0</v>
      </c>
      <c r="BI307" s="240">
        <f>IF(N307="nulová",J307,0)</f>
        <v>0</v>
      </c>
      <c r="BJ307" s="18" t="s">
        <v>83</v>
      </c>
      <c r="BK307" s="240">
        <f>ROUND(I307*H307,2)</f>
        <v>0</v>
      </c>
      <c r="BL307" s="18" t="s">
        <v>174</v>
      </c>
      <c r="BM307" s="239" t="s">
        <v>1124</v>
      </c>
    </row>
    <row r="308" s="2" customFormat="1">
      <c r="A308" s="39"/>
      <c r="B308" s="40"/>
      <c r="C308" s="41"/>
      <c r="D308" s="241" t="s">
        <v>176</v>
      </c>
      <c r="E308" s="41"/>
      <c r="F308" s="242" t="s">
        <v>1125</v>
      </c>
      <c r="G308" s="41"/>
      <c r="H308" s="41"/>
      <c r="I308" s="243"/>
      <c r="J308" s="41"/>
      <c r="K308" s="41"/>
      <c r="L308" s="45"/>
      <c r="M308" s="244"/>
      <c r="N308" s="245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176</v>
      </c>
      <c r="AU308" s="18" t="s">
        <v>85</v>
      </c>
    </row>
    <row r="309" s="13" customFormat="1">
      <c r="A309" s="13"/>
      <c r="B309" s="246"/>
      <c r="C309" s="247"/>
      <c r="D309" s="241" t="s">
        <v>178</v>
      </c>
      <c r="E309" s="248" t="s">
        <v>1</v>
      </c>
      <c r="F309" s="249" t="s">
        <v>1089</v>
      </c>
      <c r="G309" s="247"/>
      <c r="H309" s="248" t="s">
        <v>1</v>
      </c>
      <c r="I309" s="250"/>
      <c r="J309" s="247"/>
      <c r="K309" s="247"/>
      <c r="L309" s="251"/>
      <c r="M309" s="252"/>
      <c r="N309" s="253"/>
      <c r="O309" s="253"/>
      <c r="P309" s="253"/>
      <c r="Q309" s="253"/>
      <c r="R309" s="253"/>
      <c r="S309" s="253"/>
      <c r="T309" s="25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5" t="s">
        <v>178</v>
      </c>
      <c r="AU309" s="255" t="s">
        <v>85</v>
      </c>
      <c r="AV309" s="13" t="s">
        <v>83</v>
      </c>
      <c r="AW309" s="13" t="s">
        <v>32</v>
      </c>
      <c r="AX309" s="13" t="s">
        <v>76</v>
      </c>
      <c r="AY309" s="255" t="s">
        <v>168</v>
      </c>
    </row>
    <row r="310" s="13" customFormat="1">
      <c r="A310" s="13"/>
      <c r="B310" s="246"/>
      <c r="C310" s="247"/>
      <c r="D310" s="241" t="s">
        <v>178</v>
      </c>
      <c r="E310" s="248" t="s">
        <v>1</v>
      </c>
      <c r="F310" s="249" t="s">
        <v>1090</v>
      </c>
      <c r="G310" s="247"/>
      <c r="H310" s="248" t="s">
        <v>1</v>
      </c>
      <c r="I310" s="250"/>
      <c r="J310" s="247"/>
      <c r="K310" s="247"/>
      <c r="L310" s="251"/>
      <c r="M310" s="252"/>
      <c r="N310" s="253"/>
      <c r="O310" s="253"/>
      <c r="P310" s="253"/>
      <c r="Q310" s="253"/>
      <c r="R310" s="253"/>
      <c r="S310" s="253"/>
      <c r="T310" s="25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5" t="s">
        <v>178</v>
      </c>
      <c r="AU310" s="255" t="s">
        <v>85</v>
      </c>
      <c r="AV310" s="13" t="s">
        <v>83</v>
      </c>
      <c r="AW310" s="13" t="s">
        <v>32</v>
      </c>
      <c r="AX310" s="13" t="s">
        <v>76</v>
      </c>
      <c r="AY310" s="255" t="s">
        <v>168</v>
      </c>
    </row>
    <row r="311" s="14" customFormat="1">
      <c r="A311" s="14"/>
      <c r="B311" s="256"/>
      <c r="C311" s="257"/>
      <c r="D311" s="241" t="s">
        <v>178</v>
      </c>
      <c r="E311" s="258" t="s">
        <v>1</v>
      </c>
      <c r="F311" s="259" t="s">
        <v>1126</v>
      </c>
      <c r="G311" s="257"/>
      <c r="H311" s="260">
        <v>2</v>
      </c>
      <c r="I311" s="261"/>
      <c r="J311" s="257"/>
      <c r="K311" s="257"/>
      <c r="L311" s="262"/>
      <c r="M311" s="263"/>
      <c r="N311" s="264"/>
      <c r="O311" s="264"/>
      <c r="P311" s="264"/>
      <c r="Q311" s="264"/>
      <c r="R311" s="264"/>
      <c r="S311" s="264"/>
      <c r="T311" s="26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6" t="s">
        <v>178</v>
      </c>
      <c r="AU311" s="266" t="s">
        <v>85</v>
      </c>
      <c r="AV311" s="14" t="s">
        <v>85</v>
      </c>
      <c r="AW311" s="14" t="s">
        <v>32</v>
      </c>
      <c r="AX311" s="14" t="s">
        <v>76</v>
      </c>
      <c r="AY311" s="266" t="s">
        <v>168</v>
      </c>
    </row>
    <row r="312" s="15" customFormat="1">
      <c r="A312" s="15"/>
      <c r="B312" s="267"/>
      <c r="C312" s="268"/>
      <c r="D312" s="241" t="s">
        <v>178</v>
      </c>
      <c r="E312" s="269" t="s">
        <v>1</v>
      </c>
      <c r="F312" s="270" t="s">
        <v>183</v>
      </c>
      <c r="G312" s="268"/>
      <c r="H312" s="271">
        <v>2</v>
      </c>
      <c r="I312" s="272"/>
      <c r="J312" s="268"/>
      <c r="K312" s="268"/>
      <c r="L312" s="273"/>
      <c r="M312" s="274"/>
      <c r="N312" s="275"/>
      <c r="O312" s="275"/>
      <c r="P312" s="275"/>
      <c r="Q312" s="275"/>
      <c r="R312" s="275"/>
      <c r="S312" s="275"/>
      <c r="T312" s="276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7" t="s">
        <v>178</v>
      </c>
      <c r="AU312" s="277" t="s">
        <v>85</v>
      </c>
      <c r="AV312" s="15" t="s">
        <v>174</v>
      </c>
      <c r="AW312" s="15" t="s">
        <v>32</v>
      </c>
      <c r="AX312" s="15" t="s">
        <v>83</v>
      </c>
      <c r="AY312" s="277" t="s">
        <v>168</v>
      </c>
    </row>
    <row r="313" s="2" customFormat="1" ht="37.8" customHeight="1">
      <c r="A313" s="39"/>
      <c r="B313" s="40"/>
      <c r="C313" s="228" t="s">
        <v>421</v>
      </c>
      <c r="D313" s="228" t="s">
        <v>170</v>
      </c>
      <c r="E313" s="229" t="s">
        <v>1127</v>
      </c>
      <c r="F313" s="230" t="s">
        <v>1128</v>
      </c>
      <c r="G313" s="231" t="s">
        <v>225</v>
      </c>
      <c r="H313" s="232">
        <v>0.127</v>
      </c>
      <c r="I313" s="233"/>
      <c r="J313" s="234">
        <f>ROUND(I313*H313,2)</f>
        <v>0</v>
      </c>
      <c r="K313" s="230" t="s">
        <v>173</v>
      </c>
      <c r="L313" s="45"/>
      <c r="M313" s="235" t="s">
        <v>1</v>
      </c>
      <c r="N313" s="236" t="s">
        <v>41</v>
      </c>
      <c r="O313" s="92"/>
      <c r="P313" s="237">
        <f>O313*H313</f>
        <v>0</v>
      </c>
      <c r="Q313" s="237">
        <v>0.017090000000000001</v>
      </c>
      <c r="R313" s="237">
        <f>Q313*H313</f>
        <v>0.0021704300000000001</v>
      </c>
      <c r="S313" s="237">
        <v>0</v>
      </c>
      <c r="T313" s="238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9" t="s">
        <v>174</v>
      </c>
      <c r="AT313" s="239" t="s">
        <v>170</v>
      </c>
      <c r="AU313" s="239" t="s">
        <v>85</v>
      </c>
      <c r="AY313" s="18" t="s">
        <v>168</v>
      </c>
      <c r="BE313" s="240">
        <f>IF(N313="základní",J313,0)</f>
        <v>0</v>
      </c>
      <c r="BF313" s="240">
        <f>IF(N313="snížená",J313,0)</f>
        <v>0</v>
      </c>
      <c r="BG313" s="240">
        <f>IF(N313="zákl. přenesená",J313,0)</f>
        <v>0</v>
      </c>
      <c r="BH313" s="240">
        <f>IF(N313="sníž. přenesená",J313,0)</f>
        <v>0</v>
      </c>
      <c r="BI313" s="240">
        <f>IF(N313="nulová",J313,0)</f>
        <v>0</v>
      </c>
      <c r="BJ313" s="18" t="s">
        <v>83</v>
      </c>
      <c r="BK313" s="240">
        <f>ROUND(I313*H313,2)</f>
        <v>0</v>
      </c>
      <c r="BL313" s="18" t="s">
        <v>174</v>
      </c>
      <c r="BM313" s="239" t="s">
        <v>1129</v>
      </c>
    </row>
    <row r="314" s="2" customFormat="1">
      <c r="A314" s="39"/>
      <c r="B314" s="40"/>
      <c r="C314" s="41"/>
      <c r="D314" s="241" t="s">
        <v>176</v>
      </c>
      <c r="E314" s="41"/>
      <c r="F314" s="242" t="s">
        <v>1130</v>
      </c>
      <c r="G314" s="41"/>
      <c r="H314" s="41"/>
      <c r="I314" s="243"/>
      <c r="J314" s="41"/>
      <c r="K314" s="41"/>
      <c r="L314" s="45"/>
      <c r="M314" s="244"/>
      <c r="N314" s="245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176</v>
      </c>
      <c r="AU314" s="18" t="s">
        <v>85</v>
      </c>
    </row>
    <row r="315" s="13" customFormat="1">
      <c r="A315" s="13"/>
      <c r="B315" s="246"/>
      <c r="C315" s="247"/>
      <c r="D315" s="241" t="s">
        <v>178</v>
      </c>
      <c r="E315" s="248" t="s">
        <v>1</v>
      </c>
      <c r="F315" s="249" t="s">
        <v>1089</v>
      </c>
      <c r="G315" s="247"/>
      <c r="H315" s="248" t="s">
        <v>1</v>
      </c>
      <c r="I315" s="250"/>
      <c r="J315" s="247"/>
      <c r="K315" s="247"/>
      <c r="L315" s="251"/>
      <c r="M315" s="252"/>
      <c r="N315" s="253"/>
      <c r="O315" s="253"/>
      <c r="P315" s="253"/>
      <c r="Q315" s="253"/>
      <c r="R315" s="253"/>
      <c r="S315" s="253"/>
      <c r="T315" s="254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5" t="s">
        <v>178</v>
      </c>
      <c r="AU315" s="255" t="s">
        <v>85</v>
      </c>
      <c r="AV315" s="13" t="s">
        <v>83</v>
      </c>
      <c r="AW315" s="13" t="s">
        <v>32</v>
      </c>
      <c r="AX315" s="13" t="s">
        <v>76</v>
      </c>
      <c r="AY315" s="255" t="s">
        <v>168</v>
      </c>
    </row>
    <row r="316" s="13" customFormat="1">
      <c r="A316" s="13"/>
      <c r="B316" s="246"/>
      <c r="C316" s="247"/>
      <c r="D316" s="241" t="s">
        <v>178</v>
      </c>
      <c r="E316" s="248" t="s">
        <v>1</v>
      </c>
      <c r="F316" s="249" t="s">
        <v>1131</v>
      </c>
      <c r="G316" s="247"/>
      <c r="H316" s="248" t="s">
        <v>1</v>
      </c>
      <c r="I316" s="250"/>
      <c r="J316" s="247"/>
      <c r="K316" s="247"/>
      <c r="L316" s="251"/>
      <c r="M316" s="252"/>
      <c r="N316" s="253"/>
      <c r="O316" s="253"/>
      <c r="P316" s="253"/>
      <c r="Q316" s="253"/>
      <c r="R316" s="253"/>
      <c r="S316" s="253"/>
      <c r="T316" s="25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5" t="s">
        <v>178</v>
      </c>
      <c r="AU316" s="255" t="s">
        <v>85</v>
      </c>
      <c r="AV316" s="13" t="s">
        <v>83</v>
      </c>
      <c r="AW316" s="13" t="s">
        <v>32</v>
      </c>
      <c r="AX316" s="13" t="s">
        <v>76</v>
      </c>
      <c r="AY316" s="255" t="s">
        <v>168</v>
      </c>
    </row>
    <row r="317" s="14" customFormat="1">
      <c r="A317" s="14"/>
      <c r="B317" s="256"/>
      <c r="C317" s="257"/>
      <c r="D317" s="241" t="s">
        <v>178</v>
      </c>
      <c r="E317" s="258" t="s">
        <v>1</v>
      </c>
      <c r="F317" s="259" t="s">
        <v>1132</v>
      </c>
      <c r="G317" s="257"/>
      <c r="H317" s="260">
        <v>0.127</v>
      </c>
      <c r="I317" s="261"/>
      <c r="J317" s="257"/>
      <c r="K317" s="257"/>
      <c r="L317" s="262"/>
      <c r="M317" s="263"/>
      <c r="N317" s="264"/>
      <c r="O317" s="264"/>
      <c r="P317" s="264"/>
      <c r="Q317" s="264"/>
      <c r="R317" s="264"/>
      <c r="S317" s="264"/>
      <c r="T317" s="26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6" t="s">
        <v>178</v>
      </c>
      <c r="AU317" s="266" t="s">
        <v>85</v>
      </c>
      <c r="AV317" s="14" t="s">
        <v>85</v>
      </c>
      <c r="AW317" s="14" t="s">
        <v>32</v>
      </c>
      <c r="AX317" s="14" t="s">
        <v>76</v>
      </c>
      <c r="AY317" s="266" t="s">
        <v>168</v>
      </c>
    </row>
    <row r="318" s="15" customFormat="1">
      <c r="A318" s="15"/>
      <c r="B318" s="267"/>
      <c r="C318" s="268"/>
      <c r="D318" s="241" t="s">
        <v>178</v>
      </c>
      <c r="E318" s="269" t="s">
        <v>1</v>
      </c>
      <c r="F318" s="270" t="s">
        <v>183</v>
      </c>
      <c r="G318" s="268"/>
      <c r="H318" s="271">
        <v>0.127</v>
      </c>
      <c r="I318" s="272"/>
      <c r="J318" s="268"/>
      <c r="K318" s="268"/>
      <c r="L318" s="273"/>
      <c r="M318" s="274"/>
      <c r="N318" s="275"/>
      <c r="O318" s="275"/>
      <c r="P318" s="275"/>
      <c r="Q318" s="275"/>
      <c r="R318" s="275"/>
      <c r="S318" s="275"/>
      <c r="T318" s="27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7" t="s">
        <v>178</v>
      </c>
      <c r="AU318" s="277" t="s">
        <v>85</v>
      </c>
      <c r="AV318" s="15" t="s">
        <v>174</v>
      </c>
      <c r="AW318" s="15" t="s">
        <v>32</v>
      </c>
      <c r="AX318" s="15" t="s">
        <v>83</v>
      </c>
      <c r="AY318" s="277" t="s">
        <v>168</v>
      </c>
    </row>
    <row r="319" s="2" customFormat="1" ht="24.15" customHeight="1">
      <c r="A319" s="39"/>
      <c r="B319" s="40"/>
      <c r="C319" s="278" t="s">
        <v>428</v>
      </c>
      <c r="D319" s="278" t="s">
        <v>242</v>
      </c>
      <c r="E319" s="279" t="s">
        <v>1133</v>
      </c>
      <c r="F319" s="280" t="s">
        <v>1134</v>
      </c>
      <c r="G319" s="281" t="s">
        <v>225</v>
      </c>
      <c r="H319" s="282">
        <v>0.127</v>
      </c>
      <c r="I319" s="283"/>
      <c r="J319" s="284">
        <f>ROUND(I319*H319,2)</f>
        <v>0</v>
      </c>
      <c r="K319" s="280" t="s">
        <v>173</v>
      </c>
      <c r="L319" s="285"/>
      <c r="M319" s="286" t="s">
        <v>1</v>
      </c>
      <c r="N319" s="287" t="s">
        <v>41</v>
      </c>
      <c r="O319" s="92"/>
      <c r="P319" s="237">
        <f>O319*H319</f>
        <v>0</v>
      </c>
      <c r="Q319" s="237">
        <v>1</v>
      </c>
      <c r="R319" s="237">
        <f>Q319*H319</f>
        <v>0.127</v>
      </c>
      <c r="S319" s="237">
        <v>0</v>
      </c>
      <c r="T319" s="238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9" t="s">
        <v>222</v>
      </c>
      <c r="AT319" s="239" t="s">
        <v>242</v>
      </c>
      <c r="AU319" s="239" t="s">
        <v>85</v>
      </c>
      <c r="AY319" s="18" t="s">
        <v>168</v>
      </c>
      <c r="BE319" s="240">
        <f>IF(N319="základní",J319,0)</f>
        <v>0</v>
      </c>
      <c r="BF319" s="240">
        <f>IF(N319="snížená",J319,0)</f>
        <v>0</v>
      </c>
      <c r="BG319" s="240">
        <f>IF(N319="zákl. přenesená",J319,0)</f>
        <v>0</v>
      </c>
      <c r="BH319" s="240">
        <f>IF(N319="sníž. přenesená",J319,0)</f>
        <v>0</v>
      </c>
      <c r="BI319" s="240">
        <f>IF(N319="nulová",J319,0)</f>
        <v>0</v>
      </c>
      <c r="BJ319" s="18" t="s">
        <v>83</v>
      </c>
      <c r="BK319" s="240">
        <f>ROUND(I319*H319,2)</f>
        <v>0</v>
      </c>
      <c r="BL319" s="18" t="s">
        <v>174</v>
      </c>
      <c r="BM319" s="239" t="s">
        <v>1135</v>
      </c>
    </row>
    <row r="320" s="2" customFormat="1">
      <c r="A320" s="39"/>
      <c r="B320" s="40"/>
      <c r="C320" s="41"/>
      <c r="D320" s="241" t="s">
        <v>176</v>
      </c>
      <c r="E320" s="41"/>
      <c r="F320" s="242" t="s">
        <v>1134</v>
      </c>
      <c r="G320" s="41"/>
      <c r="H320" s="41"/>
      <c r="I320" s="243"/>
      <c r="J320" s="41"/>
      <c r="K320" s="41"/>
      <c r="L320" s="45"/>
      <c r="M320" s="244"/>
      <c r="N320" s="245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176</v>
      </c>
      <c r="AU320" s="18" t="s">
        <v>85</v>
      </c>
    </row>
    <row r="321" s="2" customFormat="1">
      <c r="A321" s="39"/>
      <c r="B321" s="40"/>
      <c r="C321" s="41"/>
      <c r="D321" s="241" t="s">
        <v>914</v>
      </c>
      <c r="E321" s="41"/>
      <c r="F321" s="299" t="s">
        <v>1136</v>
      </c>
      <c r="G321" s="41"/>
      <c r="H321" s="41"/>
      <c r="I321" s="243"/>
      <c r="J321" s="41"/>
      <c r="K321" s="41"/>
      <c r="L321" s="45"/>
      <c r="M321" s="244"/>
      <c r="N321" s="245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914</v>
      </c>
      <c r="AU321" s="18" t="s">
        <v>85</v>
      </c>
    </row>
    <row r="322" s="2" customFormat="1" ht="16.5" customHeight="1">
      <c r="A322" s="39"/>
      <c r="B322" s="40"/>
      <c r="C322" s="228" t="s">
        <v>434</v>
      </c>
      <c r="D322" s="228" t="s">
        <v>170</v>
      </c>
      <c r="E322" s="229" t="s">
        <v>1137</v>
      </c>
      <c r="F322" s="230" t="s">
        <v>1138</v>
      </c>
      <c r="G322" s="231" t="s">
        <v>194</v>
      </c>
      <c r="H322" s="232">
        <v>0.25</v>
      </c>
      <c r="I322" s="233"/>
      <c r="J322" s="234">
        <f>ROUND(I322*H322,2)</f>
        <v>0</v>
      </c>
      <c r="K322" s="230" t="s">
        <v>173</v>
      </c>
      <c r="L322" s="45"/>
      <c r="M322" s="235" t="s">
        <v>1</v>
      </c>
      <c r="N322" s="236" t="s">
        <v>41</v>
      </c>
      <c r="O322" s="92"/>
      <c r="P322" s="237">
        <f>O322*H322</f>
        <v>0</v>
      </c>
      <c r="Q322" s="237">
        <v>2.4533</v>
      </c>
      <c r="R322" s="237">
        <f>Q322*H322</f>
        <v>0.61332500000000001</v>
      </c>
      <c r="S322" s="237">
        <v>0</v>
      </c>
      <c r="T322" s="238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9" t="s">
        <v>174</v>
      </c>
      <c r="AT322" s="239" t="s">
        <v>170</v>
      </c>
      <c r="AU322" s="239" t="s">
        <v>85</v>
      </c>
      <c r="AY322" s="18" t="s">
        <v>168</v>
      </c>
      <c r="BE322" s="240">
        <f>IF(N322="základní",J322,0)</f>
        <v>0</v>
      </c>
      <c r="BF322" s="240">
        <f>IF(N322="snížená",J322,0)</f>
        <v>0</v>
      </c>
      <c r="BG322" s="240">
        <f>IF(N322="zákl. přenesená",J322,0)</f>
        <v>0</v>
      </c>
      <c r="BH322" s="240">
        <f>IF(N322="sníž. přenesená",J322,0)</f>
        <v>0</v>
      </c>
      <c r="BI322" s="240">
        <f>IF(N322="nulová",J322,0)</f>
        <v>0</v>
      </c>
      <c r="BJ322" s="18" t="s">
        <v>83</v>
      </c>
      <c r="BK322" s="240">
        <f>ROUND(I322*H322,2)</f>
        <v>0</v>
      </c>
      <c r="BL322" s="18" t="s">
        <v>174</v>
      </c>
      <c r="BM322" s="239" t="s">
        <v>1139</v>
      </c>
    </row>
    <row r="323" s="2" customFormat="1">
      <c r="A323" s="39"/>
      <c r="B323" s="40"/>
      <c r="C323" s="41"/>
      <c r="D323" s="241" t="s">
        <v>176</v>
      </c>
      <c r="E323" s="41"/>
      <c r="F323" s="242" t="s">
        <v>1140</v>
      </c>
      <c r="G323" s="41"/>
      <c r="H323" s="41"/>
      <c r="I323" s="243"/>
      <c r="J323" s="41"/>
      <c r="K323" s="41"/>
      <c r="L323" s="45"/>
      <c r="M323" s="244"/>
      <c r="N323" s="245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176</v>
      </c>
      <c r="AU323" s="18" t="s">
        <v>85</v>
      </c>
    </row>
    <row r="324" s="13" customFormat="1">
      <c r="A324" s="13"/>
      <c r="B324" s="246"/>
      <c r="C324" s="247"/>
      <c r="D324" s="241" t="s">
        <v>178</v>
      </c>
      <c r="E324" s="248" t="s">
        <v>1</v>
      </c>
      <c r="F324" s="249" t="s">
        <v>1089</v>
      </c>
      <c r="G324" s="247"/>
      <c r="H324" s="248" t="s">
        <v>1</v>
      </c>
      <c r="I324" s="250"/>
      <c r="J324" s="247"/>
      <c r="K324" s="247"/>
      <c r="L324" s="251"/>
      <c r="M324" s="252"/>
      <c r="N324" s="253"/>
      <c r="O324" s="253"/>
      <c r="P324" s="253"/>
      <c r="Q324" s="253"/>
      <c r="R324" s="253"/>
      <c r="S324" s="253"/>
      <c r="T324" s="25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5" t="s">
        <v>178</v>
      </c>
      <c r="AU324" s="255" t="s">
        <v>85</v>
      </c>
      <c r="AV324" s="13" t="s">
        <v>83</v>
      </c>
      <c r="AW324" s="13" t="s">
        <v>32</v>
      </c>
      <c r="AX324" s="13" t="s">
        <v>76</v>
      </c>
      <c r="AY324" s="255" t="s">
        <v>168</v>
      </c>
    </row>
    <row r="325" s="13" customFormat="1">
      <c r="A325" s="13"/>
      <c r="B325" s="246"/>
      <c r="C325" s="247"/>
      <c r="D325" s="241" t="s">
        <v>178</v>
      </c>
      <c r="E325" s="248" t="s">
        <v>1</v>
      </c>
      <c r="F325" s="249" t="s">
        <v>1141</v>
      </c>
      <c r="G325" s="247"/>
      <c r="H325" s="248" t="s">
        <v>1</v>
      </c>
      <c r="I325" s="250"/>
      <c r="J325" s="247"/>
      <c r="K325" s="247"/>
      <c r="L325" s="251"/>
      <c r="M325" s="252"/>
      <c r="N325" s="253"/>
      <c r="O325" s="253"/>
      <c r="P325" s="253"/>
      <c r="Q325" s="253"/>
      <c r="R325" s="253"/>
      <c r="S325" s="253"/>
      <c r="T325" s="25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5" t="s">
        <v>178</v>
      </c>
      <c r="AU325" s="255" t="s">
        <v>85</v>
      </c>
      <c r="AV325" s="13" t="s">
        <v>83</v>
      </c>
      <c r="AW325" s="13" t="s">
        <v>32</v>
      </c>
      <c r="AX325" s="13" t="s">
        <v>76</v>
      </c>
      <c r="AY325" s="255" t="s">
        <v>168</v>
      </c>
    </row>
    <row r="326" s="14" customFormat="1">
      <c r="A326" s="14"/>
      <c r="B326" s="256"/>
      <c r="C326" s="257"/>
      <c r="D326" s="241" t="s">
        <v>178</v>
      </c>
      <c r="E326" s="258" t="s">
        <v>1</v>
      </c>
      <c r="F326" s="259" t="s">
        <v>1142</v>
      </c>
      <c r="G326" s="257"/>
      <c r="H326" s="260">
        <v>0.25</v>
      </c>
      <c r="I326" s="261"/>
      <c r="J326" s="257"/>
      <c r="K326" s="257"/>
      <c r="L326" s="262"/>
      <c r="M326" s="263"/>
      <c r="N326" s="264"/>
      <c r="O326" s="264"/>
      <c r="P326" s="264"/>
      <c r="Q326" s="264"/>
      <c r="R326" s="264"/>
      <c r="S326" s="264"/>
      <c r="T326" s="26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6" t="s">
        <v>178</v>
      </c>
      <c r="AU326" s="266" t="s">
        <v>85</v>
      </c>
      <c r="AV326" s="14" t="s">
        <v>85</v>
      </c>
      <c r="AW326" s="14" t="s">
        <v>32</v>
      </c>
      <c r="AX326" s="14" t="s">
        <v>76</v>
      </c>
      <c r="AY326" s="266" t="s">
        <v>168</v>
      </c>
    </row>
    <row r="327" s="15" customFormat="1">
      <c r="A327" s="15"/>
      <c r="B327" s="267"/>
      <c r="C327" s="268"/>
      <c r="D327" s="241" t="s">
        <v>178</v>
      </c>
      <c r="E327" s="269" t="s">
        <v>1</v>
      </c>
      <c r="F327" s="270" t="s">
        <v>183</v>
      </c>
      <c r="G327" s="268"/>
      <c r="H327" s="271">
        <v>0.25</v>
      </c>
      <c r="I327" s="272"/>
      <c r="J327" s="268"/>
      <c r="K327" s="268"/>
      <c r="L327" s="273"/>
      <c r="M327" s="274"/>
      <c r="N327" s="275"/>
      <c r="O327" s="275"/>
      <c r="P327" s="275"/>
      <c r="Q327" s="275"/>
      <c r="R327" s="275"/>
      <c r="S327" s="275"/>
      <c r="T327" s="276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7" t="s">
        <v>178</v>
      </c>
      <c r="AU327" s="277" t="s">
        <v>85</v>
      </c>
      <c r="AV327" s="15" t="s">
        <v>174</v>
      </c>
      <c r="AW327" s="15" t="s">
        <v>32</v>
      </c>
      <c r="AX327" s="15" t="s">
        <v>83</v>
      </c>
      <c r="AY327" s="277" t="s">
        <v>168</v>
      </c>
    </row>
    <row r="328" s="2" customFormat="1" ht="21.75" customHeight="1">
      <c r="A328" s="39"/>
      <c r="B328" s="40"/>
      <c r="C328" s="228" t="s">
        <v>443</v>
      </c>
      <c r="D328" s="228" t="s">
        <v>170</v>
      </c>
      <c r="E328" s="229" t="s">
        <v>1143</v>
      </c>
      <c r="F328" s="230" t="s">
        <v>1144</v>
      </c>
      <c r="G328" s="231" t="s">
        <v>225</v>
      </c>
      <c r="H328" s="232">
        <v>0.025000000000000001</v>
      </c>
      <c r="I328" s="233"/>
      <c r="J328" s="234">
        <f>ROUND(I328*H328,2)</f>
        <v>0</v>
      </c>
      <c r="K328" s="230" t="s">
        <v>173</v>
      </c>
      <c r="L328" s="45"/>
      <c r="M328" s="235" t="s">
        <v>1</v>
      </c>
      <c r="N328" s="236" t="s">
        <v>41</v>
      </c>
      <c r="O328" s="92"/>
      <c r="P328" s="237">
        <f>O328*H328</f>
        <v>0</v>
      </c>
      <c r="Q328" s="237">
        <v>1.04575</v>
      </c>
      <c r="R328" s="237">
        <f>Q328*H328</f>
        <v>0.02614375</v>
      </c>
      <c r="S328" s="237">
        <v>0</v>
      </c>
      <c r="T328" s="238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9" t="s">
        <v>174</v>
      </c>
      <c r="AT328" s="239" t="s">
        <v>170</v>
      </c>
      <c r="AU328" s="239" t="s">
        <v>85</v>
      </c>
      <c r="AY328" s="18" t="s">
        <v>168</v>
      </c>
      <c r="BE328" s="240">
        <f>IF(N328="základní",J328,0)</f>
        <v>0</v>
      </c>
      <c r="BF328" s="240">
        <f>IF(N328="snížená",J328,0)</f>
        <v>0</v>
      </c>
      <c r="BG328" s="240">
        <f>IF(N328="zákl. přenesená",J328,0)</f>
        <v>0</v>
      </c>
      <c r="BH328" s="240">
        <f>IF(N328="sníž. přenesená",J328,0)</f>
        <v>0</v>
      </c>
      <c r="BI328" s="240">
        <f>IF(N328="nulová",J328,0)</f>
        <v>0</v>
      </c>
      <c r="BJ328" s="18" t="s">
        <v>83</v>
      </c>
      <c r="BK328" s="240">
        <f>ROUND(I328*H328,2)</f>
        <v>0</v>
      </c>
      <c r="BL328" s="18" t="s">
        <v>174</v>
      </c>
      <c r="BM328" s="239" t="s">
        <v>1145</v>
      </c>
    </row>
    <row r="329" s="2" customFormat="1">
      <c r="A329" s="39"/>
      <c r="B329" s="40"/>
      <c r="C329" s="41"/>
      <c r="D329" s="241" t="s">
        <v>176</v>
      </c>
      <c r="E329" s="41"/>
      <c r="F329" s="242" t="s">
        <v>1146</v>
      </c>
      <c r="G329" s="41"/>
      <c r="H329" s="41"/>
      <c r="I329" s="243"/>
      <c r="J329" s="41"/>
      <c r="K329" s="41"/>
      <c r="L329" s="45"/>
      <c r="M329" s="244"/>
      <c r="N329" s="245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176</v>
      </c>
      <c r="AU329" s="18" t="s">
        <v>85</v>
      </c>
    </row>
    <row r="330" s="13" customFormat="1">
      <c r="A330" s="13"/>
      <c r="B330" s="246"/>
      <c r="C330" s="247"/>
      <c r="D330" s="241" t="s">
        <v>178</v>
      </c>
      <c r="E330" s="248" t="s">
        <v>1</v>
      </c>
      <c r="F330" s="249" t="s">
        <v>1089</v>
      </c>
      <c r="G330" s="247"/>
      <c r="H330" s="248" t="s">
        <v>1</v>
      </c>
      <c r="I330" s="250"/>
      <c r="J330" s="247"/>
      <c r="K330" s="247"/>
      <c r="L330" s="251"/>
      <c r="M330" s="252"/>
      <c r="N330" s="253"/>
      <c r="O330" s="253"/>
      <c r="P330" s="253"/>
      <c r="Q330" s="253"/>
      <c r="R330" s="253"/>
      <c r="S330" s="253"/>
      <c r="T330" s="25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5" t="s">
        <v>178</v>
      </c>
      <c r="AU330" s="255" t="s">
        <v>85</v>
      </c>
      <c r="AV330" s="13" t="s">
        <v>83</v>
      </c>
      <c r="AW330" s="13" t="s">
        <v>32</v>
      </c>
      <c r="AX330" s="13" t="s">
        <v>76</v>
      </c>
      <c r="AY330" s="255" t="s">
        <v>168</v>
      </c>
    </row>
    <row r="331" s="13" customFormat="1">
      <c r="A331" s="13"/>
      <c r="B331" s="246"/>
      <c r="C331" s="247"/>
      <c r="D331" s="241" t="s">
        <v>178</v>
      </c>
      <c r="E331" s="248" t="s">
        <v>1</v>
      </c>
      <c r="F331" s="249" t="s">
        <v>1147</v>
      </c>
      <c r="G331" s="247"/>
      <c r="H331" s="248" t="s">
        <v>1</v>
      </c>
      <c r="I331" s="250"/>
      <c r="J331" s="247"/>
      <c r="K331" s="247"/>
      <c r="L331" s="251"/>
      <c r="M331" s="252"/>
      <c r="N331" s="253"/>
      <c r="O331" s="253"/>
      <c r="P331" s="253"/>
      <c r="Q331" s="253"/>
      <c r="R331" s="253"/>
      <c r="S331" s="253"/>
      <c r="T331" s="25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5" t="s">
        <v>178</v>
      </c>
      <c r="AU331" s="255" t="s">
        <v>85</v>
      </c>
      <c r="AV331" s="13" t="s">
        <v>83</v>
      </c>
      <c r="AW331" s="13" t="s">
        <v>32</v>
      </c>
      <c r="AX331" s="13" t="s">
        <v>76</v>
      </c>
      <c r="AY331" s="255" t="s">
        <v>168</v>
      </c>
    </row>
    <row r="332" s="14" customFormat="1">
      <c r="A332" s="14"/>
      <c r="B332" s="256"/>
      <c r="C332" s="257"/>
      <c r="D332" s="241" t="s">
        <v>178</v>
      </c>
      <c r="E332" s="258" t="s">
        <v>1</v>
      </c>
      <c r="F332" s="259" t="s">
        <v>1148</v>
      </c>
      <c r="G332" s="257"/>
      <c r="H332" s="260">
        <v>0.021999999999999999</v>
      </c>
      <c r="I332" s="261"/>
      <c r="J332" s="257"/>
      <c r="K332" s="257"/>
      <c r="L332" s="262"/>
      <c r="M332" s="263"/>
      <c r="N332" s="264"/>
      <c r="O332" s="264"/>
      <c r="P332" s="264"/>
      <c r="Q332" s="264"/>
      <c r="R332" s="264"/>
      <c r="S332" s="264"/>
      <c r="T332" s="26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6" t="s">
        <v>178</v>
      </c>
      <c r="AU332" s="266" t="s">
        <v>85</v>
      </c>
      <c r="AV332" s="14" t="s">
        <v>85</v>
      </c>
      <c r="AW332" s="14" t="s">
        <v>32</v>
      </c>
      <c r="AX332" s="14" t="s">
        <v>76</v>
      </c>
      <c r="AY332" s="266" t="s">
        <v>168</v>
      </c>
    </row>
    <row r="333" s="14" customFormat="1">
      <c r="A333" s="14"/>
      <c r="B333" s="256"/>
      <c r="C333" s="257"/>
      <c r="D333" s="241" t="s">
        <v>178</v>
      </c>
      <c r="E333" s="258" t="s">
        <v>1</v>
      </c>
      <c r="F333" s="259" t="s">
        <v>1149</v>
      </c>
      <c r="G333" s="257"/>
      <c r="H333" s="260">
        <v>0.0030000000000000001</v>
      </c>
      <c r="I333" s="261"/>
      <c r="J333" s="257"/>
      <c r="K333" s="257"/>
      <c r="L333" s="262"/>
      <c r="M333" s="263"/>
      <c r="N333" s="264"/>
      <c r="O333" s="264"/>
      <c r="P333" s="264"/>
      <c r="Q333" s="264"/>
      <c r="R333" s="264"/>
      <c r="S333" s="264"/>
      <c r="T333" s="26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6" t="s">
        <v>178</v>
      </c>
      <c r="AU333" s="266" t="s">
        <v>85</v>
      </c>
      <c r="AV333" s="14" t="s">
        <v>85</v>
      </c>
      <c r="AW333" s="14" t="s">
        <v>32</v>
      </c>
      <c r="AX333" s="14" t="s">
        <v>76</v>
      </c>
      <c r="AY333" s="266" t="s">
        <v>168</v>
      </c>
    </row>
    <row r="334" s="15" customFormat="1">
      <c r="A334" s="15"/>
      <c r="B334" s="267"/>
      <c r="C334" s="268"/>
      <c r="D334" s="241" t="s">
        <v>178</v>
      </c>
      <c r="E334" s="269" t="s">
        <v>1</v>
      </c>
      <c r="F334" s="270" t="s">
        <v>183</v>
      </c>
      <c r="G334" s="268"/>
      <c r="H334" s="271">
        <v>0.025000000000000001</v>
      </c>
      <c r="I334" s="272"/>
      <c r="J334" s="268"/>
      <c r="K334" s="268"/>
      <c r="L334" s="273"/>
      <c r="M334" s="274"/>
      <c r="N334" s="275"/>
      <c r="O334" s="275"/>
      <c r="P334" s="275"/>
      <c r="Q334" s="275"/>
      <c r="R334" s="275"/>
      <c r="S334" s="275"/>
      <c r="T334" s="276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7" t="s">
        <v>178</v>
      </c>
      <c r="AU334" s="277" t="s">
        <v>85</v>
      </c>
      <c r="AV334" s="15" t="s">
        <v>174</v>
      </c>
      <c r="AW334" s="15" t="s">
        <v>32</v>
      </c>
      <c r="AX334" s="15" t="s">
        <v>83</v>
      </c>
      <c r="AY334" s="277" t="s">
        <v>168</v>
      </c>
    </row>
    <row r="335" s="2" customFormat="1" ht="16.5" customHeight="1">
      <c r="A335" s="39"/>
      <c r="B335" s="40"/>
      <c r="C335" s="228" t="s">
        <v>456</v>
      </c>
      <c r="D335" s="228" t="s">
        <v>170</v>
      </c>
      <c r="E335" s="229" t="s">
        <v>1150</v>
      </c>
      <c r="F335" s="230" t="s">
        <v>1151</v>
      </c>
      <c r="G335" s="231" t="s">
        <v>194</v>
      </c>
      <c r="H335" s="232">
        <v>3.75</v>
      </c>
      <c r="I335" s="233"/>
      <c r="J335" s="234">
        <f>ROUND(I335*H335,2)</f>
        <v>0</v>
      </c>
      <c r="K335" s="230" t="s">
        <v>173</v>
      </c>
      <c r="L335" s="45"/>
      <c r="M335" s="235" t="s">
        <v>1</v>
      </c>
      <c r="N335" s="236" t="s">
        <v>41</v>
      </c>
      <c r="O335" s="92"/>
      <c r="P335" s="237">
        <f>O335*H335</f>
        <v>0</v>
      </c>
      <c r="Q335" s="237">
        <v>2.4533</v>
      </c>
      <c r="R335" s="237">
        <f>Q335*H335</f>
        <v>9.1998750000000005</v>
      </c>
      <c r="S335" s="237">
        <v>0</v>
      </c>
      <c r="T335" s="238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9" t="s">
        <v>174</v>
      </c>
      <c r="AT335" s="239" t="s">
        <v>170</v>
      </c>
      <c r="AU335" s="239" t="s">
        <v>85</v>
      </c>
      <c r="AY335" s="18" t="s">
        <v>168</v>
      </c>
      <c r="BE335" s="240">
        <f>IF(N335="základní",J335,0)</f>
        <v>0</v>
      </c>
      <c r="BF335" s="240">
        <f>IF(N335="snížená",J335,0)</f>
        <v>0</v>
      </c>
      <c r="BG335" s="240">
        <f>IF(N335="zákl. přenesená",J335,0)</f>
        <v>0</v>
      </c>
      <c r="BH335" s="240">
        <f>IF(N335="sníž. přenesená",J335,0)</f>
        <v>0</v>
      </c>
      <c r="BI335" s="240">
        <f>IF(N335="nulová",J335,0)</f>
        <v>0</v>
      </c>
      <c r="BJ335" s="18" t="s">
        <v>83</v>
      </c>
      <c r="BK335" s="240">
        <f>ROUND(I335*H335,2)</f>
        <v>0</v>
      </c>
      <c r="BL335" s="18" t="s">
        <v>174</v>
      </c>
      <c r="BM335" s="239" t="s">
        <v>1152</v>
      </c>
    </row>
    <row r="336" s="2" customFormat="1">
      <c r="A336" s="39"/>
      <c r="B336" s="40"/>
      <c r="C336" s="41"/>
      <c r="D336" s="241" t="s">
        <v>176</v>
      </c>
      <c r="E336" s="41"/>
      <c r="F336" s="242" t="s">
        <v>1153</v>
      </c>
      <c r="G336" s="41"/>
      <c r="H336" s="41"/>
      <c r="I336" s="243"/>
      <c r="J336" s="41"/>
      <c r="K336" s="41"/>
      <c r="L336" s="45"/>
      <c r="M336" s="244"/>
      <c r="N336" s="245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176</v>
      </c>
      <c r="AU336" s="18" t="s">
        <v>85</v>
      </c>
    </row>
    <row r="337" s="13" customFormat="1">
      <c r="A337" s="13"/>
      <c r="B337" s="246"/>
      <c r="C337" s="247"/>
      <c r="D337" s="241" t="s">
        <v>178</v>
      </c>
      <c r="E337" s="248" t="s">
        <v>1</v>
      </c>
      <c r="F337" s="249" t="s">
        <v>1154</v>
      </c>
      <c r="G337" s="247"/>
      <c r="H337" s="248" t="s">
        <v>1</v>
      </c>
      <c r="I337" s="250"/>
      <c r="J337" s="247"/>
      <c r="K337" s="247"/>
      <c r="L337" s="251"/>
      <c r="M337" s="252"/>
      <c r="N337" s="253"/>
      <c r="O337" s="253"/>
      <c r="P337" s="253"/>
      <c r="Q337" s="253"/>
      <c r="R337" s="253"/>
      <c r="S337" s="253"/>
      <c r="T337" s="25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5" t="s">
        <v>178</v>
      </c>
      <c r="AU337" s="255" t="s">
        <v>85</v>
      </c>
      <c r="AV337" s="13" t="s">
        <v>83</v>
      </c>
      <c r="AW337" s="13" t="s">
        <v>32</v>
      </c>
      <c r="AX337" s="13" t="s">
        <v>76</v>
      </c>
      <c r="AY337" s="255" t="s">
        <v>168</v>
      </c>
    </row>
    <row r="338" s="14" customFormat="1">
      <c r="A338" s="14"/>
      <c r="B338" s="256"/>
      <c r="C338" s="257"/>
      <c r="D338" s="241" t="s">
        <v>178</v>
      </c>
      <c r="E338" s="258" t="s">
        <v>1</v>
      </c>
      <c r="F338" s="259" t="s">
        <v>1155</v>
      </c>
      <c r="G338" s="257"/>
      <c r="H338" s="260">
        <v>3.75</v>
      </c>
      <c r="I338" s="261"/>
      <c r="J338" s="257"/>
      <c r="K338" s="257"/>
      <c r="L338" s="262"/>
      <c r="M338" s="263"/>
      <c r="N338" s="264"/>
      <c r="O338" s="264"/>
      <c r="P338" s="264"/>
      <c r="Q338" s="264"/>
      <c r="R338" s="264"/>
      <c r="S338" s="264"/>
      <c r="T338" s="26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6" t="s">
        <v>178</v>
      </c>
      <c r="AU338" s="266" t="s">
        <v>85</v>
      </c>
      <c r="AV338" s="14" t="s">
        <v>85</v>
      </c>
      <c r="AW338" s="14" t="s">
        <v>32</v>
      </c>
      <c r="AX338" s="14" t="s">
        <v>76</v>
      </c>
      <c r="AY338" s="266" t="s">
        <v>168</v>
      </c>
    </row>
    <row r="339" s="15" customFormat="1">
      <c r="A339" s="15"/>
      <c r="B339" s="267"/>
      <c r="C339" s="268"/>
      <c r="D339" s="241" t="s">
        <v>178</v>
      </c>
      <c r="E339" s="269" t="s">
        <v>1</v>
      </c>
      <c r="F339" s="270" t="s">
        <v>183</v>
      </c>
      <c r="G339" s="268"/>
      <c r="H339" s="271">
        <v>3.75</v>
      </c>
      <c r="I339" s="272"/>
      <c r="J339" s="268"/>
      <c r="K339" s="268"/>
      <c r="L339" s="273"/>
      <c r="M339" s="274"/>
      <c r="N339" s="275"/>
      <c r="O339" s="275"/>
      <c r="P339" s="275"/>
      <c r="Q339" s="275"/>
      <c r="R339" s="275"/>
      <c r="S339" s="275"/>
      <c r="T339" s="276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77" t="s">
        <v>178</v>
      </c>
      <c r="AU339" s="277" t="s">
        <v>85</v>
      </c>
      <c r="AV339" s="15" t="s">
        <v>174</v>
      </c>
      <c r="AW339" s="15" t="s">
        <v>32</v>
      </c>
      <c r="AX339" s="15" t="s">
        <v>83</v>
      </c>
      <c r="AY339" s="277" t="s">
        <v>168</v>
      </c>
    </row>
    <row r="340" s="2" customFormat="1" ht="16.5" customHeight="1">
      <c r="A340" s="39"/>
      <c r="B340" s="40"/>
      <c r="C340" s="228" t="s">
        <v>461</v>
      </c>
      <c r="D340" s="228" t="s">
        <v>170</v>
      </c>
      <c r="E340" s="229" t="s">
        <v>1156</v>
      </c>
      <c r="F340" s="230" t="s">
        <v>1157</v>
      </c>
      <c r="G340" s="231" t="s">
        <v>114</v>
      </c>
      <c r="H340" s="232">
        <v>30</v>
      </c>
      <c r="I340" s="233"/>
      <c r="J340" s="234">
        <f>ROUND(I340*H340,2)</f>
        <v>0</v>
      </c>
      <c r="K340" s="230" t="s">
        <v>173</v>
      </c>
      <c r="L340" s="45"/>
      <c r="M340" s="235" t="s">
        <v>1</v>
      </c>
      <c r="N340" s="236" t="s">
        <v>41</v>
      </c>
      <c r="O340" s="92"/>
      <c r="P340" s="237">
        <f>O340*H340</f>
        <v>0</v>
      </c>
      <c r="Q340" s="237">
        <v>0.00346</v>
      </c>
      <c r="R340" s="237">
        <f>Q340*H340</f>
        <v>0.1038</v>
      </c>
      <c r="S340" s="237">
        <v>0</v>
      </c>
      <c r="T340" s="238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9" t="s">
        <v>174</v>
      </c>
      <c r="AT340" s="239" t="s">
        <v>170</v>
      </c>
      <c r="AU340" s="239" t="s">
        <v>85</v>
      </c>
      <c r="AY340" s="18" t="s">
        <v>168</v>
      </c>
      <c r="BE340" s="240">
        <f>IF(N340="základní",J340,0)</f>
        <v>0</v>
      </c>
      <c r="BF340" s="240">
        <f>IF(N340="snížená",J340,0)</f>
        <v>0</v>
      </c>
      <c r="BG340" s="240">
        <f>IF(N340="zákl. přenesená",J340,0)</f>
        <v>0</v>
      </c>
      <c r="BH340" s="240">
        <f>IF(N340="sníž. přenesená",J340,0)</f>
        <v>0</v>
      </c>
      <c r="BI340" s="240">
        <f>IF(N340="nulová",J340,0)</f>
        <v>0</v>
      </c>
      <c r="BJ340" s="18" t="s">
        <v>83</v>
      </c>
      <c r="BK340" s="240">
        <f>ROUND(I340*H340,2)</f>
        <v>0</v>
      </c>
      <c r="BL340" s="18" t="s">
        <v>174</v>
      </c>
      <c r="BM340" s="239" t="s">
        <v>1158</v>
      </c>
    </row>
    <row r="341" s="2" customFormat="1">
      <c r="A341" s="39"/>
      <c r="B341" s="40"/>
      <c r="C341" s="41"/>
      <c r="D341" s="241" t="s">
        <v>176</v>
      </c>
      <c r="E341" s="41"/>
      <c r="F341" s="242" t="s">
        <v>1159</v>
      </c>
      <c r="G341" s="41"/>
      <c r="H341" s="41"/>
      <c r="I341" s="243"/>
      <c r="J341" s="41"/>
      <c r="K341" s="41"/>
      <c r="L341" s="45"/>
      <c r="M341" s="244"/>
      <c r="N341" s="245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176</v>
      </c>
      <c r="AU341" s="18" t="s">
        <v>85</v>
      </c>
    </row>
    <row r="342" s="13" customFormat="1">
      <c r="A342" s="13"/>
      <c r="B342" s="246"/>
      <c r="C342" s="247"/>
      <c r="D342" s="241" t="s">
        <v>178</v>
      </c>
      <c r="E342" s="248" t="s">
        <v>1</v>
      </c>
      <c r="F342" s="249" t="s">
        <v>1154</v>
      </c>
      <c r="G342" s="247"/>
      <c r="H342" s="248" t="s">
        <v>1</v>
      </c>
      <c r="I342" s="250"/>
      <c r="J342" s="247"/>
      <c r="K342" s="247"/>
      <c r="L342" s="251"/>
      <c r="M342" s="252"/>
      <c r="N342" s="253"/>
      <c r="O342" s="253"/>
      <c r="P342" s="253"/>
      <c r="Q342" s="253"/>
      <c r="R342" s="253"/>
      <c r="S342" s="253"/>
      <c r="T342" s="25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5" t="s">
        <v>178</v>
      </c>
      <c r="AU342" s="255" t="s">
        <v>85</v>
      </c>
      <c r="AV342" s="13" t="s">
        <v>83</v>
      </c>
      <c r="AW342" s="13" t="s">
        <v>32</v>
      </c>
      <c r="AX342" s="13" t="s">
        <v>76</v>
      </c>
      <c r="AY342" s="255" t="s">
        <v>168</v>
      </c>
    </row>
    <row r="343" s="14" customFormat="1">
      <c r="A343" s="14"/>
      <c r="B343" s="256"/>
      <c r="C343" s="257"/>
      <c r="D343" s="241" t="s">
        <v>178</v>
      </c>
      <c r="E343" s="258" t="s">
        <v>1</v>
      </c>
      <c r="F343" s="259" t="s">
        <v>1160</v>
      </c>
      <c r="G343" s="257"/>
      <c r="H343" s="260">
        <v>30</v>
      </c>
      <c r="I343" s="261"/>
      <c r="J343" s="257"/>
      <c r="K343" s="257"/>
      <c r="L343" s="262"/>
      <c r="M343" s="263"/>
      <c r="N343" s="264"/>
      <c r="O343" s="264"/>
      <c r="P343" s="264"/>
      <c r="Q343" s="264"/>
      <c r="R343" s="264"/>
      <c r="S343" s="264"/>
      <c r="T343" s="26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6" t="s">
        <v>178</v>
      </c>
      <c r="AU343" s="266" t="s">
        <v>85</v>
      </c>
      <c r="AV343" s="14" t="s">
        <v>85</v>
      </c>
      <c r="AW343" s="14" t="s">
        <v>32</v>
      </c>
      <c r="AX343" s="14" t="s">
        <v>76</v>
      </c>
      <c r="AY343" s="266" t="s">
        <v>168</v>
      </c>
    </row>
    <row r="344" s="15" customFormat="1">
      <c r="A344" s="15"/>
      <c r="B344" s="267"/>
      <c r="C344" s="268"/>
      <c r="D344" s="241" t="s">
        <v>178</v>
      </c>
      <c r="E344" s="269" t="s">
        <v>1</v>
      </c>
      <c r="F344" s="270" t="s">
        <v>183</v>
      </c>
      <c r="G344" s="268"/>
      <c r="H344" s="271">
        <v>30</v>
      </c>
      <c r="I344" s="272"/>
      <c r="J344" s="268"/>
      <c r="K344" s="268"/>
      <c r="L344" s="273"/>
      <c r="M344" s="274"/>
      <c r="N344" s="275"/>
      <c r="O344" s="275"/>
      <c r="P344" s="275"/>
      <c r="Q344" s="275"/>
      <c r="R344" s="275"/>
      <c r="S344" s="275"/>
      <c r="T344" s="27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7" t="s">
        <v>178</v>
      </c>
      <c r="AU344" s="277" t="s">
        <v>85</v>
      </c>
      <c r="AV344" s="15" t="s">
        <v>174</v>
      </c>
      <c r="AW344" s="15" t="s">
        <v>32</v>
      </c>
      <c r="AX344" s="15" t="s">
        <v>83</v>
      </c>
      <c r="AY344" s="277" t="s">
        <v>168</v>
      </c>
    </row>
    <row r="345" s="2" customFormat="1" ht="16.5" customHeight="1">
      <c r="A345" s="39"/>
      <c r="B345" s="40"/>
      <c r="C345" s="228" t="s">
        <v>466</v>
      </c>
      <c r="D345" s="228" t="s">
        <v>170</v>
      </c>
      <c r="E345" s="229" t="s">
        <v>1161</v>
      </c>
      <c r="F345" s="230" t="s">
        <v>1162</v>
      </c>
      <c r="G345" s="231" t="s">
        <v>114</v>
      </c>
      <c r="H345" s="232">
        <v>30</v>
      </c>
      <c r="I345" s="233"/>
      <c r="J345" s="234">
        <f>ROUND(I345*H345,2)</f>
        <v>0</v>
      </c>
      <c r="K345" s="230" t="s">
        <v>173</v>
      </c>
      <c r="L345" s="45"/>
      <c r="M345" s="235" t="s">
        <v>1</v>
      </c>
      <c r="N345" s="236" t="s">
        <v>41</v>
      </c>
      <c r="O345" s="92"/>
      <c r="P345" s="237">
        <f>O345*H345</f>
        <v>0</v>
      </c>
      <c r="Q345" s="237">
        <v>0</v>
      </c>
      <c r="R345" s="237">
        <f>Q345*H345</f>
        <v>0</v>
      </c>
      <c r="S345" s="237">
        <v>0</v>
      </c>
      <c r="T345" s="238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9" t="s">
        <v>174</v>
      </c>
      <c r="AT345" s="239" t="s">
        <v>170</v>
      </c>
      <c r="AU345" s="239" t="s">
        <v>85</v>
      </c>
      <c r="AY345" s="18" t="s">
        <v>168</v>
      </c>
      <c r="BE345" s="240">
        <f>IF(N345="základní",J345,0)</f>
        <v>0</v>
      </c>
      <c r="BF345" s="240">
        <f>IF(N345="snížená",J345,0)</f>
        <v>0</v>
      </c>
      <c r="BG345" s="240">
        <f>IF(N345="zákl. přenesená",J345,0)</f>
        <v>0</v>
      </c>
      <c r="BH345" s="240">
        <f>IF(N345="sníž. přenesená",J345,0)</f>
        <v>0</v>
      </c>
      <c r="BI345" s="240">
        <f>IF(N345="nulová",J345,0)</f>
        <v>0</v>
      </c>
      <c r="BJ345" s="18" t="s">
        <v>83</v>
      </c>
      <c r="BK345" s="240">
        <f>ROUND(I345*H345,2)</f>
        <v>0</v>
      </c>
      <c r="BL345" s="18" t="s">
        <v>174</v>
      </c>
      <c r="BM345" s="239" t="s">
        <v>1163</v>
      </c>
    </row>
    <row r="346" s="2" customFormat="1">
      <c r="A346" s="39"/>
      <c r="B346" s="40"/>
      <c r="C346" s="41"/>
      <c r="D346" s="241" t="s">
        <v>176</v>
      </c>
      <c r="E346" s="41"/>
      <c r="F346" s="242" t="s">
        <v>1164</v>
      </c>
      <c r="G346" s="41"/>
      <c r="H346" s="41"/>
      <c r="I346" s="243"/>
      <c r="J346" s="41"/>
      <c r="K346" s="41"/>
      <c r="L346" s="45"/>
      <c r="M346" s="244"/>
      <c r="N346" s="245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176</v>
      </c>
      <c r="AU346" s="18" t="s">
        <v>85</v>
      </c>
    </row>
    <row r="347" s="2" customFormat="1" ht="24.15" customHeight="1">
      <c r="A347" s="39"/>
      <c r="B347" s="40"/>
      <c r="C347" s="228" t="s">
        <v>473</v>
      </c>
      <c r="D347" s="228" t="s">
        <v>170</v>
      </c>
      <c r="E347" s="229" t="s">
        <v>1165</v>
      </c>
      <c r="F347" s="230" t="s">
        <v>1166</v>
      </c>
      <c r="G347" s="231" t="s">
        <v>114</v>
      </c>
      <c r="H347" s="232">
        <v>30</v>
      </c>
      <c r="I347" s="233"/>
      <c r="J347" s="234">
        <f>ROUND(I347*H347,2)</f>
        <v>0</v>
      </c>
      <c r="K347" s="230" t="s">
        <v>173</v>
      </c>
      <c r="L347" s="45"/>
      <c r="M347" s="235" t="s">
        <v>1</v>
      </c>
      <c r="N347" s="236" t="s">
        <v>41</v>
      </c>
      <c r="O347" s="92"/>
      <c r="P347" s="237">
        <f>O347*H347</f>
        <v>0</v>
      </c>
      <c r="Q347" s="237">
        <v>0.0025999999999999999</v>
      </c>
      <c r="R347" s="237">
        <f>Q347*H347</f>
        <v>0.078</v>
      </c>
      <c r="S347" s="237">
        <v>0</v>
      </c>
      <c r="T347" s="238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9" t="s">
        <v>174</v>
      </c>
      <c r="AT347" s="239" t="s">
        <v>170</v>
      </c>
      <c r="AU347" s="239" t="s">
        <v>85</v>
      </c>
      <c r="AY347" s="18" t="s">
        <v>168</v>
      </c>
      <c r="BE347" s="240">
        <f>IF(N347="základní",J347,0)</f>
        <v>0</v>
      </c>
      <c r="BF347" s="240">
        <f>IF(N347="snížená",J347,0)</f>
        <v>0</v>
      </c>
      <c r="BG347" s="240">
        <f>IF(N347="zákl. přenesená",J347,0)</f>
        <v>0</v>
      </c>
      <c r="BH347" s="240">
        <f>IF(N347="sníž. přenesená",J347,0)</f>
        <v>0</v>
      </c>
      <c r="BI347" s="240">
        <f>IF(N347="nulová",J347,0)</f>
        <v>0</v>
      </c>
      <c r="BJ347" s="18" t="s">
        <v>83</v>
      </c>
      <c r="BK347" s="240">
        <f>ROUND(I347*H347,2)</f>
        <v>0</v>
      </c>
      <c r="BL347" s="18" t="s">
        <v>174</v>
      </c>
      <c r="BM347" s="239" t="s">
        <v>1167</v>
      </c>
    </row>
    <row r="348" s="2" customFormat="1">
      <c r="A348" s="39"/>
      <c r="B348" s="40"/>
      <c r="C348" s="41"/>
      <c r="D348" s="241" t="s">
        <v>176</v>
      </c>
      <c r="E348" s="41"/>
      <c r="F348" s="242" t="s">
        <v>1168</v>
      </c>
      <c r="G348" s="41"/>
      <c r="H348" s="41"/>
      <c r="I348" s="243"/>
      <c r="J348" s="41"/>
      <c r="K348" s="41"/>
      <c r="L348" s="45"/>
      <c r="M348" s="244"/>
      <c r="N348" s="245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176</v>
      </c>
      <c r="AU348" s="18" t="s">
        <v>85</v>
      </c>
    </row>
    <row r="349" s="14" customFormat="1">
      <c r="A349" s="14"/>
      <c r="B349" s="256"/>
      <c r="C349" s="257"/>
      <c r="D349" s="241" t="s">
        <v>178</v>
      </c>
      <c r="E349" s="258" t="s">
        <v>1</v>
      </c>
      <c r="F349" s="259" t="s">
        <v>1169</v>
      </c>
      <c r="G349" s="257"/>
      <c r="H349" s="260">
        <v>30</v>
      </c>
      <c r="I349" s="261"/>
      <c r="J349" s="257"/>
      <c r="K349" s="257"/>
      <c r="L349" s="262"/>
      <c r="M349" s="263"/>
      <c r="N349" s="264"/>
      <c r="O349" s="264"/>
      <c r="P349" s="264"/>
      <c r="Q349" s="264"/>
      <c r="R349" s="264"/>
      <c r="S349" s="264"/>
      <c r="T349" s="26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6" t="s">
        <v>178</v>
      </c>
      <c r="AU349" s="266" t="s">
        <v>85</v>
      </c>
      <c r="AV349" s="14" t="s">
        <v>85</v>
      </c>
      <c r="AW349" s="14" t="s">
        <v>32</v>
      </c>
      <c r="AX349" s="14" t="s">
        <v>76</v>
      </c>
      <c r="AY349" s="266" t="s">
        <v>168</v>
      </c>
    </row>
    <row r="350" s="15" customFormat="1">
      <c r="A350" s="15"/>
      <c r="B350" s="267"/>
      <c r="C350" s="268"/>
      <c r="D350" s="241" t="s">
        <v>178</v>
      </c>
      <c r="E350" s="269" t="s">
        <v>1</v>
      </c>
      <c r="F350" s="270" t="s">
        <v>183</v>
      </c>
      <c r="G350" s="268"/>
      <c r="H350" s="271">
        <v>30</v>
      </c>
      <c r="I350" s="272"/>
      <c r="J350" s="268"/>
      <c r="K350" s="268"/>
      <c r="L350" s="273"/>
      <c r="M350" s="274"/>
      <c r="N350" s="275"/>
      <c r="O350" s="275"/>
      <c r="P350" s="275"/>
      <c r="Q350" s="275"/>
      <c r="R350" s="275"/>
      <c r="S350" s="275"/>
      <c r="T350" s="276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77" t="s">
        <v>178</v>
      </c>
      <c r="AU350" s="277" t="s">
        <v>85</v>
      </c>
      <c r="AV350" s="15" t="s">
        <v>174</v>
      </c>
      <c r="AW350" s="15" t="s">
        <v>32</v>
      </c>
      <c r="AX350" s="15" t="s">
        <v>83</v>
      </c>
      <c r="AY350" s="277" t="s">
        <v>168</v>
      </c>
    </row>
    <row r="351" s="2" customFormat="1" ht="16.5" customHeight="1">
      <c r="A351" s="39"/>
      <c r="B351" s="40"/>
      <c r="C351" s="228" t="s">
        <v>482</v>
      </c>
      <c r="D351" s="228" t="s">
        <v>170</v>
      </c>
      <c r="E351" s="229" t="s">
        <v>1170</v>
      </c>
      <c r="F351" s="230" t="s">
        <v>1171</v>
      </c>
      <c r="G351" s="231" t="s">
        <v>225</v>
      </c>
      <c r="H351" s="232">
        <v>0.45000000000000001</v>
      </c>
      <c r="I351" s="233"/>
      <c r="J351" s="234">
        <f>ROUND(I351*H351,2)</f>
        <v>0</v>
      </c>
      <c r="K351" s="230" t="s">
        <v>173</v>
      </c>
      <c r="L351" s="45"/>
      <c r="M351" s="235" t="s">
        <v>1</v>
      </c>
      <c r="N351" s="236" t="s">
        <v>41</v>
      </c>
      <c r="O351" s="92"/>
      <c r="P351" s="237">
        <f>O351*H351</f>
        <v>0</v>
      </c>
      <c r="Q351" s="237">
        <v>1.0463199999999999</v>
      </c>
      <c r="R351" s="237">
        <f>Q351*H351</f>
        <v>0.47084399999999998</v>
      </c>
      <c r="S351" s="237">
        <v>0</v>
      </c>
      <c r="T351" s="238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9" t="s">
        <v>174</v>
      </c>
      <c r="AT351" s="239" t="s">
        <v>170</v>
      </c>
      <c r="AU351" s="239" t="s">
        <v>85</v>
      </c>
      <c r="AY351" s="18" t="s">
        <v>168</v>
      </c>
      <c r="BE351" s="240">
        <f>IF(N351="základní",J351,0)</f>
        <v>0</v>
      </c>
      <c r="BF351" s="240">
        <f>IF(N351="snížená",J351,0)</f>
        <v>0</v>
      </c>
      <c r="BG351" s="240">
        <f>IF(N351="zákl. přenesená",J351,0)</f>
        <v>0</v>
      </c>
      <c r="BH351" s="240">
        <f>IF(N351="sníž. přenesená",J351,0)</f>
        <v>0</v>
      </c>
      <c r="BI351" s="240">
        <f>IF(N351="nulová",J351,0)</f>
        <v>0</v>
      </c>
      <c r="BJ351" s="18" t="s">
        <v>83</v>
      </c>
      <c r="BK351" s="240">
        <f>ROUND(I351*H351,2)</f>
        <v>0</v>
      </c>
      <c r="BL351" s="18" t="s">
        <v>174</v>
      </c>
      <c r="BM351" s="239" t="s">
        <v>1172</v>
      </c>
    </row>
    <row r="352" s="2" customFormat="1">
      <c r="A352" s="39"/>
      <c r="B352" s="40"/>
      <c r="C352" s="41"/>
      <c r="D352" s="241" t="s">
        <v>176</v>
      </c>
      <c r="E352" s="41"/>
      <c r="F352" s="242" t="s">
        <v>1173</v>
      </c>
      <c r="G352" s="41"/>
      <c r="H352" s="41"/>
      <c r="I352" s="243"/>
      <c r="J352" s="41"/>
      <c r="K352" s="41"/>
      <c r="L352" s="45"/>
      <c r="M352" s="244"/>
      <c r="N352" s="245"/>
      <c r="O352" s="92"/>
      <c r="P352" s="92"/>
      <c r="Q352" s="92"/>
      <c r="R352" s="92"/>
      <c r="S352" s="92"/>
      <c r="T352" s="93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176</v>
      </c>
      <c r="AU352" s="18" t="s">
        <v>85</v>
      </c>
    </row>
    <row r="353" s="13" customFormat="1">
      <c r="A353" s="13"/>
      <c r="B353" s="246"/>
      <c r="C353" s="247"/>
      <c r="D353" s="241" t="s">
        <v>178</v>
      </c>
      <c r="E353" s="248" t="s">
        <v>1</v>
      </c>
      <c r="F353" s="249" t="s">
        <v>1174</v>
      </c>
      <c r="G353" s="247"/>
      <c r="H353" s="248" t="s">
        <v>1</v>
      </c>
      <c r="I353" s="250"/>
      <c r="J353" s="247"/>
      <c r="K353" s="247"/>
      <c r="L353" s="251"/>
      <c r="M353" s="252"/>
      <c r="N353" s="253"/>
      <c r="O353" s="253"/>
      <c r="P353" s="253"/>
      <c r="Q353" s="253"/>
      <c r="R353" s="253"/>
      <c r="S353" s="253"/>
      <c r="T353" s="25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5" t="s">
        <v>178</v>
      </c>
      <c r="AU353" s="255" t="s">
        <v>85</v>
      </c>
      <c r="AV353" s="13" t="s">
        <v>83</v>
      </c>
      <c r="AW353" s="13" t="s">
        <v>32</v>
      </c>
      <c r="AX353" s="13" t="s">
        <v>76</v>
      </c>
      <c r="AY353" s="255" t="s">
        <v>168</v>
      </c>
    </row>
    <row r="354" s="14" customFormat="1">
      <c r="A354" s="14"/>
      <c r="B354" s="256"/>
      <c r="C354" s="257"/>
      <c r="D354" s="241" t="s">
        <v>178</v>
      </c>
      <c r="E354" s="258" t="s">
        <v>1</v>
      </c>
      <c r="F354" s="259" t="s">
        <v>1175</v>
      </c>
      <c r="G354" s="257"/>
      <c r="H354" s="260">
        <v>0.45000000000000001</v>
      </c>
      <c r="I354" s="261"/>
      <c r="J354" s="257"/>
      <c r="K354" s="257"/>
      <c r="L354" s="262"/>
      <c r="M354" s="263"/>
      <c r="N354" s="264"/>
      <c r="O354" s="264"/>
      <c r="P354" s="264"/>
      <c r="Q354" s="264"/>
      <c r="R354" s="264"/>
      <c r="S354" s="264"/>
      <c r="T354" s="26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6" t="s">
        <v>178</v>
      </c>
      <c r="AU354" s="266" t="s">
        <v>85</v>
      </c>
      <c r="AV354" s="14" t="s">
        <v>85</v>
      </c>
      <c r="AW354" s="14" t="s">
        <v>32</v>
      </c>
      <c r="AX354" s="14" t="s">
        <v>76</v>
      </c>
      <c r="AY354" s="266" t="s">
        <v>168</v>
      </c>
    </row>
    <row r="355" s="15" customFormat="1">
      <c r="A355" s="15"/>
      <c r="B355" s="267"/>
      <c r="C355" s="268"/>
      <c r="D355" s="241" t="s">
        <v>178</v>
      </c>
      <c r="E355" s="269" t="s">
        <v>1</v>
      </c>
      <c r="F355" s="270" t="s">
        <v>183</v>
      </c>
      <c r="G355" s="268"/>
      <c r="H355" s="271">
        <v>0.45000000000000001</v>
      </c>
      <c r="I355" s="272"/>
      <c r="J355" s="268"/>
      <c r="K355" s="268"/>
      <c r="L355" s="273"/>
      <c r="M355" s="274"/>
      <c r="N355" s="275"/>
      <c r="O355" s="275"/>
      <c r="P355" s="275"/>
      <c r="Q355" s="275"/>
      <c r="R355" s="275"/>
      <c r="S355" s="275"/>
      <c r="T355" s="276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77" t="s">
        <v>178</v>
      </c>
      <c r="AU355" s="277" t="s">
        <v>85</v>
      </c>
      <c r="AV355" s="15" t="s">
        <v>174</v>
      </c>
      <c r="AW355" s="15" t="s">
        <v>32</v>
      </c>
      <c r="AX355" s="15" t="s">
        <v>83</v>
      </c>
      <c r="AY355" s="277" t="s">
        <v>168</v>
      </c>
    </row>
    <row r="356" s="2" customFormat="1" ht="24.15" customHeight="1">
      <c r="A356" s="39"/>
      <c r="B356" s="40"/>
      <c r="C356" s="228" t="s">
        <v>491</v>
      </c>
      <c r="D356" s="228" t="s">
        <v>170</v>
      </c>
      <c r="E356" s="229" t="s">
        <v>1176</v>
      </c>
      <c r="F356" s="230" t="s">
        <v>1177</v>
      </c>
      <c r="G356" s="231" t="s">
        <v>114</v>
      </c>
      <c r="H356" s="232">
        <v>96.676000000000002</v>
      </c>
      <c r="I356" s="233"/>
      <c r="J356" s="234">
        <f>ROUND(I356*H356,2)</f>
        <v>0</v>
      </c>
      <c r="K356" s="230" t="s">
        <v>173</v>
      </c>
      <c r="L356" s="45"/>
      <c r="M356" s="235" t="s">
        <v>1</v>
      </c>
      <c r="N356" s="236" t="s">
        <v>41</v>
      </c>
      <c r="O356" s="92"/>
      <c r="P356" s="237">
        <f>O356*H356</f>
        <v>0</v>
      </c>
      <c r="Q356" s="237">
        <v>0.066879999999999995</v>
      </c>
      <c r="R356" s="237">
        <f>Q356*H356</f>
        <v>6.4656908799999995</v>
      </c>
      <c r="S356" s="237">
        <v>0</v>
      </c>
      <c r="T356" s="238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9" t="s">
        <v>174</v>
      </c>
      <c r="AT356" s="239" t="s">
        <v>170</v>
      </c>
      <c r="AU356" s="239" t="s">
        <v>85</v>
      </c>
      <c r="AY356" s="18" t="s">
        <v>168</v>
      </c>
      <c r="BE356" s="240">
        <f>IF(N356="základní",J356,0)</f>
        <v>0</v>
      </c>
      <c r="BF356" s="240">
        <f>IF(N356="snížená",J356,0)</f>
        <v>0</v>
      </c>
      <c r="BG356" s="240">
        <f>IF(N356="zákl. přenesená",J356,0)</f>
        <v>0</v>
      </c>
      <c r="BH356" s="240">
        <f>IF(N356="sníž. přenesená",J356,0)</f>
        <v>0</v>
      </c>
      <c r="BI356" s="240">
        <f>IF(N356="nulová",J356,0)</f>
        <v>0</v>
      </c>
      <c r="BJ356" s="18" t="s">
        <v>83</v>
      </c>
      <c r="BK356" s="240">
        <f>ROUND(I356*H356,2)</f>
        <v>0</v>
      </c>
      <c r="BL356" s="18" t="s">
        <v>174</v>
      </c>
      <c r="BM356" s="239" t="s">
        <v>1178</v>
      </c>
    </row>
    <row r="357" s="2" customFormat="1">
      <c r="A357" s="39"/>
      <c r="B357" s="40"/>
      <c r="C357" s="41"/>
      <c r="D357" s="241" t="s">
        <v>176</v>
      </c>
      <c r="E357" s="41"/>
      <c r="F357" s="242" t="s">
        <v>1179</v>
      </c>
      <c r="G357" s="41"/>
      <c r="H357" s="41"/>
      <c r="I357" s="243"/>
      <c r="J357" s="41"/>
      <c r="K357" s="41"/>
      <c r="L357" s="45"/>
      <c r="M357" s="244"/>
      <c r="N357" s="245"/>
      <c r="O357" s="92"/>
      <c r="P357" s="92"/>
      <c r="Q357" s="92"/>
      <c r="R357" s="92"/>
      <c r="S357" s="92"/>
      <c r="T357" s="93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T357" s="18" t="s">
        <v>176</v>
      </c>
      <c r="AU357" s="18" t="s">
        <v>85</v>
      </c>
    </row>
    <row r="358" s="13" customFormat="1">
      <c r="A358" s="13"/>
      <c r="B358" s="246"/>
      <c r="C358" s="247"/>
      <c r="D358" s="241" t="s">
        <v>178</v>
      </c>
      <c r="E358" s="248" t="s">
        <v>1</v>
      </c>
      <c r="F358" s="249" t="s">
        <v>1072</v>
      </c>
      <c r="G358" s="247"/>
      <c r="H358" s="248" t="s">
        <v>1</v>
      </c>
      <c r="I358" s="250"/>
      <c r="J358" s="247"/>
      <c r="K358" s="247"/>
      <c r="L358" s="251"/>
      <c r="M358" s="252"/>
      <c r="N358" s="253"/>
      <c r="O358" s="253"/>
      <c r="P358" s="253"/>
      <c r="Q358" s="253"/>
      <c r="R358" s="253"/>
      <c r="S358" s="253"/>
      <c r="T358" s="25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5" t="s">
        <v>178</v>
      </c>
      <c r="AU358" s="255" t="s">
        <v>85</v>
      </c>
      <c r="AV358" s="13" t="s">
        <v>83</v>
      </c>
      <c r="AW358" s="13" t="s">
        <v>32</v>
      </c>
      <c r="AX358" s="13" t="s">
        <v>76</v>
      </c>
      <c r="AY358" s="255" t="s">
        <v>168</v>
      </c>
    </row>
    <row r="359" s="14" customFormat="1">
      <c r="A359" s="14"/>
      <c r="B359" s="256"/>
      <c r="C359" s="257"/>
      <c r="D359" s="241" t="s">
        <v>178</v>
      </c>
      <c r="E359" s="258" t="s">
        <v>1</v>
      </c>
      <c r="F359" s="259" t="s">
        <v>1180</v>
      </c>
      <c r="G359" s="257"/>
      <c r="H359" s="260">
        <v>14.685000000000001</v>
      </c>
      <c r="I359" s="261"/>
      <c r="J359" s="257"/>
      <c r="K359" s="257"/>
      <c r="L359" s="262"/>
      <c r="M359" s="263"/>
      <c r="N359" s="264"/>
      <c r="O359" s="264"/>
      <c r="P359" s="264"/>
      <c r="Q359" s="264"/>
      <c r="R359" s="264"/>
      <c r="S359" s="264"/>
      <c r="T359" s="26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6" t="s">
        <v>178</v>
      </c>
      <c r="AU359" s="266" t="s">
        <v>85</v>
      </c>
      <c r="AV359" s="14" t="s">
        <v>85</v>
      </c>
      <c r="AW359" s="14" t="s">
        <v>32</v>
      </c>
      <c r="AX359" s="14" t="s">
        <v>76</v>
      </c>
      <c r="AY359" s="266" t="s">
        <v>168</v>
      </c>
    </row>
    <row r="360" s="13" customFormat="1">
      <c r="A360" s="13"/>
      <c r="B360" s="246"/>
      <c r="C360" s="247"/>
      <c r="D360" s="241" t="s">
        <v>178</v>
      </c>
      <c r="E360" s="248" t="s">
        <v>1</v>
      </c>
      <c r="F360" s="249" t="s">
        <v>1075</v>
      </c>
      <c r="G360" s="247"/>
      <c r="H360" s="248" t="s">
        <v>1</v>
      </c>
      <c r="I360" s="250"/>
      <c r="J360" s="247"/>
      <c r="K360" s="247"/>
      <c r="L360" s="251"/>
      <c r="M360" s="252"/>
      <c r="N360" s="253"/>
      <c r="O360" s="253"/>
      <c r="P360" s="253"/>
      <c r="Q360" s="253"/>
      <c r="R360" s="253"/>
      <c r="S360" s="253"/>
      <c r="T360" s="25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5" t="s">
        <v>178</v>
      </c>
      <c r="AU360" s="255" t="s">
        <v>85</v>
      </c>
      <c r="AV360" s="13" t="s">
        <v>83</v>
      </c>
      <c r="AW360" s="13" t="s">
        <v>32</v>
      </c>
      <c r="AX360" s="13" t="s">
        <v>76</v>
      </c>
      <c r="AY360" s="255" t="s">
        <v>168</v>
      </c>
    </row>
    <row r="361" s="14" customFormat="1">
      <c r="A361" s="14"/>
      <c r="B361" s="256"/>
      <c r="C361" s="257"/>
      <c r="D361" s="241" t="s">
        <v>178</v>
      </c>
      <c r="E361" s="258" t="s">
        <v>1</v>
      </c>
      <c r="F361" s="259" t="s">
        <v>1181</v>
      </c>
      <c r="G361" s="257"/>
      <c r="H361" s="260">
        <v>84.040999999999997</v>
      </c>
      <c r="I361" s="261"/>
      <c r="J361" s="257"/>
      <c r="K361" s="257"/>
      <c r="L361" s="262"/>
      <c r="M361" s="263"/>
      <c r="N361" s="264"/>
      <c r="O361" s="264"/>
      <c r="P361" s="264"/>
      <c r="Q361" s="264"/>
      <c r="R361" s="264"/>
      <c r="S361" s="264"/>
      <c r="T361" s="26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6" t="s">
        <v>178</v>
      </c>
      <c r="AU361" s="266" t="s">
        <v>85</v>
      </c>
      <c r="AV361" s="14" t="s">
        <v>85</v>
      </c>
      <c r="AW361" s="14" t="s">
        <v>32</v>
      </c>
      <c r="AX361" s="14" t="s">
        <v>76</v>
      </c>
      <c r="AY361" s="266" t="s">
        <v>168</v>
      </c>
    </row>
    <row r="362" s="14" customFormat="1">
      <c r="A362" s="14"/>
      <c r="B362" s="256"/>
      <c r="C362" s="257"/>
      <c r="D362" s="241" t="s">
        <v>178</v>
      </c>
      <c r="E362" s="258" t="s">
        <v>1</v>
      </c>
      <c r="F362" s="259" t="s">
        <v>1182</v>
      </c>
      <c r="G362" s="257"/>
      <c r="H362" s="260">
        <v>-2.0499999999999998</v>
      </c>
      <c r="I362" s="261"/>
      <c r="J362" s="257"/>
      <c r="K362" s="257"/>
      <c r="L362" s="262"/>
      <c r="M362" s="263"/>
      <c r="N362" s="264"/>
      <c r="O362" s="264"/>
      <c r="P362" s="264"/>
      <c r="Q362" s="264"/>
      <c r="R362" s="264"/>
      <c r="S362" s="264"/>
      <c r="T362" s="26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6" t="s">
        <v>178</v>
      </c>
      <c r="AU362" s="266" t="s">
        <v>85</v>
      </c>
      <c r="AV362" s="14" t="s">
        <v>85</v>
      </c>
      <c r="AW362" s="14" t="s">
        <v>32</v>
      </c>
      <c r="AX362" s="14" t="s">
        <v>76</v>
      </c>
      <c r="AY362" s="266" t="s">
        <v>168</v>
      </c>
    </row>
    <row r="363" s="15" customFormat="1">
      <c r="A363" s="15"/>
      <c r="B363" s="267"/>
      <c r="C363" s="268"/>
      <c r="D363" s="241" t="s">
        <v>178</v>
      </c>
      <c r="E363" s="269" t="s">
        <v>1</v>
      </c>
      <c r="F363" s="270" t="s">
        <v>183</v>
      </c>
      <c r="G363" s="268"/>
      <c r="H363" s="271">
        <v>96.676000000000002</v>
      </c>
      <c r="I363" s="272"/>
      <c r="J363" s="268"/>
      <c r="K363" s="268"/>
      <c r="L363" s="273"/>
      <c r="M363" s="274"/>
      <c r="N363" s="275"/>
      <c r="O363" s="275"/>
      <c r="P363" s="275"/>
      <c r="Q363" s="275"/>
      <c r="R363" s="275"/>
      <c r="S363" s="275"/>
      <c r="T363" s="276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77" t="s">
        <v>178</v>
      </c>
      <c r="AU363" s="277" t="s">
        <v>85</v>
      </c>
      <c r="AV363" s="15" t="s">
        <v>174</v>
      </c>
      <c r="AW363" s="15" t="s">
        <v>32</v>
      </c>
      <c r="AX363" s="15" t="s">
        <v>83</v>
      </c>
      <c r="AY363" s="277" t="s">
        <v>168</v>
      </c>
    </row>
    <row r="364" s="2" customFormat="1" ht="24.15" customHeight="1">
      <c r="A364" s="39"/>
      <c r="B364" s="40"/>
      <c r="C364" s="228" t="s">
        <v>500</v>
      </c>
      <c r="D364" s="228" t="s">
        <v>170</v>
      </c>
      <c r="E364" s="229" t="s">
        <v>1183</v>
      </c>
      <c r="F364" s="230" t="s">
        <v>1184</v>
      </c>
      <c r="G364" s="231" t="s">
        <v>114</v>
      </c>
      <c r="H364" s="232">
        <v>35.780000000000001</v>
      </c>
      <c r="I364" s="233"/>
      <c r="J364" s="234">
        <f>ROUND(I364*H364,2)</f>
        <v>0</v>
      </c>
      <c r="K364" s="230" t="s">
        <v>173</v>
      </c>
      <c r="L364" s="45"/>
      <c r="M364" s="235" t="s">
        <v>1</v>
      </c>
      <c r="N364" s="236" t="s">
        <v>41</v>
      </c>
      <c r="O364" s="92"/>
      <c r="P364" s="237">
        <f>O364*H364</f>
        <v>0</v>
      </c>
      <c r="Q364" s="237">
        <v>0.07571</v>
      </c>
      <c r="R364" s="237">
        <f>Q364*H364</f>
        <v>2.7089037999999999</v>
      </c>
      <c r="S364" s="237">
        <v>0</v>
      </c>
      <c r="T364" s="238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9" t="s">
        <v>174</v>
      </c>
      <c r="AT364" s="239" t="s">
        <v>170</v>
      </c>
      <c r="AU364" s="239" t="s">
        <v>85</v>
      </c>
      <c r="AY364" s="18" t="s">
        <v>168</v>
      </c>
      <c r="BE364" s="240">
        <f>IF(N364="základní",J364,0)</f>
        <v>0</v>
      </c>
      <c r="BF364" s="240">
        <f>IF(N364="snížená",J364,0)</f>
        <v>0</v>
      </c>
      <c r="BG364" s="240">
        <f>IF(N364="zákl. přenesená",J364,0)</f>
        <v>0</v>
      </c>
      <c r="BH364" s="240">
        <f>IF(N364="sníž. přenesená",J364,0)</f>
        <v>0</v>
      </c>
      <c r="BI364" s="240">
        <f>IF(N364="nulová",J364,0)</f>
        <v>0</v>
      </c>
      <c r="BJ364" s="18" t="s">
        <v>83</v>
      </c>
      <c r="BK364" s="240">
        <f>ROUND(I364*H364,2)</f>
        <v>0</v>
      </c>
      <c r="BL364" s="18" t="s">
        <v>174</v>
      </c>
      <c r="BM364" s="239" t="s">
        <v>1185</v>
      </c>
    </row>
    <row r="365" s="2" customFormat="1">
      <c r="A365" s="39"/>
      <c r="B365" s="40"/>
      <c r="C365" s="41"/>
      <c r="D365" s="241" t="s">
        <v>176</v>
      </c>
      <c r="E365" s="41"/>
      <c r="F365" s="242" t="s">
        <v>1186</v>
      </c>
      <c r="G365" s="41"/>
      <c r="H365" s="41"/>
      <c r="I365" s="243"/>
      <c r="J365" s="41"/>
      <c r="K365" s="41"/>
      <c r="L365" s="45"/>
      <c r="M365" s="244"/>
      <c r="N365" s="245"/>
      <c r="O365" s="92"/>
      <c r="P365" s="92"/>
      <c r="Q365" s="92"/>
      <c r="R365" s="92"/>
      <c r="S365" s="92"/>
      <c r="T365" s="93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18" t="s">
        <v>176</v>
      </c>
      <c r="AU365" s="18" t="s">
        <v>85</v>
      </c>
    </row>
    <row r="366" s="13" customFormat="1">
      <c r="A366" s="13"/>
      <c r="B366" s="246"/>
      <c r="C366" s="247"/>
      <c r="D366" s="241" t="s">
        <v>178</v>
      </c>
      <c r="E366" s="248" t="s">
        <v>1</v>
      </c>
      <c r="F366" s="249" t="s">
        <v>1075</v>
      </c>
      <c r="G366" s="247"/>
      <c r="H366" s="248" t="s">
        <v>1</v>
      </c>
      <c r="I366" s="250"/>
      <c r="J366" s="247"/>
      <c r="K366" s="247"/>
      <c r="L366" s="251"/>
      <c r="M366" s="252"/>
      <c r="N366" s="253"/>
      <c r="O366" s="253"/>
      <c r="P366" s="253"/>
      <c r="Q366" s="253"/>
      <c r="R366" s="253"/>
      <c r="S366" s="253"/>
      <c r="T366" s="25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5" t="s">
        <v>178</v>
      </c>
      <c r="AU366" s="255" t="s">
        <v>85</v>
      </c>
      <c r="AV366" s="13" t="s">
        <v>83</v>
      </c>
      <c r="AW366" s="13" t="s">
        <v>32</v>
      </c>
      <c r="AX366" s="13" t="s">
        <v>76</v>
      </c>
      <c r="AY366" s="255" t="s">
        <v>168</v>
      </c>
    </row>
    <row r="367" s="14" customFormat="1">
      <c r="A367" s="14"/>
      <c r="B367" s="256"/>
      <c r="C367" s="257"/>
      <c r="D367" s="241" t="s">
        <v>178</v>
      </c>
      <c r="E367" s="258" t="s">
        <v>1</v>
      </c>
      <c r="F367" s="259" t="s">
        <v>1187</v>
      </c>
      <c r="G367" s="257"/>
      <c r="H367" s="260">
        <v>39.060000000000002</v>
      </c>
      <c r="I367" s="261"/>
      <c r="J367" s="257"/>
      <c r="K367" s="257"/>
      <c r="L367" s="262"/>
      <c r="M367" s="263"/>
      <c r="N367" s="264"/>
      <c r="O367" s="264"/>
      <c r="P367" s="264"/>
      <c r="Q367" s="264"/>
      <c r="R367" s="264"/>
      <c r="S367" s="264"/>
      <c r="T367" s="26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6" t="s">
        <v>178</v>
      </c>
      <c r="AU367" s="266" t="s">
        <v>85</v>
      </c>
      <c r="AV367" s="14" t="s">
        <v>85</v>
      </c>
      <c r="AW367" s="14" t="s">
        <v>32</v>
      </c>
      <c r="AX367" s="14" t="s">
        <v>76</v>
      </c>
      <c r="AY367" s="266" t="s">
        <v>168</v>
      </c>
    </row>
    <row r="368" s="14" customFormat="1">
      <c r="A368" s="14"/>
      <c r="B368" s="256"/>
      <c r="C368" s="257"/>
      <c r="D368" s="241" t="s">
        <v>178</v>
      </c>
      <c r="E368" s="258" t="s">
        <v>1</v>
      </c>
      <c r="F368" s="259" t="s">
        <v>1188</v>
      </c>
      <c r="G368" s="257"/>
      <c r="H368" s="260">
        <v>-3.2799999999999998</v>
      </c>
      <c r="I368" s="261"/>
      <c r="J368" s="257"/>
      <c r="K368" s="257"/>
      <c r="L368" s="262"/>
      <c r="M368" s="263"/>
      <c r="N368" s="264"/>
      <c r="O368" s="264"/>
      <c r="P368" s="264"/>
      <c r="Q368" s="264"/>
      <c r="R368" s="264"/>
      <c r="S368" s="264"/>
      <c r="T368" s="26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6" t="s">
        <v>178</v>
      </c>
      <c r="AU368" s="266" t="s">
        <v>85</v>
      </c>
      <c r="AV368" s="14" t="s">
        <v>85</v>
      </c>
      <c r="AW368" s="14" t="s">
        <v>32</v>
      </c>
      <c r="AX368" s="14" t="s">
        <v>76</v>
      </c>
      <c r="AY368" s="266" t="s">
        <v>168</v>
      </c>
    </row>
    <row r="369" s="15" customFormat="1">
      <c r="A369" s="15"/>
      <c r="B369" s="267"/>
      <c r="C369" s="268"/>
      <c r="D369" s="241" t="s">
        <v>178</v>
      </c>
      <c r="E369" s="269" t="s">
        <v>1</v>
      </c>
      <c r="F369" s="270" t="s">
        <v>183</v>
      </c>
      <c r="G369" s="268"/>
      <c r="H369" s="271">
        <v>35.780000000000001</v>
      </c>
      <c r="I369" s="272"/>
      <c r="J369" s="268"/>
      <c r="K369" s="268"/>
      <c r="L369" s="273"/>
      <c r="M369" s="274"/>
      <c r="N369" s="275"/>
      <c r="O369" s="275"/>
      <c r="P369" s="275"/>
      <c r="Q369" s="275"/>
      <c r="R369" s="275"/>
      <c r="S369" s="275"/>
      <c r="T369" s="276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77" t="s">
        <v>178</v>
      </c>
      <c r="AU369" s="277" t="s">
        <v>85</v>
      </c>
      <c r="AV369" s="15" t="s">
        <v>174</v>
      </c>
      <c r="AW369" s="15" t="s">
        <v>32</v>
      </c>
      <c r="AX369" s="15" t="s">
        <v>83</v>
      </c>
      <c r="AY369" s="277" t="s">
        <v>168</v>
      </c>
    </row>
    <row r="370" s="2" customFormat="1" ht="24.15" customHeight="1">
      <c r="A370" s="39"/>
      <c r="B370" s="40"/>
      <c r="C370" s="228" t="s">
        <v>507</v>
      </c>
      <c r="D370" s="228" t="s">
        <v>170</v>
      </c>
      <c r="E370" s="229" t="s">
        <v>1189</v>
      </c>
      <c r="F370" s="230" t="s">
        <v>1190</v>
      </c>
      <c r="G370" s="231" t="s">
        <v>272</v>
      </c>
      <c r="H370" s="232">
        <v>40.409999999999997</v>
      </c>
      <c r="I370" s="233"/>
      <c r="J370" s="234">
        <f>ROUND(I370*H370,2)</f>
        <v>0</v>
      </c>
      <c r="K370" s="230" t="s">
        <v>173</v>
      </c>
      <c r="L370" s="45"/>
      <c r="M370" s="235" t="s">
        <v>1</v>
      </c>
      <c r="N370" s="236" t="s">
        <v>41</v>
      </c>
      <c r="O370" s="92"/>
      <c r="P370" s="237">
        <f>O370*H370</f>
        <v>0</v>
      </c>
      <c r="Q370" s="237">
        <v>0.00012</v>
      </c>
      <c r="R370" s="237">
        <f>Q370*H370</f>
        <v>0.0048491999999999997</v>
      </c>
      <c r="S370" s="237">
        <v>0</v>
      </c>
      <c r="T370" s="238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9" t="s">
        <v>174</v>
      </c>
      <c r="AT370" s="239" t="s">
        <v>170</v>
      </c>
      <c r="AU370" s="239" t="s">
        <v>85</v>
      </c>
      <c r="AY370" s="18" t="s">
        <v>168</v>
      </c>
      <c r="BE370" s="240">
        <f>IF(N370="základní",J370,0)</f>
        <v>0</v>
      </c>
      <c r="BF370" s="240">
        <f>IF(N370="snížená",J370,0)</f>
        <v>0</v>
      </c>
      <c r="BG370" s="240">
        <f>IF(N370="zákl. přenesená",J370,0)</f>
        <v>0</v>
      </c>
      <c r="BH370" s="240">
        <f>IF(N370="sníž. přenesená",J370,0)</f>
        <v>0</v>
      </c>
      <c r="BI370" s="240">
        <f>IF(N370="nulová",J370,0)</f>
        <v>0</v>
      </c>
      <c r="BJ370" s="18" t="s">
        <v>83</v>
      </c>
      <c r="BK370" s="240">
        <f>ROUND(I370*H370,2)</f>
        <v>0</v>
      </c>
      <c r="BL370" s="18" t="s">
        <v>174</v>
      </c>
      <c r="BM370" s="239" t="s">
        <v>1191</v>
      </c>
    </row>
    <row r="371" s="2" customFormat="1">
      <c r="A371" s="39"/>
      <c r="B371" s="40"/>
      <c r="C371" s="41"/>
      <c r="D371" s="241" t="s">
        <v>176</v>
      </c>
      <c r="E371" s="41"/>
      <c r="F371" s="242" t="s">
        <v>1192</v>
      </c>
      <c r="G371" s="41"/>
      <c r="H371" s="41"/>
      <c r="I371" s="243"/>
      <c r="J371" s="41"/>
      <c r="K371" s="41"/>
      <c r="L371" s="45"/>
      <c r="M371" s="244"/>
      <c r="N371" s="245"/>
      <c r="O371" s="92"/>
      <c r="P371" s="92"/>
      <c r="Q371" s="92"/>
      <c r="R371" s="92"/>
      <c r="S371" s="92"/>
      <c r="T371" s="93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176</v>
      </c>
      <c r="AU371" s="18" t="s">
        <v>85</v>
      </c>
    </row>
    <row r="372" s="13" customFormat="1">
      <c r="A372" s="13"/>
      <c r="B372" s="246"/>
      <c r="C372" s="247"/>
      <c r="D372" s="241" t="s">
        <v>178</v>
      </c>
      <c r="E372" s="248" t="s">
        <v>1</v>
      </c>
      <c r="F372" s="249" t="s">
        <v>1072</v>
      </c>
      <c r="G372" s="247"/>
      <c r="H372" s="248" t="s">
        <v>1</v>
      </c>
      <c r="I372" s="250"/>
      <c r="J372" s="247"/>
      <c r="K372" s="247"/>
      <c r="L372" s="251"/>
      <c r="M372" s="252"/>
      <c r="N372" s="253"/>
      <c r="O372" s="253"/>
      <c r="P372" s="253"/>
      <c r="Q372" s="253"/>
      <c r="R372" s="253"/>
      <c r="S372" s="253"/>
      <c r="T372" s="25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5" t="s">
        <v>178</v>
      </c>
      <c r="AU372" s="255" t="s">
        <v>85</v>
      </c>
      <c r="AV372" s="13" t="s">
        <v>83</v>
      </c>
      <c r="AW372" s="13" t="s">
        <v>32</v>
      </c>
      <c r="AX372" s="13" t="s">
        <v>76</v>
      </c>
      <c r="AY372" s="255" t="s">
        <v>168</v>
      </c>
    </row>
    <row r="373" s="14" customFormat="1">
      <c r="A373" s="14"/>
      <c r="B373" s="256"/>
      <c r="C373" s="257"/>
      <c r="D373" s="241" t="s">
        <v>178</v>
      </c>
      <c r="E373" s="258" t="s">
        <v>1</v>
      </c>
      <c r="F373" s="259" t="s">
        <v>1193</v>
      </c>
      <c r="G373" s="257"/>
      <c r="H373" s="260">
        <v>3.2999999999999998</v>
      </c>
      <c r="I373" s="261"/>
      <c r="J373" s="257"/>
      <c r="K373" s="257"/>
      <c r="L373" s="262"/>
      <c r="M373" s="263"/>
      <c r="N373" s="264"/>
      <c r="O373" s="264"/>
      <c r="P373" s="264"/>
      <c r="Q373" s="264"/>
      <c r="R373" s="264"/>
      <c r="S373" s="264"/>
      <c r="T373" s="26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6" t="s">
        <v>178</v>
      </c>
      <c r="AU373" s="266" t="s">
        <v>85</v>
      </c>
      <c r="AV373" s="14" t="s">
        <v>85</v>
      </c>
      <c r="AW373" s="14" t="s">
        <v>32</v>
      </c>
      <c r="AX373" s="14" t="s">
        <v>76</v>
      </c>
      <c r="AY373" s="266" t="s">
        <v>168</v>
      </c>
    </row>
    <row r="374" s="13" customFormat="1">
      <c r="A374" s="13"/>
      <c r="B374" s="246"/>
      <c r="C374" s="247"/>
      <c r="D374" s="241" t="s">
        <v>178</v>
      </c>
      <c r="E374" s="248" t="s">
        <v>1</v>
      </c>
      <c r="F374" s="249" t="s">
        <v>1075</v>
      </c>
      <c r="G374" s="247"/>
      <c r="H374" s="248" t="s">
        <v>1</v>
      </c>
      <c r="I374" s="250"/>
      <c r="J374" s="247"/>
      <c r="K374" s="247"/>
      <c r="L374" s="251"/>
      <c r="M374" s="252"/>
      <c r="N374" s="253"/>
      <c r="O374" s="253"/>
      <c r="P374" s="253"/>
      <c r="Q374" s="253"/>
      <c r="R374" s="253"/>
      <c r="S374" s="253"/>
      <c r="T374" s="25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5" t="s">
        <v>178</v>
      </c>
      <c r="AU374" s="255" t="s">
        <v>85</v>
      </c>
      <c r="AV374" s="13" t="s">
        <v>83</v>
      </c>
      <c r="AW374" s="13" t="s">
        <v>32</v>
      </c>
      <c r="AX374" s="13" t="s">
        <v>76</v>
      </c>
      <c r="AY374" s="255" t="s">
        <v>168</v>
      </c>
    </row>
    <row r="375" s="14" customFormat="1">
      <c r="A375" s="14"/>
      <c r="B375" s="256"/>
      <c r="C375" s="257"/>
      <c r="D375" s="241" t="s">
        <v>178</v>
      </c>
      <c r="E375" s="258" t="s">
        <v>1</v>
      </c>
      <c r="F375" s="259" t="s">
        <v>1194</v>
      </c>
      <c r="G375" s="257"/>
      <c r="H375" s="260">
        <v>27.109999999999999</v>
      </c>
      <c r="I375" s="261"/>
      <c r="J375" s="257"/>
      <c r="K375" s="257"/>
      <c r="L375" s="262"/>
      <c r="M375" s="263"/>
      <c r="N375" s="264"/>
      <c r="O375" s="264"/>
      <c r="P375" s="264"/>
      <c r="Q375" s="264"/>
      <c r="R375" s="264"/>
      <c r="S375" s="264"/>
      <c r="T375" s="26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6" t="s">
        <v>178</v>
      </c>
      <c r="AU375" s="266" t="s">
        <v>85</v>
      </c>
      <c r="AV375" s="14" t="s">
        <v>85</v>
      </c>
      <c r="AW375" s="14" t="s">
        <v>32</v>
      </c>
      <c r="AX375" s="14" t="s">
        <v>76</v>
      </c>
      <c r="AY375" s="266" t="s">
        <v>168</v>
      </c>
    </row>
    <row r="376" s="14" customFormat="1">
      <c r="A376" s="14"/>
      <c r="B376" s="256"/>
      <c r="C376" s="257"/>
      <c r="D376" s="241" t="s">
        <v>178</v>
      </c>
      <c r="E376" s="258" t="s">
        <v>1</v>
      </c>
      <c r="F376" s="259" t="s">
        <v>1195</v>
      </c>
      <c r="G376" s="257"/>
      <c r="H376" s="260">
        <v>-1</v>
      </c>
      <c r="I376" s="261"/>
      <c r="J376" s="257"/>
      <c r="K376" s="257"/>
      <c r="L376" s="262"/>
      <c r="M376" s="263"/>
      <c r="N376" s="264"/>
      <c r="O376" s="264"/>
      <c r="P376" s="264"/>
      <c r="Q376" s="264"/>
      <c r="R376" s="264"/>
      <c r="S376" s="264"/>
      <c r="T376" s="26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6" t="s">
        <v>178</v>
      </c>
      <c r="AU376" s="266" t="s">
        <v>85</v>
      </c>
      <c r="AV376" s="14" t="s">
        <v>85</v>
      </c>
      <c r="AW376" s="14" t="s">
        <v>32</v>
      </c>
      <c r="AX376" s="14" t="s">
        <v>76</v>
      </c>
      <c r="AY376" s="266" t="s">
        <v>168</v>
      </c>
    </row>
    <row r="377" s="13" customFormat="1">
      <c r="A377" s="13"/>
      <c r="B377" s="246"/>
      <c r="C377" s="247"/>
      <c r="D377" s="241" t="s">
        <v>178</v>
      </c>
      <c r="E377" s="248" t="s">
        <v>1</v>
      </c>
      <c r="F377" s="249" t="s">
        <v>1075</v>
      </c>
      <c r="G377" s="247"/>
      <c r="H377" s="248" t="s">
        <v>1</v>
      </c>
      <c r="I377" s="250"/>
      <c r="J377" s="247"/>
      <c r="K377" s="247"/>
      <c r="L377" s="251"/>
      <c r="M377" s="252"/>
      <c r="N377" s="253"/>
      <c r="O377" s="253"/>
      <c r="P377" s="253"/>
      <c r="Q377" s="253"/>
      <c r="R377" s="253"/>
      <c r="S377" s="253"/>
      <c r="T377" s="25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5" t="s">
        <v>178</v>
      </c>
      <c r="AU377" s="255" t="s">
        <v>85</v>
      </c>
      <c r="AV377" s="13" t="s">
        <v>83</v>
      </c>
      <c r="AW377" s="13" t="s">
        <v>32</v>
      </c>
      <c r="AX377" s="13" t="s">
        <v>76</v>
      </c>
      <c r="AY377" s="255" t="s">
        <v>168</v>
      </c>
    </row>
    <row r="378" s="14" customFormat="1">
      <c r="A378" s="14"/>
      <c r="B378" s="256"/>
      <c r="C378" s="257"/>
      <c r="D378" s="241" t="s">
        <v>178</v>
      </c>
      <c r="E378" s="258" t="s">
        <v>1</v>
      </c>
      <c r="F378" s="259" t="s">
        <v>1196</v>
      </c>
      <c r="G378" s="257"/>
      <c r="H378" s="260">
        <v>12.6</v>
      </c>
      <c r="I378" s="261"/>
      <c r="J378" s="257"/>
      <c r="K378" s="257"/>
      <c r="L378" s="262"/>
      <c r="M378" s="263"/>
      <c r="N378" s="264"/>
      <c r="O378" s="264"/>
      <c r="P378" s="264"/>
      <c r="Q378" s="264"/>
      <c r="R378" s="264"/>
      <c r="S378" s="264"/>
      <c r="T378" s="26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6" t="s">
        <v>178</v>
      </c>
      <c r="AU378" s="266" t="s">
        <v>85</v>
      </c>
      <c r="AV378" s="14" t="s">
        <v>85</v>
      </c>
      <c r="AW378" s="14" t="s">
        <v>32</v>
      </c>
      <c r="AX378" s="14" t="s">
        <v>76</v>
      </c>
      <c r="AY378" s="266" t="s">
        <v>168</v>
      </c>
    </row>
    <row r="379" s="14" customFormat="1">
      <c r="A379" s="14"/>
      <c r="B379" s="256"/>
      <c r="C379" s="257"/>
      <c r="D379" s="241" t="s">
        <v>178</v>
      </c>
      <c r="E379" s="258" t="s">
        <v>1</v>
      </c>
      <c r="F379" s="259" t="s">
        <v>1197</v>
      </c>
      <c r="G379" s="257"/>
      <c r="H379" s="260">
        <v>-1.6000000000000001</v>
      </c>
      <c r="I379" s="261"/>
      <c r="J379" s="257"/>
      <c r="K379" s="257"/>
      <c r="L379" s="262"/>
      <c r="M379" s="263"/>
      <c r="N379" s="264"/>
      <c r="O379" s="264"/>
      <c r="P379" s="264"/>
      <c r="Q379" s="264"/>
      <c r="R379" s="264"/>
      <c r="S379" s="264"/>
      <c r="T379" s="26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6" t="s">
        <v>178</v>
      </c>
      <c r="AU379" s="266" t="s">
        <v>85</v>
      </c>
      <c r="AV379" s="14" t="s">
        <v>85</v>
      </c>
      <c r="AW379" s="14" t="s">
        <v>32</v>
      </c>
      <c r="AX379" s="14" t="s">
        <v>76</v>
      </c>
      <c r="AY379" s="266" t="s">
        <v>168</v>
      </c>
    </row>
    <row r="380" s="15" customFormat="1">
      <c r="A380" s="15"/>
      <c r="B380" s="267"/>
      <c r="C380" s="268"/>
      <c r="D380" s="241" t="s">
        <v>178</v>
      </c>
      <c r="E380" s="269" t="s">
        <v>1</v>
      </c>
      <c r="F380" s="270" t="s">
        <v>183</v>
      </c>
      <c r="G380" s="268"/>
      <c r="H380" s="271">
        <v>40.409999999999997</v>
      </c>
      <c r="I380" s="272"/>
      <c r="J380" s="268"/>
      <c r="K380" s="268"/>
      <c r="L380" s="273"/>
      <c r="M380" s="274"/>
      <c r="N380" s="275"/>
      <c r="O380" s="275"/>
      <c r="P380" s="275"/>
      <c r="Q380" s="275"/>
      <c r="R380" s="275"/>
      <c r="S380" s="275"/>
      <c r="T380" s="276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7" t="s">
        <v>178</v>
      </c>
      <c r="AU380" s="277" t="s">
        <v>85</v>
      </c>
      <c r="AV380" s="15" t="s">
        <v>174</v>
      </c>
      <c r="AW380" s="15" t="s">
        <v>32</v>
      </c>
      <c r="AX380" s="15" t="s">
        <v>83</v>
      </c>
      <c r="AY380" s="277" t="s">
        <v>168</v>
      </c>
    </row>
    <row r="381" s="2" customFormat="1" ht="24.15" customHeight="1">
      <c r="A381" s="39"/>
      <c r="B381" s="40"/>
      <c r="C381" s="228" t="s">
        <v>518</v>
      </c>
      <c r="D381" s="228" t="s">
        <v>170</v>
      </c>
      <c r="E381" s="229" t="s">
        <v>1198</v>
      </c>
      <c r="F381" s="230" t="s">
        <v>1199</v>
      </c>
      <c r="G381" s="231" t="s">
        <v>272</v>
      </c>
      <c r="H381" s="232">
        <v>46.100000000000001</v>
      </c>
      <c r="I381" s="233"/>
      <c r="J381" s="234">
        <f>ROUND(I381*H381,2)</f>
        <v>0</v>
      </c>
      <c r="K381" s="230" t="s">
        <v>173</v>
      </c>
      <c r="L381" s="45"/>
      <c r="M381" s="235" t="s">
        <v>1</v>
      </c>
      <c r="N381" s="236" t="s">
        <v>41</v>
      </c>
      <c r="O381" s="92"/>
      <c r="P381" s="237">
        <f>O381*H381</f>
        <v>0</v>
      </c>
      <c r="Q381" s="237">
        <v>0.00012999999999999999</v>
      </c>
      <c r="R381" s="237">
        <f>Q381*H381</f>
        <v>0.0059930000000000001</v>
      </c>
      <c r="S381" s="237">
        <v>0</v>
      </c>
      <c r="T381" s="238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9" t="s">
        <v>174</v>
      </c>
      <c r="AT381" s="239" t="s">
        <v>170</v>
      </c>
      <c r="AU381" s="239" t="s">
        <v>85</v>
      </c>
      <c r="AY381" s="18" t="s">
        <v>168</v>
      </c>
      <c r="BE381" s="240">
        <f>IF(N381="základní",J381,0)</f>
        <v>0</v>
      </c>
      <c r="BF381" s="240">
        <f>IF(N381="snížená",J381,0)</f>
        <v>0</v>
      </c>
      <c r="BG381" s="240">
        <f>IF(N381="zákl. přenesená",J381,0)</f>
        <v>0</v>
      </c>
      <c r="BH381" s="240">
        <f>IF(N381="sníž. přenesená",J381,0)</f>
        <v>0</v>
      </c>
      <c r="BI381" s="240">
        <f>IF(N381="nulová",J381,0)</f>
        <v>0</v>
      </c>
      <c r="BJ381" s="18" t="s">
        <v>83</v>
      </c>
      <c r="BK381" s="240">
        <f>ROUND(I381*H381,2)</f>
        <v>0</v>
      </c>
      <c r="BL381" s="18" t="s">
        <v>174</v>
      </c>
      <c r="BM381" s="239" t="s">
        <v>1200</v>
      </c>
    </row>
    <row r="382" s="2" customFormat="1">
      <c r="A382" s="39"/>
      <c r="B382" s="40"/>
      <c r="C382" s="41"/>
      <c r="D382" s="241" t="s">
        <v>176</v>
      </c>
      <c r="E382" s="41"/>
      <c r="F382" s="242" t="s">
        <v>1201</v>
      </c>
      <c r="G382" s="41"/>
      <c r="H382" s="41"/>
      <c r="I382" s="243"/>
      <c r="J382" s="41"/>
      <c r="K382" s="41"/>
      <c r="L382" s="45"/>
      <c r="M382" s="244"/>
      <c r="N382" s="245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176</v>
      </c>
      <c r="AU382" s="18" t="s">
        <v>85</v>
      </c>
    </row>
    <row r="383" s="13" customFormat="1">
      <c r="A383" s="13"/>
      <c r="B383" s="246"/>
      <c r="C383" s="247"/>
      <c r="D383" s="241" t="s">
        <v>178</v>
      </c>
      <c r="E383" s="248" t="s">
        <v>1</v>
      </c>
      <c r="F383" s="249" t="s">
        <v>1072</v>
      </c>
      <c r="G383" s="247"/>
      <c r="H383" s="248" t="s">
        <v>1</v>
      </c>
      <c r="I383" s="250"/>
      <c r="J383" s="247"/>
      <c r="K383" s="247"/>
      <c r="L383" s="251"/>
      <c r="M383" s="252"/>
      <c r="N383" s="253"/>
      <c r="O383" s="253"/>
      <c r="P383" s="253"/>
      <c r="Q383" s="253"/>
      <c r="R383" s="253"/>
      <c r="S383" s="253"/>
      <c r="T383" s="25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5" t="s">
        <v>178</v>
      </c>
      <c r="AU383" s="255" t="s">
        <v>85</v>
      </c>
      <c r="AV383" s="13" t="s">
        <v>83</v>
      </c>
      <c r="AW383" s="13" t="s">
        <v>32</v>
      </c>
      <c r="AX383" s="13" t="s">
        <v>76</v>
      </c>
      <c r="AY383" s="255" t="s">
        <v>168</v>
      </c>
    </row>
    <row r="384" s="14" customFormat="1">
      <c r="A384" s="14"/>
      <c r="B384" s="256"/>
      <c r="C384" s="257"/>
      <c r="D384" s="241" t="s">
        <v>178</v>
      </c>
      <c r="E384" s="258" t="s">
        <v>1</v>
      </c>
      <c r="F384" s="259" t="s">
        <v>1202</v>
      </c>
      <c r="G384" s="257"/>
      <c r="H384" s="260">
        <v>8.9000000000000004</v>
      </c>
      <c r="I384" s="261"/>
      <c r="J384" s="257"/>
      <c r="K384" s="257"/>
      <c r="L384" s="262"/>
      <c r="M384" s="263"/>
      <c r="N384" s="264"/>
      <c r="O384" s="264"/>
      <c r="P384" s="264"/>
      <c r="Q384" s="264"/>
      <c r="R384" s="264"/>
      <c r="S384" s="264"/>
      <c r="T384" s="26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6" t="s">
        <v>178</v>
      </c>
      <c r="AU384" s="266" t="s">
        <v>85</v>
      </c>
      <c r="AV384" s="14" t="s">
        <v>85</v>
      </c>
      <c r="AW384" s="14" t="s">
        <v>32</v>
      </c>
      <c r="AX384" s="14" t="s">
        <v>76</v>
      </c>
      <c r="AY384" s="266" t="s">
        <v>168</v>
      </c>
    </row>
    <row r="385" s="13" customFormat="1">
      <c r="A385" s="13"/>
      <c r="B385" s="246"/>
      <c r="C385" s="247"/>
      <c r="D385" s="241" t="s">
        <v>178</v>
      </c>
      <c r="E385" s="248" t="s">
        <v>1</v>
      </c>
      <c r="F385" s="249" t="s">
        <v>1075</v>
      </c>
      <c r="G385" s="247"/>
      <c r="H385" s="248" t="s">
        <v>1</v>
      </c>
      <c r="I385" s="250"/>
      <c r="J385" s="247"/>
      <c r="K385" s="247"/>
      <c r="L385" s="251"/>
      <c r="M385" s="252"/>
      <c r="N385" s="253"/>
      <c r="O385" s="253"/>
      <c r="P385" s="253"/>
      <c r="Q385" s="253"/>
      <c r="R385" s="253"/>
      <c r="S385" s="253"/>
      <c r="T385" s="25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5" t="s">
        <v>178</v>
      </c>
      <c r="AU385" s="255" t="s">
        <v>85</v>
      </c>
      <c r="AV385" s="13" t="s">
        <v>83</v>
      </c>
      <c r="AW385" s="13" t="s">
        <v>32</v>
      </c>
      <c r="AX385" s="13" t="s">
        <v>76</v>
      </c>
      <c r="AY385" s="255" t="s">
        <v>168</v>
      </c>
    </row>
    <row r="386" s="14" customFormat="1">
      <c r="A386" s="14"/>
      <c r="B386" s="256"/>
      <c r="C386" s="257"/>
      <c r="D386" s="241" t="s">
        <v>178</v>
      </c>
      <c r="E386" s="258" t="s">
        <v>1</v>
      </c>
      <c r="F386" s="259" t="s">
        <v>1203</v>
      </c>
      <c r="G386" s="257"/>
      <c r="H386" s="260">
        <v>37.200000000000003</v>
      </c>
      <c r="I386" s="261"/>
      <c r="J386" s="257"/>
      <c r="K386" s="257"/>
      <c r="L386" s="262"/>
      <c r="M386" s="263"/>
      <c r="N386" s="264"/>
      <c r="O386" s="264"/>
      <c r="P386" s="264"/>
      <c r="Q386" s="264"/>
      <c r="R386" s="264"/>
      <c r="S386" s="264"/>
      <c r="T386" s="26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6" t="s">
        <v>178</v>
      </c>
      <c r="AU386" s="266" t="s">
        <v>85</v>
      </c>
      <c r="AV386" s="14" t="s">
        <v>85</v>
      </c>
      <c r="AW386" s="14" t="s">
        <v>32</v>
      </c>
      <c r="AX386" s="14" t="s">
        <v>76</v>
      </c>
      <c r="AY386" s="266" t="s">
        <v>168</v>
      </c>
    </row>
    <row r="387" s="15" customFormat="1">
      <c r="A387" s="15"/>
      <c r="B387" s="267"/>
      <c r="C387" s="268"/>
      <c r="D387" s="241" t="s">
        <v>178</v>
      </c>
      <c r="E387" s="269" t="s">
        <v>1</v>
      </c>
      <c r="F387" s="270" t="s">
        <v>183</v>
      </c>
      <c r="G387" s="268"/>
      <c r="H387" s="271">
        <v>46.100000000000001</v>
      </c>
      <c r="I387" s="272"/>
      <c r="J387" s="268"/>
      <c r="K387" s="268"/>
      <c r="L387" s="273"/>
      <c r="M387" s="274"/>
      <c r="N387" s="275"/>
      <c r="O387" s="275"/>
      <c r="P387" s="275"/>
      <c r="Q387" s="275"/>
      <c r="R387" s="275"/>
      <c r="S387" s="275"/>
      <c r="T387" s="276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77" t="s">
        <v>178</v>
      </c>
      <c r="AU387" s="277" t="s">
        <v>85</v>
      </c>
      <c r="AV387" s="15" t="s">
        <v>174</v>
      </c>
      <c r="AW387" s="15" t="s">
        <v>32</v>
      </c>
      <c r="AX387" s="15" t="s">
        <v>83</v>
      </c>
      <c r="AY387" s="277" t="s">
        <v>168</v>
      </c>
    </row>
    <row r="388" s="12" customFormat="1" ht="22.8" customHeight="1">
      <c r="A388" s="12"/>
      <c r="B388" s="212"/>
      <c r="C388" s="213"/>
      <c r="D388" s="214" t="s">
        <v>75</v>
      </c>
      <c r="E388" s="226" t="s">
        <v>174</v>
      </c>
      <c r="F388" s="226" t="s">
        <v>1204</v>
      </c>
      <c r="G388" s="213"/>
      <c r="H388" s="213"/>
      <c r="I388" s="216"/>
      <c r="J388" s="227">
        <f>BK388</f>
        <v>0</v>
      </c>
      <c r="K388" s="213"/>
      <c r="L388" s="218"/>
      <c r="M388" s="219"/>
      <c r="N388" s="220"/>
      <c r="O388" s="220"/>
      <c r="P388" s="221">
        <f>SUM(P389:P494)</f>
        <v>0</v>
      </c>
      <c r="Q388" s="220"/>
      <c r="R388" s="221">
        <f>SUM(R389:R494)</f>
        <v>68.745399420000012</v>
      </c>
      <c r="S388" s="220"/>
      <c r="T388" s="222">
        <f>SUM(T389:T494)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23" t="s">
        <v>83</v>
      </c>
      <c r="AT388" s="224" t="s">
        <v>75</v>
      </c>
      <c r="AU388" s="224" t="s">
        <v>83</v>
      </c>
      <c r="AY388" s="223" t="s">
        <v>168</v>
      </c>
      <c r="BK388" s="225">
        <f>SUM(BK389:BK494)</f>
        <v>0</v>
      </c>
    </row>
    <row r="389" s="2" customFormat="1" ht="16.5" customHeight="1">
      <c r="A389" s="39"/>
      <c r="B389" s="40"/>
      <c r="C389" s="228" t="s">
        <v>527</v>
      </c>
      <c r="D389" s="228" t="s">
        <v>170</v>
      </c>
      <c r="E389" s="229" t="s">
        <v>1205</v>
      </c>
      <c r="F389" s="230" t="s">
        <v>1206</v>
      </c>
      <c r="G389" s="231" t="s">
        <v>194</v>
      </c>
      <c r="H389" s="232">
        <v>15.84</v>
      </c>
      <c r="I389" s="233"/>
      <c r="J389" s="234">
        <f>ROUND(I389*H389,2)</f>
        <v>0</v>
      </c>
      <c r="K389" s="230" t="s">
        <v>173</v>
      </c>
      <c r="L389" s="45"/>
      <c r="M389" s="235" t="s">
        <v>1</v>
      </c>
      <c r="N389" s="236" t="s">
        <v>41</v>
      </c>
      <c r="O389" s="92"/>
      <c r="P389" s="237">
        <f>O389*H389</f>
        <v>0</v>
      </c>
      <c r="Q389" s="237">
        <v>2.45343</v>
      </c>
      <c r="R389" s="237">
        <f>Q389*H389</f>
        <v>38.8623312</v>
      </c>
      <c r="S389" s="237">
        <v>0</v>
      </c>
      <c r="T389" s="238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9" t="s">
        <v>174</v>
      </c>
      <c r="AT389" s="239" t="s">
        <v>170</v>
      </c>
      <c r="AU389" s="239" t="s">
        <v>85</v>
      </c>
      <c r="AY389" s="18" t="s">
        <v>168</v>
      </c>
      <c r="BE389" s="240">
        <f>IF(N389="základní",J389,0)</f>
        <v>0</v>
      </c>
      <c r="BF389" s="240">
        <f>IF(N389="snížená",J389,0)</f>
        <v>0</v>
      </c>
      <c r="BG389" s="240">
        <f>IF(N389="zákl. přenesená",J389,0)</f>
        <v>0</v>
      </c>
      <c r="BH389" s="240">
        <f>IF(N389="sníž. přenesená",J389,0)</f>
        <v>0</v>
      </c>
      <c r="BI389" s="240">
        <f>IF(N389="nulová",J389,0)</f>
        <v>0</v>
      </c>
      <c r="BJ389" s="18" t="s">
        <v>83</v>
      </c>
      <c r="BK389" s="240">
        <f>ROUND(I389*H389,2)</f>
        <v>0</v>
      </c>
      <c r="BL389" s="18" t="s">
        <v>174</v>
      </c>
      <c r="BM389" s="239" t="s">
        <v>1207</v>
      </c>
    </row>
    <row r="390" s="2" customFormat="1">
      <c r="A390" s="39"/>
      <c r="B390" s="40"/>
      <c r="C390" s="41"/>
      <c r="D390" s="241" t="s">
        <v>176</v>
      </c>
      <c r="E390" s="41"/>
      <c r="F390" s="242" t="s">
        <v>1208</v>
      </c>
      <c r="G390" s="41"/>
      <c r="H390" s="41"/>
      <c r="I390" s="243"/>
      <c r="J390" s="41"/>
      <c r="K390" s="41"/>
      <c r="L390" s="45"/>
      <c r="M390" s="244"/>
      <c r="N390" s="245"/>
      <c r="O390" s="92"/>
      <c r="P390" s="92"/>
      <c r="Q390" s="92"/>
      <c r="R390" s="92"/>
      <c r="S390" s="92"/>
      <c r="T390" s="93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176</v>
      </c>
      <c r="AU390" s="18" t="s">
        <v>85</v>
      </c>
    </row>
    <row r="391" s="13" customFormat="1">
      <c r="A391" s="13"/>
      <c r="B391" s="246"/>
      <c r="C391" s="247"/>
      <c r="D391" s="241" t="s">
        <v>178</v>
      </c>
      <c r="E391" s="248" t="s">
        <v>1</v>
      </c>
      <c r="F391" s="249" t="s">
        <v>1209</v>
      </c>
      <c r="G391" s="247"/>
      <c r="H391" s="248" t="s">
        <v>1</v>
      </c>
      <c r="I391" s="250"/>
      <c r="J391" s="247"/>
      <c r="K391" s="247"/>
      <c r="L391" s="251"/>
      <c r="M391" s="252"/>
      <c r="N391" s="253"/>
      <c r="O391" s="253"/>
      <c r="P391" s="253"/>
      <c r="Q391" s="253"/>
      <c r="R391" s="253"/>
      <c r="S391" s="253"/>
      <c r="T391" s="25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5" t="s">
        <v>178</v>
      </c>
      <c r="AU391" s="255" t="s">
        <v>85</v>
      </c>
      <c r="AV391" s="13" t="s">
        <v>83</v>
      </c>
      <c r="AW391" s="13" t="s">
        <v>32</v>
      </c>
      <c r="AX391" s="13" t="s">
        <v>76</v>
      </c>
      <c r="AY391" s="255" t="s">
        <v>168</v>
      </c>
    </row>
    <row r="392" s="14" customFormat="1">
      <c r="A392" s="14"/>
      <c r="B392" s="256"/>
      <c r="C392" s="257"/>
      <c r="D392" s="241" t="s">
        <v>178</v>
      </c>
      <c r="E392" s="258" t="s">
        <v>1</v>
      </c>
      <c r="F392" s="259" t="s">
        <v>1210</v>
      </c>
      <c r="G392" s="257"/>
      <c r="H392" s="260">
        <v>15.84</v>
      </c>
      <c r="I392" s="261"/>
      <c r="J392" s="257"/>
      <c r="K392" s="257"/>
      <c r="L392" s="262"/>
      <c r="M392" s="263"/>
      <c r="N392" s="264"/>
      <c r="O392" s="264"/>
      <c r="P392" s="264"/>
      <c r="Q392" s="264"/>
      <c r="R392" s="264"/>
      <c r="S392" s="264"/>
      <c r="T392" s="26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6" t="s">
        <v>178</v>
      </c>
      <c r="AU392" s="266" t="s">
        <v>85</v>
      </c>
      <c r="AV392" s="14" t="s">
        <v>85</v>
      </c>
      <c r="AW392" s="14" t="s">
        <v>32</v>
      </c>
      <c r="AX392" s="14" t="s">
        <v>76</v>
      </c>
      <c r="AY392" s="266" t="s">
        <v>168</v>
      </c>
    </row>
    <row r="393" s="15" customFormat="1">
      <c r="A393" s="15"/>
      <c r="B393" s="267"/>
      <c r="C393" s="268"/>
      <c r="D393" s="241" t="s">
        <v>178</v>
      </c>
      <c r="E393" s="269" t="s">
        <v>1</v>
      </c>
      <c r="F393" s="270" t="s">
        <v>183</v>
      </c>
      <c r="G393" s="268"/>
      <c r="H393" s="271">
        <v>15.84</v>
      </c>
      <c r="I393" s="272"/>
      <c r="J393" s="268"/>
      <c r="K393" s="268"/>
      <c r="L393" s="273"/>
      <c r="M393" s="274"/>
      <c r="N393" s="275"/>
      <c r="O393" s="275"/>
      <c r="P393" s="275"/>
      <c r="Q393" s="275"/>
      <c r="R393" s="275"/>
      <c r="S393" s="275"/>
      <c r="T393" s="276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77" t="s">
        <v>178</v>
      </c>
      <c r="AU393" s="277" t="s">
        <v>85</v>
      </c>
      <c r="AV393" s="15" t="s">
        <v>174</v>
      </c>
      <c r="AW393" s="15" t="s">
        <v>32</v>
      </c>
      <c r="AX393" s="15" t="s">
        <v>83</v>
      </c>
      <c r="AY393" s="277" t="s">
        <v>168</v>
      </c>
    </row>
    <row r="394" s="2" customFormat="1" ht="16.5" customHeight="1">
      <c r="A394" s="39"/>
      <c r="B394" s="40"/>
      <c r="C394" s="228" t="s">
        <v>535</v>
      </c>
      <c r="D394" s="228" t="s">
        <v>170</v>
      </c>
      <c r="E394" s="229" t="s">
        <v>1211</v>
      </c>
      <c r="F394" s="230" t="s">
        <v>1212</v>
      </c>
      <c r="G394" s="231" t="s">
        <v>194</v>
      </c>
      <c r="H394" s="232">
        <v>5.9850000000000003</v>
      </c>
      <c r="I394" s="233"/>
      <c r="J394" s="234">
        <f>ROUND(I394*H394,2)</f>
        <v>0</v>
      </c>
      <c r="K394" s="230" t="s">
        <v>173</v>
      </c>
      <c r="L394" s="45"/>
      <c r="M394" s="235" t="s">
        <v>1</v>
      </c>
      <c r="N394" s="236" t="s">
        <v>41</v>
      </c>
      <c r="O394" s="92"/>
      <c r="P394" s="237">
        <f>O394*H394</f>
        <v>0</v>
      </c>
      <c r="Q394" s="237">
        <v>2.45343</v>
      </c>
      <c r="R394" s="237">
        <f>Q394*H394</f>
        <v>14.683778550000001</v>
      </c>
      <c r="S394" s="237">
        <v>0</v>
      </c>
      <c r="T394" s="238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9" t="s">
        <v>174</v>
      </c>
      <c r="AT394" s="239" t="s">
        <v>170</v>
      </c>
      <c r="AU394" s="239" t="s">
        <v>85</v>
      </c>
      <c r="AY394" s="18" t="s">
        <v>168</v>
      </c>
      <c r="BE394" s="240">
        <f>IF(N394="základní",J394,0)</f>
        <v>0</v>
      </c>
      <c r="BF394" s="240">
        <f>IF(N394="snížená",J394,0)</f>
        <v>0</v>
      </c>
      <c r="BG394" s="240">
        <f>IF(N394="zákl. přenesená",J394,0)</f>
        <v>0</v>
      </c>
      <c r="BH394" s="240">
        <f>IF(N394="sníž. přenesená",J394,0)</f>
        <v>0</v>
      </c>
      <c r="BI394" s="240">
        <f>IF(N394="nulová",J394,0)</f>
        <v>0</v>
      </c>
      <c r="BJ394" s="18" t="s">
        <v>83</v>
      </c>
      <c r="BK394" s="240">
        <f>ROUND(I394*H394,2)</f>
        <v>0</v>
      </c>
      <c r="BL394" s="18" t="s">
        <v>174</v>
      </c>
      <c r="BM394" s="239" t="s">
        <v>1213</v>
      </c>
    </row>
    <row r="395" s="2" customFormat="1">
      <c r="A395" s="39"/>
      <c r="B395" s="40"/>
      <c r="C395" s="41"/>
      <c r="D395" s="241" t="s">
        <v>176</v>
      </c>
      <c r="E395" s="41"/>
      <c r="F395" s="242" t="s">
        <v>1214</v>
      </c>
      <c r="G395" s="41"/>
      <c r="H395" s="41"/>
      <c r="I395" s="243"/>
      <c r="J395" s="41"/>
      <c r="K395" s="41"/>
      <c r="L395" s="45"/>
      <c r="M395" s="244"/>
      <c r="N395" s="245"/>
      <c r="O395" s="92"/>
      <c r="P395" s="92"/>
      <c r="Q395" s="92"/>
      <c r="R395" s="92"/>
      <c r="S395" s="92"/>
      <c r="T395" s="93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176</v>
      </c>
      <c r="AU395" s="18" t="s">
        <v>85</v>
      </c>
    </row>
    <row r="396" s="13" customFormat="1">
      <c r="A396" s="13"/>
      <c r="B396" s="246"/>
      <c r="C396" s="247"/>
      <c r="D396" s="241" t="s">
        <v>178</v>
      </c>
      <c r="E396" s="248" t="s">
        <v>1</v>
      </c>
      <c r="F396" s="249" t="s">
        <v>1215</v>
      </c>
      <c r="G396" s="247"/>
      <c r="H396" s="248" t="s">
        <v>1</v>
      </c>
      <c r="I396" s="250"/>
      <c r="J396" s="247"/>
      <c r="K396" s="247"/>
      <c r="L396" s="251"/>
      <c r="M396" s="252"/>
      <c r="N396" s="253"/>
      <c r="O396" s="253"/>
      <c r="P396" s="253"/>
      <c r="Q396" s="253"/>
      <c r="R396" s="253"/>
      <c r="S396" s="253"/>
      <c r="T396" s="25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5" t="s">
        <v>178</v>
      </c>
      <c r="AU396" s="255" t="s">
        <v>85</v>
      </c>
      <c r="AV396" s="13" t="s">
        <v>83</v>
      </c>
      <c r="AW396" s="13" t="s">
        <v>32</v>
      </c>
      <c r="AX396" s="13" t="s">
        <v>76</v>
      </c>
      <c r="AY396" s="255" t="s">
        <v>168</v>
      </c>
    </row>
    <row r="397" s="14" customFormat="1">
      <c r="A397" s="14"/>
      <c r="B397" s="256"/>
      <c r="C397" s="257"/>
      <c r="D397" s="241" t="s">
        <v>178</v>
      </c>
      <c r="E397" s="258" t="s">
        <v>1</v>
      </c>
      <c r="F397" s="259" t="s">
        <v>1216</v>
      </c>
      <c r="G397" s="257"/>
      <c r="H397" s="260">
        <v>5.9850000000000003</v>
      </c>
      <c r="I397" s="261"/>
      <c r="J397" s="257"/>
      <c r="K397" s="257"/>
      <c r="L397" s="262"/>
      <c r="M397" s="263"/>
      <c r="N397" s="264"/>
      <c r="O397" s="264"/>
      <c r="P397" s="264"/>
      <c r="Q397" s="264"/>
      <c r="R397" s="264"/>
      <c r="S397" s="264"/>
      <c r="T397" s="26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6" t="s">
        <v>178</v>
      </c>
      <c r="AU397" s="266" t="s">
        <v>85</v>
      </c>
      <c r="AV397" s="14" t="s">
        <v>85</v>
      </c>
      <c r="AW397" s="14" t="s">
        <v>32</v>
      </c>
      <c r="AX397" s="14" t="s">
        <v>76</v>
      </c>
      <c r="AY397" s="266" t="s">
        <v>168</v>
      </c>
    </row>
    <row r="398" s="15" customFormat="1">
      <c r="A398" s="15"/>
      <c r="B398" s="267"/>
      <c r="C398" s="268"/>
      <c r="D398" s="241" t="s">
        <v>178</v>
      </c>
      <c r="E398" s="269" t="s">
        <v>1</v>
      </c>
      <c r="F398" s="270" t="s">
        <v>183</v>
      </c>
      <c r="G398" s="268"/>
      <c r="H398" s="271">
        <v>5.9850000000000003</v>
      </c>
      <c r="I398" s="272"/>
      <c r="J398" s="268"/>
      <c r="K398" s="268"/>
      <c r="L398" s="273"/>
      <c r="M398" s="274"/>
      <c r="N398" s="275"/>
      <c r="O398" s="275"/>
      <c r="P398" s="275"/>
      <c r="Q398" s="275"/>
      <c r="R398" s="275"/>
      <c r="S398" s="275"/>
      <c r="T398" s="276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7" t="s">
        <v>178</v>
      </c>
      <c r="AU398" s="277" t="s">
        <v>85</v>
      </c>
      <c r="AV398" s="15" t="s">
        <v>174</v>
      </c>
      <c r="AW398" s="15" t="s">
        <v>32</v>
      </c>
      <c r="AX398" s="15" t="s">
        <v>83</v>
      </c>
      <c r="AY398" s="277" t="s">
        <v>168</v>
      </c>
    </row>
    <row r="399" s="2" customFormat="1" ht="24.15" customHeight="1">
      <c r="A399" s="39"/>
      <c r="B399" s="40"/>
      <c r="C399" s="228" t="s">
        <v>541</v>
      </c>
      <c r="D399" s="228" t="s">
        <v>170</v>
      </c>
      <c r="E399" s="229" t="s">
        <v>1217</v>
      </c>
      <c r="F399" s="230" t="s">
        <v>1218</v>
      </c>
      <c r="G399" s="231" t="s">
        <v>114</v>
      </c>
      <c r="H399" s="232">
        <v>91.950000000000003</v>
      </c>
      <c r="I399" s="233"/>
      <c r="J399" s="234">
        <f>ROUND(I399*H399,2)</f>
        <v>0</v>
      </c>
      <c r="K399" s="230" t="s">
        <v>173</v>
      </c>
      <c r="L399" s="45"/>
      <c r="M399" s="235" t="s">
        <v>1</v>
      </c>
      <c r="N399" s="236" t="s">
        <v>41</v>
      </c>
      <c r="O399" s="92"/>
      <c r="P399" s="237">
        <f>O399*H399</f>
        <v>0</v>
      </c>
      <c r="Q399" s="237">
        <v>0.0055199999999999997</v>
      </c>
      <c r="R399" s="237">
        <f>Q399*H399</f>
        <v>0.50756400000000002</v>
      </c>
      <c r="S399" s="237">
        <v>0</v>
      </c>
      <c r="T399" s="238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9" t="s">
        <v>174</v>
      </c>
      <c r="AT399" s="239" t="s">
        <v>170</v>
      </c>
      <c r="AU399" s="239" t="s">
        <v>85</v>
      </c>
      <c r="AY399" s="18" t="s">
        <v>168</v>
      </c>
      <c r="BE399" s="240">
        <f>IF(N399="základní",J399,0)</f>
        <v>0</v>
      </c>
      <c r="BF399" s="240">
        <f>IF(N399="snížená",J399,0)</f>
        <v>0</v>
      </c>
      <c r="BG399" s="240">
        <f>IF(N399="zákl. přenesená",J399,0)</f>
        <v>0</v>
      </c>
      <c r="BH399" s="240">
        <f>IF(N399="sníž. přenesená",J399,0)</f>
        <v>0</v>
      </c>
      <c r="BI399" s="240">
        <f>IF(N399="nulová",J399,0)</f>
        <v>0</v>
      </c>
      <c r="BJ399" s="18" t="s">
        <v>83</v>
      </c>
      <c r="BK399" s="240">
        <f>ROUND(I399*H399,2)</f>
        <v>0</v>
      </c>
      <c r="BL399" s="18" t="s">
        <v>174</v>
      </c>
      <c r="BM399" s="239" t="s">
        <v>1219</v>
      </c>
    </row>
    <row r="400" s="2" customFormat="1">
      <c r="A400" s="39"/>
      <c r="B400" s="40"/>
      <c r="C400" s="41"/>
      <c r="D400" s="241" t="s">
        <v>176</v>
      </c>
      <c r="E400" s="41"/>
      <c r="F400" s="242" t="s">
        <v>1220</v>
      </c>
      <c r="G400" s="41"/>
      <c r="H400" s="41"/>
      <c r="I400" s="243"/>
      <c r="J400" s="41"/>
      <c r="K400" s="41"/>
      <c r="L400" s="45"/>
      <c r="M400" s="244"/>
      <c r="N400" s="245"/>
      <c r="O400" s="92"/>
      <c r="P400" s="92"/>
      <c r="Q400" s="92"/>
      <c r="R400" s="92"/>
      <c r="S400" s="92"/>
      <c r="T400" s="93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176</v>
      </c>
      <c r="AU400" s="18" t="s">
        <v>85</v>
      </c>
    </row>
    <row r="401" s="13" customFormat="1">
      <c r="A401" s="13"/>
      <c r="B401" s="246"/>
      <c r="C401" s="247"/>
      <c r="D401" s="241" t="s">
        <v>178</v>
      </c>
      <c r="E401" s="248" t="s">
        <v>1</v>
      </c>
      <c r="F401" s="249" t="s">
        <v>1154</v>
      </c>
      <c r="G401" s="247"/>
      <c r="H401" s="248" t="s">
        <v>1</v>
      </c>
      <c r="I401" s="250"/>
      <c r="J401" s="247"/>
      <c r="K401" s="247"/>
      <c r="L401" s="251"/>
      <c r="M401" s="252"/>
      <c r="N401" s="253"/>
      <c r="O401" s="253"/>
      <c r="P401" s="253"/>
      <c r="Q401" s="253"/>
      <c r="R401" s="253"/>
      <c r="S401" s="253"/>
      <c r="T401" s="25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5" t="s">
        <v>178</v>
      </c>
      <c r="AU401" s="255" t="s">
        <v>85</v>
      </c>
      <c r="AV401" s="13" t="s">
        <v>83</v>
      </c>
      <c r="AW401" s="13" t="s">
        <v>32</v>
      </c>
      <c r="AX401" s="13" t="s">
        <v>76</v>
      </c>
      <c r="AY401" s="255" t="s">
        <v>168</v>
      </c>
    </row>
    <row r="402" s="14" customFormat="1">
      <c r="A402" s="14"/>
      <c r="B402" s="256"/>
      <c r="C402" s="257"/>
      <c r="D402" s="241" t="s">
        <v>178</v>
      </c>
      <c r="E402" s="258" t="s">
        <v>1</v>
      </c>
      <c r="F402" s="259" t="s">
        <v>1221</v>
      </c>
      <c r="G402" s="257"/>
      <c r="H402" s="260">
        <v>19.949999999999999</v>
      </c>
      <c r="I402" s="261"/>
      <c r="J402" s="257"/>
      <c r="K402" s="257"/>
      <c r="L402" s="262"/>
      <c r="M402" s="263"/>
      <c r="N402" s="264"/>
      <c r="O402" s="264"/>
      <c r="P402" s="264"/>
      <c r="Q402" s="264"/>
      <c r="R402" s="264"/>
      <c r="S402" s="264"/>
      <c r="T402" s="26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6" t="s">
        <v>178</v>
      </c>
      <c r="AU402" s="266" t="s">
        <v>85</v>
      </c>
      <c r="AV402" s="14" t="s">
        <v>85</v>
      </c>
      <c r="AW402" s="14" t="s">
        <v>32</v>
      </c>
      <c r="AX402" s="14" t="s">
        <v>76</v>
      </c>
      <c r="AY402" s="266" t="s">
        <v>168</v>
      </c>
    </row>
    <row r="403" s="14" customFormat="1">
      <c r="A403" s="14"/>
      <c r="B403" s="256"/>
      <c r="C403" s="257"/>
      <c r="D403" s="241" t="s">
        <v>178</v>
      </c>
      <c r="E403" s="258" t="s">
        <v>1</v>
      </c>
      <c r="F403" s="259" t="s">
        <v>1222</v>
      </c>
      <c r="G403" s="257"/>
      <c r="H403" s="260">
        <v>72</v>
      </c>
      <c r="I403" s="261"/>
      <c r="J403" s="257"/>
      <c r="K403" s="257"/>
      <c r="L403" s="262"/>
      <c r="M403" s="263"/>
      <c r="N403" s="264"/>
      <c r="O403" s="264"/>
      <c r="P403" s="264"/>
      <c r="Q403" s="264"/>
      <c r="R403" s="264"/>
      <c r="S403" s="264"/>
      <c r="T403" s="26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6" t="s">
        <v>178</v>
      </c>
      <c r="AU403" s="266" t="s">
        <v>85</v>
      </c>
      <c r="AV403" s="14" t="s">
        <v>85</v>
      </c>
      <c r="AW403" s="14" t="s">
        <v>32</v>
      </c>
      <c r="AX403" s="14" t="s">
        <v>76</v>
      </c>
      <c r="AY403" s="266" t="s">
        <v>168</v>
      </c>
    </row>
    <row r="404" s="15" customFormat="1">
      <c r="A404" s="15"/>
      <c r="B404" s="267"/>
      <c r="C404" s="268"/>
      <c r="D404" s="241" t="s">
        <v>178</v>
      </c>
      <c r="E404" s="269" t="s">
        <v>1</v>
      </c>
      <c r="F404" s="270" t="s">
        <v>183</v>
      </c>
      <c r="G404" s="268"/>
      <c r="H404" s="271">
        <v>91.950000000000003</v>
      </c>
      <c r="I404" s="272"/>
      <c r="J404" s="268"/>
      <c r="K404" s="268"/>
      <c r="L404" s="273"/>
      <c r="M404" s="274"/>
      <c r="N404" s="275"/>
      <c r="O404" s="275"/>
      <c r="P404" s="275"/>
      <c r="Q404" s="275"/>
      <c r="R404" s="275"/>
      <c r="S404" s="275"/>
      <c r="T404" s="276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77" t="s">
        <v>178</v>
      </c>
      <c r="AU404" s="277" t="s">
        <v>85</v>
      </c>
      <c r="AV404" s="15" t="s">
        <v>174</v>
      </c>
      <c r="AW404" s="15" t="s">
        <v>32</v>
      </c>
      <c r="AX404" s="15" t="s">
        <v>83</v>
      </c>
      <c r="AY404" s="277" t="s">
        <v>168</v>
      </c>
    </row>
    <row r="405" s="2" customFormat="1" ht="24.15" customHeight="1">
      <c r="A405" s="39"/>
      <c r="B405" s="40"/>
      <c r="C405" s="228" t="s">
        <v>547</v>
      </c>
      <c r="D405" s="228" t="s">
        <v>170</v>
      </c>
      <c r="E405" s="229" t="s">
        <v>1223</v>
      </c>
      <c r="F405" s="230" t="s">
        <v>1224</v>
      </c>
      <c r="G405" s="231" t="s">
        <v>114</v>
      </c>
      <c r="H405" s="232">
        <v>91.950000000000003</v>
      </c>
      <c r="I405" s="233"/>
      <c r="J405" s="234">
        <f>ROUND(I405*H405,2)</f>
        <v>0</v>
      </c>
      <c r="K405" s="230" t="s">
        <v>173</v>
      </c>
      <c r="L405" s="45"/>
      <c r="M405" s="235" t="s">
        <v>1</v>
      </c>
      <c r="N405" s="236" t="s">
        <v>41</v>
      </c>
      <c r="O405" s="92"/>
      <c r="P405" s="237">
        <f>O405*H405</f>
        <v>0</v>
      </c>
      <c r="Q405" s="237">
        <v>0</v>
      </c>
      <c r="R405" s="237">
        <f>Q405*H405</f>
        <v>0</v>
      </c>
      <c r="S405" s="237">
        <v>0</v>
      </c>
      <c r="T405" s="238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9" t="s">
        <v>174</v>
      </c>
      <c r="AT405" s="239" t="s">
        <v>170</v>
      </c>
      <c r="AU405" s="239" t="s">
        <v>85</v>
      </c>
      <c r="AY405" s="18" t="s">
        <v>168</v>
      </c>
      <c r="BE405" s="240">
        <f>IF(N405="základní",J405,0)</f>
        <v>0</v>
      </c>
      <c r="BF405" s="240">
        <f>IF(N405="snížená",J405,0)</f>
        <v>0</v>
      </c>
      <c r="BG405" s="240">
        <f>IF(N405="zákl. přenesená",J405,0)</f>
        <v>0</v>
      </c>
      <c r="BH405" s="240">
        <f>IF(N405="sníž. přenesená",J405,0)</f>
        <v>0</v>
      </c>
      <c r="BI405" s="240">
        <f>IF(N405="nulová",J405,0)</f>
        <v>0</v>
      </c>
      <c r="BJ405" s="18" t="s">
        <v>83</v>
      </c>
      <c r="BK405" s="240">
        <f>ROUND(I405*H405,2)</f>
        <v>0</v>
      </c>
      <c r="BL405" s="18" t="s">
        <v>174</v>
      </c>
      <c r="BM405" s="239" t="s">
        <v>1225</v>
      </c>
    </row>
    <row r="406" s="2" customFormat="1">
      <c r="A406" s="39"/>
      <c r="B406" s="40"/>
      <c r="C406" s="41"/>
      <c r="D406" s="241" t="s">
        <v>176</v>
      </c>
      <c r="E406" s="41"/>
      <c r="F406" s="242" t="s">
        <v>1226</v>
      </c>
      <c r="G406" s="41"/>
      <c r="H406" s="41"/>
      <c r="I406" s="243"/>
      <c r="J406" s="41"/>
      <c r="K406" s="41"/>
      <c r="L406" s="45"/>
      <c r="M406" s="244"/>
      <c r="N406" s="245"/>
      <c r="O406" s="92"/>
      <c r="P406" s="92"/>
      <c r="Q406" s="92"/>
      <c r="R406" s="92"/>
      <c r="S406" s="92"/>
      <c r="T406" s="93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176</v>
      </c>
      <c r="AU406" s="18" t="s">
        <v>85</v>
      </c>
    </row>
    <row r="407" s="2" customFormat="1" ht="24.15" customHeight="1">
      <c r="A407" s="39"/>
      <c r="B407" s="40"/>
      <c r="C407" s="228" t="s">
        <v>553</v>
      </c>
      <c r="D407" s="228" t="s">
        <v>170</v>
      </c>
      <c r="E407" s="229" t="s">
        <v>1227</v>
      </c>
      <c r="F407" s="230" t="s">
        <v>1228</v>
      </c>
      <c r="G407" s="231" t="s">
        <v>114</v>
      </c>
      <c r="H407" s="232">
        <v>91.950000000000003</v>
      </c>
      <c r="I407" s="233"/>
      <c r="J407" s="234">
        <f>ROUND(I407*H407,2)</f>
        <v>0</v>
      </c>
      <c r="K407" s="230" t="s">
        <v>173</v>
      </c>
      <c r="L407" s="45"/>
      <c r="M407" s="235" t="s">
        <v>1</v>
      </c>
      <c r="N407" s="236" t="s">
        <v>41</v>
      </c>
      <c r="O407" s="92"/>
      <c r="P407" s="237">
        <f>O407*H407</f>
        <v>0</v>
      </c>
      <c r="Q407" s="237">
        <v>0.001</v>
      </c>
      <c r="R407" s="237">
        <f>Q407*H407</f>
        <v>0.091950000000000004</v>
      </c>
      <c r="S407" s="237">
        <v>0</v>
      </c>
      <c r="T407" s="238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9" t="s">
        <v>174</v>
      </c>
      <c r="AT407" s="239" t="s">
        <v>170</v>
      </c>
      <c r="AU407" s="239" t="s">
        <v>85</v>
      </c>
      <c r="AY407" s="18" t="s">
        <v>168</v>
      </c>
      <c r="BE407" s="240">
        <f>IF(N407="základní",J407,0)</f>
        <v>0</v>
      </c>
      <c r="BF407" s="240">
        <f>IF(N407="snížená",J407,0)</f>
        <v>0</v>
      </c>
      <c r="BG407" s="240">
        <f>IF(N407="zákl. přenesená",J407,0)</f>
        <v>0</v>
      </c>
      <c r="BH407" s="240">
        <f>IF(N407="sníž. přenesená",J407,0)</f>
        <v>0</v>
      </c>
      <c r="BI407" s="240">
        <f>IF(N407="nulová",J407,0)</f>
        <v>0</v>
      </c>
      <c r="BJ407" s="18" t="s">
        <v>83</v>
      </c>
      <c r="BK407" s="240">
        <f>ROUND(I407*H407,2)</f>
        <v>0</v>
      </c>
      <c r="BL407" s="18" t="s">
        <v>174</v>
      </c>
      <c r="BM407" s="239" t="s">
        <v>1229</v>
      </c>
    </row>
    <row r="408" s="2" customFormat="1">
      <c r="A408" s="39"/>
      <c r="B408" s="40"/>
      <c r="C408" s="41"/>
      <c r="D408" s="241" t="s">
        <v>176</v>
      </c>
      <c r="E408" s="41"/>
      <c r="F408" s="242" t="s">
        <v>1230</v>
      </c>
      <c r="G408" s="41"/>
      <c r="H408" s="41"/>
      <c r="I408" s="243"/>
      <c r="J408" s="41"/>
      <c r="K408" s="41"/>
      <c r="L408" s="45"/>
      <c r="M408" s="244"/>
      <c r="N408" s="245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176</v>
      </c>
      <c r="AU408" s="18" t="s">
        <v>85</v>
      </c>
    </row>
    <row r="409" s="2" customFormat="1" ht="24.15" customHeight="1">
      <c r="A409" s="39"/>
      <c r="B409" s="40"/>
      <c r="C409" s="228" t="s">
        <v>560</v>
      </c>
      <c r="D409" s="228" t="s">
        <v>170</v>
      </c>
      <c r="E409" s="229" t="s">
        <v>1231</v>
      </c>
      <c r="F409" s="230" t="s">
        <v>1232</v>
      </c>
      <c r="G409" s="231" t="s">
        <v>114</v>
      </c>
      <c r="H409" s="232">
        <v>91.950000000000003</v>
      </c>
      <c r="I409" s="233"/>
      <c r="J409" s="234">
        <f>ROUND(I409*H409,2)</f>
        <v>0</v>
      </c>
      <c r="K409" s="230" t="s">
        <v>173</v>
      </c>
      <c r="L409" s="45"/>
      <c r="M409" s="235" t="s">
        <v>1</v>
      </c>
      <c r="N409" s="236" t="s">
        <v>41</v>
      </c>
      <c r="O409" s="92"/>
      <c r="P409" s="237">
        <f>O409*H409</f>
        <v>0</v>
      </c>
      <c r="Q409" s="237">
        <v>0</v>
      </c>
      <c r="R409" s="237">
        <f>Q409*H409</f>
        <v>0</v>
      </c>
      <c r="S409" s="237">
        <v>0</v>
      </c>
      <c r="T409" s="238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9" t="s">
        <v>174</v>
      </c>
      <c r="AT409" s="239" t="s">
        <v>170</v>
      </c>
      <c r="AU409" s="239" t="s">
        <v>85</v>
      </c>
      <c r="AY409" s="18" t="s">
        <v>168</v>
      </c>
      <c r="BE409" s="240">
        <f>IF(N409="základní",J409,0)</f>
        <v>0</v>
      </c>
      <c r="BF409" s="240">
        <f>IF(N409="snížená",J409,0)</f>
        <v>0</v>
      </c>
      <c r="BG409" s="240">
        <f>IF(N409="zákl. přenesená",J409,0)</f>
        <v>0</v>
      </c>
      <c r="BH409" s="240">
        <f>IF(N409="sníž. přenesená",J409,0)</f>
        <v>0</v>
      </c>
      <c r="BI409" s="240">
        <f>IF(N409="nulová",J409,0)</f>
        <v>0</v>
      </c>
      <c r="BJ409" s="18" t="s">
        <v>83</v>
      </c>
      <c r="BK409" s="240">
        <f>ROUND(I409*H409,2)</f>
        <v>0</v>
      </c>
      <c r="BL409" s="18" t="s">
        <v>174</v>
      </c>
      <c r="BM409" s="239" t="s">
        <v>1233</v>
      </c>
    </row>
    <row r="410" s="2" customFormat="1">
      <c r="A410" s="39"/>
      <c r="B410" s="40"/>
      <c r="C410" s="41"/>
      <c r="D410" s="241" t="s">
        <v>176</v>
      </c>
      <c r="E410" s="41"/>
      <c r="F410" s="242" t="s">
        <v>1234</v>
      </c>
      <c r="G410" s="41"/>
      <c r="H410" s="41"/>
      <c r="I410" s="243"/>
      <c r="J410" s="41"/>
      <c r="K410" s="41"/>
      <c r="L410" s="45"/>
      <c r="M410" s="244"/>
      <c r="N410" s="245"/>
      <c r="O410" s="92"/>
      <c r="P410" s="92"/>
      <c r="Q410" s="92"/>
      <c r="R410" s="92"/>
      <c r="S410" s="92"/>
      <c r="T410" s="93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176</v>
      </c>
      <c r="AU410" s="18" t="s">
        <v>85</v>
      </c>
    </row>
    <row r="411" s="2" customFormat="1" ht="16.5" customHeight="1">
      <c r="A411" s="39"/>
      <c r="B411" s="40"/>
      <c r="C411" s="228" t="s">
        <v>568</v>
      </c>
      <c r="D411" s="228" t="s">
        <v>170</v>
      </c>
      <c r="E411" s="229" t="s">
        <v>1235</v>
      </c>
      <c r="F411" s="230" t="s">
        <v>1236</v>
      </c>
      <c r="G411" s="231" t="s">
        <v>225</v>
      </c>
      <c r="H411" s="232">
        <v>2.6190000000000002</v>
      </c>
      <c r="I411" s="233"/>
      <c r="J411" s="234">
        <f>ROUND(I411*H411,2)</f>
        <v>0</v>
      </c>
      <c r="K411" s="230" t="s">
        <v>173</v>
      </c>
      <c r="L411" s="45"/>
      <c r="M411" s="235" t="s">
        <v>1</v>
      </c>
      <c r="N411" s="236" t="s">
        <v>41</v>
      </c>
      <c r="O411" s="92"/>
      <c r="P411" s="237">
        <f>O411*H411</f>
        <v>0</v>
      </c>
      <c r="Q411" s="237">
        <v>1.05555</v>
      </c>
      <c r="R411" s="237">
        <f>Q411*H411</f>
        <v>2.76448545</v>
      </c>
      <c r="S411" s="237">
        <v>0</v>
      </c>
      <c r="T411" s="238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9" t="s">
        <v>174</v>
      </c>
      <c r="AT411" s="239" t="s">
        <v>170</v>
      </c>
      <c r="AU411" s="239" t="s">
        <v>85</v>
      </c>
      <c r="AY411" s="18" t="s">
        <v>168</v>
      </c>
      <c r="BE411" s="240">
        <f>IF(N411="základní",J411,0)</f>
        <v>0</v>
      </c>
      <c r="BF411" s="240">
        <f>IF(N411="snížená",J411,0)</f>
        <v>0</v>
      </c>
      <c r="BG411" s="240">
        <f>IF(N411="zákl. přenesená",J411,0)</f>
        <v>0</v>
      </c>
      <c r="BH411" s="240">
        <f>IF(N411="sníž. přenesená",J411,0)</f>
        <v>0</v>
      </c>
      <c r="BI411" s="240">
        <f>IF(N411="nulová",J411,0)</f>
        <v>0</v>
      </c>
      <c r="BJ411" s="18" t="s">
        <v>83</v>
      </c>
      <c r="BK411" s="240">
        <f>ROUND(I411*H411,2)</f>
        <v>0</v>
      </c>
      <c r="BL411" s="18" t="s">
        <v>174</v>
      </c>
      <c r="BM411" s="239" t="s">
        <v>1237</v>
      </c>
    </row>
    <row r="412" s="2" customFormat="1">
      <c r="A412" s="39"/>
      <c r="B412" s="40"/>
      <c r="C412" s="41"/>
      <c r="D412" s="241" t="s">
        <v>176</v>
      </c>
      <c r="E412" s="41"/>
      <c r="F412" s="242" t="s">
        <v>1238</v>
      </c>
      <c r="G412" s="41"/>
      <c r="H412" s="41"/>
      <c r="I412" s="243"/>
      <c r="J412" s="41"/>
      <c r="K412" s="41"/>
      <c r="L412" s="45"/>
      <c r="M412" s="244"/>
      <c r="N412" s="245"/>
      <c r="O412" s="92"/>
      <c r="P412" s="92"/>
      <c r="Q412" s="92"/>
      <c r="R412" s="92"/>
      <c r="S412" s="92"/>
      <c r="T412" s="93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176</v>
      </c>
      <c r="AU412" s="18" t="s">
        <v>85</v>
      </c>
    </row>
    <row r="413" s="13" customFormat="1">
      <c r="A413" s="13"/>
      <c r="B413" s="246"/>
      <c r="C413" s="247"/>
      <c r="D413" s="241" t="s">
        <v>178</v>
      </c>
      <c r="E413" s="248" t="s">
        <v>1</v>
      </c>
      <c r="F413" s="249" t="s">
        <v>1239</v>
      </c>
      <c r="G413" s="247"/>
      <c r="H413" s="248" t="s">
        <v>1</v>
      </c>
      <c r="I413" s="250"/>
      <c r="J413" s="247"/>
      <c r="K413" s="247"/>
      <c r="L413" s="251"/>
      <c r="M413" s="252"/>
      <c r="N413" s="253"/>
      <c r="O413" s="253"/>
      <c r="P413" s="253"/>
      <c r="Q413" s="253"/>
      <c r="R413" s="253"/>
      <c r="S413" s="253"/>
      <c r="T413" s="25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5" t="s">
        <v>178</v>
      </c>
      <c r="AU413" s="255" t="s">
        <v>85</v>
      </c>
      <c r="AV413" s="13" t="s">
        <v>83</v>
      </c>
      <c r="AW413" s="13" t="s">
        <v>32</v>
      </c>
      <c r="AX413" s="13" t="s">
        <v>76</v>
      </c>
      <c r="AY413" s="255" t="s">
        <v>168</v>
      </c>
    </row>
    <row r="414" s="14" customFormat="1">
      <c r="A414" s="14"/>
      <c r="B414" s="256"/>
      <c r="C414" s="257"/>
      <c r="D414" s="241" t="s">
        <v>178</v>
      </c>
      <c r="E414" s="258" t="s">
        <v>1</v>
      </c>
      <c r="F414" s="259" t="s">
        <v>1240</v>
      </c>
      <c r="G414" s="257"/>
      <c r="H414" s="260">
        <v>0.71799999999999997</v>
      </c>
      <c r="I414" s="261"/>
      <c r="J414" s="257"/>
      <c r="K414" s="257"/>
      <c r="L414" s="262"/>
      <c r="M414" s="263"/>
      <c r="N414" s="264"/>
      <c r="O414" s="264"/>
      <c r="P414" s="264"/>
      <c r="Q414" s="264"/>
      <c r="R414" s="264"/>
      <c r="S414" s="264"/>
      <c r="T414" s="26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6" t="s">
        <v>178</v>
      </c>
      <c r="AU414" s="266" t="s">
        <v>85</v>
      </c>
      <c r="AV414" s="14" t="s">
        <v>85</v>
      </c>
      <c r="AW414" s="14" t="s">
        <v>32</v>
      </c>
      <c r="AX414" s="14" t="s">
        <v>76</v>
      </c>
      <c r="AY414" s="266" t="s">
        <v>168</v>
      </c>
    </row>
    <row r="415" s="14" customFormat="1">
      <c r="A415" s="14"/>
      <c r="B415" s="256"/>
      <c r="C415" s="257"/>
      <c r="D415" s="241" t="s">
        <v>178</v>
      </c>
      <c r="E415" s="258" t="s">
        <v>1</v>
      </c>
      <c r="F415" s="259" t="s">
        <v>1241</v>
      </c>
      <c r="G415" s="257"/>
      <c r="H415" s="260">
        <v>1.901</v>
      </c>
      <c r="I415" s="261"/>
      <c r="J415" s="257"/>
      <c r="K415" s="257"/>
      <c r="L415" s="262"/>
      <c r="M415" s="263"/>
      <c r="N415" s="264"/>
      <c r="O415" s="264"/>
      <c r="P415" s="264"/>
      <c r="Q415" s="264"/>
      <c r="R415" s="264"/>
      <c r="S415" s="264"/>
      <c r="T415" s="26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6" t="s">
        <v>178</v>
      </c>
      <c r="AU415" s="266" t="s">
        <v>85</v>
      </c>
      <c r="AV415" s="14" t="s">
        <v>85</v>
      </c>
      <c r="AW415" s="14" t="s">
        <v>32</v>
      </c>
      <c r="AX415" s="14" t="s">
        <v>76</v>
      </c>
      <c r="AY415" s="266" t="s">
        <v>168</v>
      </c>
    </row>
    <row r="416" s="15" customFormat="1">
      <c r="A416" s="15"/>
      <c r="B416" s="267"/>
      <c r="C416" s="268"/>
      <c r="D416" s="241" t="s">
        <v>178</v>
      </c>
      <c r="E416" s="269" t="s">
        <v>1</v>
      </c>
      <c r="F416" s="270" t="s">
        <v>183</v>
      </c>
      <c r="G416" s="268"/>
      <c r="H416" s="271">
        <v>2.6189999999999998</v>
      </c>
      <c r="I416" s="272"/>
      <c r="J416" s="268"/>
      <c r="K416" s="268"/>
      <c r="L416" s="273"/>
      <c r="M416" s="274"/>
      <c r="N416" s="275"/>
      <c r="O416" s="275"/>
      <c r="P416" s="275"/>
      <c r="Q416" s="275"/>
      <c r="R416" s="275"/>
      <c r="S416" s="275"/>
      <c r="T416" s="276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77" t="s">
        <v>178</v>
      </c>
      <c r="AU416" s="277" t="s">
        <v>85</v>
      </c>
      <c r="AV416" s="15" t="s">
        <v>174</v>
      </c>
      <c r="AW416" s="15" t="s">
        <v>32</v>
      </c>
      <c r="AX416" s="15" t="s">
        <v>83</v>
      </c>
      <c r="AY416" s="277" t="s">
        <v>168</v>
      </c>
    </row>
    <row r="417" s="2" customFormat="1" ht="24.15" customHeight="1">
      <c r="A417" s="39"/>
      <c r="B417" s="40"/>
      <c r="C417" s="228" t="s">
        <v>583</v>
      </c>
      <c r="D417" s="228" t="s">
        <v>170</v>
      </c>
      <c r="E417" s="229" t="s">
        <v>1242</v>
      </c>
      <c r="F417" s="230" t="s">
        <v>1243</v>
      </c>
      <c r="G417" s="231" t="s">
        <v>114</v>
      </c>
      <c r="H417" s="232">
        <v>144</v>
      </c>
      <c r="I417" s="233"/>
      <c r="J417" s="234">
        <f>ROUND(I417*H417,2)</f>
        <v>0</v>
      </c>
      <c r="K417" s="230" t="s">
        <v>1</v>
      </c>
      <c r="L417" s="45"/>
      <c r="M417" s="235" t="s">
        <v>1</v>
      </c>
      <c r="N417" s="236" t="s">
        <v>41</v>
      </c>
      <c r="O417" s="92"/>
      <c r="P417" s="237">
        <f>O417*H417</f>
        <v>0</v>
      </c>
      <c r="Q417" s="237">
        <v>0.0073699999999999998</v>
      </c>
      <c r="R417" s="237">
        <f>Q417*H417</f>
        <v>1.06128</v>
      </c>
      <c r="S417" s="237">
        <v>0</v>
      </c>
      <c r="T417" s="238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9" t="s">
        <v>174</v>
      </c>
      <c r="AT417" s="239" t="s">
        <v>170</v>
      </c>
      <c r="AU417" s="239" t="s">
        <v>85</v>
      </c>
      <c r="AY417" s="18" t="s">
        <v>168</v>
      </c>
      <c r="BE417" s="240">
        <f>IF(N417="základní",J417,0)</f>
        <v>0</v>
      </c>
      <c r="BF417" s="240">
        <f>IF(N417="snížená",J417,0)</f>
        <v>0</v>
      </c>
      <c r="BG417" s="240">
        <f>IF(N417="zákl. přenesená",J417,0)</f>
        <v>0</v>
      </c>
      <c r="BH417" s="240">
        <f>IF(N417="sníž. přenesená",J417,0)</f>
        <v>0</v>
      </c>
      <c r="BI417" s="240">
        <f>IF(N417="nulová",J417,0)</f>
        <v>0</v>
      </c>
      <c r="BJ417" s="18" t="s">
        <v>83</v>
      </c>
      <c r="BK417" s="240">
        <f>ROUND(I417*H417,2)</f>
        <v>0</v>
      </c>
      <c r="BL417" s="18" t="s">
        <v>174</v>
      </c>
      <c r="BM417" s="239" t="s">
        <v>1244</v>
      </c>
    </row>
    <row r="418" s="2" customFormat="1">
      <c r="A418" s="39"/>
      <c r="B418" s="40"/>
      <c r="C418" s="41"/>
      <c r="D418" s="241" t="s">
        <v>176</v>
      </c>
      <c r="E418" s="41"/>
      <c r="F418" s="242" t="s">
        <v>1245</v>
      </c>
      <c r="G418" s="41"/>
      <c r="H418" s="41"/>
      <c r="I418" s="243"/>
      <c r="J418" s="41"/>
      <c r="K418" s="41"/>
      <c r="L418" s="45"/>
      <c r="M418" s="244"/>
      <c r="N418" s="245"/>
      <c r="O418" s="92"/>
      <c r="P418" s="92"/>
      <c r="Q418" s="92"/>
      <c r="R418" s="92"/>
      <c r="S418" s="92"/>
      <c r="T418" s="93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176</v>
      </c>
      <c r="AU418" s="18" t="s">
        <v>85</v>
      </c>
    </row>
    <row r="419" s="13" customFormat="1">
      <c r="A419" s="13"/>
      <c r="B419" s="246"/>
      <c r="C419" s="247"/>
      <c r="D419" s="241" t="s">
        <v>178</v>
      </c>
      <c r="E419" s="248" t="s">
        <v>1</v>
      </c>
      <c r="F419" s="249" t="s">
        <v>1246</v>
      </c>
      <c r="G419" s="247"/>
      <c r="H419" s="248" t="s">
        <v>1</v>
      </c>
      <c r="I419" s="250"/>
      <c r="J419" s="247"/>
      <c r="K419" s="247"/>
      <c r="L419" s="251"/>
      <c r="M419" s="252"/>
      <c r="N419" s="253"/>
      <c r="O419" s="253"/>
      <c r="P419" s="253"/>
      <c r="Q419" s="253"/>
      <c r="R419" s="253"/>
      <c r="S419" s="253"/>
      <c r="T419" s="25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5" t="s">
        <v>178</v>
      </c>
      <c r="AU419" s="255" t="s">
        <v>85</v>
      </c>
      <c r="AV419" s="13" t="s">
        <v>83</v>
      </c>
      <c r="AW419" s="13" t="s">
        <v>32</v>
      </c>
      <c r="AX419" s="13" t="s">
        <v>76</v>
      </c>
      <c r="AY419" s="255" t="s">
        <v>168</v>
      </c>
    </row>
    <row r="420" s="14" customFormat="1">
      <c r="A420" s="14"/>
      <c r="B420" s="256"/>
      <c r="C420" s="257"/>
      <c r="D420" s="241" t="s">
        <v>178</v>
      </c>
      <c r="E420" s="258" t="s">
        <v>1</v>
      </c>
      <c r="F420" s="259" t="s">
        <v>1247</v>
      </c>
      <c r="G420" s="257"/>
      <c r="H420" s="260">
        <v>144</v>
      </c>
      <c r="I420" s="261"/>
      <c r="J420" s="257"/>
      <c r="K420" s="257"/>
      <c r="L420" s="262"/>
      <c r="M420" s="263"/>
      <c r="N420" s="264"/>
      <c r="O420" s="264"/>
      <c r="P420" s="264"/>
      <c r="Q420" s="264"/>
      <c r="R420" s="264"/>
      <c r="S420" s="264"/>
      <c r="T420" s="26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6" t="s">
        <v>178</v>
      </c>
      <c r="AU420" s="266" t="s">
        <v>85</v>
      </c>
      <c r="AV420" s="14" t="s">
        <v>85</v>
      </c>
      <c r="AW420" s="14" t="s">
        <v>32</v>
      </c>
      <c r="AX420" s="14" t="s">
        <v>76</v>
      </c>
      <c r="AY420" s="266" t="s">
        <v>168</v>
      </c>
    </row>
    <row r="421" s="15" customFormat="1">
      <c r="A421" s="15"/>
      <c r="B421" s="267"/>
      <c r="C421" s="268"/>
      <c r="D421" s="241" t="s">
        <v>178</v>
      </c>
      <c r="E421" s="269" t="s">
        <v>1</v>
      </c>
      <c r="F421" s="270" t="s">
        <v>183</v>
      </c>
      <c r="G421" s="268"/>
      <c r="H421" s="271">
        <v>144</v>
      </c>
      <c r="I421" s="272"/>
      <c r="J421" s="268"/>
      <c r="K421" s="268"/>
      <c r="L421" s="273"/>
      <c r="M421" s="274"/>
      <c r="N421" s="275"/>
      <c r="O421" s="275"/>
      <c r="P421" s="275"/>
      <c r="Q421" s="275"/>
      <c r="R421" s="275"/>
      <c r="S421" s="275"/>
      <c r="T421" s="276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77" t="s">
        <v>178</v>
      </c>
      <c r="AU421" s="277" t="s">
        <v>85</v>
      </c>
      <c r="AV421" s="15" t="s">
        <v>174</v>
      </c>
      <c r="AW421" s="15" t="s">
        <v>32</v>
      </c>
      <c r="AX421" s="15" t="s">
        <v>83</v>
      </c>
      <c r="AY421" s="277" t="s">
        <v>168</v>
      </c>
    </row>
    <row r="422" s="13" customFormat="1">
      <c r="A422" s="13"/>
      <c r="B422" s="246"/>
      <c r="C422" s="247"/>
      <c r="D422" s="241" t="s">
        <v>178</v>
      </c>
      <c r="E422" s="248" t="s">
        <v>1</v>
      </c>
      <c r="F422" s="249" t="s">
        <v>1248</v>
      </c>
      <c r="G422" s="247"/>
      <c r="H422" s="248" t="s">
        <v>1</v>
      </c>
      <c r="I422" s="250"/>
      <c r="J422" s="247"/>
      <c r="K422" s="247"/>
      <c r="L422" s="251"/>
      <c r="M422" s="252"/>
      <c r="N422" s="253"/>
      <c r="O422" s="253"/>
      <c r="P422" s="253"/>
      <c r="Q422" s="253"/>
      <c r="R422" s="253"/>
      <c r="S422" s="253"/>
      <c r="T422" s="25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5" t="s">
        <v>178</v>
      </c>
      <c r="AU422" s="255" t="s">
        <v>85</v>
      </c>
      <c r="AV422" s="13" t="s">
        <v>83</v>
      </c>
      <c r="AW422" s="13" t="s">
        <v>32</v>
      </c>
      <c r="AX422" s="13" t="s">
        <v>76</v>
      </c>
      <c r="AY422" s="255" t="s">
        <v>168</v>
      </c>
    </row>
    <row r="423" s="13" customFormat="1">
      <c r="A423" s="13"/>
      <c r="B423" s="246"/>
      <c r="C423" s="247"/>
      <c r="D423" s="241" t="s">
        <v>178</v>
      </c>
      <c r="E423" s="248" t="s">
        <v>1</v>
      </c>
      <c r="F423" s="249" t="s">
        <v>1249</v>
      </c>
      <c r="G423" s="247"/>
      <c r="H423" s="248" t="s">
        <v>1</v>
      </c>
      <c r="I423" s="250"/>
      <c r="J423" s="247"/>
      <c r="K423" s="247"/>
      <c r="L423" s="251"/>
      <c r="M423" s="252"/>
      <c r="N423" s="253"/>
      <c r="O423" s="253"/>
      <c r="P423" s="253"/>
      <c r="Q423" s="253"/>
      <c r="R423" s="253"/>
      <c r="S423" s="253"/>
      <c r="T423" s="25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5" t="s">
        <v>178</v>
      </c>
      <c r="AU423" s="255" t="s">
        <v>85</v>
      </c>
      <c r="AV423" s="13" t="s">
        <v>83</v>
      </c>
      <c r="AW423" s="13" t="s">
        <v>32</v>
      </c>
      <c r="AX423" s="13" t="s">
        <v>76</v>
      </c>
      <c r="AY423" s="255" t="s">
        <v>168</v>
      </c>
    </row>
    <row r="424" s="2" customFormat="1" ht="16.5" customHeight="1">
      <c r="A424" s="39"/>
      <c r="B424" s="40"/>
      <c r="C424" s="228" t="s">
        <v>621</v>
      </c>
      <c r="D424" s="228" t="s">
        <v>170</v>
      </c>
      <c r="E424" s="229" t="s">
        <v>1250</v>
      </c>
      <c r="F424" s="230" t="s">
        <v>1251</v>
      </c>
      <c r="G424" s="231" t="s">
        <v>194</v>
      </c>
      <c r="H424" s="232">
        <v>0.0089999999999999993</v>
      </c>
      <c r="I424" s="233"/>
      <c r="J424" s="234">
        <f>ROUND(I424*H424,2)</f>
        <v>0</v>
      </c>
      <c r="K424" s="230" t="s">
        <v>173</v>
      </c>
      <c r="L424" s="45"/>
      <c r="M424" s="235" t="s">
        <v>1</v>
      </c>
      <c r="N424" s="236" t="s">
        <v>41</v>
      </c>
      <c r="O424" s="92"/>
      <c r="P424" s="237">
        <f>O424*H424</f>
        <v>0</v>
      </c>
      <c r="Q424" s="237">
        <v>2.45336</v>
      </c>
      <c r="R424" s="237">
        <f>Q424*H424</f>
        <v>0.022080239999999998</v>
      </c>
      <c r="S424" s="237">
        <v>0</v>
      </c>
      <c r="T424" s="238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9" t="s">
        <v>174</v>
      </c>
      <c r="AT424" s="239" t="s">
        <v>170</v>
      </c>
      <c r="AU424" s="239" t="s">
        <v>85</v>
      </c>
      <c r="AY424" s="18" t="s">
        <v>168</v>
      </c>
      <c r="BE424" s="240">
        <f>IF(N424="základní",J424,0)</f>
        <v>0</v>
      </c>
      <c r="BF424" s="240">
        <f>IF(N424="snížená",J424,0)</f>
        <v>0</v>
      </c>
      <c r="BG424" s="240">
        <f>IF(N424="zákl. přenesená",J424,0)</f>
        <v>0</v>
      </c>
      <c r="BH424" s="240">
        <f>IF(N424="sníž. přenesená",J424,0)</f>
        <v>0</v>
      </c>
      <c r="BI424" s="240">
        <f>IF(N424="nulová",J424,0)</f>
        <v>0</v>
      </c>
      <c r="BJ424" s="18" t="s">
        <v>83</v>
      </c>
      <c r="BK424" s="240">
        <f>ROUND(I424*H424,2)</f>
        <v>0</v>
      </c>
      <c r="BL424" s="18" t="s">
        <v>174</v>
      </c>
      <c r="BM424" s="239" t="s">
        <v>1252</v>
      </c>
    </row>
    <row r="425" s="2" customFormat="1">
      <c r="A425" s="39"/>
      <c r="B425" s="40"/>
      <c r="C425" s="41"/>
      <c r="D425" s="241" t="s">
        <v>176</v>
      </c>
      <c r="E425" s="41"/>
      <c r="F425" s="242" t="s">
        <v>1253</v>
      </c>
      <c r="G425" s="41"/>
      <c r="H425" s="41"/>
      <c r="I425" s="243"/>
      <c r="J425" s="41"/>
      <c r="K425" s="41"/>
      <c r="L425" s="45"/>
      <c r="M425" s="244"/>
      <c r="N425" s="245"/>
      <c r="O425" s="92"/>
      <c r="P425" s="92"/>
      <c r="Q425" s="92"/>
      <c r="R425" s="92"/>
      <c r="S425" s="92"/>
      <c r="T425" s="93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176</v>
      </c>
      <c r="AU425" s="18" t="s">
        <v>85</v>
      </c>
    </row>
    <row r="426" s="13" customFormat="1">
      <c r="A426" s="13"/>
      <c r="B426" s="246"/>
      <c r="C426" s="247"/>
      <c r="D426" s="241" t="s">
        <v>178</v>
      </c>
      <c r="E426" s="248" t="s">
        <v>1</v>
      </c>
      <c r="F426" s="249" t="s">
        <v>1254</v>
      </c>
      <c r="G426" s="247"/>
      <c r="H426" s="248" t="s">
        <v>1</v>
      </c>
      <c r="I426" s="250"/>
      <c r="J426" s="247"/>
      <c r="K426" s="247"/>
      <c r="L426" s="251"/>
      <c r="M426" s="252"/>
      <c r="N426" s="253"/>
      <c r="O426" s="253"/>
      <c r="P426" s="253"/>
      <c r="Q426" s="253"/>
      <c r="R426" s="253"/>
      <c r="S426" s="253"/>
      <c r="T426" s="254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5" t="s">
        <v>178</v>
      </c>
      <c r="AU426" s="255" t="s">
        <v>85</v>
      </c>
      <c r="AV426" s="13" t="s">
        <v>83</v>
      </c>
      <c r="AW426" s="13" t="s">
        <v>32</v>
      </c>
      <c r="AX426" s="13" t="s">
        <v>76</v>
      </c>
      <c r="AY426" s="255" t="s">
        <v>168</v>
      </c>
    </row>
    <row r="427" s="14" customFormat="1">
      <c r="A427" s="14"/>
      <c r="B427" s="256"/>
      <c r="C427" s="257"/>
      <c r="D427" s="241" t="s">
        <v>178</v>
      </c>
      <c r="E427" s="258" t="s">
        <v>1</v>
      </c>
      <c r="F427" s="259" t="s">
        <v>1255</v>
      </c>
      <c r="G427" s="257"/>
      <c r="H427" s="260">
        <v>0.0089999999999999993</v>
      </c>
      <c r="I427" s="261"/>
      <c r="J427" s="257"/>
      <c r="K427" s="257"/>
      <c r="L427" s="262"/>
      <c r="M427" s="263"/>
      <c r="N427" s="264"/>
      <c r="O427" s="264"/>
      <c r="P427" s="264"/>
      <c r="Q427" s="264"/>
      <c r="R427" s="264"/>
      <c r="S427" s="264"/>
      <c r="T427" s="26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6" t="s">
        <v>178</v>
      </c>
      <c r="AU427" s="266" t="s">
        <v>85</v>
      </c>
      <c r="AV427" s="14" t="s">
        <v>85</v>
      </c>
      <c r="AW427" s="14" t="s">
        <v>32</v>
      </c>
      <c r="AX427" s="14" t="s">
        <v>76</v>
      </c>
      <c r="AY427" s="266" t="s">
        <v>168</v>
      </c>
    </row>
    <row r="428" s="15" customFormat="1">
      <c r="A428" s="15"/>
      <c r="B428" s="267"/>
      <c r="C428" s="268"/>
      <c r="D428" s="241" t="s">
        <v>178</v>
      </c>
      <c r="E428" s="269" t="s">
        <v>1</v>
      </c>
      <c r="F428" s="270" t="s">
        <v>183</v>
      </c>
      <c r="G428" s="268"/>
      <c r="H428" s="271">
        <v>0.0089999999999999993</v>
      </c>
      <c r="I428" s="272"/>
      <c r="J428" s="268"/>
      <c r="K428" s="268"/>
      <c r="L428" s="273"/>
      <c r="M428" s="274"/>
      <c r="N428" s="275"/>
      <c r="O428" s="275"/>
      <c r="P428" s="275"/>
      <c r="Q428" s="275"/>
      <c r="R428" s="275"/>
      <c r="S428" s="275"/>
      <c r="T428" s="276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77" t="s">
        <v>178</v>
      </c>
      <c r="AU428" s="277" t="s">
        <v>85</v>
      </c>
      <c r="AV428" s="15" t="s">
        <v>174</v>
      </c>
      <c r="AW428" s="15" t="s">
        <v>32</v>
      </c>
      <c r="AX428" s="15" t="s">
        <v>83</v>
      </c>
      <c r="AY428" s="277" t="s">
        <v>168</v>
      </c>
    </row>
    <row r="429" s="2" customFormat="1" ht="24.15" customHeight="1">
      <c r="A429" s="39"/>
      <c r="B429" s="40"/>
      <c r="C429" s="228" t="s">
        <v>631</v>
      </c>
      <c r="D429" s="228" t="s">
        <v>170</v>
      </c>
      <c r="E429" s="229" t="s">
        <v>1256</v>
      </c>
      <c r="F429" s="230" t="s">
        <v>1257</v>
      </c>
      <c r="G429" s="231" t="s">
        <v>114</v>
      </c>
      <c r="H429" s="232">
        <v>0.12</v>
      </c>
      <c r="I429" s="233"/>
      <c r="J429" s="234">
        <f>ROUND(I429*H429,2)</f>
        <v>0</v>
      </c>
      <c r="K429" s="230" t="s">
        <v>173</v>
      </c>
      <c r="L429" s="45"/>
      <c r="M429" s="235" t="s">
        <v>1</v>
      </c>
      <c r="N429" s="236" t="s">
        <v>41</v>
      </c>
      <c r="O429" s="92"/>
      <c r="P429" s="237">
        <f>O429*H429</f>
        <v>0</v>
      </c>
      <c r="Q429" s="237">
        <v>0.0046499999999999996</v>
      </c>
      <c r="R429" s="237">
        <f>Q429*H429</f>
        <v>0.0005579999999999999</v>
      </c>
      <c r="S429" s="237">
        <v>0</v>
      </c>
      <c r="T429" s="238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39" t="s">
        <v>174</v>
      </c>
      <c r="AT429" s="239" t="s">
        <v>170</v>
      </c>
      <c r="AU429" s="239" t="s">
        <v>85</v>
      </c>
      <c r="AY429" s="18" t="s">
        <v>168</v>
      </c>
      <c r="BE429" s="240">
        <f>IF(N429="základní",J429,0)</f>
        <v>0</v>
      </c>
      <c r="BF429" s="240">
        <f>IF(N429="snížená",J429,0)</f>
        <v>0</v>
      </c>
      <c r="BG429" s="240">
        <f>IF(N429="zákl. přenesená",J429,0)</f>
        <v>0</v>
      </c>
      <c r="BH429" s="240">
        <f>IF(N429="sníž. přenesená",J429,0)</f>
        <v>0</v>
      </c>
      <c r="BI429" s="240">
        <f>IF(N429="nulová",J429,0)</f>
        <v>0</v>
      </c>
      <c r="BJ429" s="18" t="s">
        <v>83</v>
      </c>
      <c r="BK429" s="240">
        <f>ROUND(I429*H429,2)</f>
        <v>0</v>
      </c>
      <c r="BL429" s="18" t="s">
        <v>174</v>
      </c>
      <c r="BM429" s="239" t="s">
        <v>1258</v>
      </c>
    </row>
    <row r="430" s="2" customFormat="1">
      <c r="A430" s="39"/>
      <c r="B430" s="40"/>
      <c r="C430" s="41"/>
      <c r="D430" s="241" t="s">
        <v>176</v>
      </c>
      <c r="E430" s="41"/>
      <c r="F430" s="242" t="s">
        <v>1259</v>
      </c>
      <c r="G430" s="41"/>
      <c r="H430" s="41"/>
      <c r="I430" s="243"/>
      <c r="J430" s="41"/>
      <c r="K430" s="41"/>
      <c r="L430" s="45"/>
      <c r="M430" s="244"/>
      <c r="N430" s="245"/>
      <c r="O430" s="92"/>
      <c r="P430" s="92"/>
      <c r="Q430" s="92"/>
      <c r="R430" s="92"/>
      <c r="S430" s="92"/>
      <c r="T430" s="93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176</v>
      </c>
      <c r="AU430" s="18" t="s">
        <v>85</v>
      </c>
    </row>
    <row r="431" s="13" customFormat="1">
      <c r="A431" s="13"/>
      <c r="B431" s="246"/>
      <c r="C431" s="247"/>
      <c r="D431" s="241" t="s">
        <v>178</v>
      </c>
      <c r="E431" s="248" t="s">
        <v>1</v>
      </c>
      <c r="F431" s="249" t="s">
        <v>1254</v>
      </c>
      <c r="G431" s="247"/>
      <c r="H431" s="248" t="s">
        <v>1</v>
      </c>
      <c r="I431" s="250"/>
      <c r="J431" s="247"/>
      <c r="K431" s="247"/>
      <c r="L431" s="251"/>
      <c r="M431" s="252"/>
      <c r="N431" s="253"/>
      <c r="O431" s="253"/>
      <c r="P431" s="253"/>
      <c r="Q431" s="253"/>
      <c r="R431" s="253"/>
      <c r="S431" s="253"/>
      <c r="T431" s="25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5" t="s">
        <v>178</v>
      </c>
      <c r="AU431" s="255" t="s">
        <v>85</v>
      </c>
      <c r="AV431" s="13" t="s">
        <v>83</v>
      </c>
      <c r="AW431" s="13" t="s">
        <v>32</v>
      </c>
      <c r="AX431" s="13" t="s">
        <v>76</v>
      </c>
      <c r="AY431" s="255" t="s">
        <v>168</v>
      </c>
    </row>
    <row r="432" s="14" customFormat="1">
      <c r="A432" s="14"/>
      <c r="B432" s="256"/>
      <c r="C432" s="257"/>
      <c r="D432" s="241" t="s">
        <v>178</v>
      </c>
      <c r="E432" s="258" t="s">
        <v>1</v>
      </c>
      <c r="F432" s="259" t="s">
        <v>1260</v>
      </c>
      <c r="G432" s="257"/>
      <c r="H432" s="260">
        <v>0.12</v>
      </c>
      <c r="I432" s="261"/>
      <c r="J432" s="257"/>
      <c r="K432" s="257"/>
      <c r="L432" s="262"/>
      <c r="M432" s="263"/>
      <c r="N432" s="264"/>
      <c r="O432" s="264"/>
      <c r="P432" s="264"/>
      <c r="Q432" s="264"/>
      <c r="R432" s="264"/>
      <c r="S432" s="264"/>
      <c r="T432" s="265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6" t="s">
        <v>178</v>
      </c>
      <c r="AU432" s="266" t="s">
        <v>85</v>
      </c>
      <c r="AV432" s="14" t="s">
        <v>85</v>
      </c>
      <c r="AW432" s="14" t="s">
        <v>32</v>
      </c>
      <c r="AX432" s="14" t="s">
        <v>76</v>
      </c>
      <c r="AY432" s="266" t="s">
        <v>168</v>
      </c>
    </row>
    <row r="433" s="15" customFormat="1">
      <c r="A433" s="15"/>
      <c r="B433" s="267"/>
      <c r="C433" s="268"/>
      <c r="D433" s="241" t="s">
        <v>178</v>
      </c>
      <c r="E433" s="269" t="s">
        <v>1</v>
      </c>
      <c r="F433" s="270" t="s">
        <v>183</v>
      </c>
      <c r="G433" s="268"/>
      <c r="H433" s="271">
        <v>0.12</v>
      </c>
      <c r="I433" s="272"/>
      <c r="J433" s="268"/>
      <c r="K433" s="268"/>
      <c r="L433" s="273"/>
      <c r="M433" s="274"/>
      <c r="N433" s="275"/>
      <c r="O433" s="275"/>
      <c r="P433" s="275"/>
      <c r="Q433" s="275"/>
      <c r="R433" s="275"/>
      <c r="S433" s="275"/>
      <c r="T433" s="276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77" t="s">
        <v>178</v>
      </c>
      <c r="AU433" s="277" t="s">
        <v>85</v>
      </c>
      <c r="AV433" s="15" t="s">
        <v>174</v>
      </c>
      <c r="AW433" s="15" t="s">
        <v>32</v>
      </c>
      <c r="AX433" s="15" t="s">
        <v>83</v>
      </c>
      <c r="AY433" s="277" t="s">
        <v>168</v>
      </c>
    </row>
    <row r="434" s="2" customFormat="1" ht="24.15" customHeight="1">
      <c r="A434" s="39"/>
      <c r="B434" s="40"/>
      <c r="C434" s="228" t="s">
        <v>643</v>
      </c>
      <c r="D434" s="228" t="s">
        <v>170</v>
      </c>
      <c r="E434" s="229" t="s">
        <v>1261</v>
      </c>
      <c r="F434" s="230" t="s">
        <v>1262</v>
      </c>
      <c r="G434" s="231" t="s">
        <v>114</v>
      </c>
      <c r="H434" s="232">
        <v>0.12</v>
      </c>
      <c r="I434" s="233"/>
      <c r="J434" s="234">
        <f>ROUND(I434*H434,2)</f>
        <v>0</v>
      </c>
      <c r="K434" s="230" t="s">
        <v>173</v>
      </c>
      <c r="L434" s="45"/>
      <c r="M434" s="235" t="s">
        <v>1</v>
      </c>
      <c r="N434" s="236" t="s">
        <v>41</v>
      </c>
      <c r="O434" s="92"/>
      <c r="P434" s="237">
        <f>O434*H434</f>
        <v>0</v>
      </c>
      <c r="Q434" s="237">
        <v>0</v>
      </c>
      <c r="R434" s="237">
        <f>Q434*H434</f>
        <v>0</v>
      </c>
      <c r="S434" s="237">
        <v>0</v>
      </c>
      <c r="T434" s="238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9" t="s">
        <v>174</v>
      </c>
      <c r="AT434" s="239" t="s">
        <v>170</v>
      </c>
      <c r="AU434" s="239" t="s">
        <v>85</v>
      </c>
      <c r="AY434" s="18" t="s">
        <v>168</v>
      </c>
      <c r="BE434" s="240">
        <f>IF(N434="základní",J434,0)</f>
        <v>0</v>
      </c>
      <c r="BF434" s="240">
        <f>IF(N434="snížená",J434,0)</f>
        <v>0</v>
      </c>
      <c r="BG434" s="240">
        <f>IF(N434="zákl. přenesená",J434,0)</f>
        <v>0</v>
      </c>
      <c r="BH434" s="240">
        <f>IF(N434="sníž. přenesená",J434,0)</f>
        <v>0</v>
      </c>
      <c r="BI434" s="240">
        <f>IF(N434="nulová",J434,0)</f>
        <v>0</v>
      </c>
      <c r="BJ434" s="18" t="s">
        <v>83</v>
      </c>
      <c r="BK434" s="240">
        <f>ROUND(I434*H434,2)</f>
        <v>0</v>
      </c>
      <c r="BL434" s="18" t="s">
        <v>174</v>
      </c>
      <c r="BM434" s="239" t="s">
        <v>1263</v>
      </c>
    </row>
    <row r="435" s="2" customFormat="1">
      <c r="A435" s="39"/>
      <c r="B435" s="40"/>
      <c r="C435" s="41"/>
      <c r="D435" s="241" t="s">
        <v>176</v>
      </c>
      <c r="E435" s="41"/>
      <c r="F435" s="242" t="s">
        <v>1264</v>
      </c>
      <c r="G435" s="41"/>
      <c r="H435" s="41"/>
      <c r="I435" s="243"/>
      <c r="J435" s="41"/>
      <c r="K435" s="41"/>
      <c r="L435" s="45"/>
      <c r="M435" s="244"/>
      <c r="N435" s="245"/>
      <c r="O435" s="92"/>
      <c r="P435" s="92"/>
      <c r="Q435" s="92"/>
      <c r="R435" s="92"/>
      <c r="S435" s="92"/>
      <c r="T435" s="93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176</v>
      </c>
      <c r="AU435" s="18" t="s">
        <v>85</v>
      </c>
    </row>
    <row r="436" s="2" customFormat="1" ht="24.15" customHeight="1">
      <c r="A436" s="39"/>
      <c r="B436" s="40"/>
      <c r="C436" s="228" t="s">
        <v>652</v>
      </c>
      <c r="D436" s="228" t="s">
        <v>170</v>
      </c>
      <c r="E436" s="229" t="s">
        <v>1265</v>
      </c>
      <c r="F436" s="230" t="s">
        <v>1266</v>
      </c>
      <c r="G436" s="231" t="s">
        <v>225</v>
      </c>
      <c r="H436" s="232">
        <v>0.001</v>
      </c>
      <c r="I436" s="233"/>
      <c r="J436" s="234">
        <f>ROUND(I436*H436,2)</f>
        <v>0</v>
      </c>
      <c r="K436" s="230" t="s">
        <v>173</v>
      </c>
      <c r="L436" s="45"/>
      <c r="M436" s="235" t="s">
        <v>1</v>
      </c>
      <c r="N436" s="236" t="s">
        <v>41</v>
      </c>
      <c r="O436" s="92"/>
      <c r="P436" s="237">
        <f>O436*H436</f>
        <v>0</v>
      </c>
      <c r="Q436" s="237">
        <v>1.06277</v>
      </c>
      <c r="R436" s="237">
        <f>Q436*H436</f>
        <v>0.00106277</v>
      </c>
      <c r="S436" s="237">
        <v>0</v>
      </c>
      <c r="T436" s="238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9" t="s">
        <v>174</v>
      </c>
      <c r="AT436" s="239" t="s">
        <v>170</v>
      </c>
      <c r="AU436" s="239" t="s">
        <v>85</v>
      </c>
      <c r="AY436" s="18" t="s">
        <v>168</v>
      </c>
      <c r="BE436" s="240">
        <f>IF(N436="základní",J436,0)</f>
        <v>0</v>
      </c>
      <c r="BF436" s="240">
        <f>IF(N436="snížená",J436,0)</f>
        <v>0</v>
      </c>
      <c r="BG436" s="240">
        <f>IF(N436="zákl. přenesená",J436,0)</f>
        <v>0</v>
      </c>
      <c r="BH436" s="240">
        <f>IF(N436="sníž. přenesená",J436,0)</f>
        <v>0</v>
      </c>
      <c r="BI436" s="240">
        <f>IF(N436="nulová",J436,0)</f>
        <v>0</v>
      </c>
      <c r="BJ436" s="18" t="s">
        <v>83</v>
      </c>
      <c r="BK436" s="240">
        <f>ROUND(I436*H436,2)</f>
        <v>0</v>
      </c>
      <c r="BL436" s="18" t="s">
        <v>174</v>
      </c>
      <c r="BM436" s="239" t="s">
        <v>1267</v>
      </c>
    </row>
    <row r="437" s="2" customFormat="1">
      <c r="A437" s="39"/>
      <c r="B437" s="40"/>
      <c r="C437" s="41"/>
      <c r="D437" s="241" t="s">
        <v>176</v>
      </c>
      <c r="E437" s="41"/>
      <c r="F437" s="242" t="s">
        <v>1268</v>
      </c>
      <c r="G437" s="41"/>
      <c r="H437" s="41"/>
      <c r="I437" s="243"/>
      <c r="J437" s="41"/>
      <c r="K437" s="41"/>
      <c r="L437" s="45"/>
      <c r="M437" s="244"/>
      <c r="N437" s="245"/>
      <c r="O437" s="92"/>
      <c r="P437" s="92"/>
      <c r="Q437" s="92"/>
      <c r="R437" s="92"/>
      <c r="S437" s="92"/>
      <c r="T437" s="93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176</v>
      </c>
      <c r="AU437" s="18" t="s">
        <v>85</v>
      </c>
    </row>
    <row r="438" s="13" customFormat="1">
      <c r="A438" s="13"/>
      <c r="B438" s="246"/>
      <c r="C438" s="247"/>
      <c r="D438" s="241" t="s">
        <v>178</v>
      </c>
      <c r="E438" s="248" t="s">
        <v>1</v>
      </c>
      <c r="F438" s="249" t="s">
        <v>1254</v>
      </c>
      <c r="G438" s="247"/>
      <c r="H438" s="248" t="s">
        <v>1</v>
      </c>
      <c r="I438" s="250"/>
      <c r="J438" s="247"/>
      <c r="K438" s="247"/>
      <c r="L438" s="251"/>
      <c r="M438" s="252"/>
      <c r="N438" s="253"/>
      <c r="O438" s="253"/>
      <c r="P438" s="253"/>
      <c r="Q438" s="253"/>
      <c r="R438" s="253"/>
      <c r="S438" s="253"/>
      <c r="T438" s="25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5" t="s">
        <v>178</v>
      </c>
      <c r="AU438" s="255" t="s">
        <v>85</v>
      </c>
      <c r="AV438" s="13" t="s">
        <v>83</v>
      </c>
      <c r="AW438" s="13" t="s">
        <v>32</v>
      </c>
      <c r="AX438" s="13" t="s">
        <v>76</v>
      </c>
      <c r="AY438" s="255" t="s">
        <v>168</v>
      </c>
    </row>
    <row r="439" s="14" customFormat="1">
      <c r="A439" s="14"/>
      <c r="B439" s="256"/>
      <c r="C439" s="257"/>
      <c r="D439" s="241" t="s">
        <v>178</v>
      </c>
      <c r="E439" s="258" t="s">
        <v>1</v>
      </c>
      <c r="F439" s="259" t="s">
        <v>1269</v>
      </c>
      <c r="G439" s="257"/>
      <c r="H439" s="260">
        <v>0</v>
      </c>
      <c r="I439" s="261"/>
      <c r="J439" s="257"/>
      <c r="K439" s="257"/>
      <c r="L439" s="262"/>
      <c r="M439" s="263"/>
      <c r="N439" s="264"/>
      <c r="O439" s="264"/>
      <c r="P439" s="264"/>
      <c r="Q439" s="264"/>
      <c r="R439" s="264"/>
      <c r="S439" s="264"/>
      <c r="T439" s="26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66" t="s">
        <v>178</v>
      </c>
      <c r="AU439" s="266" t="s">
        <v>85</v>
      </c>
      <c r="AV439" s="14" t="s">
        <v>85</v>
      </c>
      <c r="AW439" s="14" t="s">
        <v>32</v>
      </c>
      <c r="AX439" s="14" t="s">
        <v>76</v>
      </c>
      <c r="AY439" s="266" t="s">
        <v>168</v>
      </c>
    </row>
    <row r="440" s="14" customFormat="1">
      <c r="A440" s="14"/>
      <c r="B440" s="256"/>
      <c r="C440" s="257"/>
      <c r="D440" s="241" t="s">
        <v>178</v>
      </c>
      <c r="E440" s="258" t="s">
        <v>1</v>
      </c>
      <c r="F440" s="259" t="s">
        <v>12</v>
      </c>
      <c r="G440" s="257"/>
      <c r="H440" s="260">
        <v>0.001</v>
      </c>
      <c r="I440" s="261"/>
      <c r="J440" s="257"/>
      <c r="K440" s="257"/>
      <c r="L440" s="262"/>
      <c r="M440" s="263"/>
      <c r="N440" s="264"/>
      <c r="O440" s="264"/>
      <c r="P440" s="264"/>
      <c r="Q440" s="264"/>
      <c r="R440" s="264"/>
      <c r="S440" s="264"/>
      <c r="T440" s="26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6" t="s">
        <v>178</v>
      </c>
      <c r="AU440" s="266" t="s">
        <v>85</v>
      </c>
      <c r="AV440" s="14" t="s">
        <v>85</v>
      </c>
      <c r="AW440" s="14" t="s">
        <v>32</v>
      </c>
      <c r="AX440" s="14" t="s">
        <v>76</v>
      </c>
      <c r="AY440" s="266" t="s">
        <v>168</v>
      </c>
    </row>
    <row r="441" s="15" customFormat="1">
      <c r="A441" s="15"/>
      <c r="B441" s="267"/>
      <c r="C441" s="268"/>
      <c r="D441" s="241" t="s">
        <v>178</v>
      </c>
      <c r="E441" s="269" t="s">
        <v>1</v>
      </c>
      <c r="F441" s="270" t="s">
        <v>183</v>
      </c>
      <c r="G441" s="268"/>
      <c r="H441" s="271">
        <v>0.001</v>
      </c>
      <c r="I441" s="272"/>
      <c r="J441" s="268"/>
      <c r="K441" s="268"/>
      <c r="L441" s="273"/>
      <c r="M441" s="274"/>
      <c r="N441" s="275"/>
      <c r="O441" s="275"/>
      <c r="P441" s="275"/>
      <c r="Q441" s="275"/>
      <c r="R441" s="275"/>
      <c r="S441" s="275"/>
      <c r="T441" s="276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77" t="s">
        <v>178</v>
      </c>
      <c r="AU441" s="277" t="s">
        <v>85</v>
      </c>
      <c r="AV441" s="15" t="s">
        <v>174</v>
      </c>
      <c r="AW441" s="15" t="s">
        <v>32</v>
      </c>
      <c r="AX441" s="15" t="s">
        <v>83</v>
      </c>
      <c r="AY441" s="277" t="s">
        <v>168</v>
      </c>
    </row>
    <row r="442" s="2" customFormat="1" ht="33" customHeight="1">
      <c r="A442" s="39"/>
      <c r="B442" s="40"/>
      <c r="C442" s="228" t="s">
        <v>657</v>
      </c>
      <c r="D442" s="228" t="s">
        <v>170</v>
      </c>
      <c r="E442" s="229" t="s">
        <v>1270</v>
      </c>
      <c r="F442" s="230" t="s">
        <v>1271</v>
      </c>
      <c r="G442" s="231" t="s">
        <v>225</v>
      </c>
      <c r="H442" s="232">
        <v>2.5550000000000002</v>
      </c>
      <c r="I442" s="233"/>
      <c r="J442" s="234">
        <f>ROUND(I442*H442,2)</f>
        <v>0</v>
      </c>
      <c r="K442" s="230" t="s">
        <v>173</v>
      </c>
      <c r="L442" s="45"/>
      <c r="M442" s="235" t="s">
        <v>1</v>
      </c>
      <c r="N442" s="236" t="s">
        <v>41</v>
      </c>
      <c r="O442" s="92"/>
      <c r="P442" s="237">
        <f>O442*H442</f>
        <v>0</v>
      </c>
      <c r="Q442" s="237">
        <v>0.017090000000000001</v>
      </c>
      <c r="R442" s="237">
        <f>Q442*H442</f>
        <v>0.043664950000000008</v>
      </c>
      <c r="S442" s="237">
        <v>0</v>
      </c>
      <c r="T442" s="238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9" t="s">
        <v>174</v>
      </c>
      <c r="AT442" s="239" t="s">
        <v>170</v>
      </c>
      <c r="AU442" s="239" t="s">
        <v>85</v>
      </c>
      <c r="AY442" s="18" t="s">
        <v>168</v>
      </c>
      <c r="BE442" s="240">
        <f>IF(N442="základní",J442,0)</f>
        <v>0</v>
      </c>
      <c r="BF442" s="240">
        <f>IF(N442="snížená",J442,0)</f>
        <v>0</v>
      </c>
      <c r="BG442" s="240">
        <f>IF(N442="zákl. přenesená",J442,0)</f>
        <v>0</v>
      </c>
      <c r="BH442" s="240">
        <f>IF(N442="sníž. přenesená",J442,0)</f>
        <v>0</v>
      </c>
      <c r="BI442" s="240">
        <f>IF(N442="nulová",J442,0)</f>
        <v>0</v>
      </c>
      <c r="BJ442" s="18" t="s">
        <v>83</v>
      </c>
      <c r="BK442" s="240">
        <f>ROUND(I442*H442,2)</f>
        <v>0</v>
      </c>
      <c r="BL442" s="18" t="s">
        <v>174</v>
      </c>
      <c r="BM442" s="239" t="s">
        <v>1272</v>
      </c>
    </row>
    <row r="443" s="2" customFormat="1">
      <c r="A443" s="39"/>
      <c r="B443" s="40"/>
      <c r="C443" s="41"/>
      <c r="D443" s="241" t="s">
        <v>176</v>
      </c>
      <c r="E443" s="41"/>
      <c r="F443" s="242" t="s">
        <v>1273</v>
      </c>
      <c r="G443" s="41"/>
      <c r="H443" s="41"/>
      <c r="I443" s="243"/>
      <c r="J443" s="41"/>
      <c r="K443" s="41"/>
      <c r="L443" s="45"/>
      <c r="M443" s="244"/>
      <c r="N443" s="245"/>
      <c r="O443" s="92"/>
      <c r="P443" s="92"/>
      <c r="Q443" s="92"/>
      <c r="R443" s="92"/>
      <c r="S443" s="92"/>
      <c r="T443" s="93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176</v>
      </c>
      <c r="AU443" s="18" t="s">
        <v>85</v>
      </c>
    </row>
    <row r="444" s="13" customFormat="1">
      <c r="A444" s="13"/>
      <c r="B444" s="246"/>
      <c r="C444" s="247"/>
      <c r="D444" s="241" t="s">
        <v>178</v>
      </c>
      <c r="E444" s="248" t="s">
        <v>1</v>
      </c>
      <c r="F444" s="249" t="s">
        <v>1274</v>
      </c>
      <c r="G444" s="247"/>
      <c r="H444" s="248" t="s">
        <v>1</v>
      </c>
      <c r="I444" s="250"/>
      <c r="J444" s="247"/>
      <c r="K444" s="247"/>
      <c r="L444" s="251"/>
      <c r="M444" s="252"/>
      <c r="N444" s="253"/>
      <c r="O444" s="253"/>
      <c r="P444" s="253"/>
      <c r="Q444" s="253"/>
      <c r="R444" s="253"/>
      <c r="S444" s="253"/>
      <c r="T444" s="25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5" t="s">
        <v>178</v>
      </c>
      <c r="AU444" s="255" t="s">
        <v>85</v>
      </c>
      <c r="AV444" s="13" t="s">
        <v>83</v>
      </c>
      <c r="AW444" s="13" t="s">
        <v>32</v>
      </c>
      <c r="AX444" s="13" t="s">
        <v>76</v>
      </c>
      <c r="AY444" s="255" t="s">
        <v>168</v>
      </c>
    </row>
    <row r="445" s="14" customFormat="1">
      <c r="A445" s="14"/>
      <c r="B445" s="256"/>
      <c r="C445" s="257"/>
      <c r="D445" s="241" t="s">
        <v>178</v>
      </c>
      <c r="E445" s="258" t="s">
        <v>1</v>
      </c>
      <c r="F445" s="259" t="s">
        <v>1275</v>
      </c>
      <c r="G445" s="257"/>
      <c r="H445" s="260">
        <v>2.5550000000000002</v>
      </c>
      <c r="I445" s="261"/>
      <c r="J445" s="257"/>
      <c r="K445" s="257"/>
      <c r="L445" s="262"/>
      <c r="M445" s="263"/>
      <c r="N445" s="264"/>
      <c r="O445" s="264"/>
      <c r="P445" s="264"/>
      <c r="Q445" s="264"/>
      <c r="R445" s="264"/>
      <c r="S445" s="264"/>
      <c r="T445" s="26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6" t="s">
        <v>178</v>
      </c>
      <c r="AU445" s="266" t="s">
        <v>85</v>
      </c>
      <c r="AV445" s="14" t="s">
        <v>85</v>
      </c>
      <c r="AW445" s="14" t="s">
        <v>32</v>
      </c>
      <c r="AX445" s="14" t="s">
        <v>76</v>
      </c>
      <c r="AY445" s="266" t="s">
        <v>168</v>
      </c>
    </row>
    <row r="446" s="15" customFormat="1">
      <c r="A446" s="15"/>
      <c r="B446" s="267"/>
      <c r="C446" s="268"/>
      <c r="D446" s="241" t="s">
        <v>178</v>
      </c>
      <c r="E446" s="269" t="s">
        <v>1</v>
      </c>
      <c r="F446" s="270" t="s">
        <v>183</v>
      </c>
      <c r="G446" s="268"/>
      <c r="H446" s="271">
        <v>2.5550000000000002</v>
      </c>
      <c r="I446" s="272"/>
      <c r="J446" s="268"/>
      <c r="K446" s="268"/>
      <c r="L446" s="273"/>
      <c r="M446" s="274"/>
      <c r="N446" s="275"/>
      <c r="O446" s="275"/>
      <c r="P446" s="275"/>
      <c r="Q446" s="275"/>
      <c r="R446" s="275"/>
      <c r="S446" s="275"/>
      <c r="T446" s="276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7" t="s">
        <v>178</v>
      </c>
      <c r="AU446" s="277" t="s">
        <v>85</v>
      </c>
      <c r="AV446" s="15" t="s">
        <v>174</v>
      </c>
      <c r="AW446" s="15" t="s">
        <v>32</v>
      </c>
      <c r="AX446" s="15" t="s">
        <v>83</v>
      </c>
      <c r="AY446" s="277" t="s">
        <v>168</v>
      </c>
    </row>
    <row r="447" s="2" customFormat="1" ht="21.75" customHeight="1">
      <c r="A447" s="39"/>
      <c r="B447" s="40"/>
      <c r="C447" s="278" t="s">
        <v>662</v>
      </c>
      <c r="D447" s="278" t="s">
        <v>242</v>
      </c>
      <c r="E447" s="279" t="s">
        <v>1276</v>
      </c>
      <c r="F447" s="280" t="s">
        <v>1277</v>
      </c>
      <c r="G447" s="281" t="s">
        <v>225</v>
      </c>
      <c r="H447" s="282">
        <v>2.6829999999999998</v>
      </c>
      <c r="I447" s="283"/>
      <c r="J447" s="284">
        <f>ROUND(I447*H447,2)</f>
        <v>0</v>
      </c>
      <c r="K447" s="280" t="s">
        <v>173</v>
      </c>
      <c r="L447" s="285"/>
      <c r="M447" s="286" t="s">
        <v>1</v>
      </c>
      <c r="N447" s="287" t="s">
        <v>41</v>
      </c>
      <c r="O447" s="92"/>
      <c r="P447" s="237">
        <f>O447*H447</f>
        <v>0</v>
      </c>
      <c r="Q447" s="237">
        <v>1</v>
      </c>
      <c r="R447" s="237">
        <f>Q447*H447</f>
        <v>2.6829999999999998</v>
      </c>
      <c r="S447" s="237">
        <v>0</v>
      </c>
      <c r="T447" s="238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9" t="s">
        <v>222</v>
      </c>
      <c r="AT447" s="239" t="s">
        <v>242</v>
      </c>
      <c r="AU447" s="239" t="s">
        <v>85</v>
      </c>
      <c r="AY447" s="18" t="s">
        <v>168</v>
      </c>
      <c r="BE447" s="240">
        <f>IF(N447="základní",J447,0)</f>
        <v>0</v>
      </c>
      <c r="BF447" s="240">
        <f>IF(N447="snížená",J447,0)</f>
        <v>0</v>
      </c>
      <c r="BG447" s="240">
        <f>IF(N447="zákl. přenesená",J447,0)</f>
        <v>0</v>
      </c>
      <c r="BH447" s="240">
        <f>IF(N447="sníž. přenesená",J447,0)</f>
        <v>0</v>
      </c>
      <c r="BI447" s="240">
        <f>IF(N447="nulová",J447,0)</f>
        <v>0</v>
      </c>
      <c r="BJ447" s="18" t="s">
        <v>83</v>
      </c>
      <c r="BK447" s="240">
        <f>ROUND(I447*H447,2)</f>
        <v>0</v>
      </c>
      <c r="BL447" s="18" t="s">
        <v>174</v>
      </c>
      <c r="BM447" s="239" t="s">
        <v>1278</v>
      </c>
    </row>
    <row r="448" s="2" customFormat="1">
      <c r="A448" s="39"/>
      <c r="B448" s="40"/>
      <c r="C448" s="41"/>
      <c r="D448" s="241" t="s">
        <v>176</v>
      </c>
      <c r="E448" s="41"/>
      <c r="F448" s="242" t="s">
        <v>1277</v>
      </c>
      <c r="G448" s="41"/>
      <c r="H448" s="41"/>
      <c r="I448" s="243"/>
      <c r="J448" s="41"/>
      <c r="K448" s="41"/>
      <c r="L448" s="45"/>
      <c r="M448" s="244"/>
      <c r="N448" s="245"/>
      <c r="O448" s="92"/>
      <c r="P448" s="92"/>
      <c r="Q448" s="92"/>
      <c r="R448" s="92"/>
      <c r="S448" s="92"/>
      <c r="T448" s="93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176</v>
      </c>
      <c r="AU448" s="18" t="s">
        <v>85</v>
      </c>
    </row>
    <row r="449" s="2" customFormat="1">
      <c r="A449" s="39"/>
      <c r="B449" s="40"/>
      <c r="C449" s="41"/>
      <c r="D449" s="241" t="s">
        <v>914</v>
      </c>
      <c r="E449" s="41"/>
      <c r="F449" s="299" t="s">
        <v>1279</v>
      </c>
      <c r="G449" s="41"/>
      <c r="H449" s="41"/>
      <c r="I449" s="243"/>
      <c r="J449" s="41"/>
      <c r="K449" s="41"/>
      <c r="L449" s="45"/>
      <c r="M449" s="244"/>
      <c r="N449" s="245"/>
      <c r="O449" s="92"/>
      <c r="P449" s="92"/>
      <c r="Q449" s="92"/>
      <c r="R449" s="92"/>
      <c r="S449" s="92"/>
      <c r="T449" s="93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T449" s="18" t="s">
        <v>914</v>
      </c>
      <c r="AU449" s="18" t="s">
        <v>85</v>
      </c>
    </row>
    <row r="450" s="14" customFormat="1">
      <c r="A450" s="14"/>
      <c r="B450" s="256"/>
      <c r="C450" s="257"/>
      <c r="D450" s="241" t="s">
        <v>178</v>
      </c>
      <c r="E450" s="257"/>
      <c r="F450" s="259" t="s">
        <v>1280</v>
      </c>
      <c r="G450" s="257"/>
      <c r="H450" s="260">
        <v>2.6829999999999998</v>
      </c>
      <c r="I450" s="261"/>
      <c r="J450" s="257"/>
      <c r="K450" s="257"/>
      <c r="L450" s="262"/>
      <c r="M450" s="263"/>
      <c r="N450" s="264"/>
      <c r="O450" s="264"/>
      <c r="P450" s="264"/>
      <c r="Q450" s="264"/>
      <c r="R450" s="264"/>
      <c r="S450" s="264"/>
      <c r="T450" s="26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6" t="s">
        <v>178</v>
      </c>
      <c r="AU450" s="266" t="s">
        <v>85</v>
      </c>
      <c r="AV450" s="14" t="s">
        <v>85</v>
      </c>
      <c r="AW450" s="14" t="s">
        <v>4</v>
      </c>
      <c r="AX450" s="14" t="s">
        <v>83</v>
      </c>
      <c r="AY450" s="266" t="s">
        <v>168</v>
      </c>
    </row>
    <row r="451" s="2" customFormat="1" ht="33" customHeight="1">
      <c r="A451" s="39"/>
      <c r="B451" s="40"/>
      <c r="C451" s="228" t="s">
        <v>667</v>
      </c>
      <c r="D451" s="228" t="s">
        <v>170</v>
      </c>
      <c r="E451" s="229" t="s">
        <v>1270</v>
      </c>
      <c r="F451" s="230" t="s">
        <v>1271</v>
      </c>
      <c r="G451" s="231" t="s">
        <v>225</v>
      </c>
      <c r="H451" s="232">
        <v>0.082000000000000003</v>
      </c>
      <c r="I451" s="233"/>
      <c r="J451" s="234">
        <f>ROUND(I451*H451,2)</f>
        <v>0</v>
      </c>
      <c r="K451" s="230" t="s">
        <v>173</v>
      </c>
      <c r="L451" s="45"/>
      <c r="M451" s="235" t="s">
        <v>1</v>
      </c>
      <c r="N451" s="236" t="s">
        <v>41</v>
      </c>
      <c r="O451" s="92"/>
      <c r="P451" s="237">
        <f>O451*H451</f>
        <v>0</v>
      </c>
      <c r="Q451" s="237">
        <v>0.017090000000000001</v>
      </c>
      <c r="R451" s="237">
        <f>Q451*H451</f>
        <v>0.0014013800000000003</v>
      </c>
      <c r="S451" s="237">
        <v>0</v>
      </c>
      <c r="T451" s="238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9" t="s">
        <v>174</v>
      </c>
      <c r="AT451" s="239" t="s">
        <v>170</v>
      </c>
      <c r="AU451" s="239" t="s">
        <v>85</v>
      </c>
      <c r="AY451" s="18" t="s">
        <v>168</v>
      </c>
      <c r="BE451" s="240">
        <f>IF(N451="základní",J451,0)</f>
        <v>0</v>
      </c>
      <c r="BF451" s="240">
        <f>IF(N451="snížená",J451,0)</f>
        <v>0</v>
      </c>
      <c r="BG451" s="240">
        <f>IF(N451="zákl. přenesená",J451,0)</f>
        <v>0</v>
      </c>
      <c r="BH451" s="240">
        <f>IF(N451="sníž. přenesená",J451,0)</f>
        <v>0</v>
      </c>
      <c r="BI451" s="240">
        <f>IF(N451="nulová",J451,0)</f>
        <v>0</v>
      </c>
      <c r="BJ451" s="18" t="s">
        <v>83</v>
      </c>
      <c r="BK451" s="240">
        <f>ROUND(I451*H451,2)</f>
        <v>0</v>
      </c>
      <c r="BL451" s="18" t="s">
        <v>174</v>
      </c>
      <c r="BM451" s="239" t="s">
        <v>1281</v>
      </c>
    </row>
    <row r="452" s="2" customFormat="1">
      <c r="A452" s="39"/>
      <c r="B452" s="40"/>
      <c r="C452" s="41"/>
      <c r="D452" s="241" t="s">
        <v>176</v>
      </c>
      <c r="E452" s="41"/>
      <c r="F452" s="242" t="s">
        <v>1273</v>
      </c>
      <c r="G452" s="41"/>
      <c r="H452" s="41"/>
      <c r="I452" s="243"/>
      <c r="J452" s="41"/>
      <c r="K452" s="41"/>
      <c r="L452" s="45"/>
      <c r="M452" s="244"/>
      <c r="N452" s="245"/>
      <c r="O452" s="92"/>
      <c r="P452" s="92"/>
      <c r="Q452" s="92"/>
      <c r="R452" s="92"/>
      <c r="S452" s="92"/>
      <c r="T452" s="93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8" t="s">
        <v>176</v>
      </c>
      <c r="AU452" s="18" t="s">
        <v>85</v>
      </c>
    </row>
    <row r="453" s="13" customFormat="1">
      <c r="A453" s="13"/>
      <c r="B453" s="246"/>
      <c r="C453" s="247"/>
      <c r="D453" s="241" t="s">
        <v>178</v>
      </c>
      <c r="E453" s="248" t="s">
        <v>1</v>
      </c>
      <c r="F453" s="249" t="s">
        <v>1282</v>
      </c>
      <c r="G453" s="247"/>
      <c r="H453" s="248" t="s">
        <v>1</v>
      </c>
      <c r="I453" s="250"/>
      <c r="J453" s="247"/>
      <c r="K453" s="247"/>
      <c r="L453" s="251"/>
      <c r="M453" s="252"/>
      <c r="N453" s="253"/>
      <c r="O453" s="253"/>
      <c r="P453" s="253"/>
      <c r="Q453" s="253"/>
      <c r="R453" s="253"/>
      <c r="S453" s="253"/>
      <c r="T453" s="25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55" t="s">
        <v>178</v>
      </c>
      <c r="AU453" s="255" t="s">
        <v>85</v>
      </c>
      <c r="AV453" s="13" t="s">
        <v>83</v>
      </c>
      <c r="AW453" s="13" t="s">
        <v>32</v>
      </c>
      <c r="AX453" s="13" t="s">
        <v>76</v>
      </c>
      <c r="AY453" s="255" t="s">
        <v>168</v>
      </c>
    </row>
    <row r="454" s="14" customFormat="1">
      <c r="A454" s="14"/>
      <c r="B454" s="256"/>
      <c r="C454" s="257"/>
      <c r="D454" s="241" t="s">
        <v>178</v>
      </c>
      <c r="E454" s="258" t="s">
        <v>1</v>
      </c>
      <c r="F454" s="259" t="s">
        <v>1283</v>
      </c>
      <c r="G454" s="257"/>
      <c r="H454" s="260">
        <v>0.082000000000000003</v>
      </c>
      <c r="I454" s="261"/>
      <c r="J454" s="257"/>
      <c r="K454" s="257"/>
      <c r="L454" s="262"/>
      <c r="M454" s="263"/>
      <c r="N454" s="264"/>
      <c r="O454" s="264"/>
      <c r="P454" s="264"/>
      <c r="Q454" s="264"/>
      <c r="R454" s="264"/>
      <c r="S454" s="264"/>
      <c r="T454" s="26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6" t="s">
        <v>178</v>
      </c>
      <c r="AU454" s="266" t="s">
        <v>85</v>
      </c>
      <c r="AV454" s="14" t="s">
        <v>85</v>
      </c>
      <c r="AW454" s="14" t="s">
        <v>32</v>
      </c>
      <c r="AX454" s="14" t="s">
        <v>76</v>
      </c>
      <c r="AY454" s="266" t="s">
        <v>168</v>
      </c>
    </row>
    <row r="455" s="15" customFormat="1">
      <c r="A455" s="15"/>
      <c r="B455" s="267"/>
      <c r="C455" s="268"/>
      <c r="D455" s="241" t="s">
        <v>178</v>
      </c>
      <c r="E455" s="269" t="s">
        <v>1</v>
      </c>
      <c r="F455" s="270" t="s">
        <v>183</v>
      </c>
      <c r="G455" s="268"/>
      <c r="H455" s="271">
        <v>0.082000000000000003</v>
      </c>
      <c r="I455" s="272"/>
      <c r="J455" s="268"/>
      <c r="K455" s="268"/>
      <c r="L455" s="273"/>
      <c r="M455" s="274"/>
      <c r="N455" s="275"/>
      <c r="O455" s="275"/>
      <c r="P455" s="275"/>
      <c r="Q455" s="275"/>
      <c r="R455" s="275"/>
      <c r="S455" s="275"/>
      <c r="T455" s="276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77" t="s">
        <v>178</v>
      </c>
      <c r="AU455" s="277" t="s">
        <v>85</v>
      </c>
      <c r="AV455" s="15" t="s">
        <v>174</v>
      </c>
      <c r="AW455" s="15" t="s">
        <v>32</v>
      </c>
      <c r="AX455" s="15" t="s">
        <v>83</v>
      </c>
      <c r="AY455" s="277" t="s">
        <v>168</v>
      </c>
    </row>
    <row r="456" s="2" customFormat="1" ht="24.15" customHeight="1">
      <c r="A456" s="39"/>
      <c r="B456" s="40"/>
      <c r="C456" s="278" t="s">
        <v>676</v>
      </c>
      <c r="D456" s="278" t="s">
        <v>242</v>
      </c>
      <c r="E456" s="279" t="s">
        <v>1284</v>
      </c>
      <c r="F456" s="280" t="s">
        <v>1285</v>
      </c>
      <c r="G456" s="281" t="s">
        <v>225</v>
      </c>
      <c r="H456" s="282">
        <v>0.085999999999999993</v>
      </c>
      <c r="I456" s="283"/>
      <c r="J456" s="284">
        <f>ROUND(I456*H456,2)</f>
        <v>0</v>
      </c>
      <c r="K456" s="280" t="s">
        <v>173</v>
      </c>
      <c r="L456" s="285"/>
      <c r="M456" s="286" t="s">
        <v>1</v>
      </c>
      <c r="N456" s="287" t="s">
        <v>41</v>
      </c>
      <c r="O456" s="92"/>
      <c r="P456" s="237">
        <f>O456*H456</f>
        <v>0</v>
      </c>
      <c r="Q456" s="237">
        <v>1</v>
      </c>
      <c r="R456" s="237">
        <f>Q456*H456</f>
        <v>0.085999999999999993</v>
      </c>
      <c r="S456" s="237">
        <v>0</v>
      </c>
      <c r="T456" s="238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9" t="s">
        <v>222</v>
      </c>
      <c r="AT456" s="239" t="s">
        <v>242</v>
      </c>
      <c r="AU456" s="239" t="s">
        <v>85</v>
      </c>
      <c r="AY456" s="18" t="s">
        <v>168</v>
      </c>
      <c r="BE456" s="240">
        <f>IF(N456="základní",J456,0)</f>
        <v>0</v>
      </c>
      <c r="BF456" s="240">
        <f>IF(N456="snížená",J456,0)</f>
        <v>0</v>
      </c>
      <c r="BG456" s="240">
        <f>IF(N456="zákl. přenesená",J456,0)</f>
        <v>0</v>
      </c>
      <c r="BH456" s="240">
        <f>IF(N456="sníž. přenesená",J456,0)</f>
        <v>0</v>
      </c>
      <c r="BI456" s="240">
        <f>IF(N456="nulová",J456,0)</f>
        <v>0</v>
      </c>
      <c r="BJ456" s="18" t="s">
        <v>83</v>
      </c>
      <c r="BK456" s="240">
        <f>ROUND(I456*H456,2)</f>
        <v>0</v>
      </c>
      <c r="BL456" s="18" t="s">
        <v>174</v>
      </c>
      <c r="BM456" s="239" t="s">
        <v>1286</v>
      </c>
    </row>
    <row r="457" s="2" customFormat="1">
      <c r="A457" s="39"/>
      <c r="B457" s="40"/>
      <c r="C457" s="41"/>
      <c r="D457" s="241" t="s">
        <v>176</v>
      </c>
      <c r="E457" s="41"/>
      <c r="F457" s="242" t="s">
        <v>1285</v>
      </c>
      <c r="G457" s="41"/>
      <c r="H457" s="41"/>
      <c r="I457" s="243"/>
      <c r="J457" s="41"/>
      <c r="K457" s="41"/>
      <c r="L457" s="45"/>
      <c r="M457" s="244"/>
      <c r="N457" s="245"/>
      <c r="O457" s="92"/>
      <c r="P457" s="92"/>
      <c r="Q457" s="92"/>
      <c r="R457" s="92"/>
      <c r="S457" s="92"/>
      <c r="T457" s="93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176</v>
      </c>
      <c r="AU457" s="18" t="s">
        <v>85</v>
      </c>
    </row>
    <row r="458" s="2" customFormat="1">
      <c r="A458" s="39"/>
      <c r="B458" s="40"/>
      <c r="C458" s="41"/>
      <c r="D458" s="241" t="s">
        <v>914</v>
      </c>
      <c r="E458" s="41"/>
      <c r="F458" s="299" t="s">
        <v>1287</v>
      </c>
      <c r="G458" s="41"/>
      <c r="H458" s="41"/>
      <c r="I458" s="243"/>
      <c r="J458" s="41"/>
      <c r="K458" s="41"/>
      <c r="L458" s="45"/>
      <c r="M458" s="244"/>
      <c r="N458" s="245"/>
      <c r="O458" s="92"/>
      <c r="P458" s="92"/>
      <c r="Q458" s="92"/>
      <c r="R458" s="92"/>
      <c r="S458" s="92"/>
      <c r="T458" s="93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914</v>
      </c>
      <c r="AU458" s="18" t="s">
        <v>85</v>
      </c>
    </row>
    <row r="459" s="14" customFormat="1">
      <c r="A459" s="14"/>
      <c r="B459" s="256"/>
      <c r="C459" s="257"/>
      <c r="D459" s="241" t="s">
        <v>178</v>
      </c>
      <c r="E459" s="257"/>
      <c r="F459" s="259" t="s">
        <v>1288</v>
      </c>
      <c r="G459" s="257"/>
      <c r="H459" s="260">
        <v>0.085999999999999993</v>
      </c>
      <c r="I459" s="261"/>
      <c r="J459" s="257"/>
      <c r="K459" s="257"/>
      <c r="L459" s="262"/>
      <c r="M459" s="263"/>
      <c r="N459" s="264"/>
      <c r="O459" s="264"/>
      <c r="P459" s="264"/>
      <c r="Q459" s="264"/>
      <c r="R459" s="264"/>
      <c r="S459" s="264"/>
      <c r="T459" s="265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6" t="s">
        <v>178</v>
      </c>
      <c r="AU459" s="266" t="s">
        <v>85</v>
      </c>
      <c r="AV459" s="14" t="s">
        <v>85</v>
      </c>
      <c r="AW459" s="14" t="s">
        <v>4</v>
      </c>
      <c r="AX459" s="14" t="s">
        <v>83</v>
      </c>
      <c r="AY459" s="266" t="s">
        <v>168</v>
      </c>
    </row>
    <row r="460" s="2" customFormat="1" ht="33" customHeight="1">
      <c r="A460" s="39"/>
      <c r="B460" s="40"/>
      <c r="C460" s="228" t="s">
        <v>681</v>
      </c>
      <c r="D460" s="228" t="s">
        <v>170</v>
      </c>
      <c r="E460" s="229" t="s">
        <v>1270</v>
      </c>
      <c r="F460" s="230" t="s">
        <v>1271</v>
      </c>
      <c r="G460" s="231" t="s">
        <v>225</v>
      </c>
      <c r="H460" s="232">
        <v>0.19800000000000001</v>
      </c>
      <c r="I460" s="233"/>
      <c r="J460" s="234">
        <f>ROUND(I460*H460,2)</f>
        <v>0</v>
      </c>
      <c r="K460" s="230" t="s">
        <v>173</v>
      </c>
      <c r="L460" s="45"/>
      <c r="M460" s="235" t="s">
        <v>1</v>
      </c>
      <c r="N460" s="236" t="s">
        <v>41</v>
      </c>
      <c r="O460" s="92"/>
      <c r="P460" s="237">
        <f>O460*H460</f>
        <v>0</v>
      </c>
      <c r="Q460" s="237">
        <v>0.017090000000000001</v>
      </c>
      <c r="R460" s="237">
        <f>Q460*H460</f>
        <v>0.0033838200000000005</v>
      </c>
      <c r="S460" s="237">
        <v>0</v>
      </c>
      <c r="T460" s="238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9" t="s">
        <v>174</v>
      </c>
      <c r="AT460" s="239" t="s">
        <v>170</v>
      </c>
      <c r="AU460" s="239" t="s">
        <v>85</v>
      </c>
      <c r="AY460" s="18" t="s">
        <v>168</v>
      </c>
      <c r="BE460" s="240">
        <f>IF(N460="základní",J460,0)</f>
        <v>0</v>
      </c>
      <c r="BF460" s="240">
        <f>IF(N460="snížená",J460,0)</f>
        <v>0</v>
      </c>
      <c r="BG460" s="240">
        <f>IF(N460="zákl. přenesená",J460,0)</f>
        <v>0</v>
      </c>
      <c r="BH460" s="240">
        <f>IF(N460="sníž. přenesená",J460,0)</f>
        <v>0</v>
      </c>
      <c r="BI460" s="240">
        <f>IF(N460="nulová",J460,0)</f>
        <v>0</v>
      </c>
      <c r="BJ460" s="18" t="s">
        <v>83</v>
      </c>
      <c r="BK460" s="240">
        <f>ROUND(I460*H460,2)</f>
        <v>0</v>
      </c>
      <c r="BL460" s="18" t="s">
        <v>174</v>
      </c>
      <c r="BM460" s="239" t="s">
        <v>1289</v>
      </c>
    </row>
    <row r="461" s="2" customFormat="1">
      <c r="A461" s="39"/>
      <c r="B461" s="40"/>
      <c r="C461" s="41"/>
      <c r="D461" s="241" t="s">
        <v>176</v>
      </c>
      <c r="E461" s="41"/>
      <c r="F461" s="242" t="s">
        <v>1273</v>
      </c>
      <c r="G461" s="41"/>
      <c r="H461" s="41"/>
      <c r="I461" s="243"/>
      <c r="J461" s="41"/>
      <c r="K461" s="41"/>
      <c r="L461" s="45"/>
      <c r="M461" s="244"/>
      <c r="N461" s="245"/>
      <c r="O461" s="92"/>
      <c r="P461" s="92"/>
      <c r="Q461" s="92"/>
      <c r="R461" s="92"/>
      <c r="S461" s="92"/>
      <c r="T461" s="93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176</v>
      </c>
      <c r="AU461" s="18" t="s">
        <v>85</v>
      </c>
    </row>
    <row r="462" s="13" customFormat="1">
      <c r="A462" s="13"/>
      <c r="B462" s="246"/>
      <c r="C462" s="247"/>
      <c r="D462" s="241" t="s">
        <v>178</v>
      </c>
      <c r="E462" s="248" t="s">
        <v>1</v>
      </c>
      <c r="F462" s="249" t="s">
        <v>1290</v>
      </c>
      <c r="G462" s="247"/>
      <c r="H462" s="248" t="s">
        <v>1</v>
      </c>
      <c r="I462" s="250"/>
      <c r="J462" s="247"/>
      <c r="K462" s="247"/>
      <c r="L462" s="251"/>
      <c r="M462" s="252"/>
      <c r="N462" s="253"/>
      <c r="O462" s="253"/>
      <c r="P462" s="253"/>
      <c r="Q462" s="253"/>
      <c r="R462" s="253"/>
      <c r="S462" s="253"/>
      <c r="T462" s="25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5" t="s">
        <v>178</v>
      </c>
      <c r="AU462" s="255" t="s">
        <v>85</v>
      </c>
      <c r="AV462" s="13" t="s">
        <v>83</v>
      </c>
      <c r="AW462" s="13" t="s">
        <v>32</v>
      </c>
      <c r="AX462" s="13" t="s">
        <v>76</v>
      </c>
      <c r="AY462" s="255" t="s">
        <v>168</v>
      </c>
    </row>
    <row r="463" s="14" customFormat="1">
      <c r="A463" s="14"/>
      <c r="B463" s="256"/>
      <c r="C463" s="257"/>
      <c r="D463" s="241" t="s">
        <v>178</v>
      </c>
      <c r="E463" s="258" t="s">
        <v>1</v>
      </c>
      <c r="F463" s="259" t="s">
        <v>1291</v>
      </c>
      <c r="G463" s="257"/>
      <c r="H463" s="260">
        <v>0.19800000000000001</v>
      </c>
      <c r="I463" s="261"/>
      <c r="J463" s="257"/>
      <c r="K463" s="257"/>
      <c r="L463" s="262"/>
      <c r="M463" s="263"/>
      <c r="N463" s="264"/>
      <c r="O463" s="264"/>
      <c r="P463" s="264"/>
      <c r="Q463" s="264"/>
      <c r="R463" s="264"/>
      <c r="S463" s="264"/>
      <c r="T463" s="26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6" t="s">
        <v>178</v>
      </c>
      <c r="AU463" s="266" t="s">
        <v>85</v>
      </c>
      <c r="AV463" s="14" t="s">
        <v>85</v>
      </c>
      <c r="AW463" s="14" t="s">
        <v>32</v>
      </c>
      <c r="AX463" s="14" t="s">
        <v>76</v>
      </c>
      <c r="AY463" s="266" t="s">
        <v>168</v>
      </c>
    </row>
    <row r="464" s="15" customFormat="1">
      <c r="A464" s="15"/>
      <c r="B464" s="267"/>
      <c r="C464" s="268"/>
      <c r="D464" s="241" t="s">
        <v>178</v>
      </c>
      <c r="E464" s="269" t="s">
        <v>1</v>
      </c>
      <c r="F464" s="270" t="s">
        <v>183</v>
      </c>
      <c r="G464" s="268"/>
      <c r="H464" s="271">
        <v>0.19800000000000001</v>
      </c>
      <c r="I464" s="272"/>
      <c r="J464" s="268"/>
      <c r="K464" s="268"/>
      <c r="L464" s="273"/>
      <c r="M464" s="274"/>
      <c r="N464" s="275"/>
      <c r="O464" s="275"/>
      <c r="P464" s="275"/>
      <c r="Q464" s="275"/>
      <c r="R464" s="275"/>
      <c r="S464" s="275"/>
      <c r="T464" s="276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77" t="s">
        <v>178</v>
      </c>
      <c r="AU464" s="277" t="s">
        <v>85</v>
      </c>
      <c r="AV464" s="15" t="s">
        <v>174</v>
      </c>
      <c r="AW464" s="15" t="s">
        <v>32</v>
      </c>
      <c r="AX464" s="15" t="s">
        <v>83</v>
      </c>
      <c r="AY464" s="277" t="s">
        <v>168</v>
      </c>
    </row>
    <row r="465" s="2" customFormat="1" ht="24.15" customHeight="1">
      <c r="A465" s="39"/>
      <c r="B465" s="40"/>
      <c r="C465" s="278" t="s">
        <v>686</v>
      </c>
      <c r="D465" s="278" t="s">
        <v>242</v>
      </c>
      <c r="E465" s="279" t="s">
        <v>1292</v>
      </c>
      <c r="F465" s="280" t="s">
        <v>1293</v>
      </c>
      <c r="G465" s="281" t="s">
        <v>225</v>
      </c>
      <c r="H465" s="282">
        <v>0.20799999999999999</v>
      </c>
      <c r="I465" s="283"/>
      <c r="J465" s="284">
        <f>ROUND(I465*H465,2)</f>
        <v>0</v>
      </c>
      <c r="K465" s="280" t="s">
        <v>173</v>
      </c>
      <c r="L465" s="285"/>
      <c r="M465" s="286" t="s">
        <v>1</v>
      </c>
      <c r="N465" s="287" t="s">
        <v>41</v>
      </c>
      <c r="O465" s="92"/>
      <c r="P465" s="237">
        <f>O465*H465</f>
        <v>0</v>
      </c>
      <c r="Q465" s="237">
        <v>1</v>
      </c>
      <c r="R465" s="237">
        <f>Q465*H465</f>
        <v>0.20799999999999999</v>
      </c>
      <c r="S465" s="237">
        <v>0</v>
      </c>
      <c r="T465" s="238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9" t="s">
        <v>222</v>
      </c>
      <c r="AT465" s="239" t="s">
        <v>242</v>
      </c>
      <c r="AU465" s="239" t="s">
        <v>85</v>
      </c>
      <c r="AY465" s="18" t="s">
        <v>168</v>
      </c>
      <c r="BE465" s="240">
        <f>IF(N465="základní",J465,0)</f>
        <v>0</v>
      </c>
      <c r="BF465" s="240">
        <f>IF(N465="snížená",J465,0)</f>
        <v>0</v>
      </c>
      <c r="BG465" s="240">
        <f>IF(N465="zákl. přenesená",J465,0)</f>
        <v>0</v>
      </c>
      <c r="BH465" s="240">
        <f>IF(N465="sníž. přenesená",J465,0)</f>
        <v>0</v>
      </c>
      <c r="BI465" s="240">
        <f>IF(N465="nulová",J465,0)</f>
        <v>0</v>
      </c>
      <c r="BJ465" s="18" t="s">
        <v>83</v>
      </c>
      <c r="BK465" s="240">
        <f>ROUND(I465*H465,2)</f>
        <v>0</v>
      </c>
      <c r="BL465" s="18" t="s">
        <v>174</v>
      </c>
      <c r="BM465" s="239" t="s">
        <v>1294</v>
      </c>
    </row>
    <row r="466" s="2" customFormat="1">
      <c r="A466" s="39"/>
      <c r="B466" s="40"/>
      <c r="C466" s="41"/>
      <c r="D466" s="241" t="s">
        <v>176</v>
      </c>
      <c r="E466" s="41"/>
      <c r="F466" s="242" t="s">
        <v>1293</v>
      </c>
      <c r="G466" s="41"/>
      <c r="H466" s="41"/>
      <c r="I466" s="243"/>
      <c r="J466" s="41"/>
      <c r="K466" s="41"/>
      <c r="L466" s="45"/>
      <c r="M466" s="244"/>
      <c r="N466" s="245"/>
      <c r="O466" s="92"/>
      <c r="P466" s="92"/>
      <c r="Q466" s="92"/>
      <c r="R466" s="92"/>
      <c r="S466" s="92"/>
      <c r="T466" s="93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176</v>
      </c>
      <c r="AU466" s="18" t="s">
        <v>85</v>
      </c>
    </row>
    <row r="467" s="2" customFormat="1">
      <c r="A467" s="39"/>
      <c r="B467" s="40"/>
      <c r="C467" s="41"/>
      <c r="D467" s="241" t="s">
        <v>914</v>
      </c>
      <c r="E467" s="41"/>
      <c r="F467" s="299" t="s">
        <v>1295</v>
      </c>
      <c r="G467" s="41"/>
      <c r="H467" s="41"/>
      <c r="I467" s="243"/>
      <c r="J467" s="41"/>
      <c r="K467" s="41"/>
      <c r="L467" s="45"/>
      <c r="M467" s="244"/>
      <c r="N467" s="245"/>
      <c r="O467" s="92"/>
      <c r="P467" s="92"/>
      <c r="Q467" s="92"/>
      <c r="R467" s="92"/>
      <c r="S467" s="92"/>
      <c r="T467" s="93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914</v>
      </c>
      <c r="AU467" s="18" t="s">
        <v>85</v>
      </c>
    </row>
    <row r="468" s="14" customFormat="1">
      <c r="A468" s="14"/>
      <c r="B468" s="256"/>
      <c r="C468" s="257"/>
      <c r="D468" s="241" t="s">
        <v>178</v>
      </c>
      <c r="E468" s="257"/>
      <c r="F468" s="259" t="s">
        <v>1296</v>
      </c>
      <c r="G468" s="257"/>
      <c r="H468" s="260">
        <v>0.20799999999999999</v>
      </c>
      <c r="I468" s="261"/>
      <c r="J468" s="257"/>
      <c r="K468" s="257"/>
      <c r="L468" s="262"/>
      <c r="M468" s="263"/>
      <c r="N468" s="264"/>
      <c r="O468" s="264"/>
      <c r="P468" s="264"/>
      <c r="Q468" s="264"/>
      <c r="R468" s="264"/>
      <c r="S468" s="264"/>
      <c r="T468" s="26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6" t="s">
        <v>178</v>
      </c>
      <c r="AU468" s="266" t="s">
        <v>85</v>
      </c>
      <c r="AV468" s="14" t="s">
        <v>85</v>
      </c>
      <c r="AW468" s="14" t="s">
        <v>4</v>
      </c>
      <c r="AX468" s="14" t="s">
        <v>83</v>
      </c>
      <c r="AY468" s="266" t="s">
        <v>168</v>
      </c>
    </row>
    <row r="469" s="2" customFormat="1" ht="33" customHeight="1">
      <c r="A469" s="39"/>
      <c r="B469" s="40"/>
      <c r="C469" s="228" t="s">
        <v>692</v>
      </c>
      <c r="D469" s="228" t="s">
        <v>170</v>
      </c>
      <c r="E469" s="229" t="s">
        <v>1297</v>
      </c>
      <c r="F469" s="230" t="s">
        <v>1298</v>
      </c>
      <c r="G469" s="231" t="s">
        <v>225</v>
      </c>
      <c r="H469" s="232">
        <v>2.7490000000000001</v>
      </c>
      <c r="I469" s="233"/>
      <c r="J469" s="234">
        <f>ROUND(I469*H469,2)</f>
        <v>0</v>
      </c>
      <c r="K469" s="230" t="s">
        <v>173</v>
      </c>
      <c r="L469" s="45"/>
      <c r="M469" s="235" t="s">
        <v>1</v>
      </c>
      <c r="N469" s="236" t="s">
        <v>41</v>
      </c>
      <c r="O469" s="92"/>
      <c r="P469" s="237">
        <f>O469*H469</f>
        <v>0</v>
      </c>
      <c r="Q469" s="237">
        <v>0.01221</v>
      </c>
      <c r="R469" s="237">
        <f>Q469*H469</f>
        <v>0.033565290000000005</v>
      </c>
      <c r="S469" s="237">
        <v>0</v>
      </c>
      <c r="T469" s="238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9" t="s">
        <v>174</v>
      </c>
      <c r="AT469" s="239" t="s">
        <v>170</v>
      </c>
      <c r="AU469" s="239" t="s">
        <v>85</v>
      </c>
      <c r="AY469" s="18" t="s">
        <v>168</v>
      </c>
      <c r="BE469" s="240">
        <f>IF(N469="základní",J469,0)</f>
        <v>0</v>
      </c>
      <c r="BF469" s="240">
        <f>IF(N469="snížená",J469,0)</f>
        <v>0</v>
      </c>
      <c r="BG469" s="240">
        <f>IF(N469="zákl. přenesená",J469,0)</f>
        <v>0</v>
      </c>
      <c r="BH469" s="240">
        <f>IF(N469="sníž. přenesená",J469,0)</f>
        <v>0</v>
      </c>
      <c r="BI469" s="240">
        <f>IF(N469="nulová",J469,0)</f>
        <v>0</v>
      </c>
      <c r="BJ469" s="18" t="s">
        <v>83</v>
      </c>
      <c r="BK469" s="240">
        <f>ROUND(I469*H469,2)</f>
        <v>0</v>
      </c>
      <c r="BL469" s="18" t="s">
        <v>174</v>
      </c>
      <c r="BM469" s="239" t="s">
        <v>1299</v>
      </c>
    </row>
    <row r="470" s="2" customFormat="1">
      <c r="A470" s="39"/>
      <c r="B470" s="40"/>
      <c r="C470" s="41"/>
      <c r="D470" s="241" t="s">
        <v>176</v>
      </c>
      <c r="E470" s="41"/>
      <c r="F470" s="242" t="s">
        <v>1300</v>
      </c>
      <c r="G470" s="41"/>
      <c r="H470" s="41"/>
      <c r="I470" s="243"/>
      <c r="J470" s="41"/>
      <c r="K470" s="41"/>
      <c r="L470" s="45"/>
      <c r="M470" s="244"/>
      <c r="N470" s="245"/>
      <c r="O470" s="92"/>
      <c r="P470" s="92"/>
      <c r="Q470" s="92"/>
      <c r="R470" s="92"/>
      <c r="S470" s="92"/>
      <c r="T470" s="93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176</v>
      </c>
      <c r="AU470" s="18" t="s">
        <v>85</v>
      </c>
    </row>
    <row r="471" s="13" customFormat="1">
      <c r="A471" s="13"/>
      <c r="B471" s="246"/>
      <c r="C471" s="247"/>
      <c r="D471" s="241" t="s">
        <v>178</v>
      </c>
      <c r="E471" s="248" t="s">
        <v>1</v>
      </c>
      <c r="F471" s="249" t="s">
        <v>1301</v>
      </c>
      <c r="G471" s="247"/>
      <c r="H471" s="248" t="s">
        <v>1</v>
      </c>
      <c r="I471" s="250"/>
      <c r="J471" s="247"/>
      <c r="K471" s="247"/>
      <c r="L471" s="251"/>
      <c r="M471" s="252"/>
      <c r="N471" s="253"/>
      <c r="O471" s="253"/>
      <c r="P471" s="253"/>
      <c r="Q471" s="253"/>
      <c r="R471" s="253"/>
      <c r="S471" s="253"/>
      <c r="T471" s="25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5" t="s">
        <v>178</v>
      </c>
      <c r="AU471" s="255" t="s">
        <v>85</v>
      </c>
      <c r="AV471" s="13" t="s">
        <v>83</v>
      </c>
      <c r="AW471" s="13" t="s">
        <v>32</v>
      </c>
      <c r="AX471" s="13" t="s">
        <v>76</v>
      </c>
      <c r="AY471" s="255" t="s">
        <v>168</v>
      </c>
    </row>
    <row r="472" s="14" customFormat="1">
      <c r="A472" s="14"/>
      <c r="B472" s="256"/>
      <c r="C472" s="257"/>
      <c r="D472" s="241" t="s">
        <v>178</v>
      </c>
      <c r="E472" s="258" t="s">
        <v>1</v>
      </c>
      <c r="F472" s="259" t="s">
        <v>1302</v>
      </c>
      <c r="G472" s="257"/>
      <c r="H472" s="260">
        <v>2.7490000000000001</v>
      </c>
      <c r="I472" s="261"/>
      <c r="J472" s="257"/>
      <c r="K472" s="257"/>
      <c r="L472" s="262"/>
      <c r="M472" s="263"/>
      <c r="N472" s="264"/>
      <c r="O472" s="264"/>
      <c r="P472" s="264"/>
      <c r="Q472" s="264"/>
      <c r="R472" s="264"/>
      <c r="S472" s="264"/>
      <c r="T472" s="26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6" t="s">
        <v>178</v>
      </c>
      <c r="AU472" s="266" t="s">
        <v>85</v>
      </c>
      <c r="AV472" s="14" t="s">
        <v>85</v>
      </c>
      <c r="AW472" s="14" t="s">
        <v>32</v>
      </c>
      <c r="AX472" s="14" t="s">
        <v>76</v>
      </c>
      <c r="AY472" s="266" t="s">
        <v>168</v>
      </c>
    </row>
    <row r="473" s="15" customFormat="1">
      <c r="A473" s="15"/>
      <c r="B473" s="267"/>
      <c r="C473" s="268"/>
      <c r="D473" s="241" t="s">
        <v>178</v>
      </c>
      <c r="E473" s="269" t="s">
        <v>1</v>
      </c>
      <c r="F473" s="270" t="s">
        <v>183</v>
      </c>
      <c r="G473" s="268"/>
      <c r="H473" s="271">
        <v>2.7490000000000001</v>
      </c>
      <c r="I473" s="272"/>
      <c r="J473" s="268"/>
      <c r="K473" s="268"/>
      <c r="L473" s="273"/>
      <c r="M473" s="274"/>
      <c r="N473" s="275"/>
      <c r="O473" s="275"/>
      <c r="P473" s="275"/>
      <c r="Q473" s="275"/>
      <c r="R473" s="275"/>
      <c r="S473" s="275"/>
      <c r="T473" s="276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77" t="s">
        <v>178</v>
      </c>
      <c r="AU473" s="277" t="s">
        <v>85</v>
      </c>
      <c r="AV473" s="15" t="s">
        <v>174</v>
      </c>
      <c r="AW473" s="15" t="s">
        <v>32</v>
      </c>
      <c r="AX473" s="15" t="s">
        <v>83</v>
      </c>
      <c r="AY473" s="277" t="s">
        <v>168</v>
      </c>
    </row>
    <row r="474" s="2" customFormat="1" ht="24.15" customHeight="1">
      <c r="A474" s="39"/>
      <c r="B474" s="40"/>
      <c r="C474" s="278" t="s">
        <v>701</v>
      </c>
      <c r="D474" s="278" t="s">
        <v>242</v>
      </c>
      <c r="E474" s="279" t="s">
        <v>1303</v>
      </c>
      <c r="F474" s="280" t="s">
        <v>1304</v>
      </c>
      <c r="G474" s="281" t="s">
        <v>225</v>
      </c>
      <c r="H474" s="282">
        <v>2.8860000000000001</v>
      </c>
      <c r="I474" s="283"/>
      <c r="J474" s="284">
        <f>ROUND(I474*H474,2)</f>
        <v>0</v>
      </c>
      <c r="K474" s="280" t="s">
        <v>173</v>
      </c>
      <c r="L474" s="285"/>
      <c r="M474" s="286" t="s">
        <v>1</v>
      </c>
      <c r="N474" s="287" t="s">
        <v>41</v>
      </c>
      <c r="O474" s="92"/>
      <c r="P474" s="237">
        <f>O474*H474</f>
        <v>0</v>
      </c>
      <c r="Q474" s="237">
        <v>1</v>
      </c>
      <c r="R474" s="237">
        <f>Q474*H474</f>
        <v>2.8860000000000001</v>
      </c>
      <c r="S474" s="237">
        <v>0</v>
      </c>
      <c r="T474" s="238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39" t="s">
        <v>222</v>
      </c>
      <c r="AT474" s="239" t="s">
        <v>242</v>
      </c>
      <c r="AU474" s="239" t="s">
        <v>85</v>
      </c>
      <c r="AY474" s="18" t="s">
        <v>168</v>
      </c>
      <c r="BE474" s="240">
        <f>IF(N474="základní",J474,0)</f>
        <v>0</v>
      </c>
      <c r="BF474" s="240">
        <f>IF(N474="snížená",J474,0)</f>
        <v>0</v>
      </c>
      <c r="BG474" s="240">
        <f>IF(N474="zákl. přenesená",J474,0)</f>
        <v>0</v>
      </c>
      <c r="BH474" s="240">
        <f>IF(N474="sníž. přenesená",J474,0)</f>
        <v>0</v>
      </c>
      <c r="BI474" s="240">
        <f>IF(N474="nulová",J474,0)</f>
        <v>0</v>
      </c>
      <c r="BJ474" s="18" t="s">
        <v>83</v>
      </c>
      <c r="BK474" s="240">
        <f>ROUND(I474*H474,2)</f>
        <v>0</v>
      </c>
      <c r="BL474" s="18" t="s">
        <v>174</v>
      </c>
      <c r="BM474" s="239" t="s">
        <v>1305</v>
      </c>
    </row>
    <row r="475" s="2" customFormat="1">
      <c r="A475" s="39"/>
      <c r="B475" s="40"/>
      <c r="C475" s="41"/>
      <c r="D475" s="241" t="s">
        <v>176</v>
      </c>
      <c r="E475" s="41"/>
      <c r="F475" s="242" t="s">
        <v>1304</v>
      </c>
      <c r="G475" s="41"/>
      <c r="H475" s="41"/>
      <c r="I475" s="243"/>
      <c r="J475" s="41"/>
      <c r="K475" s="41"/>
      <c r="L475" s="45"/>
      <c r="M475" s="244"/>
      <c r="N475" s="245"/>
      <c r="O475" s="92"/>
      <c r="P475" s="92"/>
      <c r="Q475" s="92"/>
      <c r="R475" s="92"/>
      <c r="S475" s="92"/>
      <c r="T475" s="93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18" t="s">
        <v>176</v>
      </c>
      <c r="AU475" s="18" t="s">
        <v>85</v>
      </c>
    </row>
    <row r="476" s="2" customFormat="1">
      <c r="A476" s="39"/>
      <c r="B476" s="40"/>
      <c r="C476" s="41"/>
      <c r="D476" s="241" t="s">
        <v>914</v>
      </c>
      <c r="E476" s="41"/>
      <c r="F476" s="299" t="s">
        <v>1306</v>
      </c>
      <c r="G476" s="41"/>
      <c r="H476" s="41"/>
      <c r="I476" s="243"/>
      <c r="J476" s="41"/>
      <c r="K476" s="41"/>
      <c r="L476" s="45"/>
      <c r="M476" s="244"/>
      <c r="N476" s="245"/>
      <c r="O476" s="92"/>
      <c r="P476" s="92"/>
      <c r="Q476" s="92"/>
      <c r="R476" s="92"/>
      <c r="S476" s="92"/>
      <c r="T476" s="93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914</v>
      </c>
      <c r="AU476" s="18" t="s">
        <v>85</v>
      </c>
    </row>
    <row r="477" s="14" customFormat="1">
      <c r="A477" s="14"/>
      <c r="B477" s="256"/>
      <c r="C477" s="257"/>
      <c r="D477" s="241" t="s">
        <v>178</v>
      </c>
      <c r="E477" s="257"/>
      <c r="F477" s="259" t="s">
        <v>1307</v>
      </c>
      <c r="G477" s="257"/>
      <c r="H477" s="260">
        <v>2.8860000000000001</v>
      </c>
      <c r="I477" s="261"/>
      <c r="J477" s="257"/>
      <c r="K477" s="257"/>
      <c r="L477" s="262"/>
      <c r="M477" s="263"/>
      <c r="N477" s="264"/>
      <c r="O477" s="264"/>
      <c r="P477" s="264"/>
      <c r="Q477" s="264"/>
      <c r="R477" s="264"/>
      <c r="S477" s="264"/>
      <c r="T477" s="26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6" t="s">
        <v>178</v>
      </c>
      <c r="AU477" s="266" t="s">
        <v>85</v>
      </c>
      <c r="AV477" s="14" t="s">
        <v>85</v>
      </c>
      <c r="AW477" s="14" t="s">
        <v>4</v>
      </c>
      <c r="AX477" s="14" t="s">
        <v>83</v>
      </c>
      <c r="AY477" s="266" t="s">
        <v>168</v>
      </c>
    </row>
    <row r="478" s="2" customFormat="1" ht="16.5" customHeight="1">
      <c r="A478" s="39"/>
      <c r="B478" s="40"/>
      <c r="C478" s="228" t="s">
        <v>710</v>
      </c>
      <c r="D478" s="228" t="s">
        <v>170</v>
      </c>
      <c r="E478" s="229" t="s">
        <v>1308</v>
      </c>
      <c r="F478" s="230" t="s">
        <v>1309</v>
      </c>
      <c r="G478" s="231" t="s">
        <v>194</v>
      </c>
      <c r="H478" s="232">
        <v>1.8720000000000001</v>
      </c>
      <c r="I478" s="233"/>
      <c r="J478" s="234">
        <f>ROUND(I478*H478,2)</f>
        <v>0</v>
      </c>
      <c r="K478" s="230" t="s">
        <v>173</v>
      </c>
      <c r="L478" s="45"/>
      <c r="M478" s="235" t="s">
        <v>1</v>
      </c>
      <c r="N478" s="236" t="s">
        <v>41</v>
      </c>
      <c r="O478" s="92"/>
      <c r="P478" s="237">
        <f>O478*H478</f>
        <v>0</v>
      </c>
      <c r="Q478" s="237">
        <v>2.4533999999999998</v>
      </c>
      <c r="R478" s="237">
        <f>Q478*H478</f>
        <v>4.5927648000000003</v>
      </c>
      <c r="S478" s="237">
        <v>0</v>
      </c>
      <c r="T478" s="238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39" t="s">
        <v>174</v>
      </c>
      <c r="AT478" s="239" t="s">
        <v>170</v>
      </c>
      <c r="AU478" s="239" t="s">
        <v>85</v>
      </c>
      <c r="AY478" s="18" t="s">
        <v>168</v>
      </c>
      <c r="BE478" s="240">
        <f>IF(N478="základní",J478,0)</f>
        <v>0</v>
      </c>
      <c r="BF478" s="240">
        <f>IF(N478="snížená",J478,0)</f>
        <v>0</v>
      </c>
      <c r="BG478" s="240">
        <f>IF(N478="zákl. přenesená",J478,0)</f>
        <v>0</v>
      </c>
      <c r="BH478" s="240">
        <f>IF(N478="sníž. přenesená",J478,0)</f>
        <v>0</v>
      </c>
      <c r="BI478" s="240">
        <f>IF(N478="nulová",J478,0)</f>
        <v>0</v>
      </c>
      <c r="BJ478" s="18" t="s">
        <v>83</v>
      </c>
      <c r="BK478" s="240">
        <f>ROUND(I478*H478,2)</f>
        <v>0</v>
      </c>
      <c r="BL478" s="18" t="s">
        <v>174</v>
      </c>
      <c r="BM478" s="239" t="s">
        <v>1310</v>
      </c>
    </row>
    <row r="479" s="2" customFormat="1">
      <c r="A479" s="39"/>
      <c r="B479" s="40"/>
      <c r="C479" s="41"/>
      <c r="D479" s="241" t="s">
        <v>176</v>
      </c>
      <c r="E479" s="41"/>
      <c r="F479" s="242" t="s">
        <v>1311</v>
      </c>
      <c r="G479" s="41"/>
      <c r="H479" s="41"/>
      <c r="I479" s="243"/>
      <c r="J479" s="41"/>
      <c r="K479" s="41"/>
      <c r="L479" s="45"/>
      <c r="M479" s="244"/>
      <c r="N479" s="245"/>
      <c r="O479" s="92"/>
      <c r="P479" s="92"/>
      <c r="Q479" s="92"/>
      <c r="R479" s="92"/>
      <c r="S479" s="92"/>
      <c r="T479" s="93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176</v>
      </c>
      <c r="AU479" s="18" t="s">
        <v>85</v>
      </c>
    </row>
    <row r="480" s="13" customFormat="1">
      <c r="A480" s="13"/>
      <c r="B480" s="246"/>
      <c r="C480" s="247"/>
      <c r="D480" s="241" t="s">
        <v>178</v>
      </c>
      <c r="E480" s="248" t="s">
        <v>1</v>
      </c>
      <c r="F480" s="249" t="s">
        <v>1312</v>
      </c>
      <c r="G480" s="247"/>
      <c r="H480" s="248" t="s">
        <v>1</v>
      </c>
      <c r="I480" s="250"/>
      <c r="J480" s="247"/>
      <c r="K480" s="247"/>
      <c r="L480" s="251"/>
      <c r="M480" s="252"/>
      <c r="N480" s="253"/>
      <c r="O480" s="253"/>
      <c r="P480" s="253"/>
      <c r="Q480" s="253"/>
      <c r="R480" s="253"/>
      <c r="S480" s="253"/>
      <c r="T480" s="25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5" t="s">
        <v>178</v>
      </c>
      <c r="AU480" s="255" t="s">
        <v>85</v>
      </c>
      <c r="AV480" s="13" t="s">
        <v>83</v>
      </c>
      <c r="AW480" s="13" t="s">
        <v>32</v>
      </c>
      <c r="AX480" s="13" t="s">
        <v>76</v>
      </c>
      <c r="AY480" s="255" t="s">
        <v>168</v>
      </c>
    </row>
    <row r="481" s="14" customFormat="1">
      <c r="A481" s="14"/>
      <c r="B481" s="256"/>
      <c r="C481" s="257"/>
      <c r="D481" s="241" t="s">
        <v>178</v>
      </c>
      <c r="E481" s="258" t="s">
        <v>1</v>
      </c>
      <c r="F481" s="259" t="s">
        <v>1313</v>
      </c>
      <c r="G481" s="257"/>
      <c r="H481" s="260">
        <v>1.8720000000000001</v>
      </c>
      <c r="I481" s="261"/>
      <c r="J481" s="257"/>
      <c r="K481" s="257"/>
      <c r="L481" s="262"/>
      <c r="M481" s="263"/>
      <c r="N481" s="264"/>
      <c r="O481" s="264"/>
      <c r="P481" s="264"/>
      <c r="Q481" s="264"/>
      <c r="R481" s="264"/>
      <c r="S481" s="264"/>
      <c r="T481" s="26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6" t="s">
        <v>178</v>
      </c>
      <c r="AU481" s="266" t="s">
        <v>85</v>
      </c>
      <c r="AV481" s="14" t="s">
        <v>85</v>
      </c>
      <c r="AW481" s="14" t="s">
        <v>32</v>
      </c>
      <c r="AX481" s="14" t="s">
        <v>76</v>
      </c>
      <c r="AY481" s="266" t="s">
        <v>168</v>
      </c>
    </row>
    <row r="482" s="15" customFormat="1">
      <c r="A482" s="15"/>
      <c r="B482" s="267"/>
      <c r="C482" s="268"/>
      <c r="D482" s="241" t="s">
        <v>178</v>
      </c>
      <c r="E482" s="269" t="s">
        <v>1</v>
      </c>
      <c r="F482" s="270" t="s">
        <v>183</v>
      </c>
      <c r="G482" s="268"/>
      <c r="H482" s="271">
        <v>1.8720000000000001</v>
      </c>
      <c r="I482" s="272"/>
      <c r="J482" s="268"/>
      <c r="K482" s="268"/>
      <c r="L482" s="273"/>
      <c r="M482" s="274"/>
      <c r="N482" s="275"/>
      <c r="O482" s="275"/>
      <c r="P482" s="275"/>
      <c r="Q482" s="275"/>
      <c r="R482" s="275"/>
      <c r="S482" s="275"/>
      <c r="T482" s="276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77" t="s">
        <v>178</v>
      </c>
      <c r="AU482" s="277" t="s">
        <v>85</v>
      </c>
      <c r="AV482" s="15" t="s">
        <v>174</v>
      </c>
      <c r="AW482" s="15" t="s">
        <v>32</v>
      </c>
      <c r="AX482" s="15" t="s">
        <v>83</v>
      </c>
      <c r="AY482" s="277" t="s">
        <v>168</v>
      </c>
    </row>
    <row r="483" s="2" customFormat="1" ht="16.5" customHeight="1">
      <c r="A483" s="39"/>
      <c r="B483" s="40"/>
      <c r="C483" s="228" t="s">
        <v>718</v>
      </c>
      <c r="D483" s="228" t="s">
        <v>170</v>
      </c>
      <c r="E483" s="229" t="s">
        <v>1314</v>
      </c>
      <c r="F483" s="230" t="s">
        <v>1315</v>
      </c>
      <c r="G483" s="231" t="s">
        <v>114</v>
      </c>
      <c r="H483" s="232">
        <v>12.951000000000001</v>
      </c>
      <c r="I483" s="233"/>
      <c r="J483" s="234">
        <f>ROUND(I483*H483,2)</f>
        <v>0</v>
      </c>
      <c r="K483" s="230" t="s">
        <v>173</v>
      </c>
      <c r="L483" s="45"/>
      <c r="M483" s="235" t="s">
        <v>1</v>
      </c>
      <c r="N483" s="236" t="s">
        <v>41</v>
      </c>
      <c r="O483" s="92"/>
      <c r="P483" s="237">
        <f>O483*H483</f>
        <v>0</v>
      </c>
      <c r="Q483" s="237">
        <v>0.0057600000000000004</v>
      </c>
      <c r="R483" s="237">
        <f>Q483*H483</f>
        <v>0.074597760000000013</v>
      </c>
      <c r="S483" s="237">
        <v>0</v>
      </c>
      <c r="T483" s="238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39" t="s">
        <v>174</v>
      </c>
      <c r="AT483" s="239" t="s">
        <v>170</v>
      </c>
      <c r="AU483" s="239" t="s">
        <v>85</v>
      </c>
      <c r="AY483" s="18" t="s">
        <v>168</v>
      </c>
      <c r="BE483" s="240">
        <f>IF(N483="základní",J483,0)</f>
        <v>0</v>
      </c>
      <c r="BF483" s="240">
        <f>IF(N483="snížená",J483,0)</f>
        <v>0</v>
      </c>
      <c r="BG483" s="240">
        <f>IF(N483="zákl. přenesená",J483,0)</f>
        <v>0</v>
      </c>
      <c r="BH483" s="240">
        <f>IF(N483="sníž. přenesená",J483,0)</f>
        <v>0</v>
      </c>
      <c r="BI483" s="240">
        <f>IF(N483="nulová",J483,0)</f>
        <v>0</v>
      </c>
      <c r="BJ483" s="18" t="s">
        <v>83</v>
      </c>
      <c r="BK483" s="240">
        <f>ROUND(I483*H483,2)</f>
        <v>0</v>
      </c>
      <c r="BL483" s="18" t="s">
        <v>174</v>
      </c>
      <c r="BM483" s="239" t="s">
        <v>1316</v>
      </c>
    </row>
    <row r="484" s="2" customFormat="1">
      <c r="A484" s="39"/>
      <c r="B484" s="40"/>
      <c r="C484" s="41"/>
      <c r="D484" s="241" t="s">
        <v>176</v>
      </c>
      <c r="E484" s="41"/>
      <c r="F484" s="242" t="s">
        <v>1317</v>
      </c>
      <c r="G484" s="41"/>
      <c r="H484" s="41"/>
      <c r="I484" s="243"/>
      <c r="J484" s="41"/>
      <c r="K484" s="41"/>
      <c r="L484" s="45"/>
      <c r="M484" s="244"/>
      <c r="N484" s="245"/>
      <c r="O484" s="92"/>
      <c r="P484" s="92"/>
      <c r="Q484" s="92"/>
      <c r="R484" s="92"/>
      <c r="S484" s="92"/>
      <c r="T484" s="93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176</v>
      </c>
      <c r="AU484" s="18" t="s">
        <v>85</v>
      </c>
    </row>
    <row r="485" s="13" customFormat="1">
      <c r="A485" s="13"/>
      <c r="B485" s="246"/>
      <c r="C485" s="247"/>
      <c r="D485" s="241" t="s">
        <v>178</v>
      </c>
      <c r="E485" s="248" t="s">
        <v>1</v>
      </c>
      <c r="F485" s="249" t="s">
        <v>1312</v>
      </c>
      <c r="G485" s="247"/>
      <c r="H485" s="248" t="s">
        <v>1</v>
      </c>
      <c r="I485" s="250"/>
      <c r="J485" s="247"/>
      <c r="K485" s="247"/>
      <c r="L485" s="251"/>
      <c r="M485" s="252"/>
      <c r="N485" s="253"/>
      <c r="O485" s="253"/>
      <c r="P485" s="253"/>
      <c r="Q485" s="253"/>
      <c r="R485" s="253"/>
      <c r="S485" s="253"/>
      <c r="T485" s="25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5" t="s">
        <v>178</v>
      </c>
      <c r="AU485" s="255" t="s">
        <v>85</v>
      </c>
      <c r="AV485" s="13" t="s">
        <v>83</v>
      </c>
      <c r="AW485" s="13" t="s">
        <v>32</v>
      </c>
      <c r="AX485" s="13" t="s">
        <v>76</v>
      </c>
      <c r="AY485" s="255" t="s">
        <v>168</v>
      </c>
    </row>
    <row r="486" s="14" customFormat="1">
      <c r="A486" s="14"/>
      <c r="B486" s="256"/>
      <c r="C486" s="257"/>
      <c r="D486" s="241" t="s">
        <v>178</v>
      </c>
      <c r="E486" s="258" t="s">
        <v>1</v>
      </c>
      <c r="F486" s="259" t="s">
        <v>1318</v>
      </c>
      <c r="G486" s="257"/>
      <c r="H486" s="260">
        <v>12.951000000000001</v>
      </c>
      <c r="I486" s="261"/>
      <c r="J486" s="257"/>
      <c r="K486" s="257"/>
      <c r="L486" s="262"/>
      <c r="M486" s="263"/>
      <c r="N486" s="264"/>
      <c r="O486" s="264"/>
      <c r="P486" s="264"/>
      <c r="Q486" s="264"/>
      <c r="R486" s="264"/>
      <c r="S486" s="264"/>
      <c r="T486" s="26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6" t="s">
        <v>178</v>
      </c>
      <c r="AU486" s="266" t="s">
        <v>85</v>
      </c>
      <c r="AV486" s="14" t="s">
        <v>85</v>
      </c>
      <c r="AW486" s="14" t="s">
        <v>32</v>
      </c>
      <c r="AX486" s="14" t="s">
        <v>76</v>
      </c>
      <c r="AY486" s="266" t="s">
        <v>168</v>
      </c>
    </row>
    <row r="487" s="15" customFormat="1">
      <c r="A487" s="15"/>
      <c r="B487" s="267"/>
      <c r="C487" s="268"/>
      <c r="D487" s="241" t="s">
        <v>178</v>
      </c>
      <c r="E487" s="269" t="s">
        <v>1</v>
      </c>
      <c r="F487" s="270" t="s">
        <v>183</v>
      </c>
      <c r="G487" s="268"/>
      <c r="H487" s="271">
        <v>12.951000000000001</v>
      </c>
      <c r="I487" s="272"/>
      <c r="J487" s="268"/>
      <c r="K487" s="268"/>
      <c r="L487" s="273"/>
      <c r="M487" s="274"/>
      <c r="N487" s="275"/>
      <c r="O487" s="275"/>
      <c r="P487" s="275"/>
      <c r="Q487" s="275"/>
      <c r="R487" s="275"/>
      <c r="S487" s="275"/>
      <c r="T487" s="276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77" t="s">
        <v>178</v>
      </c>
      <c r="AU487" s="277" t="s">
        <v>85</v>
      </c>
      <c r="AV487" s="15" t="s">
        <v>174</v>
      </c>
      <c r="AW487" s="15" t="s">
        <v>32</v>
      </c>
      <c r="AX487" s="15" t="s">
        <v>83</v>
      </c>
      <c r="AY487" s="277" t="s">
        <v>168</v>
      </c>
    </row>
    <row r="488" s="2" customFormat="1" ht="16.5" customHeight="1">
      <c r="A488" s="39"/>
      <c r="B488" s="40"/>
      <c r="C488" s="228" t="s">
        <v>725</v>
      </c>
      <c r="D488" s="228" t="s">
        <v>170</v>
      </c>
      <c r="E488" s="229" t="s">
        <v>1319</v>
      </c>
      <c r="F488" s="230" t="s">
        <v>1320</v>
      </c>
      <c r="G488" s="231" t="s">
        <v>114</v>
      </c>
      <c r="H488" s="232">
        <v>12.951000000000001</v>
      </c>
      <c r="I488" s="233"/>
      <c r="J488" s="234">
        <f>ROUND(I488*H488,2)</f>
        <v>0</v>
      </c>
      <c r="K488" s="230" t="s">
        <v>173</v>
      </c>
      <c r="L488" s="45"/>
      <c r="M488" s="235" t="s">
        <v>1</v>
      </c>
      <c r="N488" s="236" t="s">
        <v>41</v>
      </c>
      <c r="O488" s="92"/>
      <c r="P488" s="237">
        <f>O488*H488</f>
        <v>0</v>
      </c>
      <c r="Q488" s="237">
        <v>0</v>
      </c>
      <c r="R488" s="237">
        <f>Q488*H488</f>
        <v>0</v>
      </c>
      <c r="S488" s="237">
        <v>0</v>
      </c>
      <c r="T488" s="238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9" t="s">
        <v>174</v>
      </c>
      <c r="AT488" s="239" t="s">
        <v>170</v>
      </c>
      <c r="AU488" s="239" t="s">
        <v>85</v>
      </c>
      <c r="AY488" s="18" t="s">
        <v>168</v>
      </c>
      <c r="BE488" s="240">
        <f>IF(N488="základní",J488,0)</f>
        <v>0</v>
      </c>
      <c r="BF488" s="240">
        <f>IF(N488="snížená",J488,0)</f>
        <v>0</v>
      </c>
      <c r="BG488" s="240">
        <f>IF(N488="zákl. přenesená",J488,0)</f>
        <v>0</v>
      </c>
      <c r="BH488" s="240">
        <f>IF(N488="sníž. přenesená",J488,0)</f>
        <v>0</v>
      </c>
      <c r="BI488" s="240">
        <f>IF(N488="nulová",J488,0)</f>
        <v>0</v>
      </c>
      <c r="BJ488" s="18" t="s">
        <v>83</v>
      </c>
      <c r="BK488" s="240">
        <f>ROUND(I488*H488,2)</f>
        <v>0</v>
      </c>
      <c r="BL488" s="18" t="s">
        <v>174</v>
      </c>
      <c r="BM488" s="239" t="s">
        <v>1321</v>
      </c>
    </row>
    <row r="489" s="2" customFormat="1">
      <c r="A489" s="39"/>
      <c r="B489" s="40"/>
      <c r="C489" s="41"/>
      <c r="D489" s="241" t="s">
        <v>176</v>
      </c>
      <c r="E489" s="41"/>
      <c r="F489" s="242" t="s">
        <v>1322</v>
      </c>
      <c r="G489" s="41"/>
      <c r="H489" s="41"/>
      <c r="I489" s="243"/>
      <c r="J489" s="41"/>
      <c r="K489" s="41"/>
      <c r="L489" s="45"/>
      <c r="M489" s="244"/>
      <c r="N489" s="245"/>
      <c r="O489" s="92"/>
      <c r="P489" s="92"/>
      <c r="Q489" s="92"/>
      <c r="R489" s="92"/>
      <c r="S489" s="92"/>
      <c r="T489" s="93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176</v>
      </c>
      <c r="AU489" s="18" t="s">
        <v>85</v>
      </c>
    </row>
    <row r="490" s="2" customFormat="1" ht="24.15" customHeight="1">
      <c r="A490" s="39"/>
      <c r="B490" s="40"/>
      <c r="C490" s="228" t="s">
        <v>730</v>
      </c>
      <c r="D490" s="228" t="s">
        <v>170</v>
      </c>
      <c r="E490" s="229" t="s">
        <v>1323</v>
      </c>
      <c r="F490" s="230" t="s">
        <v>1324</v>
      </c>
      <c r="G490" s="231" t="s">
        <v>225</v>
      </c>
      <c r="H490" s="232">
        <v>0.13100000000000001</v>
      </c>
      <c r="I490" s="233"/>
      <c r="J490" s="234">
        <f>ROUND(I490*H490,2)</f>
        <v>0</v>
      </c>
      <c r="K490" s="230" t="s">
        <v>173</v>
      </c>
      <c r="L490" s="45"/>
      <c r="M490" s="235" t="s">
        <v>1</v>
      </c>
      <c r="N490" s="236" t="s">
        <v>41</v>
      </c>
      <c r="O490" s="92"/>
      <c r="P490" s="237">
        <f>O490*H490</f>
        <v>0</v>
      </c>
      <c r="Q490" s="237">
        <v>1.05291</v>
      </c>
      <c r="R490" s="237">
        <f>Q490*H490</f>
        <v>0.13793121</v>
      </c>
      <c r="S490" s="237">
        <v>0</v>
      </c>
      <c r="T490" s="238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9" t="s">
        <v>174</v>
      </c>
      <c r="AT490" s="239" t="s">
        <v>170</v>
      </c>
      <c r="AU490" s="239" t="s">
        <v>85</v>
      </c>
      <c r="AY490" s="18" t="s">
        <v>168</v>
      </c>
      <c r="BE490" s="240">
        <f>IF(N490="základní",J490,0)</f>
        <v>0</v>
      </c>
      <c r="BF490" s="240">
        <f>IF(N490="snížená",J490,0)</f>
        <v>0</v>
      </c>
      <c r="BG490" s="240">
        <f>IF(N490="zákl. přenesená",J490,0)</f>
        <v>0</v>
      </c>
      <c r="BH490" s="240">
        <f>IF(N490="sníž. přenesená",J490,0)</f>
        <v>0</v>
      </c>
      <c r="BI490" s="240">
        <f>IF(N490="nulová",J490,0)</f>
        <v>0</v>
      </c>
      <c r="BJ490" s="18" t="s">
        <v>83</v>
      </c>
      <c r="BK490" s="240">
        <f>ROUND(I490*H490,2)</f>
        <v>0</v>
      </c>
      <c r="BL490" s="18" t="s">
        <v>174</v>
      </c>
      <c r="BM490" s="239" t="s">
        <v>1325</v>
      </c>
    </row>
    <row r="491" s="2" customFormat="1">
      <c r="A491" s="39"/>
      <c r="B491" s="40"/>
      <c r="C491" s="41"/>
      <c r="D491" s="241" t="s">
        <v>176</v>
      </c>
      <c r="E491" s="41"/>
      <c r="F491" s="242" t="s">
        <v>1326</v>
      </c>
      <c r="G491" s="41"/>
      <c r="H491" s="41"/>
      <c r="I491" s="243"/>
      <c r="J491" s="41"/>
      <c r="K491" s="41"/>
      <c r="L491" s="45"/>
      <c r="M491" s="244"/>
      <c r="N491" s="245"/>
      <c r="O491" s="92"/>
      <c r="P491" s="92"/>
      <c r="Q491" s="92"/>
      <c r="R491" s="92"/>
      <c r="S491" s="92"/>
      <c r="T491" s="93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18" t="s">
        <v>176</v>
      </c>
      <c r="AU491" s="18" t="s">
        <v>85</v>
      </c>
    </row>
    <row r="492" s="13" customFormat="1">
      <c r="A492" s="13"/>
      <c r="B492" s="246"/>
      <c r="C492" s="247"/>
      <c r="D492" s="241" t="s">
        <v>178</v>
      </c>
      <c r="E492" s="248" t="s">
        <v>1</v>
      </c>
      <c r="F492" s="249" t="s">
        <v>1327</v>
      </c>
      <c r="G492" s="247"/>
      <c r="H492" s="248" t="s">
        <v>1</v>
      </c>
      <c r="I492" s="250"/>
      <c r="J492" s="247"/>
      <c r="K492" s="247"/>
      <c r="L492" s="251"/>
      <c r="M492" s="252"/>
      <c r="N492" s="253"/>
      <c r="O492" s="253"/>
      <c r="P492" s="253"/>
      <c r="Q492" s="253"/>
      <c r="R492" s="253"/>
      <c r="S492" s="253"/>
      <c r="T492" s="25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5" t="s">
        <v>178</v>
      </c>
      <c r="AU492" s="255" t="s">
        <v>85</v>
      </c>
      <c r="AV492" s="13" t="s">
        <v>83</v>
      </c>
      <c r="AW492" s="13" t="s">
        <v>32</v>
      </c>
      <c r="AX492" s="13" t="s">
        <v>76</v>
      </c>
      <c r="AY492" s="255" t="s">
        <v>168</v>
      </c>
    </row>
    <row r="493" s="14" customFormat="1">
      <c r="A493" s="14"/>
      <c r="B493" s="256"/>
      <c r="C493" s="257"/>
      <c r="D493" s="241" t="s">
        <v>178</v>
      </c>
      <c r="E493" s="258" t="s">
        <v>1</v>
      </c>
      <c r="F493" s="259" t="s">
        <v>1328</v>
      </c>
      <c r="G493" s="257"/>
      <c r="H493" s="260">
        <v>0.13100000000000001</v>
      </c>
      <c r="I493" s="261"/>
      <c r="J493" s="257"/>
      <c r="K493" s="257"/>
      <c r="L493" s="262"/>
      <c r="M493" s="263"/>
      <c r="N493" s="264"/>
      <c r="O493" s="264"/>
      <c r="P493" s="264"/>
      <c r="Q493" s="264"/>
      <c r="R493" s="264"/>
      <c r="S493" s="264"/>
      <c r="T493" s="26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6" t="s">
        <v>178</v>
      </c>
      <c r="AU493" s="266" t="s">
        <v>85</v>
      </c>
      <c r="AV493" s="14" t="s">
        <v>85</v>
      </c>
      <c r="AW493" s="14" t="s">
        <v>32</v>
      </c>
      <c r="AX493" s="14" t="s">
        <v>76</v>
      </c>
      <c r="AY493" s="266" t="s">
        <v>168</v>
      </c>
    </row>
    <row r="494" s="15" customFormat="1">
      <c r="A494" s="15"/>
      <c r="B494" s="267"/>
      <c r="C494" s="268"/>
      <c r="D494" s="241" t="s">
        <v>178</v>
      </c>
      <c r="E494" s="269" t="s">
        <v>1</v>
      </c>
      <c r="F494" s="270" t="s">
        <v>183</v>
      </c>
      <c r="G494" s="268"/>
      <c r="H494" s="271">
        <v>0.13100000000000001</v>
      </c>
      <c r="I494" s="272"/>
      <c r="J494" s="268"/>
      <c r="K494" s="268"/>
      <c r="L494" s="273"/>
      <c r="M494" s="274"/>
      <c r="N494" s="275"/>
      <c r="O494" s="275"/>
      <c r="P494" s="275"/>
      <c r="Q494" s="275"/>
      <c r="R494" s="275"/>
      <c r="S494" s="275"/>
      <c r="T494" s="276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77" t="s">
        <v>178</v>
      </c>
      <c r="AU494" s="277" t="s">
        <v>85</v>
      </c>
      <c r="AV494" s="15" t="s">
        <v>174</v>
      </c>
      <c r="AW494" s="15" t="s">
        <v>32</v>
      </c>
      <c r="AX494" s="15" t="s">
        <v>83</v>
      </c>
      <c r="AY494" s="277" t="s">
        <v>168</v>
      </c>
    </row>
    <row r="495" s="12" customFormat="1" ht="22.8" customHeight="1">
      <c r="A495" s="12"/>
      <c r="B495" s="212"/>
      <c r="C495" s="213"/>
      <c r="D495" s="214" t="s">
        <v>75</v>
      </c>
      <c r="E495" s="226" t="s">
        <v>206</v>
      </c>
      <c r="F495" s="226" t="s">
        <v>1329</v>
      </c>
      <c r="G495" s="213"/>
      <c r="H495" s="213"/>
      <c r="I495" s="216"/>
      <c r="J495" s="227">
        <f>BK495</f>
        <v>0</v>
      </c>
      <c r="K495" s="213"/>
      <c r="L495" s="218"/>
      <c r="M495" s="219"/>
      <c r="N495" s="220"/>
      <c r="O495" s="220"/>
      <c r="P495" s="221">
        <f>SUM(P496:P506)</f>
        <v>0</v>
      </c>
      <c r="Q495" s="220"/>
      <c r="R495" s="221">
        <f>SUM(R496:R506)</f>
        <v>9.4071250000000006</v>
      </c>
      <c r="S495" s="220"/>
      <c r="T495" s="222">
        <f>SUM(T496:T506)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23" t="s">
        <v>83</v>
      </c>
      <c r="AT495" s="224" t="s">
        <v>75</v>
      </c>
      <c r="AU495" s="224" t="s">
        <v>83</v>
      </c>
      <c r="AY495" s="223" t="s">
        <v>168</v>
      </c>
      <c r="BK495" s="225">
        <f>SUM(BK496:BK506)</f>
        <v>0</v>
      </c>
    </row>
    <row r="496" s="2" customFormat="1" ht="16.5" customHeight="1">
      <c r="A496" s="39"/>
      <c r="B496" s="40"/>
      <c r="C496" s="228" t="s">
        <v>736</v>
      </c>
      <c r="D496" s="228" t="s">
        <v>170</v>
      </c>
      <c r="E496" s="229" t="s">
        <v>1330</v>
      </c>
      <c r="F496" s="230" t="s">
        <v>1331</v>
      </c>
      <c r="G496" s="231" t="s">
        <v>114</v>
      </c>
      <c r="H496" s="232">
        <v>41.350000000000001</v>
      </c>
      <c r="I496" s="233"/>
      <c r="J496" s="234">
        <f>ROUND(I496*H496,2)</f>
        <v>0</v>
      </c>
      <c r="K496" s="230" t="s">
        <v>173</v>
      </c>
      <c r="L496" s="45"/>
      <c r="M496" s="235" t="s">
        <v>1</v>
      </c>
      <c r="N496" s="236" t="s">
        <v>41</v>
      </c>
      <c r="O496" s="92"/>
      <c r="P496" s="237">
        <f>O496*H496</f>
        <v>0</v>
      </c>
      <c r="Q496" s="237">
        <v>0</v>
      </c>
      <c r="R496" s="237">
        <f>Q496*H496</f>
        <v>0</v>
      </c>
      <c r="S496" s="237">
        <v>0</v>
      </c>
      <c r="T496" s="238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9" t="s">
        <v>174</v>
      </c>
      <c r="AT496" s="239" t="s">
        <v>170</v>
      </c>
      <c r="AU496" s="239" t="s">
        <v>85</v>
      </c>
      <c r="AY496" s="18" t="s">
        <v>168</v>
      </c>
      <c r="BE496" s="240">
        <f>IF(N496="základní",J496,0)</f>
        <v>0</v>
      </c>
      <c r="BF496" s="240">
        <f>IF(N496="snížená",J496,0)</f>
        <v>0</v>
      </c>
      <c r="BG496" s="240">
        <f>IF(N496="zákl. přenesená",J496,0)</f>
        <v>0</v>
      </c>
      <c r="BH496" s="240">
        <f>IF(N496="sníž. přenesená",J496,0)</f>
        <v>0</v>
      </c>
      <c r="BI496" s="240">
        <f>IF(N496="nulová",J496,0)</f>
        <v>0</v>
      </c>
      <c r="BJ496" s="18" t="s">
        <v>83</v>
      </c>
      <c r="BK496" s="240">
        <f>ROUND(I496*H496,2)</f>
        <v>0</v>
      </c>
      <c r="BL496" s="18" t="s">
        <v>174</v>
      </c>
      <c r="BM496" s="239" t="s">
        <v>1332</v>
      </c>
    </row>
    <row r="497" s="2" customFormat="1">
      <c r="A497" s="39"/>
      <c r="B497" s="40"/>
      <c r="C497" s="41"/>
      <c r="D497" s="241" t="s">
        <v>176</v>
      </c>
      <c r="E497" s="41"/>
      <c r="F497" s="242" t="s">
        <v>1333</v>
      </c>
      <c r="G497" s="41"/>
      <c r="H497" s="41"/>
      <c r="I497" s="243"/>
      <c r="J497" s="41"/>
      <c r="K497" s="41"/>
      <c r="L497" s="45"/>
      <c r="M497" s="244"/>
      <c r="N497" s="245"/>
      <c r="O497" s="92"/>
      <c r="P497" s="92"/>
      <c r="Q497" s="92"/>
      <c r="R497" s="92"/>
      <c r="S497" s="92"/>
      <c r="T497" s="93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176</v>
      </c>
      <c r="AU497" s="18" t="s">
        <v>85</v>
      </c>
    </row>
    <row r="498" s="2" customFormat="1" ht="33" customHeight="1">
      <c r="A498" s="39"/>
      <c r="B498" s="40"/>
      <c r="C498" s="228" t="s">
        <v>741</v>
      </c>
      <c r="D498" s="228" t="s">
        <v>170</v>
      </c>
      <c r="E498" s="229" t="s">
        <v>1334</v>
      </c>
      <c r="F498" s="230" t="s">
        <v>1335</v>
      </c>
      <c r="G498" s="231" t="s">
        <v>114</v>
      </c>
      <c r="H498" s="232">
        <v>41.350000000000001</v>
      </c>
      <c r="I498" s="233"/>
      <c r="J498" s="234">
        <f>ROUND(I498*H498,2)</f>
        <v>0</v>
      </c>
      <c r="K498" s="230" t="s">
        <v>173</v>
      </c>
      <c r="L498" s="45"/>
      <c r="M498" s="235" t="s">
        <v>1</v>
      </c>
      <c r="N498" s="236" t="s">
        <v>41</v>
      </c>
      <c r="O498" s="92"/>
      <c r="P498" s="237">
        <f>O498*H498</f>
        <v>0</v>
      </c>
      <c r="Q498" s="237">
        <v>0.10100000000000001</v>
      </c>
      <c r="R498" s="237">
        <f>Q498*H498</f>
        <v>4.1763500000000002</v>
      </c>
      <c r="S498" s="237">
        <v>0</v>
      </c>
      <c r="T498" s="238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9" t="s">
        <v>174</v>
      </c>
      <c r="AT498" s="239" t="s">
        <v>170</v>
      </c>
      <c r="AU498" s="239" t="s">
        <v>85</v>
      </c>
      <c r="AY498" s="18" t="s">
        <v>168</v>
      </c>
      <c r="BE498" s="240">
        <f>IF(N498="základní",J498,0)</f>
        <v>0</v>
      </c>
      <c r="BF498" s="240">
        <f>IF(N498="snížená",J498,0)</f>
        <v>0</v>
      </c>
      <c r="BG498" s="240">
        <f>IF(N498="zákl. přenesená",J498,0)</f>
        <v>0</v>
      </c>
      <c r="BH498" s="240">
        <f>IF(N498="sníž. přenesená",J498,0)</f>
        <v>0</v>
      </c>
      <c r="BI498" s="240">
        <f>IF(N498="nulová",J498,0)</f>
        <v>0</v>
      </c>
      <c r="BJ498" s="18" t="s">
        <v>83</v>
      </c>
      <c r="BK498" s="240">
        <f>ROUND(I498*H498,2)</f>
        <v>0</v>
      </c>
      <c r="BL498" s="18" t="s">
        <v>174</v>
      </c>
      <c r="BM498" s="239" t="s">
        <v>1336</v>
      </c>
    </row>
    <row r="499" s="2" customFormat="1">
      <c r="A499" s="39"/>
      <c r="B499" s="40"/>
      <c r="C499" s="41"/>
      <c r="D499" s="241" t="s">
        <v>176</v>
      </c>
      <c r="E499" s="41"/>
      <c r="F499" s="242" t="s">
        <v>1337</v>
      </c>
      <c r="G499" s="41"/>
      <c r="H499" s="41"/>
      <c r="I499" s="243"/>
      <c r="J499" s="41"/>
      <c r="K499" s="41"/>
      <c r="L499" s="45"/>
      <c r="M499" s="244"/>
      <c r="N499" s="245"/>
      <c r="O499" s="92"/>
      <c r="P499" s="92"/>
      <c r="Q499" s="92"/>
      <c r="R499" s="92"/>
      <c r="S499" s="92"/>
      <c r="T499" s="93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T499" s="18" t="s">
        <v>176</v>
      </c>
      <c r="AU499" s="18" t="s">
        <v>85</v>
      </c>
    </row>
    <row r="500" s="13" customFormat="1">
      <c r="A500" s="13"/>
      <c r="B500" s="246"/>
      <c r="C500" s="247"/>
      <c r="D500" s="241" t="s">
        <v>178</v>
      </c>
      <c r="E500" s="248" t="s">
        <v>1</v>
      </c>
      <c r="F500" s="249" t="s">
        <v>1338</v>
      </c>
      <c r="G500" s="247"/>
      <c r="H500" s="248" t="s">
        <v>1</v>
      </c>
      <c r="I500" s="250"/>
      <c r="J500" s="247"/>
      <c r="K500" s="247"/>
      <c r="L500" s="251"/>
      <c r="M500" s="252"/>
      <c r="N500" s="253"/>
      <c r="O500" s="253"/>
      <c r="P500" s="253"/>
      <c r="Q500" s="253"/>
      <c r="R500" s="253"/>
      <c r="S500" s="253"/>
      <c r="T500" s="25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5" t="s">
        <v>178</v>
      </c>
      <c r="AU500" s="255" t="s">
        <v>85</v>
      </c>
      <c r="AV500" s="13" t="s">
        <v>83</v>
      </c>
      <c r="AW500" s="13" t="s">
        <v>32</v>
      </c>
      <c r="AX500" s="13" t="s">
        <v>76</v>
      </c>
      <c r="AY500" s="255" t="s">
        <v>168</v>
      </c>
    </row>
    <row r="501" s="14" customFormat="1">
      <c r="A501" s="14"/>
      <c r="B501" s="256"/>
      <c r="C501" s="257"/>
      <c r="D501" s="241" t="s">
        <v>178</v>
      </c>
      <c r="E501" s="258" t="s">
        <v>1</v>
      </c>
      <c r="F501" s="259" t="s">
        <v>181</v>
      </c>
      <c r="G501" s="257"/>
      <c r="H501" s="260">
        <v>19.899999999999999</v>
      </c>
      <c r="I501" s="261"/>
      <c r="J501" s="257"/>
      <c r="K501" s="257"/>
      <c r="L501" s="262"/>
      <c r="M501" s="263"/>
      <c r="N501" s="264"/>
      <c r="O501" s="264"/>
      <c r="P501" s="264"/>
      <c r="Q501" s="264"/>
      <c r="R501" s="264"/>
      <c r="S501" s="264"/>
      <c r="T501" s="26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6" t="s">
        <v>178</v>
      </c>
      <c r="AU501" s="266" t="s">
        <v>85</v>
      </c>
      <c r="AV501" s="14" t="s">
        <v>85</v>
      </c>
      <c r="AW501" s="14" t="s">
        <v>32</v>
      </c>
      <c r="AX501" s="14" t="s">
        <v>76</v>
      </c>
      <c r="AY501" s="266" t="s">
        <v>168</v>
      </c>
    </row>
    <row r="502" s="14" customFormat="1">
      <c r="A502" s="14"/>
      <c r="B502" s="256"/>
      <c r="C502" s="257"/>
      <c r="D502" s="241" t="s">
        <v>178</v>
      </c>
      <c r="E502" s="258" t="s">
        <v>1</v>
      </c>
      <c r="F502" s="259" t="s">
        <v>182</v>
      </c>
      <c r="G502" s="257"/>
      <c r="H502" s="260">
        <v>21.449999999999999</v>
      </c>
      <c r="I502" s="261"/>
      <c r="J502" s="257"/>
      <c r="K502" s="257"/>
      <c r="L502" s="262"/>
      <c r="M502" s="263"/>
      <c r="N502" s="264"/>
      <c r="O502" s="264"/>
      <c r="P502" s="264"/>
      <c r="Q502" s="264"/>
      <c r="R502" s="264"/>
      <c r="S502" s="264"/>
      <c r="T502" s="26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6" t="s">
        <v>178</v>
      </c>
      <c r="AU502" s="266" t="s">
        <v>85</v>
      </c>
      <c r="AV502" s="14" t="s">
        <v>85</v>
      </c>
      <c r="AW502" s="14" t="s">
        <v>32</v>
      </c>
      <c r="AX502" s="14" t="s">
        <v>76</v>
      </c>
      <c r="AY502" s="266" t="s">
        <v>168</v>
      </c>
    </row>
    <row r="503" s="15" customFormat="1">
      <c r="A503" s="15"/>
      <c r="B503" s="267"/>
      <c r="C503" s="268"/>
      <c r="D503" s="241" t="s">
        <v>178</v>
      </c>
      <c r="E503" s="269" t="s">
        <v>1</v>
      </c>
      <c r="F503" s="270" t="s">
        <v>183</v>
      </c>
      <c r="G503" s="268"/>
      <c r="H503" s="271">
        <v>41.350000000000001</v>
      </c>
      <c r="I503" s="272"/>
      <c r="J503" s="268"/>
      <c r="K503" s="268"/>
      <c r="L503" s="273"/>
      <c r="M503" s="274"/>
      <c r="N503" s="275"/>
      <c r="O503" s="275"/>
      <c r="P503" s="275"/>
      <c r="Q503" s="275"/>
      <c r="R503" s="275"/>
      <c r="S503" s="275"/>
      <c r="T503" s="276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T503" s="277" t="s">
        <v>178</v>
      </c>
      <c r="AU503" s="277" t="s">
        <v>85</v>
      </c>
      <c r="AV503" s="15" t="s">
        <v>174</v>
      </c>
      <c r="AW503" s="15" t="s">
        <v>32</v>
      </c>
      <c r="AX503" s="15" t="s">
        <v>83</v>
      </c>
      <c r="AY503" s="277" t="s">
        <v>168</v>
      </c>
    </row>
    <row r="504" s="2" customFormat="1" ht="24.15" customHeight="1">
      <c r="A504" s="39"/>
      <c r="B504" s="40"/>
      <c r="C504" s="278" t="s">
        <v>746</v>
      </c>
      <c r="D504" s="278" t="s">
        <v>242</v>
      </c>
      <c r="E504" s="279" t="s">
        <v>1339</v>
      </c>
      <c r="F504" s="280" t="s">
        <v>1340</v>
      </c>
      <c r="G504" s="281" t="s">
        <v>114</v>
      </c>
      <c r="H504" s="282">
        <v>45.484999999999999</v>
      </c>
      <c r="I504" s="283"/>
      <c r="J504" s="284">
        <f>ROUND(I504*H504,2)</f>
        <v>0</v>
      </c>
      <c r="K504" s="280" t="s">
        <v>173</v>
      </c>
      <c r="L504" s="285"/>
      <c r="M504" s="286" t="s">
        <v>1</v>
      </c>
      <c r="N504" s="287" t="s">
        <v>41</v>
      </c>
      <c r="O504" s="92"/>
      <c r="P504" s="237">
        <f>O504*H504</f>
        <v>0</v>
      </c>
      <c r="Q504" s="237">
        <v>0.11500000000000001</v>
      </c>
      <c r="R504" s="237">
        <f>Q504*H504</f>
        <v>5.2307750000000004</v>
      </c>
      <c r="S504" s="237">
        <v>0</v>
      </c>
      <c r="T504" s="238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9" t="s">
        <v>222</v>
      </c>
      <c r="AT504" s="239" t="s">
        <v>242</v>
      </c>
      <c r="AU504" s="239" t="s">
        <v>85</v>
      </c>
      <c r="AY504" s="18" t="s">
        <v>168</v>
      </c>
      <c r="BE504" s="240">
        <f>IF(N504="základní",J504,0)</f>
        <v>0</v>
      </c>
      <c r="BF504" s="240">
        <f>IF(N504="snížená",J504,0)</f>
        <v>0</v>
      </c>
      <c r="BG504" s="240">
        <f>IF(N504="zákl. přenesená",J504,0)</f>
        <v>0</v>
      </c>
      <c r="BH504" s="240">
        <f>IF(N504="sníž. přenesená",J504,0)</f>
        <v>0</v>
      </c>
      <c r="BI504" s="240">
        <f>IF(N504="nulová",J504,0)</f>
        <v>0</v>
      </c>
      <c r="BJ504" s="18" t="s">
        <v>83</v>
      </c>
      <c r="BK504" s="240">
        <f>ROUND(I504*H504,2)</f>
        <v>0</v>
      </c>
      <c r="BL504" s="18" t="s">
        <v>174</v>
      </c>
      <c r="BM504" s="239" t="s">
        <v>1341</v>
      </c>
    </row>
    <row r="505" s="2" customFormat="1">
      <c r="A505" s="39"/>
      <c r="B505" s="40"/>
      <c r="C505" s="41"/>
      <c r="D505" s="241" t="s">
        <v>176</v>
      </c>
      <c r="E505" s="41"/>
      <c r="F505" s="242" t="s">
        <v>1340</v>
      </c>
      <c r="G505" s="41"/>
      <c r="H505" s="41"/>
      <c r="I505" s="243"/>
      <c r="J505" s="41"/>
      <c r="K505" s="41"/>
      <c r="L505" s="45"/>
      <c r="M505" s="244"/>
      <c r="N505" s="245"/>
      <c r="O505" s="92"/>
      <c r="P505" s="92"/>
      <c r="Q505" s="92"/>
      <c r="R505" s="92"/>
      <c r="S505" s="92"/>
      <c r="T505" s="93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176</v>
      </c>
      <c r="AU505" s="18" t="s">
        <v>85</v>
      </c>
    </row>
    <row r="506" s="14" customFormat="1">
      <c r="A506" s="14"/>
      <c r="B506" s="256"/>
      <c r="C506" s="257"/>
      <c r="D506" s="241" t="s">
        <v>178</v>
      </c>
      <c r="E506" s="257"/>
      <c r="F506" s="259" t="s">
        <v>1342</v>
      </c>
      <c r="G506" s="257"/>
      <c r="H506" s="260">
        <v>45.484999999999999</v>
      </c>
      <c r="I506" s="261"/>
      <c r="J506" s="257"/>
      <c r="K506" s="257"/>
      <c r="L506" s="262"/>
      <c r="M506" s="263"/>
      <c r="N506" s="264"/>
      <c r="O506" s="264"/>
      <c r="P506" s="264"/>
      <c r="Q506" s="264"/>
      <c r="R506" s="264"/>
      <c r="S506" s="264"/>
      <c r="T506" s="26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6" t="s">
        <v>178</v>
      </c>
      <c r="AU506" s="266" t="s">
        <v>85</v>
      </c>
      <c r="AV506" s="14" t="s">
        <v>85</v>
      </c>
      <c r="AW506" s="14" t="s">
        <v>4</v>
      </c>
      <c r="AX506" s="14" t="s">
        <v>83</v>
      </c>
      <c r="AY506" s="266" t="s">
        <v>168</v>
      </c>
    </row>
    <row r="507" s="12" customFormat="1" ht="22.8" customHeight="1">
      <c r="A507" s="12"/>
      <c r="B507" s="212"/>
      <c r="C507" s="213"/>
      <c r="D507" s="214" t="s">
        <v>75</v>
      </c>
      <c r="E507" s="226" t="s">
        <v>212</v>
      </c>
      <c r="F507" s="226" t="s">
        <v>1343</v>
      </c>
      <c r="G507" s="213"/>
      <c r="H507" s="213"/>
      <c r="I507" s="216"/>
      <c r="J507" s="227">
        <f>BK507</f>
        <v>0</v>
      </c>
      <c r="K507" s="213"/>
      <c r="L507" s="218"/>
      <c r="M507" s="219"/>
      <c r="N507" s="220"/>
      <c r="O507" s="220"/>
      <c r="P507" s="221">
        <f>SUM(P508:P826)</f>
        <v>0</v>
      </c>
      <c r="Q507" s="220"/>
      <c r="R507" s="221">
        <f>SUM(R508:R826)</f>
        <v>227.99150610000001</v>
      </c>
      <c r="S507" s="220"/>
      <c r="T507" s="222">
        <f>SUM(T508:T826)</f>
        <v>0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223" t="s">
        <v>83</v>
      </c>
      <c r="AT507" s="224" t="s">
        <v>75</v>
      </c>
      <c r="AU507" s="224" t="s">
        <v>83</v>
      </c>
      <c r="AY507" s="223" t="s">
        <v>168</v>
      </c>
      <c r="BK507" s="225">
        <f>SUM(BK508:BK826)</f>
        <v>0</v>
      </c>
    </row>
    <row r="508" s="2" customFormat="1" ht="66.75" customHeight="1">
      <c r="A508" s="39"/>
      <c r="B508" s="40"/>
      <c r="C508" s="228" t="s">
        <v>756</v>
      </c>
      <c r="D508" s="228" t="s">
        <v>170</v>
      </c>
      <c r="E508" s="229" t="s">
        <v>1344</v>
      </c>
      <c r="F508" s="230" t="s">
        <v>1345</v>
      </c>
      <c r="G508" s="231" t="s">
        <v>114</v>
      </c>
      <c r="H508" s="232">
        <v>375.02999999999997</v>
      </c>
      <c r="I508" s="233"/>
      <c r="J508" s="234">
        <f>ROUND(I508*H508,2)</f>
        <v>0</v>
      </c>
      <c r="K508" s="230" t="s">
        <v>173</v>
      </c>
      <c r="L508" s="45"/>
      <c r="M508" s="235" t="s">
        <v>1</v>
      </c>
      <c r="N508" s="236" t="s">
        <v>41</v>
      </c>
      <c r="O508" s="92"/>
      <c r="P508" s="237">
        <f>O508*H508</f>
        <v>0</v>
      </c>
      <c r="Q508" s="237">
        <v>0.0020999999999999999</v>
      </c>
      <c r="R508" s="237">
        <f>Q508*H508</f>
        <v>0.7875629999999999</v>
      </c>
      <c r="S508" s="237">
        <v>0</v>
      </c>
      <c r="T508" s="238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9" t="s">
        <v>174</v>
      </c>
      <c r="AT508" s="239" t="s">
        <v>170</v>
      </c>
      <c r="AU508" s="239" t="s">
        <v>85</v>
      </c>
      <c r="AY508" s="18" t="s">
        <v>168</v>
      </c>
      <c r="BE508" s="240">
        <f>IF(N508="základní",J508,0)</f>
        <v>0</v>
      </c>
      <c r="BF508" s="240">
        <f>IF(N508="snížená",J508,0)</f>
        <v>0</v>
      </c>
      <c r="BG508" s="240">
        <f>IF(N508="zákl. přenesená",J508,0)</f>
        <v>0</v>
      </c>
      <c r="BH508" s="240">
        <f>IF(N508="sníž. přenesená",J508,0)</f>
        <v>0</v>
      </c>
      <c r="BI508" s="240">
        <f>IF(N508="nulová",J508,0)</f>
        <v>0</v>
      </c>
      <c r="BJ508" s="18" t="s">
        <v>83</v>
      </c>
      <c r="BK508" s="240">
        <f>ROUND(I508*H508,2)</f>
        <v>0</v>
      </c>
      <c r="BL508" s="18" t="s">
        <v>174</v>
      </c>
      <c r="BM508" s="239" t="s">
        <v>1346</v>
      </c>
    </row>
    <row r="509" s="2" customFormat="1">
      <c r="A509" s="39"/>
      <c r="B509" s="40"/>
      <c r="C509" s="41"/>
      <c r="D509" s="241" t="s">
        <v>176</v>
      </c>
      <c r="E509" s="41"/>
      <c r="F509" s="242" t="s">
        <v>1345</v>
      </c>
      <c r="G509" s="41"/>
      <c r="H509" s="41"/>
      <c r="I509" s="243"/>
      <c r="J509" s="41"/>
      <c r="K509" s="41"/>
      <c r="L509" s="45"/>
      <c r="M509" s="244"/>
      <c r="N509" s="245"/>
      <c r="O509" s="92"/>
      <c r="P509" s="92"/>
      <c r="Q509" s="92"/>
      <c r="R509" s="92"/>
      <c r="S509" s="92"/>
      <c r="T509" s="93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176</v>
      </c>
      <c r="AU509" s="18" t="s">
        <v>85</v>
      </c>
    </row>
    <row r="510" s="13" customFormat="1">
      <c r="A510" s="13"/>
      <c r="B510" s="246"/>
      <c r="C510" s="247"/>
      <c r="D510" s="241" t="s">
        <v>178</v>
      </c>
      <c r="E510" s="248" t="s">
        <v>1</v>
      </c>
      <c r="F510" s="249" t="s">
        <v>1347</v>
      </c>
      <c r="G510" s="247"/>
      <c r="H510" s="248" t="s">
        <v>1</v>
      </c>
      <c r="I510" s="250"/>
      <c r="J510" s="247"/>
      <c r="K510" s="247"/>
      <c r="L510" s="251"/>
      <c r="M510" s="252"/>
      <c r="N510" s="253"/>
      <c r="O510" s="253"/>
      <c r="P510" s="253"/>
      <c r="Q510" s="253"/>
      <c r="R510" s="253"/>
      <c r="S510" s="253"/>
      <c r="T510" s="25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5" t="s">
        <v>178</v>
      </c>
      <c r="AU510" s="255" t="s">
        <v>85</v>
      </c>
      <c r="AV510" s="13" t="s">
        <v>83</v>
      </c>
      <c r="AW510" s="13" t="s">
        <v>32</v>
      </c>
      <c r="AX510" s="13" t="s">
        <v>76</v>
      </c>
      <c r="AY510" s="255" t="s">
        <v>168</v>
      </c>
    </row>
    <row r="511" s="14" customFormat="1">
      <c r="A511" s="14"/>
      <c r="B511" s="256"/>
      <c r="C511" s="257"/>
      <c r="D511" s="241" t="s">
        <v>178</v>
      </c>
      <c r="E511" s="258" t="s">
        <v>1</v>
      </c>
      <c r="F511" s="259" t="s">
        <v>574</v>
      </c>
      <c r="G511" s="257"/>
      <c r="H511" s="260">
        <v>36</v>
      </c>
      <c r="I511" s="261"/>
      <c r="J511" s="257"/>
      <c r="K511" s="257"/>
      <c r="L511" s="262"/>
      <c r="M511" s="263"/>
      <c r="N511" s="264"/>
      <c r="O511" s="264"/>
      <c r="P511" s="264"/>
      <c r="Q511" s="264"/>
      <c r="R511" s="264"/>
      <c r="S511" s="264"/>
      <c r="T511" s="26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6" t="s">
        <v>178</v>
      </c>
      <c r="AU511" s="266" t="s">
        <v>85</v>
      </c>
      <c r="AV511" s="14" t="s">
        <v>85</v>
      </c>
      <c r="AW511" s="14" t="s">
        <v>32</v>
      </c>
      <c r="AX511" s="14" t="s">
        <v>76</v>
      </c>
      <c r="AY511" s="266" t="s">
        <v>168</v>
      </c>
    </row>
    <row r="512" s="14" customFormat="1">
      <c r="A512" s="14"/>
      <c r="B512" s="256"/>
      <c r="C512" s="257"/>
      <c r="D512" s="241" t="s">
        <v>178</v>
      </c>
      <c r="E512" s="258" t="s">
        <v>1</v>
      </c>
      <c r="F512" s="259" t="s">
        <v>575</v>
      </c>
      <c r="G512" s="257"/>
      <c r="H512" s="260">
        <v>35.149999999999999</v>
      </c>
      <c r="I512" s="261"/>
      <c r="J512" s="257"/>
      <c r="K512" s="257"/>
      <c r="L512" s="262"/>
      <c r="M512" s="263"/>
      <c r="N512" s="264"/>
      <c r="O512" s="264"/>
      <c r="P512" s="264"/>
      <c r="Q512" s="264"/>
      <c r="R512" s="264"/>
      <c r="S512" s="264"/>
      <c r="T512" s="26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6" t="s">
        <v>178</v>
      </c>
      <c r="AU512" s="266" t="s">
        <v>85</v>
      </c>
      <c r="AV512" s="14" t="s">
        <v>85</v>
      </c>
      <c r="AW512" s="14" t="s">
        <v>32</v>
      </c>
      <c r="AX512" s="14" t="s">
        <v>76</v>
      </c>
      <c r="AY512" s="266" t="s">
        <v>168</v>
      </c>
    </row>
    <row r="513" s="14" customFormat="1">
      <c r="A513" s="14"/>
      <c r="B513" s="256"/>
      <c r="C513" s="257"/>
      <c r="D513" s="241" t="s">
        <v>178</v>
      </c>
      <c r="E513" s="258" t="s">
        <v>1</v>
      </c>
      <c r="F513" s="259" t="s">
        <v>576</v>
      </c>
      <c r="G513" s="257"/>
      <c r="H513" s="260">
        <v>10.119999999999999</v>
      </c>
      <c r="I513" s="261"/>
      <c r="J513" s="257"/>
      <c r="K513" s="257"/>
      <c r="L513" s="262"/>
      <c r="M513" s="263"/>
      <c r="N513" s="264"/>
      <c r="O513" s="264"/>
      <c r="P513" s="264"/>
      <c r="Q513" s="264"/>
      <c r="R513" s="264"/>
      <c r="S513" s="264"/>
      <c r="T513" s="26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6" t="s">
        <v>178</v>
      </c>
      <c r="AU513" s="266" t="s">
        <v>85</v>
      </c>
      <c r="AV513" s="14" t="s">
        <v>85</v>
      </c>
      <c r="AW513" s="14" t="s">
        <v>32</v>
      </c>
      <c r="AX513" s="14" t="s">
        <v>76</v>
      </c>
      <c r="AY513" s="266" t="s">
        <v>168</v>
      </c>
    </row>
    <row r="514" s="14" customFormat="1">
      <c r="A514" s="14"/>
      <c r="B514" s="256"/>
      <c r="C514" s="257"/>
      <c r="D514" s="241" t="s">
        <v>178</v>
      </c>
      <c r="E514" s="258" t="s">
        <v>1</v>
      </c>
      <c r="F514" s="259" t="s">
        <v>577</v>
      </c>
      <c r="G514" s="257"/>
      <c r="H514" s="260">
        <v>36.82</v>
      </c>
      <c r="I514" s="261"/>
      <c r="J514" s="257"/>
      <c r="K514" s="257"/>
      <c r="L514" s="262"/>
      <c r="M514" s="263"/>
      <c r="N514" s="264"/>
      <c r="O514" s="264"/>
      <c r="P514" s="264"/>
      <c r="Q514" s="264"/>
      <c r="R514" s="264"/>
      <c r="S514" s="264"/>
      <c r="T514" s="26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6" t="s">
        <v>178</v>
      </c>
      <c r="AU514" s="266" t="s">
        <v>85</v>
      </c>
      <c r="AV514" s="14" t="s">
        <v>85</v>
      </c>
      <c r="AW514" s="14" t="s">
        <v>32</v>
      </c>
      <c r="AX514" s="14" t="s">
        <v>76</v>
      </c>
      <c r="AY514" s="266" t="s">
        <v>168</v>
      </c>
    </row>
    <row r="515" s="14" customFormat="1">
      <c r="A515" s="14"/>
      <c r="B515" s="256"/>
      <c r="C515" s="257"/>
      <c r="D515" s="241" t="s">
        <v>178</v>
      </c>
      <c r="E515" s="258" t="s">
        <v>1</v>
      </c>
      <c r="F515" s="259" t="s">
        <v>578</v>
      </c>
      <c r="G515" s="257"/>
      <c r="H515" s="260">
        <v>150.31999999999999</v>
      </c>
      <c r="I515" s="261"/>
      <c r="J515" s="257"/>
      <c r="K515" s="257"/>
      <c r="L515" s="262"/>
      <c r="M515" s="263"/>
      <c r="N515" s="264"/>
      <c r="O515" s="264"/>
      <c r="P515" s="264"/>
      <c r="Q515" s="264"/>
      <c r="R515" s="264"/>
      <c r="S515" s="264"/>
      <c r="T515" s="26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6" t="s">
        <v>178</v>
      </c>
      <c r="AU515" s="266" t="s">
        <v>85</v>
      </c>
      <c r="AV515" s="14" t="s">
        <v>85</v>
      </c>
      <c r="AW515" s="14" t="s">
        <v>32</v>
      </c>
      <c r="AX515" s="14" t="s">
        <v>76</v>
      </c>
      <c r="AY515" s="266" t="s">
        <v>168</v>
      </c>
    </row>
    <row r="516" s="14" customFormat="1">
      <c r="A516" s="14"/>
      <c r="B516" s="256"/>
      <c r="C516" s="257"/>
      <c r="D516" s="241" t="s">
        <v>178</v>
      </c>
      <c r="E516" s="258" t="s">
        <v>1</v>
      </c>
      <c r="F516" s="259" t="s">
        <v>579</v>
      </c>
      <c r="G516" s="257"/>
      <c r="H516" s="260">
        <v>53.780000000000001</v>
      </c>
      <c r="I516" s="261"/>
      <c r="J516" s="257"/>
      <c r="K516" s="257"/>
      <c r="L516" s="262"/>
      <c r="M516" s="263"/>
      <c r="N516" s="264"/>
      <c r="O516" s="264"/>
      <c r="P516" s="264"/>
      <c r="Q516" s="264"/>
      <c r="R516" s="264"/>
      <c r="S516" s="264"/>
      <c r="T516" s="26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6" t="s">
        <v>178</v>
      </c>
      <c r="AU516" s="266" t="s">
        <v>85</v>
      </c>
      <c r="AV516" s="14" t="s">
        <v>85</v>
      </c>
      <c r="AW516" s="14" t="s">
        <v>32</v>
      </c>
      <c r="AX516" s="14" t="s">
        <v>76</v>
      </c>
      <c r="AY516" s="266" t="s">
        <v>168</v>
      </c>
    </row>
    <row r="517" s="14" customFormat="1">
      <c r="A517" s="14"/>
      <c r="B517" s="256"/>
      <c r="C517" s="257"/>
      <c r="D517" s="241" t="s">
        <v>178</v>
      </c>
      <c r="E517" s="258" t="s">
        <v>1</v>
      </c>
      <c r="F517" s="259" t="s">
        <v>580</v>
      </c>
      <c r="G517" s="257"/>
      <c r="H517" s="260">
        <v>15.35</v>
      </c>
      <c r="I517" s="261"/>
      <c r="J517" s="257"/>
      <c r="K517" s="257"/>
      <c r="L517" s="262"/>
      <c r="M517" s="263"/>
      <c r="N517" s="264"/>
      <c r="O517" s="264"/>
      <c r="P517" s="264"/>
      <c r="Q517" s="264"/>
      <c r="R517" s="264"/>
      <c r="S517" s="264"/>
      <c r="T517" s="26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6" t="s">
        <v>178</v>
      </c>
      <c r="AU517" s="266" t="s">
        <v>85</v>
      </c>
      <c r="AV517" s="14" t="s">
        <v>85</v>
      </c>
      <c r="AW517" s="14" t="s">
        <v>32</v>
      </c>
      <c r="AX517" s="14" t="s">
        <v>76</v>
      </c>
      <c r="AY517" s="266" t="s">
        <v>168</v>
      </c>
    </row>
    <row r="518" s="14" customFormat="1">
      <c r="A518" s="14"/>
      <c r="B518" s="256"/>
      <c r="C518" s="257"/>
      <c r="D518" s="241" t="s">
        <v>178</v>
      </c>
      <c r="E518" s="258" t="s">
        <v>1</v>
      </c>
      <c r="F518" s="259" t="s">
        <v>581</v>
      </c>
      <c r="G518" s="257"/>
      <c r="H518" s="260">
        <v>17</v>
      </c>
      <c r="I518" s="261"/>
      <c r="J518" s="257"/>
      <c r="K518" s="257"/>
      <c r="L518" s="262"/>
      <c r="M518" s="263"/>
      <c r="N518" s="264"/>
      <c r="O518" s="264"/>
      <c r="P518" s="264"/>
      <c r="Q518" s="264"/>
      <c r="R518" s="264"/>
      <c r="S518" s="264"/>
      <c r="T518" s="26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6" t="s">
        <v>178</v>
      </c>
      <c r="AU518" s="266" t="s">
        <v>85</v>
      </c>
      <c r="AV518" s="14" t="s">
        <v>85</v>
      </c>
      <c r="AW518" s="14" t="s">
        <v>32</v>
      </c>
      <c r="AX518" s="14" t="s">
        <v>76</v>
      </c>
      <c r="AY518" s="266" t="s">
        <v>168</v>
      </c>
    </row>
    <row r="519" s="14" customFormat="1">
      <c r="A519" s="14"/>
      <c r="B519" s="256"/>
      <c r="C519" s="257"/>
      <c r="D519" s="241" t="s">
        <v>178</v>
      </c>
      <c r="E519" s="258" t="s">
        <v>1</v>
      </c>
      <c r="F519" s="259" t="s">
        <v>582</v>
      </c>
      <c r="G519" s="257"/>
      <c r="H519" s="260">
        <v>20.489999999999998</v>
      </c>
      <c r="I519" s="261"/>
      <c r="J519" s="257"/>
      <c r="K519" s="257"/>
      <c r="L519" s="262"/>
      <c r="M519" s="263"/>
      <c r="N519" s="264"/>
      <c r="O519" s="264"/>
      <c r="P519" s="264"/>
      <c r="Q519" s="264"/>
      <c r="R519" s="264"/>
      <c r="S519" s="264"/>
      <c r="T519" s="26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6" t="s">
        <v>178</v>
      </c>
      <c r="AU519" s="266" t="s">
        <v>85</v>
      </c>
      <c r="AV519" s="14" t="s">
        <v>85</v>
      </c>
      <c r="AW519" s="14" t="s">
        <v>32</v>
      </c>
      <c r="AX519" s="14" t="s">
        <v>76</v>
      </c>
      <c r="AY519" s="266" t="s">
        <v>168</v>
      </c>
    </row>
    <row r="520" s="15" customFormat="1">
      <c r="A520" s="15"/>
      <c r="B520" s="267"/>
      <c r="C520" s="268"/>
      <c r="D520" s="241" t="s">
        <v>178</v>
      </c>
      <c r="E520" s="269" t="s">
        <v>1</v>
      </c>
      <c r="F520" s="270" t="s">
        <v>183</v>
      </c>
      <c r="G520" s="268"/>
      <c r="H520" s="271">
        <v>375.02999999999997</v>
      </c>
      <c r="I520" s="272"/>
      <c r="J520" s="268"/>
      <c r="K520" s="268"/>
      <c r="L520" s="273"/>
      <c r="M520" s="274"/>
      <c r="N520" s="275"/>
      <c r="O520" s="275"/>
      <c r="P520" s="275"/>
      <c r="Q520" s="275"/>
      <c r="R520" s="275"/>
      <c r="S520" s="275"/>
      <c r="T520" s="276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77" t="s">
        <v>178</v>
      </c>
      <c r="AU520" s="277" t="s">
        <v>85</v>
      </c>
      <c r="AV520" s="15" t="s">
        <v>174</v>
      </c>
      <c r="AW520" s="15" t="s">
        <v>32</v>
      </c>
      <c r="AX520" s="15" t="s">
        <v>83</v>
      </c>
      <c r="AY520" s="277" t="s">
        <v>168</v>
      </c>
    </row>
    <row r="521" s="2" customFormat="1" ht="24.15" customHeight="1">
      <c r="A521" s="39"/>
      <c r="B521" s="40"/>
      <c r="C521" s="228" t="s">
        <v>762</v>
      </c>
      <c r="D521" s="228" t="s">
        <v>170</v>
      </c>
      <c r="E521" s="229" t="s">
        <v>1348</v>
      </c>
      <c r="F521" s="230" t="s">
        <v>1349</v>
      </c>
      <c r="G521" s="231" t="s">
        <v>114</v>
      </c>
      <c r="H521" s="232">
        <v>375.02999999999997</v>
      </c>
      <c r="I521" s="233"/>
      <c r="J521" s="234">
        <f>ROUND(I521*H521,2)</f>
        <v>0</v>
      </c>
      <c r="K521" s="230" t="s">
        <v>173</v>
      </c>
      <c r="L521" s="45"/>
      <c r="M521" s="235" t="s">
        <v>1</v>
      </c>
      <c r="N521" s="236" t="s">
        <v>41</v>
      </c>
      <c r="O521" s="92"/>
      <c r="P521" s="237">
        <f>O521*H521</f>
        <v>0</v>
      </c>
      <c r="Q521" s="237">
        <v>0.00025999999999999998</v>
      </c>
      <c r="R521" s="237">
        <f>Q521*H521</f>
        <v>0.097507799999999978</v>
      </c>
      <c r="S521" s="237">
        <v>0</v>
      </c>
      <c r="T521" s="238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39" t="s">
        <v>174</v>
      </c>
      <c r="AT521" s="239" t="s">
        <v>170</v>
      </c>
      <c r="AU521" s="239" t="s">
        <v>85</v>
      </c>
      <c r="AY521" s="18" t="s">
        <v>168</v>
      </c>
      <c r="BE521" s="240">
        <f>IF(N521="základní",J521,0)</f>
        <v>0</v>
      </c>
      <c r="BF521" s="240">
        <f>IF(N521="snížená",J521,0)</f>
        <v>0</v>
      </c>
      <c r="BG521" s="240">
        <f>IF(N521="zákl. přenesená",J521,0)</f>
        <v>0</v>
      </c>
      <c r="BH521" s="240">
        <f>IF(N521="sníž. přenesená",J521,0)</f>
        <v>0</v>
      </c>
      <c r="BI521" s="240">
        <f>IF(N521="nulová",J521,0)</f>
        <v>0</v>
      </c>
      <c r="BJ521" s="18" t="s">
        <v>83</v>
      </c>
      <c r="BK521" s="240">
        <f>ROUND(I521*H521,2)</f>
        <v>0</v>
      </c>
      <c r="BL521" s="18" t="s">
        <v>174</v>
      </c>
      <c r="BM521" s="239" t="s">
        <v>1350</v>
      </c>
    </row>
    <row r="522" s="2" customFormat="1">
      <c r="A522" s="39"/>
      <c r="B522" s="40"/>
      <c r="C522" s="41"/>
      <c r="D522" s="241" t="s">
        <v>176</v>
      </c>
      <c r="E522" s="41"/>
      <c r="F522" s="242" t="s">
        <v>1351</v>
      </c>
      <c r="G522" s="41"/>
      <c r="H522" s="41"/>
      <c r="I522" s="243"/>
      <c r="J522" s="41"/>
      <c r="K522" s="41"/>
      <c r="L522" s="45"/>
      <c r="M522" s="244"/>
      <c r="N522" s="245"/>
      <c r="O522" s="92"/>
      <c r="P522" s="92"/>
      <c r="Q522" s="92"/>
      <c r="R522" s="92"/>
      <c r="S522" s="92"/>
      <c r="T522" s="93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T522" s="18" t="s">
        <v>176</v>
      </c>
      <c r="AU522" s="18" t="s">
        <v>85</v>
      </c>
    </row>
    <row r="523" s="13" customFormat="1">
      <c r="A523" s="13"/>
      <c r="B523" s="246"/>
      <c r="C523" s="247"/>
      <c r="D523" s="241" t="s">
        <v>178</v>
      </c>
      <c r="E523" s="248" t="s">
        <v>1</v>
      </c>
      <c r="F523" s="249" t="s">
        <v>1347</v>
      </c>
      <c r="G523" s="247"/>
      <c r="H523" s="248" t="s">
        <v>1</v>
      </c>
      <c r="I523" s="250"/>
      <c r="J523" s="247"/>
      <c r="K523" s="247"/>
      <c r="L523" s="251"/>
      <c r="M523" s="252"/>
      <c r="N523" s="253"/>
      <c r="O523" s="253"/>
      <c r="P523" s="253"/>
      <c r="Q523" s="253"/>
      <c r="R523" s="253"/>
      <c r="S523" s="253"/>
      <c r="T523" s="25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5" t="s">
        <v>178</v>
      </c>
      <c r="AU523" s="255" t="s">
        <v>85</v>
      </c>
      <c r="AV523" s="13" t="s">
        <v>83</v>
      </c>
      <c r="AW523" s="13" t="s">
        <v>32</v>
      </c>
      <c r="AX523" s="13" t="s">
        <v>76</v>
      </c>
      <c r="AY523" s="255" t="s">
        <v>168</v>
      </c>
    </row>
    <row r="524" s="14" customFormat="1">
      <c r="A524" s="14"/>
      <c r="B524" s="256"/>
      <c r="C524" s="257"/>
      <c r="D524" s="241" t="s">
        <v>178</v>
      </c>
      <c r="E524" s="258" t="s">
        <v>1</v>
      </c>
      <c r="F524" s="259" t="s">
        <v>574</v>
      </c>
      <c r="G524" s="257"/>
      <c r="H524" s="260">
        <v>36</v>
      </c>
      <c r="I524" s="261"/>
      <c r="J524" s="257"/>
      <c r="K524" s="257"/>
      <c r="L524" s="262"/>
      <c r="M524" s="263"/>
      <c r="N524" s="264"/>
      <c r="O524" s="264"/>
      <c r="P524" s="264"/>
      <c r="Q524" s="264"/>
      <c r="R524" s="264"/>
      <c r="S524" s="264"/>
      <c r="T524" s="26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6" t="s">
        <v>178</v>
      </c>
      <c r="AU524" s="266" t="s">
        <v>85</v>
      </c>
      <c r="AV524" s="14" t="s">
        <v>85</v>
      </c>
      <c r="AW524" s="14" t="s">
        <v>32</v>
      </c>
      <c r="AX524" s="14" t="s">
        <v>76</v>
      </c>
      <c r="AY524" s="266" t="s">
        <v>168</v>
      </c>
    </row>
    <row r="525" s="14" customFormat="1">
      <c r="A525" s="14"/>
      <c r="B525" s="256"/>
      <c r="C525" s="257"/>
      <c r="D525" s="241" t="s">
        <v>178</v>
      </c>
      <c r="E525" s="258" t="s">
        <v>1</v>
      </c>
      <c r="F525" s="259" t="s">
        <v>575</v>
      </c>
      <c r="G525" s="257"/>
      <c r="H525" s="260">
        <v>35.149999999999999</v>
      </c>
      <c r="I525" s="261"/>
      <c r="J525" s="257"/>
      <c r="K525" s="257"/>
      <c r="L525" s="262"/>
      <c r="M525" s="263"/>
      <c r="N525" s="264"/>
      <c r="O525" s="264"/>
      <c r="P525" s="264"/>
      <c r="Q525" s="264"/>
      <c r="R525" s="264"/>
      <c r="S525" s="264"/>
      <c r="T525" s="26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6" t="s">
        <v>178</v>
      </c>
      <c r="AU525" s="266" t="s">
        <v>85</v>
      </c>
      <c r="AV525" s="14" t="s">
        <v>85</v>
      </c>
      <c r="AW525" s="14" t="s">
        <v>32</v>
      </c>
      <c r="AX525" s="14" t="s">
        <v>76</v>
      </c>
      <c r="AY525" s="266" t="s">
        <v>168</v>
      </c>
    </row>
    <row r="526" s="14" customFormat="1">
      <c r="A526" s="14"/>
      <c r="B526" s="256"/>
      <c r="C526" s="257"/>
      <c r="D526" s="241" t="s">
        <v>178</v>
      </c>
      <c r="E526" s="258" t="s">
        <v>1</v>
      </c>
      <c r="F526" s="259" t="s">
        <v>576</v>
      </c>
      <c r="G526" s="257"/>
      <c r="H526" s="260">
        <v>10.119999999999999</v>
      </c>
      <c r="I526" s="261"/>
      <c r="J526" s="257"/>
      <c r="K526" s="257"/>
      <c r="L526" s="262"/>
      <c r="M526" s="263"/>
      <c r="N526" s="264"/>
      <c r="O526" s="264"/>
      <c r="P526" s="264"/>
      <c r="Q526" s="264"/>
      <c r="R526" s="264"/>
      <c r="S526" s="264"/>
      <c r="T526" s="265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66" t="s">
        <v>178</v>
      </c>
      <c r="AU526" s="266" t="s">
        <v>85</v>
      </c>
      <c r="AV526" s="14" t="s">
        <v>85</v>
      </c>
      <c r="AW526" s="14" t="s">
        <v>32</v>
      </c>
      <c r="AX526" s="14" t="s">
        <v>76</v>
      </c>
      <c r="AY526" s="266" t="s">
        <v>168</v>
      </c>
    </row>
    <row r="527" s="14" customFormat="1">
      <c r="A527" s="14"/>
      <c r="B527" s="256"/>
      <c r="C527" s="257"/>
      <c r="D527" s="241" t="s">
        <v>178</v>
      </c>
      <c r="E527" s="258" t="s">
        <v>1</v>
      </c>
      <c r="F527" s="259" t="s">
        <v>577</v>
      </c>
      <c r="G527" s="257"/>
      <c r="H527" s="260">
        <v>36.82</v>
      </c>
      <c r="I527" s="261"/>
      <c r="J527" s="257"/>
      <c r="K527" s="257"/>
      <c r="L527" s="262"/>
      <c r="M527" s="263"/>
      <c r="N527" s="264"/>
      <c r="O527" s="264"/>
      <c r="P527" s="264"/>
      <c r="Q527" s="264"/>
      <c r="R527" s="264"/>
      <c r="S527" s="264"/>
      <c r="T527" s="26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66" t="s">
        <v>178</v>
      </c>
      <c r="AU527" s="266" t="s">
        <v>85</v>
      </c>
      <c r="AV527" s="14" t="s">
        <v>85</v>
      </c>
      <c r="AW527" s="14" t="s">
        <v>32</v>
      </c>
      <c r="AX527" s="14" t="s">
        <v>76</v>
      </c>
      <c r="AY527" s="266" t="s">
        <v>168</v>
      </c>
    </row>
    <row r="528" s="14" customFormat="1">
      <c r="A528" s="14"/>
      <c r="B528" s="256"/>
      <c r="C528" s="257"/>
      <c r="D528" s="241" t="s">
        <v>178</v>
      </c>
      <c r="E528" s="258" t="s">
        <v>1</v>
      </c>
      <c r="F528" s="259" t="s">
        <v>578</v>
      </c>
      <c r="G528" s="257"/>
      <c r="H528" s="260">
        <v>150.31999999999999</v>
      </c>
      <c r="I528" s="261"/>
      <c r="J528" s="257"/>
      <c r="K528" s="257"/>
      <c r="L528" s="262"/>
      <c r="M528" s="263"/>
      <c r="N528" s="264"/>
      <c r="O528" s="264"/>
      <c r="P528" s="264"/>
      <c r="Q528" s="264"/>
      <c r="R528" s="264"/>
      <c r="S528" s="264"/>
      <c r="T528" s="26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6" t="s">
        <v>178</v>
      </c>
      <c r="AU528" s="266" t="s">
        <v>85</v>
      </c>
      <c r="AV528" s="14" t="s">
        <v>85</v>
      </c>
      <c r="AW528" s="14" t="s">
        <v>32</v>
      </c>
      <c r="AX528" s="14" t="s">
        <v>76</v>
      </c>
      <c r="AY528" s="266" t="s">
        <v>168</v>
      </c>
    </row>
    <row r="529" s="14" customFormat="1">
      <c r="A529" s="14"/>
      <c r="B529" s="256"/>
      <c r="C529" s="257"/>
      <c r="D529" s="241" t="s">
        <v>178</v>
      </c>
      <c r="E529" s="258" t="s">
        <v>1</v>
      </c>
      <c r="F529" s="259" t="s">
        <v>579</v>
      </c>
      <c r="G529" s="257"/>
      <c r="H529" s="260">
        <v>53.780000000000001</v>
      </c>
      <c r="I529" s="261"/>
      <c r="J529" s="257"/>
      <c r="K529" s="257"/>
      <c r="L529" s="262"/>
      <c r="M529" s="263"/>
      <c r="N529" s="264"/>
      <c r="O529" s="264"/>
      <c r="P529" s="264"/>
      <c r="Q529" s="264"/>
      <c r="R529" s="264"/>
      <c r="S529" s="264"/>
      <c r="T529" s="26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6" t="s">
        <v>178</v>
      </c>
      <c r="AU529" s="266" t="s">
        <v>85</v>
      </c>
      <c r="AV529" s="14" t="s">
        <v>85</v>
      </c>
      <c r="AW529" s="14" t="s">
        <v>32</v>
      </c>
      <c r="AX529" s="14" t="s">
        <v>76</v>
      </c>
      <c r="AY529" s="266" t="s">
        <v>168</v>
      </c>
    </row>
    <row r="530" s="14" customFormat="1">
      <c r="A530" s="14"/>
      <c r="B530" s="256"/>
      <c r="C530" s="257"/>
      <c r="D530" s="241" t="s">
        <v>178</v>
      </c>
      <c r="E530" s="258" t="s">
        <v>1</v>
      </c>
      <c r="F530" s="259" t="s">
        <v>580</v>
      </c>
      <c r="G530" s="257"/>
      <c r="H530" s="260">
        <v>15.35</v>
      </c>
      <c r="I530" s="261"/>
      <c r="J530" s="257"/>
      <c r="K530" s="257"/>
      <c r="L530" s="262"/>
      <c r="M530" s="263"/>
      <c r="N530" s="264"/>
      <c r="O530" s="264"/>
      <c r="P530" s="264"/>
      <c r="Q530" s="264"/>
      <c r="R530" s="264"/>
      <c r="S530" s="264"/>
      <c r="T530" s="26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66" t="s">
        <v>178</v>
      </c>
      <c r="AU530" s="266" t="s">
        <v>85</v>
      </c>
      <c r="AV530" s="14" t="s">
        <v>85</v>
      </c>
      <c r="AW530" s="14" t="s">
        <v>32</v>
      </c>
      <c r="AX530" s="14" t="s">
        <v>76</v>
      </c>
      <c r="AY530" s="266" t="s">
        <v>168</v>
      </c>
    </row>
    <row r="531" s="14" customFormat="1">
      <c r="A531" s="14"/>
      <c r="B531" s="256"/>
      <c r="C531" s="257"/>
      <c r="D531" s="241" t="s">
        <v>178</v>
      </c>
      <c r="E531" s="258" t="s">
        <v>1</v>
      </c>
      <c r="F531" s="259" t="s">
        <v>581</v>
      </c>
      <c r="G531" s="257"/>
      <c r="H531" s="260">
        <v>17</v>
      </c>
      <c r="I531" s="261"/>
      <c r="J531" s="257"/>
      <c r="K531" s="257"/>
      <c r="L531" s="262"/>
      <c r="M531" s="263"/>
      <c r="N531" s="264"/>
      <c r="O531" s="264"/>
      <c r="P531" s="264"/>
      <c r="Q531" s="264"/>
      <c r="R531" s="264"/>
      <c r="S531" s="264"/>
      <c r="T531" s="26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6" t="s">
        <v>178</v>
      </c>
      <c r="AU531" s="266" t="s">
        <v>85</v>
      </c>
      <c r="AV531" s="14" t="s">
        <v>85</v>
      </c>
      <c r="AW531" s="14" t="s">
        <v>32</v>
      </c>
      <c r="AX531" s="14" t="s">
        <v>76</v>
      </c>
      <c r="AY531" s="266" t="s">
        <v>168</v>
      </c>
    </row>
    <row r="532" s="14" customFormat="1">
      <c r="A532" s="14"/>
      <c r="B532" s="256"/>
      <c r="C532" s="257"/>
      <c r="D532" s="241" t="s">
        <v>178</v>
      </c>
      <c r="E532" s="258" t="s">
        <v>1</v>
      </c>
      <c r="F532" s="259" t="s">
        <v>582</v>
      </c>
      <c r="G532" s="257"/>
      <c r="H532" s="260">
        <v>20.489999999999998</v>
      </c>
      <c r="I532" s="261"/>
      <c r="J532" s="257"/>
      <c r="K532" s="257"/>
      <c r="L532" s="262"/>
      <c r="M532" s="263"/>
      <c r="N532" s="264"/>
      <c r="O532" s="264"/>
      <c r="P532" s="264"/>
      <c r="Q532" s="264"/>
      <c r="R532" s="264"/>
      <c r="S532" s="264"/>
      <c r="T532" s="26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6" t="s">
        <v>178</v>
      </c>
      <c r="AU532" s="266" t="s">
        <v>85</v>
      </c>
      <c r="AV532" s="14" t="s">
        <v>85</v>
      </c>
      <c r="AW532" s="14" t="s">
        <v>32</v>
      </c>
      <c r="AX532" s="14" t="s">
        <v>76</v>
      </c>
      <c r="AY532" s="266" t="s">
        <v>168</v>
      </c>
    </row>
    <row r="533" s="15" customFormat="1">
      <c r="A533" s="15"/>
      <c r="B533" s="267"/>
      <c r="C533" s="268"/>
      <c r="D533" s="241" t="s">
        <v>178</v>
      </c>
      <c r="E533" s="269" t="s">
        <v>1</v>
      </c>
      <c r="F533" s="270" t="s">
        <v>183</v>
      </c>
      <c r="G533" s="268"/>
      <c r="H533" s="271">
        <v>375.02999999999997</v>
      </c>
      <c r="I533" s="272"/>
      <c r="J533" s="268"/>
      <c r="K533" s="268"/>
      <c r="L533" s="273"/>
      <c r="M533" s="274"/>
      <c r="N533" s="275"/>
      <c r="O533" s="275"/>
      <c r="P533" s="275"/>
      <c r="Q533" s="275"/>
      <c r="R533" s="275"/>
      <c r="S533" s="275"/>
      <c r="T533" s="276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77" t="s">
        <v>178</v>
      </c>
      <c r="AU533" s="277" t="s">
        <v>85</v>
      </c>
      <c r="AV533" s="15" t="s">
        <v>174</v>
      </c>
      <c r="AW533" s="15" t="s">
        <v>32</v>
      </c>
      <c r="AX533" s="15" t="s">
        <v>83</v>
      </c>
      <c r="AY533" s="277" t="s">
        <v>168</v>
      </c>
    </row>
    <row r="534" s="2" customFormat="1" ht="24.15" customHeight="1">
      <c r="A534" s="39"/>
      <c r="B534" s="40"/>
      <c r="C534" s="228" t="s">
        <v>769</v>
      </c>
      <c r="D534" s="228" t="s">
        <v>170</v>
      </c>
      <c r="E534" s="229" t="s">
        <v>1352</v>
      </c>
      <c r="F534" s="230" t="s">
        <v>1353</v>
      </c>
      <c r="G534" s="231" t="s">
        <v>114</v>
      </c>
      <c r="H534" s="232">
        <v>375.02999999999997</v>
      </c>
      <c r="I534" s="233"/>
      <c r="J534" s="234">
        <f>ROUND(I534*H534,2)</f>
        <v>0</v>
      </c>
      <c r="K534" s="230" t="s">
        <v>173</v>
      </c>
      <c r="L534" s="45"/>
      <c r="M534" s="235" t="s">
        <v>1</v>
      </c>
      <c r="N534" s="236" t="s">
        <v>41</v>
      </c>
      <c r="O534" s="92"/>
      <c r="P534" s="237">
        <f>O534*H534</f>
        <v>0</v>
      </c>
      <c r="Q534" s="237">
        <v>0.018380000000000001</v>
      </c>
      <c r="R534" s="237">
        <f>Q534*H534</f>
        <v>6.8930514000000001</v>
      </c>
      <c r="S534" s="237">
        <v>0</v>
      </c>
      <c r="T534" s="238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39" t="s">
        <v>174</v>
      </c>
      <c r="AT534" s="239" t="s">
        <v>170</v>
      </c>
      <c r="AU534" s="239" t="s">
        <v>85</v>
      </c>
      <c r="AY534" s="18" t="s">
        <v>168</v>
      </c>
      <c r="BE534" s="240">
        <f>IF(N534="základní",J534,0)</f>
        <v>0</v>
      </c>
      <c r="BF534" s="240">
        <f>IF(N534="snížená",J534,0)</f>
        <v>0</v>
      </c>
      <c r="BG534" s="240">
        <f>IF(N534="zákl. přenesená",J534,0)</f>
        <v>0</v>
      </c>
      <c r="BH534" s="240">
        <f>IF(N534="sníž. přenesená",J534,0)</f>
        <v>0</v>
      </c>
      <c r="BI534" s="240">
        <f>IF(N534="nulová",J534,0)</f>
        <v>0</v>
      </c>
      <c r="BJ534" s="18" t="s">
        <v>83</v>
      </c>
      <c r="BK534" s="240">
        <f>ROUND(I534*H534,2)</f>
        <v>0</v>
      </c>
      <c r="BL534" s="18" t="s">
        <v>174</v>
      </c>
      <c r="BM534" s="239" t="s">
        <v>1354</v>
      </c>
    </row>
    <row r="535" s="2" customFormat="1">
      <c r="A535" s="39"/>
      <c r="B535" s="40"/>
      <c r="C535" s="41"/>
      <c r="D535" s="241" t="s">
        <v>176</v>
      </c>
      <c r="E535" s="41"/>
      <c r="F535" s="242" t="s">
        <v>1355</v>
      </c>
      <c r="G535" s="41"/>
      <c r="H535" s="41"/>
      <c r="I535" s="243"/>
      <c r="J535" s="41"/>
      <c r="K535" s="41"/>
      <c r="L535" s="45"/>
      <c r="M535" s="244"/>
      <c r="N535" s="245"/>
      <c r="O535" s="92"/>
      <c r="P535" s="92"/>
      <c r="Q535" s="92"/>
      <c r="R535" s="92"/>
      <c r="S535" s="92"/>
      <c r="T535" s="93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T535" s="18" t="s">
        <v>176</v>
      </c>
      <c r="AU535" s="18" t="s">
        <v>85</v>
      </c>
    </row>
    <row r="536" s="13" customFormat="1">
      <c r="A536" s="13"/>
      <c r="B536" s="246"/>
      <c r="C536" s="247"/>
      <c r="D536" s="241" t="s">
        <v>178</v>
      </c>
      <c r="E536" s="248" t="s">
        <v>1</v>
      </c>
      <c r="F536" s="249" t="s">
        <v>1347</v>
      </c>
      <c r="G536" s="247"/>
      <c r="H536" s="248" t="s">
        <v>1</v>
      </c>
      <c r="I536" s="250"/>
      <c r="J536" s="247"/>
      <c r="K536" s="247"/>
      <c r="L536" s="251"/>
      <c r="M536" s="252"/>
      <c r="N536" s="253"/>
      <c r="O536" s="253"/>
      <c r="P536" s="253"/>
      <c r="Q536" s="253"/>
      <c r="R536" s="253"/>
      <c r="S536" s="253"/>
      <c r="T536" s="25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5" t="s">
        <v>178</v>
      </c>
      <c r="AU536" s="255" t="s">
        <v>85</v>
      </c>
      <c r="AV536" s="13" t="s">
        <v>83</v>
      </c>
      <c r="AW536" s="13" t="s">
        <v>32</v>
      </c>
      <c r="AX536" s="13" t="s">
        <v>76</v>
      </c>
      <c r="AY536" s="255" t="s">
        <v>168</v>
      </c>
    </row>
    <row r="537" s="14" customFormat="1">
      <c r="A537" s="14"/>
      <c r="B537" s="256"/>
      <c r="C537" s="257"/>
      <c r="D537" s="241" t="s">
        <v>178</v>
      </c>
      <c r="E537" s="258" t="s">
        <v>1</v>
      </c>
      <c r="F537" s="259" t="s">
        <v>574</v>
      </c>
      <c r="G537" s="257"/>
      <c r="H537" s="260">
        <v>36</v>
      </c>
      <c r="I537" s="261"/>
      <c r="J537" s="257"/>
      <c r="K537" s="257"/>
      <c r="L537" s="262"/>
      <c r="M537" s="263"/>
      <c r="N537" s="264"/>
      <c r="O537" s="264"/>
      <c r="P537" s="264"/>
      <c r="Q537" s="264"/>
      <c r="R537" s="264"/>
      <c r="S537" s="264"/>
      <c r="T537" s="26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66" t="s">
        <v>178</v>
      </c>
      <c r="AU537" s="266" t="s">
        <v>85</v>
      </c>
      <c r="AV537" s="14" t="s">
        <v>85</v>
      </c>
      <c r="AW537" s="14" t="s">
        <v>32</v>
      </c>
      <c r="AX537" s="14" t="s">
        <v>76</v>
      </c>
      <c r="AY537" s="266" t="s">
        <v>168</v>
      </c>
    </row>
    <row r="538" s="14" customFormat="1">
      <c r="A538" s="14"/>
      <c r="B538" s="256"/>
      <c r="C538" s="257"/>
      <c r="D538" s="241" t="s">
        <v>178</v>
      </c>
      <c r="E538" s="258" t="s">
        <v>1</v>
      </c>
      <c r="F538" s="259" t="s">
        <v>575</v>
      </c>
      <c r="G538" s="257"/>
      <c r="H538" s="260">
        <v>35.149999999999999</v>
      </c>
      <c r="I538" s="261"/>
      <c r="J538" s="257"/>
      <c r="K538" s="257"/>
      <c r="L538" s="262"/>
      <c r="M538" s="263"/>
      <c r="N538" s="264"/>
      <c r="O538" s="264"/>
      <c r="P538" s="264"/>
      <c r="Q538" s="264"/>
      <c r="R538" s="264"/>
      <c r="S538" s="264"/>
      <c r="T538" s="265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66" t="s">
        <v>178</v>
      </c>
      <c r="AU538" s="266" t="s">
        <v>85</v>
      </c>
      <c r="AV538" s="14" t="s">
        <v>85</v>
      </c>
      <c r="AW538" s="14" t="s">
        <v>32</v>
      </c>
      <c r="AX538" s="14" t="s">
        <v>76</v>
      </c>
      <c r="AY538" s="266" t="s">
        <v>168</v>
      </c>
    </row>
    <row r="539" s="14" customFormat="1">
      <c r="A539" s="14"/>
      <c r="B539" s="256"/>
      <c r="C539" s="257"/>
      <c r="D539" s="241" t="s">
        <v>178</v>
      </c>
      <c r="E539" s="258" t="s">
        <v>1</v>
      </c>
      <c r="F539" s="259" t="s">
        <v>576</v>
      </c>
      <c r="G539" s="257"/>
      <c r="H539" s="260">
        <v>10.119999999999999</v>
      </c>
      <c r="I539" s="261"/>
      <c r="J539" s="257"/>
      <c r="K539" s="257"/>
      <c r="L539" s="262"/>
      <c r="M539" s="263"/>
      <c r="N539" s="264"/>
      <c r="O539" s="264"/>
      <c r="P539" s="264"/>
      <c r="Q539" s="264"/>
      <c r="R539" s="264"/>
      <c r="S539" s="264"/>
      <c r="T539" s="26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66" t="s">
        <v>178</v>
      </c>
      <c r="AU539" s="266" t="s">
        <v>85</v>
      </c>
      <c r="AV539" s="14" t="s">
        <v>85</v>
      </c>
      <c r="AW539" s="14" t="s">
        <v>32</v>
      </c>
      <c r="AX539" s="14" t="s">
        <v>76</v>
      </c>
      <c r="AY539" s="266" t="s">
        <v>168</v>
      </c>
    </row>
    <row r="540" s="14" customFormat="1">
      <c r="A540" s="14"/>
      <c r="B540" s="256"/>
      <c r="C540" s="257"/>
      <c r="D540" s="241" t="s">
        <v>178</v>
      </c>
      <c r="E540" s="258" t="s">
        <v>1</v>
      </c>
      <c r="F540" s="259" t="s">
        <v>577</v>
      </c>
      <c r="G540" s="257"/>
      <c r="H540" s="260">
        <v>36.82</v>
      </c>
      <c r="I540" s="261"/>
      <c r="J540" s="257"/>
      <c r="K540" s="257"/>
      <c r="L540" s="262"/>
      <c r="M540" s="263"/>
      <c r="N540" s="264"/>
      <c r="O540" s="264"/>
      <c r="P540" s="264"/>
      <c r="Q540" s="264"/>
      <c r="R540" s="264"/>
      <c r="S540" s="264"/>
      <c r="T540" s="26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6" t="s">
        <v>178</v>
      </c>
      <c r="AU540" s="266" t="s">
        <v>85</v>
      </c>
      <c r="AV540" s="14" t="s">
        <v>85</v>
      </c>
      <c r="AW540" s="14" t="s">
        <v>32</v>
      </c>
      <c r="AX540" s="14" t="s">
        <v>76</v>
      </c>
      <c r="AY540" s="266" t="s">
        <v>168</v>
      </c>
    </row>
    <row r="541" s="14" customFormat="1">
      <c r="A541" s="14"/>
      <c r="B541" s="256"/>
      <c r="C541" s="257"/>
      <c r="D541" s="241" t="s">
        <v>178</v>
      </c>
      <c r="E541" s="258" t="s">
        <v>1</v>
      </c>
      <c r="F541" s="259" t="s">
        <v>578</v>
      </c>
      <c r="G541" s="257"/>
      <c r="H541" s="260">
        <v>150.31999999999999</v>
      </c>
      <c r="I541" s="261"/>
      <c r="J541" s="257"/>
      <c r="K541" s="257"/>
      <c r="L541" s="262"/>
      <c r="M541" s="263"/>
      <c r="N541" s="264"/>
      <c r="O541" s="264"/>
      <c r="P541" s="264"/>
      <c r="Q541" s="264"/>
      <c r="R541" s="264"/>
      <c r="S541" s="264"/>
      <c r="T541" s="26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66" t="s">
        <v>178</v>
      </c>
      <c r="AU541" s="266" t="s">
        <v>85</v>
      </c>
      <c r="AV541" s="14" t="s">
        <v>85</v>
      </c>
      <c r="AW541" s="14" t="s">
        <v>32</v>
      </c>
      <c r="AX541" s="14" t="s">
        <v>76</v>
      </c>
      <c r="AY541" s="266" t="s">
        <v>168</v>
      </c>
    </row>
    <row r="542" s="14" customFormat="1">
      <c r="A542" s="14"/>
      <c r="B542" s="256"/>
      <c r="C542" s="257"/>
      <c r="D542" s="241" t="s">
        <v>178</v>
      </c>
      <c r="E542" s="258" t="s">
        <v>1</v>
      </c>
      <c r="F542" s="259" t="s">
        <v>579</v>
      </c>
      <c r="G542" s="257"/>
      <c r="H542" s="260">
        <v>53.780000000000001</v>
      </c>
      <c r="I542" s="261"/>
      <c r="J542" s="257"/>
      <c r="K542" s="257"/>
      <c r="L542" s="262"/>
      <c r="M542" s="263"/>
      <c r="N542" s="264"/>
      <c r="O542" s="264"/>
      <c r="P542" s="264"/>
      <c r="Q542" s="264"/>
      <c r="R542" s="264"/>
      <c r="S542" s="264"/>
      <c r="T542" s="265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66" t="s">
        <v>178</v>
      </c>
      <c r="AU542" s="266" t="s">
        <v>85</v>
      </c>
      <c r="AV542" s="14" t="s">
        <v>85</v>
      </c>
      <c r="AW542" s="14" t="s">
        <v>32</v>
      </c>
      <c r="AX542" s="14" t="s">
        <v>76</v>
      </c>
      <c r="AY542" s="266" t="s">
        <v>168</v>
      </c>
    </row>
    <row r="543" s="14" customFormat="1">
      <c r="A543" s="14"/>
      <c r="B543" s="256"/>
      <c r="C543" s="257"/>
      <c r="D543" s="241" t="s">
        <v>178</v>
      </c>
      <c r="E543" s="258" t="s">
        <v>1</v>
      </c>
      <c r="F543" s="259" t="s">
        <v>580</v>
      </c>
      <c r="G543" s="257"/>
      <c r="H543" s="260">
        <v>15.35</v>
      </c>
      <c r="I543" s="261"/>
      <c r="J543" s="257"/>
      <c r="K543" s="257"/>
      <c r="L543" s="262"/>
      <c r="M543" s="263"/>
      <c r="N543" s="264"/>
      <c r="O543" s="264"/>
      <c r="P543" s="264"/>
      <c r="Q543" s="264"/>
      <c r="R543" s="264"/>
      <c r="S543" s="264"/>
      <c r="T543" s="265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66" t="s">
        <v>178</v>
      </c>
      <c r="AU543" s="266" t="s">
        <v>85</v>
      </c>
      <c r="AV543" s="14" t="s">
        <v>85</v>
      </c>
      <c r="AW543" s="14" t="s">
        <v>32</v>
      </c>
      <c r="AX543" s="14" t="s">
        <v>76</v>
      </c>
      <c r="AY543" s="266" t="s">
        <v>168</v>
      </c>
    </row>
    <row r="544" s="14" customFormat="1">
      <c r="A544" s="14"/>
      <c r="B544" s="256"/>
      <c r="C544" s="257"/>
      <c r="D544" s="241" t="s">
        <v>178</v>
      </c>
      <c r="E544" s="258" t="s">
        <v>1</v>
      </c>
      <c r="F544" s="259" t="s">
        <v>581</v>
      </c>
      <c r="G544" s="257"/>
      <c r="H544" s="260">
        <v>17</v>
      </c>
      <c r="I544" s="261"/>
      <c r="J544" s="257"/>
      <c r="K544" s="257"/>
      <c r="L544" s="262"/>
      <c r="M544" s="263"/>
      <c r="N544" s="264"/>
      <c r="O544" s="264"/>
      <c r="P544" s="264"/>
      <c r="Q544" s="264"/>
      <c r="R544" s="264"/>
      <c r="S544" s="264"/>
      <c r="T544" s="265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6" t="s">
        <v>178</v>
      </c>
      <c r="AU544" s="266" t="s">
        <v>85</v>
      </c>
      <c r="AV544" s="14" t="s">
        <v>85</v>
      </c>
      <c r="AW544" s="14" t="s">
        <v>32</v>
      </c>
      <c r="AX544" s="14" t="s">
        <v>76</v>
      </c>
      <c r="AY544" s="266" t="s">
        <v>168</v>
      </c>
    </row>
    <row r="545" s="14" customFormat="1">
      <c r="A545" s="14"/>
      <c r="B545" s="256"/>
      <c r="C545" s="257"/>
      <c r="D545" s="241" t="s">
        <v>178</v>
      </c>
      <c r="E545" s="258" t="s">
        <v>1</v>
      </c>
      <c r="F545" s="259" t="s">
        <v>582</v>
      </c>
      <c r="G545" s="257"/>
      <c r="H545" s="260">
        <v>20.489999999999998</v>
      </c>
      <c r="I545" s="261"/>
      <c r="J545" s="257"/>
      <c r="K545" s="257"/>
      <c r="L545" s="262"/>
      <c r="M545" s="263"/>
      <c r="N545" s="264"/>
      <c r="O545" s="264"/>
      <c r="P545" s="264"/>
      <c r="Q545" s="264"/>
      <c r="R545" s="264"/>
      <c r="S545" s="264"/>
      <c r="T545" s="26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66" t="s">
        <v>178</v>
      </c>
      <c r="AU545" s="266" t="s">
        <v>85</v>
      </c>
      <c r="AV545" s="14" t="s">
        <v>85</v>
      </c>
      <c r="AW545" s="14" t="s">
        <v>32</v>
      </c>
      <c r="AX545" s="14" t="s">
        <v>76</v>
      </c>
      <c r="AY545" s="266" t="s">
        <v>168</v>
      </c>
    </row>
    <row r="546" s="15" customFormat="1">
      <c r="A546" s="15"/>
      <c r="B546" s="267"/>
      <c r="C546" s="268"/>
      <c r="D546" s="241" t="s">
        <v>178</v>
      </c>
      <c r="E546" s="269" t="s">
        <v>1</v>
      </c>
      <c r="F546" s="270" t="s">
        <v>183</v>
      </c>
      <c r="G546" s="268"/>
      <c r="H546" s="271">
        <v>375.02999999999997</v>
      </c>
      <c r="I546" s="272"/>
      <c r="J546" s="268"/>
      <c r="K546" s="268"/>
      <c r="L546" s="273"/>
      <c r="M546" s="274"/>
      <c r="N546" s="275"/>
      <c r="O546" s="275"/>
      <c r="P546" s="275"/>
      <c r="Q546" s="275"/>
      <c r="R546" s="275"/>
      <c r="S546" s="275"/>
      <c r="T546" s="276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77" t="s">
        <v>178</v>
      </c>
      <c r="AU546" s="277" t="s">
        <v>85</v>
      </c>
      <c r="AV546" s="15" t="s">
        <v>174</v>
      </c>
      <c r="AW546" s="15" t="s">
        <v>32</v>
      </c>
      <c r="AX546" s="15" t="s">
        <v>83</v>
      </c>
      <c r="AY546" s="277" t="s">
        <v>168</v>
      </c>
    </row>
    <row r="547" s="2" customFormat="1" ht="24.15" customHeight="1">
      <c r="A547" s="39"/>
      <c r="B547" s="40"/>
      <c r="C547" s="228" t="s">
        <v>775</v>
      </c>
      <c r="D547" s="228" t="s">
        <v>170</v>
      </c>
      <c r="E547" s="229" t="s">
        <v>1356</v>
      </c>
      <c r="F547" s="230" t="s">
        <v>1357</v>
      </c>
      <c r="G547" s="231" t="s">
        <v>114</v>
      </c>
      <c r="H547" s="232">
        <v>750.05999999999995</v>
      </c>
      <c r="I547" s="233"/>
      <c r="J547" s="234">
        <f>ROUND(I547*H547,2)</f>
        <v>0</v>
      </c>
      <c r="K547" s="230" t="s">
        <v>173</v>
      </c>
      <c r="L547" s="45"/>
      <c r="M547" s="235" t="s">
        <v>1</v>
      </c>
      <c r="N547" s="236" t="s">
        <v>41</v>
      </c>
      <c r="O547" s="92"/>
      <c r="P547" s="237">
        <f>O547*H547</f>
        <v>0</v>
      </c>
      <c r="Q547" s="237">
        <v>0.0079000000000000008</v>
      </c>
      <c r="R547" s="237">
        <f>Q547*H547</f>
        <v>5.9254740000000004</v>
      </c>
      <c r="S547" s="237">
        <v>0</v>
      </c>
      <c r="T547" s="238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9" t="s">
        <v>174</v>
      </c>
      <c r="AT547" s="239" t="s">
        <v>170</v>
      </c>
      <c r="AU547" s="239" t="s">
        <v>85</v>
      </c>
      <c r="AY547" s="18" t="s">
        <v>168</v>
      </c>
      <c r="BE547" s="240">
        <f>IF(N547="základní",J547,0)</f>
        <v>0</v>
      </c>
      <c r="BF547" s="240">
        <f>IF(N547="snížená",J547,0)</f>
        <v>0</v>
      </c>
      <c r="BG547" s="240">
        <f>IF(N547="zákl. přenesená",J547,0)</f>
        <v>0</v>
      </c>
      <c r="BH547" s="240">
        <f>IF(N547="sníž. přenesená",J547,0)</f>
        <v>0</v>
      </c>
      <c r="BI547" s="240">
        <f>IF(N547="nulová",J547,0)</f>
        <v>0</v>
      </c>
      <c r="BJ547" s="18" t="s">
        <v>83</v>
      </c>
      <c r="BK547" s="240">
        <f>ROUND(I547*H547,2)</f>
        <v>0</v>
      </c>
      <c r="BL547" s="18" t="s">
        <v>174</v>
      </c>
      <c r="BM547" s="239" t="s">
        <v>1358</v>
      </c>
    </row>
    <row r="548" s="2" customFormat="1">
      <c r="A548" s="39"/>
      <c r="B548" s="40"/>
      <c r="C548" s="41"/>
      <c r="D548" s="241" t="s">
        <v>176</v>
      </c>
      <c r="E548" s="41"/>
      <c r="F548" s="242" t="s">
        <v>1359</v>
      </c>
      <c r="G548" s="41"/>
      <c r="H548" s="41"/>
      <c r="I548" s="243"/>
      <c r="J548" s="41"/>
      <c r="K548" s="41"/>
      <c r="L548" s="45"/>
      <c r="M548" s="244"/>
      <c r="N548" s="245"/>
      <c r="O548" s="92"/>
      <c r="P548" s="92"/>
      <c r="Q548" s="92"/>
      <c r="R548" s="92"/>
      <c r="S548" s="92"/>
      <c r="T548" s="93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T548" s="18" t="s">
        <v>176</v>
      </c>
      <c r="AU548" s="18" t="s">
        <v>85</v>
      </c>
    </row>
    <row r="549" s="13" customFormat="1">
      <c r="A549" s="13"/>
      <c r="B549" s="246"/>
      <c r="C549" s="247"/>
      <c r="D549" s="241" t="s">
        <v>178</v>
      </c>
      <c r="E549" s="248" t="s">
        <v>1</v>
      </c>
      <c r="F549" s="249" t="s">
        <v>1360</v>
      </c>
      <c r="G549" s="247"/>
      <c r="H549" s="248" t="s">
        <v>1</v>
      </c>
      <c r="I549" s="250"/>
      <c r="J549" s="247"/>
      <c r="K549" s="247"/>
      <c r="L549" s="251"/>
      <c r="M549" s="252"/>
      <c r="N549" s="253"/>
      <c r="O549" s="253"/>
      <c r="P549" s="253"/>
      <c r="Q549" s="253"/>
      <c r="R549" s="253"/>
      <c r="S549" s="253"/>
      <c r="T549" s="25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55" t="s">
        <v>178</v>
      </c>
      <c r="AU549" s="255" t="s">
        <v>85</v>
      </c>
      <c r="AV549" s="13" t="s">
        <v>83</v>
      </c>
      <c r="AW549" s="13" t="s">
        <v>32</v>
      </c>
      <c r="AX549" s="13" t="s">
        <v>76</v>
      </c>
      <c r="AY549" s="255" t="s">
        <v>168</v>
      </c>
    </row>
    <row r="550" s="14" customFormat="1">
      <c r="A550" s="14"/>
      <c r="B550" s="256"/>
      <c r="C550" s="257"/>
      <c r="D550" s="241" t="s">
        <v>178</v>
      </c>
      <c r="E550" s="258" t="s">
        <v>1</v>
      </c>
      <c r="F550" s="259" t="s">
        <v>1361</v>
      </c>
      <c r="G550" s="257"/>
      <c r="H550" s="260">
        <v>750.05999999999995</v>
      </c>
      <c r="I550" s="261"/>
      <c r="J550" s="257"/>
      <c r="K550" s="257"/>
      <c r="L550" s="262"/>
      <c r="M550" s="263"/>
      <c r="N550" s="264"/>
      <c r="O550" s="264"/>
      <c r="P550" s="264"/>
      <c r="Q550" s="264"/>
      <c r="R550" s="264"/>
      <c r="S550" s="264"/>
      <c r="T550" s="26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66" t="s">
        <v>178</v>
      </c>
      <c r="AU550" s="266" t="s">
        <v>85</v>
      </c>
      <c r="AV550" s="14" t="s">
        <v>85</v>
      </c>
      <c r="AW550" s="14" t="s">
        <v>32</v>
      </c>
      <c r="AX550" s="14" t="s">
        <v>76</v>
      </c>
      <c r="AY550" s="266" t="s">
        <v>168</v>
      </c>
    </row>
    <row r="551" s="15" customFormat="1">
      <c r="A551" s="15"/>
      <c r="B551" s="267"/>
      <c r="C551" s="268"/>
      <c r="D551" s="241" t="s">
        <v>178</v>
      </c>
      <c r="E551" s="269" t="s">
        <v>1</v>
      </c>
      <c r="F551" s="270" t="s">
        <v>183</v>
      </c>
      <c r="G551" s="268"/>
      <c r="H551" s="271">
        <v>750.05999999999995</v>
      </c>
      <c r="I551" s="272"/>
      <c r="J551" s="268"/>
      <c r="K551" s="268"/>
      <c r="L551" s="273"/>
      <c r="M551" s="274"/>
      <c r="N551" s="275"/>
      <c r="O551" s="275"/>
      <c r="P551" s="275"/>
      <c r="Q551" s="275"/>
      <c r="R551" s="275"/>
      <c r="S551" s="275"/>
      <c r="T551" s="276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77" t="s">
        <v>178</v>
      </c>
      <c r="AU551" s="277" t="s">
        <v>85</v>
      </c>
      <c r="AV551" s="15" t="s">
        <v>174</v>
      </c>
      <c r="AW551" s="15" t="s">
        <v>32</v>
      </c>
      <c r="AX551" s="15" t="s">
        <v>83</v>
      </c>
      <c r="AY551" s="277" t="s">
        <v>168</v>
      </c>
    </row>
    <row r="552" s="2" customFormat="1" ht="24.15" customHeight="1">
      <c r="A552" s="39"/>
      <c r="B552" s="40"/>
      <c r="C552" s="228" t="s">
        <v>781</v>
      </c>
      <c r="D552" s="228" t="s">
        <v>170</v>
      </c>
      <c r="E552" s="229" t="s">
        <v>1362</v>
      </c>
      <c r="F552" s="230" t="s">
        <v>1363</v>
      </c>
      <c r="G552" s="231" t="s">
        <v>114</v>
      </c>
      <c r="H552" s="232">
        <v>1843.7470000000001</v>
      </c>
      <c r="I552" s="233"/>
      <c r="J552" s="234">
        <f>ROUND(I552*H552,2)</f>
        <v>0</v>
      </c>
      <c r="K552" s="230" t="s">
        <v>173</v>
      </c>
      <c r="L552" s="45"/>
      <c r="M552" s="235" t="s">
        <v>1</v>
      </c>
      <c r="N552" s="236" t="s">
        <v>41</v>
      </c>
      <c r="O552" s="92"/>
      <c r="P552" s="237">
        <f>O552*H552</f>
        <v>0</v>
      </c>
      <c r="Q552" s="237">
        <v>0.00025999999999999998</v>
      </c>
      <c r="R552" s="237">
        <f>Q552*H552</f>
        <v>0.47937421999999996</v>
      </c>
      <c r="S552" s="237">
        <v>0</v>
      </c>
      <c r="T552" s="238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9" t="s">
        <v>174</v>
      </c>
      <c r="AT552" s="239" t="s">
        <v>170</v>
      </c>
      <c r="AU552" s="239" t="s">
        <v>85</v>
      </c>
      <c r="AY552" s="18" t="s">
        <v>168</v>
      </c>
      <c r="BE552" s="240">
        <f>IF(N552="základní",J552,0)</f>
        <v>0</v>
      </c>
      <c r="BF552" s="240">
        <f>IF(N552="snížená",J552,0)</f>
        <v>0</v>
      </c>
      <c r="BG552" s="240">
        <f>IF(N552="zákl. přenesená",J552,0)</f>
        <v>0</v>
      </c>
      <c r="BH552" s="240">
        <f>IF(N552="sníž. přenesená",J552,0)</f>
        <v>0</v>
      </c>
      <c r="BI552" s="240">
        <f>IF(N552="nulová",J552,0)</f>
        <v>0</v>
      </c>
      <c r="BJ552" s="18" t="s">
        <v>83</v>
      </c>
      <c r="BK552" s="240">
        <f>ROUND(I552*H552,2)</f>
        <v>0</v>
      </c>
      <c r="BL552" s="18" t="s">
        <v>174</v>
      </c>
      <c r="BM552" s="239" t="s">
        <v>1364</v>
      </c>
    </row>
    <row r="553" s="2" customFormat="1">
      <c r="A553" s="39"/>
      <c r="B553" s="40"/>
      <c r="C553" s="41"/>
      <c r="D553" s="241" t="s">
        <v>176</v>
      </c>
      <c r="E553" s="41"/>
      <c r="F553" s="242" t="s">
        <v>1365</v>
      </c>
      <c r="G553" s="41"/>
      <c r="H553" s="41"/>
      <c r="I553" s="243"/>
      <c r="J553" s="41"/>
      <c r="K553" s="41"/>
      <c r="L553" s="45"/>
      <c r="M553" s="244"/>
      <c r="N553" s="245"/>
      <c r="O553" s="92"/>
      <c r="P553" s="92"/>
      <c r="Q553" s="92"/>
      <c r="R553" s="92"/>
      <c r="S553" s="92"/>
      <c r="T553" s="93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176</v>
      </c>
      <c r="AU553" s="18" t="s">
        <v>85</v>
      </c>
    </row>
    <row r="554" s="14" customFormat="1">
      <c r="A554" s="14"/>
      <c r="B554" s="256"/>
      <c r="C554" s="257"/>
      <c r="D554" s="241" t="s">
        <v>178</v>
      </c>
      <c r="E554" s="258" t="s">
        <v>1</v>
      </c>
      <c r="F554" s="259" t="s">
        <v>1366</v>
      </c>
      <c r="G554" s="257"/>
      <c r="H554" s="260">
        <v>232.00700000000001</v>
      </c>
      <c r="I554" s="261"/>
      <c r="J554" s="257"/>
      <c r="K554" s="257"/>
      <c r="L554" s="262"/>
      <c r="M554" s="263"/>
      <c r="N554" s="264"/>
      <c r="O554" s="264"/>
      <c r="P554" s="264"/>
      <c r="Q554" s="264"/>
      <c r="R554" s="264"/>
      <c r="S554" s="264"/>
      <c r="T554" s="26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66" t="s">
        <v>178</v>
      </c>
      <c r="AU554" s="266" t="s">
        <v>85</v>
      </c>
      <c r="AV554" s="14" t="s">
        <v>85</v>
      </c>
      <c r="AW554" s="14" t="s">
        <v>32</v>
      </c>
      <c r="AX554" s="14" t="s">
        <v>76</v>
      </c>
      <c r="AY554" s="266" t="s">
        <v>168</v>
      </c>
    </row>
    <row r="555" s="14" customFormat="1">
      <c r="A555" s="14"/>
      <c r="B555" s="256"/>
      <c r="C555" s="257"/>
      <c r="D555" s="241" t="s">
        <v>178</v>
      </c>
      <c r="E555" s="258" t="s">
        <v>1</v>
      </c>
      <c r="F555" s="259" t="s">
        <v>1367</v>
      </c>
      <c r="G555" s="257"/>
      <c r="H555" s="260">
        <v>1587.4100000000001</v>
      </c>
      <c r="I555" s="261"/>
      <c r="J555" s="257"/>
      <c r="K555" s="257"/>
      <c r="L555" s="262"/>
      <c r="M555" s="263"/>
      <c r="N555" s="264"/>
      <c r="O555" s="264"/>
      <c r="P555" s="264"/>
      <c r="Q555" s="264"/>
      <c r="R555" s="264"/>
      <c r="S555" s="264"/>
      <c r="T555" s="265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6" t="s">
        <v>178</v>
      </c>
      <c r="AU555" s="266" t="s">
        <v>85</v>
      </c>
      <c r="AV555" s="14" t="s">
        <v>85</v>
      </c>
      <c r="AW555" s="14" t="s">
        <v>32</v>
      </c>
      <c r="AX555" s="14" t="s">
        <v>76</v>
      </c>
      <c r="AY555" s="266" t="s">
        <v>168</v>
      </c>
    </row>
    <row r="556" s="14" customFormat="1">
      <c r="A556" s="14"/>
      <c r="B556" s="256"/>
      <c r="C556" s="257"/>
      <c r="D556" s="241" t="s">
        <v>178</v>
      </c>
      <c r="E556" s="258" t="s">
        <v>1</v>
      </c>
      <c r="F556" s="259" t="s">
        <v>1368</v>
      </c>
      <c r="G556" s="257"/>
      <c r="H556" s="260">
        <v>24.329999999999998</v>
      </c>
      <c r="I556" s="261"/>
      <c r="J556" s="257"/>
      <c r="K556" s="257"/>
      <c r="L556" s="262"/>
      <c r="M556" s="263"/>
      <c r="N556" s="264"/>
      <c r="O556" s="264"/>
      <c r="P556" s="264"/>
      <c r="Q556" s="264"/>
      <c r="R556" s="264"/>
      <c r="S556" s="264"/>
      <c r="T556" s="26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66" t="s">
        <v>178</v>
      </c>
      <c r="AU556" s="266" t="s">
        <v>85</v>
      </c>
      <c r="AV556" s="14" t="s">
        <v>85</v>
      </c>
      <c r="AW556" s="14" t="s">
        <v>32</v>
      </c>
      <c r="AX556" s="14" t="s">
        <v>76</v>
      </c>
      <c r="AY556" s="266" t="s">
        <v>168</v>
      </c>
    </row>
    <row r="557" s="15" customFormat="1">
      <c r="A557" s="15"/>
      <c r="B557" s="267"/>
      <c r="C557" s="268"/>
      <c r="D557" s="241" t="s">
        <v>178</v>
      </c>
      <c r="E557" s="269" t="s">
        <v>1</v>
      </c>
      <c r="F557" s="270" t="s">
        <v>183</v>
      </c>
      <c r="G557" s="268"/>
      <c r="H557" s="271">
        <v>1843.7470000000001</v>
      </c>
      <c r="I557" s="272"/>
      <c r="J557" s="268"/>
      <c r="K557" s="268"/>
      <c r="L557" s="273"/>
      <c r="M557" s="274"/>
      <c r="N557" s="275"/>
      <c r="O557" s="275"/>
      <c r="P557" s="275"/>
      <c r="Q557" s="275"/>
      <c r="R557" s="275"/>
      <c r="S557" s="275"/>
      <c r="T557" s="276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77" t="s">
        <v>178</v>
      </c>
      <c r="AU557" s="277" t="s">
        <v>85</v>
      </c>
      <c r="AV557" s="15" t="s">
        <v>174</v>
      </c>
      <c r="AW557" s="15" t="s">
        <v>32</v>
      </c>
      <c r="AX557" s="15" t="s">
        <v>83</v>
      </c>
      <c r="AY557" s="277" t="s">
        <v>168</v>
      </c>
    </row>
    <row r="558" s="2" customFormat="1" ht="24.15" customHeight="1">
      <c r="A558" s="39"/>
      <c r="B558" s="40"/>
      <c r="C558" s="228" t="s">
        <v>793</v>
      </c>
      <c r="D558" s="228" t="s">
        <v>170</v>
      </c>
      <c r="E558" s="229" t="s">
        <v>1369</v>
      </c>
      <c r="F558" s="230" t="s">
        <v>1370</v>
      </c>
      <c r="G558" s="231" t="s">
        <v>114</v>
      </c>
      <c r="H558" s="232">
        <v>232.00700000000001</v>
      </c>
      <c r="I558" s="233"/>
      <c r="J558" s="234">
        <f>ROUND(I558*H558,2)</f>
        <v>0</v>
      </c>
      <c r="K558" s="230" t="s">
        <v>173</v>
      </c>
      <c r="L558" s="45"/>
      <c r="M558" s="235" t="s">
        <v>1</v>
      </c>
      <c r="N558" s="236" t="s">
        <v>41</v>
      </c>
      <c r="O558" s="92"/>
      <c r="P558" s="237">
        <f>O558*H558</f>
        <v>0</v>
      </c>
      <c r="Q558" s="237">
        <v>0.015400000000000001</v>
      </c>
      <c r="R558" s="237">
        <f>Q558*H558</f>
        <v>3.5729078000000003</v>
      </c>
      <c r="S558" s="237">
        <v>0</v>
      </c>
      <c r="T558" s="238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39" t="s">
        <v>174</v>
      </c>
      <c r="AT558" s="239" t="s">
        <v>170</v>
      </c>
      <c r="AU558" s="239" t="s">
        <v>85</v>
      </c>
      <c r="AY558" s="18" t="s">
        <v>168</v>
      </c>
      <c r="BE558" s="240">
        <f>IF(N558="základní",J558,0)</f>
        <v>0</v>
      </c>
      <c r="BF558" s="240">
        <f>IF(N558="snížená",J558,0)</f>
        <v>0</v>
      </c>
      <c r="BG558" s="240">
        <f>IF(N558="zákl. přenesená",J558,0)</f>
        <v>0</v>
      </c>
      <c r="BH558" s="240">
        <f>IF(N558="sníž. přenesená",J558,0)</f>
        <v>0</v>
      </c>
      <c r="BI558" s="240">
        <f>IF(N558="nulová",J558,0)</f>
        <v>0</v>
      </c>
      <c r="BJ558" s="18" t="s">
        <v>83</v>
      </c>
      <c r="BK558" s="240">
        <f>ROUND(I558*H558,2)</f>
        <v>0</v>
      </c>
      <c r="BL558" s="18" t="s">
        <v>174</v>
      </c>
      <c r="BM558" s="239" t="s">
        <v>1371</v>
      </c>
    </row>
    <row r="559" s="2" customFormat="1">
      <c r="A559" s="39"/>
      <c r="B559" s="40"/>
      <c r="C559" s="41"/>
      <c r="D559" s="241" t="s">
        <v>176</v>
      </c>
      <c r="E559" s="41"/>
      <c r="F559" s="242" t="s">
        <v>1372</v>
      </c>
      <c r="G559" s="41"/>
      <c r="H559" s="41"/>
      <c r="I559" s="243"/>
      <c r="J559" s="41"/>
      <c r="K559" s="41"/>
      <c r="L559" s="45"/>
      <c r="M559" s="244"/>
      <c r="N559" s="245"/>
      <c r="O559" s="92"/>
      <c r="P559" s="92"/>
      <c r="Q559" s="92"/>
      <c r="R559" s="92"/>
      <c r="S559" s="92"/>
      <c r="T559" s="93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T559" s="18" t="s">
        <v>176</v>
      </c>
      <c r="AU559" s="18" t="s">
        <v>85</v>
      </c>
    </row>
    <row r="560" s="14" customFormat="1">
      <c r="A560" s="14"/>
      <c r="B560" s="256"/>
      <c r="C560" s="257"/>
      <c r="D560" s="241" t="s">
        <v>178</v>
      </c>
      <c r="E560" s="258" t="s">
        <v>1</v>
      </c>
      <c r="F560" s="259" t="s">
        <v>1373</v>
      </c>
      <c r="G560" s="257"/>
      <c r="H560" s="260">
        <v>181.11099999999999</v>
      </c>
      <c r="I560" s="261"/>
      <c r="J560" s="257"/>
      <c r="K560" s="257"/>
      <c r="L560" s="262"/>
      <c r="M560" s="263"/>
      <c r="N560" s="264"/>
      <c r="O560" s="264"/>
      <c r="P560" s="264"/>
      <c r="Q560" s="264"/>
      <c r="R560" s="264"/>
      <c r="S560" s="264"/>
      <c r="T560" s="26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66" t="s">
        <v>178</v>
      </c>
      <c r="AU560" s="266" t="s">
        <v>85</v>
      </c>
      <c r="AV560" s="14" t="s">
        <v>85</v>
      </c>
      <c r="AW560" s="14" t="s">
        <v>32</v>
      </c>
      <c r="AX560" s="14" t="s">
        <v>76</v>
      </c>
      <c r="AY560" s="266" t="s">
        <v>168</v>
      </c>
    </row>
    <row r="561" s="14" customFormat="1">
      <c r="A561" s="14"/>
      <c r="B561" s="256"/>
      <c r="C561" s="257"/>
      <c r="D561" s="241" t="s">
        <v>178</v>
      </c>
      <c r="E561" s="258" t="s">
        <v>1</v>
      </c>
      <c r="F561" s="259" t="s">
        <v>1374</v>
      </c>
      <c r="G561" s="257"/>
      <c r="H561" s="260">
        <v>55.536000000000001</v>
      </c>
      <c r="I561" s="261"/>
      <c r="J561" s="257"/>
      <c r="K561" s="257"/>
      <c r="L561" s="262"/>
      <c r="M561" s="263"/>
      <c r="N561" s="264"/>
      <c r="O561" s="264"/>
      <c r="P561" s="264"/>
      <c r="Q561" s="264"/>
      <c r="R561" s="264"/>
      <c r="S561" s="264"/>
      <c r="T561" s="265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6" t="s">
        <v>178</v>
      </c>
      <c r="AU561" s="266" t="s">
        <v>85</v>
      </c>
      <c r="AV561" s="14" t="s">
        <v>85</v>
      </c>
      <c r="AW561" s="14" t="s">
        <v>32</v>
      </c>
      <c r="AX561" s="14" t="s">
        <v>76</v>
      </c>
      <c r="AY561" s="266" t="s">
        <v>168</v>
      </c>
    </row>
    <row r="562" s="14" customFormat="1">
      <c r="A562" s="14"/>
      <c r="B562" s="256"/>
      <c r="C562" s="257"/>
      <c r="D562" s="241" t="s">
        <v>178</v>
      </c>
      <c r="E562" s="258" t="s">
        <v>1</v>
      </c>
      <c r="F562" s="259" t="s">
        <v>1083</v>
      </c>
      <c r="G562" s="257"/>
      <c r="H562" s="260">
        <v>-4.6399999999999997</v>
      </c>
      <c r="I562" s="261"/>
      <c r="J562" s="257"/>
      <c r="K562" s="257"/>
      <c r="L562" s="262"/>
      <c r="M562" s="263"/>
      <c r="N562" s="264"/>
      <c r="O562" s="264"/>
      <c r="P562" s="264"/>
      <c r="Q562" s="264"/>
      <c r="R562" s="264"/>
      <c r="S562" s="264"/>
      <c r="T562" s="265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6" t="s">
        <v>178</v>
      </c>
      <c r="AU562" s="266" t="s">
        <v>85</v>
      </c>
      <c r="AV562" s="14" t="s">
        <v>85</v>
      </c>
      <c r="AW562" s="14" t="s">
        <v>32</v>
      </c>
      <c r="AX562" s="14" t="s">
        <v>76</v>
      </c>
      <c r="AY562" s="266" t="s">
        <v>168</v>
      </c>
    </row>
    <row r="563" s="15" customFormat="1">
      <c r="A563" s="15"/>
      <c r="B563" s="267"/>
      <c r="C563" s="268"/>
      <c r="D563" s="241" t="s">
        <v>178</v>
      </c>
      <c r="E563" s="269" t="s">
        <v>1</v>
      </c>
      <c r="F563" s="270" t="s">
        <v>183</v>
      </c>
      <c r="G563" s="268"/>
      <c r="H563" s="271">
        <v>232.00700000000001</v>
      </c>
      <c r="I563" s="272"/>
      <c r="J563" s="268"/>
      <c r="K563" s="268"/>
      <c r="L563" s="273"/>
      <c r="M563" s="274"/>
      <c r="N563" s="275"/>
      <c r="O563" s="275"/>
      <c r="P563" s="275"/>
      <c r="Q563" s="275"/>
      <c r="R563" s="275"/>
      <c r="S563" s="275"/>
      <c r="T563" s="276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77" t="s">
        <v>178</v>
      </c>
      <c r="AU563" s="277" t="s">
        <v>85</v>
      </c>
      <c r="AV563" s="15" t="s">
        <v>174</v>
      </c>
      <c r="AW563" s="15" t="s">
        <v>32</v>
      </c>
      <c r="AX563" s="15" t="s">
        <v>83</v>
      </c>
      <c r="AY563" s="277" t="s">
        <v>168</v>
      </c>
    </row>
    <row r="564" s="2" customFormat="1" ht="24.15" customHeight="1">
      <c r="A564" s="39"/>
      <c r="B564" s="40"/>
      <c r="C564" s="228" t="s">
        <v>800</v>
      </c>
      <c r="D564" s="228" t="s">
        <v>170</v>
      </c>
      <c r="E564" s="229" t="s">
        <v>1375</v>
      </c>
      <c r="F564" s="230" t="s">
        <v>1376</v>
      </c>
      <c r="G564" s="231" t="s">
        <v>114</v>
      </c>
      <c r="H564" s="232">
        <v>1587.4100000000001</v>
      </c>
      <c r="I564" s="233"/>
      <c r="J564" s="234">
        <f>ROUND(I564*H564,2)</f>
        <v>0</v>
      </c>
      <c r="K564" s="230" t="s">
        <v>173</v>
      </c>
      <c r="L564" s="45"/>
      <c r="M564" s="235" t="s">
        <v>1</v>
      </c>
      <c r="N564" s="236" t="s">
        <v>41</v>
      </c>
      <c r="O564" s="92"/>
      <c r="P564" s="237">
        <f>O564*H564</f>
        <v>0</v>
      </c>
      <c r="Q564" s="237">
        <v>0.018380000000000001</v>
      </c>
      <c r="R564" s="237">
        <f>Q564*H564</f>
        <v>29.176595800000001</v>
      </c>
      <c r="S564" s="237">
        <v>0</v>
      </c>
      <c r="T564" s="238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39" t="s">
        <v>174</v>
      </c>
      <c r="AT564" s="239" t="s">
        <v>170</v>
      </c>
      <c r="AU564" s="239" t="s">
        <v>85</v>
      </c>
      <c r="AY564" s="18" t="s">
        <v>168</v>
      </c>
      <c r="BE564" s="240">
        <f>IF(N564="základní",J564,0)</f>
        <v>0</v>
      </c>
      <c r="BF564" s="240">
        <f>IF(N564="snížená",J564,0)</f>
        <v>0</v>
      </c>
      <c r="BG564" s="240">
        <f>IF(N564="zákl. přenesená",J564,0)</f>
        <v>0</v>
      </c>
      <c r="BH564" s="240">
        <f>IF(N564="sníž. přenesená",J564,0)</f>
        <v>0</v>
      </c>
      <c r="BI564" s="240">
        <f>IF(N564="nulová",J564,0)</f>
        <v>0</v>
      </c>
      <c r="BJ564" s="18" t="s">
        <v>83</v>
      </c>
      <c r="BK564" s="240">
        <f>ROUND(I564*H564,2)</f>
        <v>0</v>
      </c>
      <c r="BL564" s="18" t="s">
        <v>174</v>
      </c>
      <c r="BM564" s="239" t="s">
        <v>1377</v>
      </c>
    </row>
    <row r="565" s="2" customFormat="1">
      <c r="A565" s="39"/>
      <c r="B565" s="40"/>
      <c r="C565" s="41"/>
      <c r="D565" s="241" t="s">
        <v>176</v>
      </c>
      <c r="E565" s="41"/>
      <c r="F565" s="242" t="s">
        <v>1378</v>
      </c>
      <c r="G565" s="41"/>
      <c r="H565" s="41"/>
      <c r="I565" s="243"/>
      <c r="J565" s="41"/>
      <c r="K565" s="41"/>
      <c r="L565" s="45"/>
      <c r="M565" s="244"/>
      <c r="N565" s="245"/>
      <c r="O565" s="92"/>
      <c r="P565" s="92"/>
      <c r="Q565" s="92"/>
      <c r="R565" s="92"/>
      <c r="S565" s="92"/>
      <c r="T565" s="93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176</v>
      </c>
      <c r="AU565" s="18" t="s">
        <v>85</v>
      </c>
    </row>
    <row r="566" s="14" customFormat="1">
      <c r="A566" s="14"/>
      <c r="B566" s="256"/>
      <c r="C566" s="257"/>
      <c r="D566" s="241" t="s">
        <v>178</v>
      </c>
      <c r="E566" s="258" t="s">
        <v>1</v>
      </c>
      <c r="F566" s="259" t="s">
        <v>1379</v>
      </c>
      <c r="G566" s="257"/>
      <c r="H566" s="260">
        <v>89.316000000000002</v>
      </c>
      <c r="I566" s="261"/>
      <c r="J566" s="257"/>
      <c r="K566" s="257"/>
      <c r="L566" s="262"/>
      <c r="M566" s="263"/>
      <c r="N566" s="264"/>
      <c r="O566" s="264"/>
      <c r="P566" s="264"/>
      <c r="Q566" s="264"/>
      <c r="R566" s="264"/>
      <c r="S566" s="264"/>
      <c r="T566" s="26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66" t="s">
        <v>178</v>
      </c>
      <c r="AU566" s="266" t="s">
        <v>85</v>
      </c>
      <c r="AV566" s="14" t="s">
        <v>85</v>
      </c>
      <c r="AW566" s="14" t="s">
        <v>32</v>
      </c>
      <c r="AX566" s="14" t="s">
        <v>76</v>
      </c>
      <c r="AY566" s="266" t="s">
        <v>168</v>
      </c>
    </row>
    <row r="567" s="14" customFormat="1">
      <c r="A567" s="14"/>
      <c r="B567" s="256"/>
      <c r="C567" s="257"/>
      <c r="D567" s="241" t="s">
        <v>178</v>
      </c>
      <c r="E567" s="258" t="s">
        <v>1</v>
      </c>
      <c r="F567" s="259" t="s">
        <v>1380</v>
      </c>
      <c r="G567" s="257"/>
      <c r="H567" s="260">
        <v>89.069999999999993</v>
      </c>
      <c r="I567" s="261"/>
      <c r="J567" s="257"/>
      <c r="K567" s="257"/>
      <c r="L567" s="262"/>
      <c r="M567" s="263"/>
      <c r="N567" s="264"/>
      <c r="O567" s="264"/>
      <c r="P567" s="264"/>
      <c r="Q567" s="264"/>
      <c r="R567" s="264"/>
      <c r="S567" s="264"/>
      <c r="T567" s="265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66" t="s">
        <v>178</v>
      </c>
      <c r="AU567" s="266" t="s">
        <v>85</v>
      </c>
      <c r="AV567" s="14" t="s">
        <v>85</v>
      </c>
      <c r="AW567" s="14" t="s">
        <v>32</v>
      </c>
      <c r="AX567" s="14" t="s">
        <v>76</v>
      </c>
      <c r="AY567" s="266" t="s">
        <v>168</v>
      </c>
    </row>
    <row r="568" s="14" customFormat="1">
      <c r="A568" s="14"/>
      <c r="B568" s="256"/>
      <c r="C568" s="257"/>
      <c r="D568" s="241" t="s">
        <v>178</v>
      </c>
      <c r="E568" s="258" t="s">
        <v>1</v>
      </c>
      <c r="F568" s="259" t="s">
        <v>1381</v>
      </c>
      <c r="G568" s="257"/>
      <c r="H568" s="260">
        <v>96.364000000000004</v>
      </c>
      <c r="I568" s="261"/>
      <c r="J568" s="257"/>
      <c r="K568" s="257"/>
      <c r="L568" s="262"/>
      <c r="M568" s="263"/>
      <c r="N568" s="264"/>
      <c r="O568" s="264"/>
      <c r="P568" s="264"/>
      <c r="Q568" s="264"/>
      <c r="R568" s="264"/>
      <c r="S568" s="264"/>
      <c r="T568" s="265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66" t="s">
        <v>178</v>
      </c>
      <c r="AU568" s="266" t="s">
        <v>85</v>
      </c>
      <c r="AV568" s="14" t="s">
        <v>85</v>
      </c>
      <c r="AW568" s="14" t="s">
        <v>32</v>
      </c>
      <c r="AX568" s="14" t="s">
        <v>76</v>
      </c>
      <c r="AY568" s="266" t="s">
        <v>168</v>
      </c>
    </row>
    <row r="569" s="14" customFormat="1">
      <c r="A569" s="14"/>
      <c r="B569" s="256"/>
      <c r="C569" s="257"/>
      <c r="D569" s="241" t="s">
        <v>178</v>
      </c>
      <c r="E569" s="258" t="s">
        <v>1</v>
      </c>
      <c r="F569" s="259" t="s">
        <v>1382</v>
      </c>
      <c r="G569" s="257"/>
      <c r="H569" s="260">
        <v>48.284999999999997</v>
      </c>
      <c r="I569" s="261"/>
      <c r="J569" s="257"/>
      <c r="K569" s="257"/>
      <c r="L569" s="262"/>
      <c r="M569" s="263"/>
      <c r="N569" s="264"/>
      <c r="O569" s="264"/>
      <c r="P569" s="264"/>
      <c r="Q569" s="264"/>
      <c r="R569" s="264"/>
      <c r="S569" s="264"/>
      <c r="T569" s="265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6" t="s">
        <v>178</v>
      </c>
      <c r="AU569" s="266" t="s">
        <v>85</v>
      </c>
      <c r="AV569" s="14" t="s">
        <v>85</v>
      </c>
      <c r="AW569" s="14" t="s">
        <v>32</v>
      </c>
      <c r="AX569" s="14" t="s">
        <v>76</v>
      </c>
      <c r="AY569" s="266" t="s">
        <v>168</v>
      </c>
    </row>
    <row r="570" s="14" customFormat="1">
      <c r="A570" s="14"/>
      <c r="B570" s="256"/>
      <c r="C570" s="257"/>
      <c r="D570" s="241" t="s">
        <v>178</v>
      </c>
      <c r="E570" s="258" t="s">
        <v>1</v>
      </c>
      <c r="F570" s="259" t="s">
        <v>1383</v>
      </c>
      <c r="G570" s="257"/>
      <c r="H570" s="260">
        <v>39.780999999999999</v>
      </c>
      <c r="I570" s="261"/>
      <c r="J570" s="257"/>
      <c r="K570" s="257"/>
      <c r="L570" s="262"/>
      <c r="M570" s="263"/>
      <c r="N570" s="264"/>
      <c r="O570" s="264"/>
      <c r="P570" s="264"/>
      <c r="Q570" s="264"/>
      <c r="R570" s="264"/>
      <c r="S570" s="264"/>
      <c r="T570" s="265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6" t="s">
        <v>178</v>
      </c>
      <c r="AU570" s="266" t="s">
        <v>85</v>
      </c>
      <c r="AV570" s="14" t="s">
        <v>85</v>
      </c>
      <c r="AW570" s="14" t="s">
        <v>32</v>
      </c>
      <c r="AX570" s="14" t="s">
        <v>76</v>
      </c>
      <c r="AY570" s="266" t="s">
        <v>168</v>
      </c>
    </row>
    <row r="571" s="14" customFormat="1">
      <c r="A571" s="14"/>
      <c r="B571" s="256"/>
      <c r="C571" s="257"/>
      <c r="D571" s="241" t="s">
        <v>178</v>
      </c>
      <c r="E571" s="258" t="s">
        <v>1</v>
      </c>
      <c r="F571" s="259" t="s">
        <v>1384</v>
      </c>
      <c r="G571" s="257"/>
      <c r="H571" s="260">
        <v>45.463999999999999</v>
      </c>
      <c r="I571" s="261"/>
      <c r="J571" s="257"/>
      <c r="K571" s="257"/>
      <c r="L571" s="262"/>
      <c r="M571" s="263"/>
      <c r="N571" s="264"/>
      <c r="O571" s="264"/>
      <c r="P571" s="264"/>
      <c r="Q571" s="264"/>
      <c r="R571" s="264"/>
      <c r="S571" s="264"/>
      <c r="T571" s="265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66" t="s">
        <v>178</v>
      </c>
      <c r="AU571" s="266" t="s">
        <v>85</v>
      </c>
      <c r="AV571" s="14" t="s">
        <v>85</v>
      </c>
      <c r="AW571" s="14" t="s">
        <v>32</v>
      </c>
      <c r="AX571" s="14" t="s">
        <v>76</v>
      </c>
      <c r="AY571" s="266" t="s">
        <v>168</v>
      </c>
    </row>
    <row r="572" s="14" customFormat="1">
      <c r="A572" s="14"/>
      <c r="B572" s="256"/>
      <c r="C572" s="257"/>
      <c r="D572" s="241" t="s">
        <v>178</v>
      </c>
      <c r="E572" s="258" t="s">
        <v>1</v>
      </c>
      <c r="F572" s="259" t="s">
        <v>1385</v>
      </c>
      <c r="G572" s="257"/>
      <c r="H572" s="260">
        <v>61.003999999999998</v>
      </c>
      <c r="I572" s="261"/>
      <c r="J572" s="257"/>
      <c r="K572" s="257"/>
      <c r="L572" s="262"/>
      <c r="M572" s="263"/>
      <c r="N572" s="264"/>
      <c r="O572" s="264"/>
      <c r="P572" s="264"/>
      <c r="Q572" s="264"/>
      <c r="R572" s="264"/>
      <c r="S572" s="264"/>
      <c r="T572" s="26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6" t="s">
        <v>178</v>
      </c>
      <c r="AU572" s="266" t="s">
        <v>85</v>
      </c>
      <c r="AV572" s="14" t="s">
        <v>85</v>
      </c>
      <c r="AW572" s="14" t="s">
        <v>32</v>
      </c>
      <c r="AX572" s="14" t="s">
        <v>76</v>
      </c>
      <c r="AY572" s="266" t="s">
        <v>168</v>
      </c>
    </row>
    <row r="573" s="14" customFormat="1">
      <c r="A573" s="14"/>
      <c r="B573" s="256"/>
      <c r="C573" s="257"/>
      <c r="D573" s="241" t="s">
        <v>178</v>
      </c>
      <c r="E573" s="258" t="s">
        <v>1</v>
      </c>
      <c r="F573" s="259" t="s">
        <v>1386</v>
      </c>
      <c r="G573" s="257"/>
      <c r="H573" s="260">
        <v>53.444000000000003</v>
      </c>
      <c r="I573" s="261"/>
      <c r="J573" s="257"/>
      <c r="K573" s="257"/>
      <c r="L573" s="262"/>
      <c r="M573" s="263"/>
      <c r="N573" s="264"/>
      <c r="O573" s="264"/>
      <c r="P573" s="264"/>
      <c r="Q573" s="264"/>
      <c r="R573" s="264"/>
      <c r="S573" s="264"/>
      <c r="T573" s="26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6" t="s">
        <v>178</v>
      </c>
      <c r="AU573" s="266" t="s">
        <v>85</v>
      </c>
      <c r="AV573" s="14" t="s">
        <v>85</v>
      </c>
      <c r="AW573" s="14" t="s">
        <v>32</v>
      </c>
      <c r="AX573" s="14" t="s">
        <v>76</v>
      </c>
      <c r="AY573" s="266" t="s">
        <v>168</v>
      </c>
    </row>
    <row r="574" s="14" customFormat="1">
      <c r="A574" s="14"/>
      <c r="B574" s="256"/>
      <c r="C574" s="257"/>
      <c r="D574" s="241" t="s">
        <v>178</v>
      </c>
      <c r="E574" s="258" t="s">
        <v>1</v>
      </c>
      <c r="F574" s="259" t="s">
        <v>1387</v>
      </c>
      <c r="G574" s="257"/>
      <c r="H574" s="260">
        <v>23.821000000000002</v>
      </c>
      <c r="I574" s="261"/>
      <c r="J574" s="257"/>
      <c r="K574" s="257"/>
      <c r="L574" s="262"/>
      <c r="M574" s="263"/>
      <c r="N574" s="264"/>
      <c r="O574" s="264"/>
      <c r="P574" s="264"/>
      <c r="Q574" s="264"/>
      <c r="R574" s="264"/>
      <c r="S574" s="264"/>
      <c r="T574" s="26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6" t="s">
        <v>178</v>
      </c>
      <c r="AU574" s="266" t="s">
        <v>85</v>
      </c>
      <c r="AV574" s="14" t="s">
        <v>85</v>
      </c>
      <c r="AW574" s="14" t="s">
        <v>32</v>
      </c>
      <c r="AX574" s="14" t="s">
        <v>76</v>
      </c>
      <c r="AY574" s="266" t="s">
        <v>168</v>
      </c>
    </row>
    <row r="575" s="14" customFormat="1">
      <c r="A575" s="14"/>
      <c r="B575" s="256"/>
      <c r="C575" s="257"/>
      <c r="D575" s="241" t="s">
        <v>178</v>
      </c>
      <c r="E575" s="258" t="s">
        <v>1</v>
      </c>
      <c r="F575" s="259" t="s">
        <v>1388</v>
      </c>
      <c r="G575" s="257"/>
      <c r="H575" s="260">
        <v>78.75</v>
      </c>
      <c r="I575" s="261"/>
      <c r="J575" s="257"/>
      <c r="K575" s="257"/>
      <c r="L575" s="262"/>
      <c r="M575" s="263"/>
      <c r="N575" s="264"/>
      <c r="O575" s="264"/>
      <c r="P575" s="264"/>
      <c r="Q575" s="264"/>
      <c r="R575" s="264"/>
      <c r="S575" s="264"/>
      <c r="T575" s="26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6" t="s">
        <v>178</v>
      </c>
      <c r="AU575" s="266" t="s">
        <v>85</v>
      </c>
      <c r="AV575" s="14" t="s">
        <v>85</v>
      </c>
      <c r="AW575" s="14" t="s">
        <v>32</v>
      </c>
      <c r="AX575" s="14" t="s">
        <v>76</v>
      </c>
      <c r="AY575" s="266" t="s">
        <v>168</v>
      </c>
    </row>
    <row r="576" s="14" customFormat="1">
      <c r="A576" s="14"/>
      <c r="B576" s="256"/>
      <c r="C576" s="257"/>
      <c r="D576" s="241" t="s">
        <v>178</v>
      </c>
      <c r="E576" s="258" t="s">
        <v>1</v>
      </c>
      <c r="F576" s="259" t="s">
        <v>1389</v>
      </c>
      <c r="G576" s="257"/>
      <c r="H576" s="260">
        <v>173.14500000000001</v>
      </c>
      <c r="I576" s="261"/>
      <c r="J576" s="257"/>
      <c r="K576" s="257"/>
      <c r="L576" s="262"/>
      <c r="M576" s="263"/>
      <c r="N576" s="264"/>
      <c r="O576" s="264"/>
      <c r="P576" s="264"/>
      <c r="Q576" s="264"/>
      <c r="R576" s="264"/>
      <c r="S576" s="264"/>
      <c r="T576" s="26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6" t="s">
        <v>178</v>
      </c>
      <c r="AU576" s="266" t="s">
        <v>85</v>
      </c>
      <c r="AV576" s="14" t="s">
        <v>85</v>
      </c>
      <c r="AW576" s="14" t="s">
        <v>32</v>
      </c>
      <c r="AX576" s="14" t="s">
        <v>76</v>
      </c>
      <c r="AY576" s="266" t="s">
        <v>168</v>
      </c>
    </row>
    <row r="577" s="14" customFormat="1">
      <c r="A577" s="14"/>
      <c r="B577" s="256"/>
      <c r="C577" s="257"/>
      <c r="D577" s="241" t="s">
        <v>178</v>
      </c>
      <c r="E577" s="258" t="s">
        <v>1</v>
      </c>
      <c r="F577" s="259" t="s">
        <v>1390</v>
      </c>
      <c r="G577" s="257"/>
      <c r="H577" s="260">
        <v>120.95999999999999</v>
      </c>
      <c r="I577" s="261"/>
      <c r="J577" s="257"/>
      <c r="K577" s="257"/>
      <c r="L577" s="262"/>
      <c r="M577" s="263"/>
      <c r="N577" s="264"/>
      <c r="O577" s="264"/>
      <c r="P577" s="264"/>
      <c r="Q577" s="264"/>
      <c r="R577" s="264"/>
      <c r="S577" s="264"/>
      <c r="T577" s="26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66" t="s">
        <v>178</v>
      </c>
      <c r="AU577" s="266" t="s">
        <v>85</v>
      </c>
      <c r="AV577" s="14" t="s">
        <v>85</v>
      </c>
      <c r="AW577" s="14" t="s">
        <v>32</v>
      </c>
      <c r="AX577" s="14" t="s">
        <v>76</v>
      </c>
      <c r="AY577" s="266" t="s">
        <v>168</v>
      </c>
    </row>
    <row r="578" s="14" customFormat="1">
      <c r="A578" s="14"/>
      <c r="B578" s="256"/>
      <c r="C578" s="257"/>
      <c r="D578" s="241" t="s">
        <v>178</v>
      </c>
      <c r="E578" s="258" t="s">
        <v>1</v>
      </c>
      <c r="F578" s="259" t="s">
        <v>1391</v>
      </c>
      <c r="G578" s="257"/>
      <c r="H578" s="260">
        <v>79.784999999999997</v>
      </c>
      <c r="I578" s="261"/>
      <c r="J578" s="257"/>
      <c r="K578" s="257"/>
      <c r="L578" s="262"/>
      <c r="M578" s="263"/>
      <c r="N578" s="264"/>
      <c r="O578" s="264"/>
      <c r="P578" s="264"/>
      <c r="Q578" s="264"/>
      <c r="R578" s="264"/>
      <c r="S578" s="264"/>
      <c r="T578" s="265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6" t="s">
        <v>178</v>
      </c>
      <c r="AU578" s="266" t="s">
        <v>85</v>
      </c>
      <c r="AV578" s="14" t="s">
        <v>85</v>
      </c>
      <c r="AW578" s="14" t="s">
        <v>32</v>
      </c>
      <c r="AX578" s="14" t="s">
        <v>76</v>
      </c>
      <c r="AY578" s="266" t="s">
        <v>168</v>
      </c>
    </row>
    <row r="579" s="14" customFormat="1">
      <c r="A579" s="14"/>
      <c r="B579" s="256"/>
      <c r="C579" s="257"/>
      <c r="D579" s="241" t="s">
        <v>178</v>
      </c>
      <c r="E579" s="258" t="s">
        <v>1</v>
      </c>
      <c r="F579" s="259" t="s">
        <v>1392</v>
      </c>
      <c r="G579" s="257"/>
      <c r="H579" s="260">
        <v>68.739999999999995</v>
      </c>
      <c r="I579" s="261"/>
      <c r="J579" s="257"/>
      <c r="K579" s="257"/>
      <c r="L579" s="262"/>
      <c r="M579" s="263"/>
      <c r="N579" s="264"/>
      <c r="O579" s="264"/>
      <c r="P579" s="264"/>
      <c r="Q579" s="264"/>
      <c r="R579" s="264"/>
      <c r="S579" s="264"/>
      <c r="T579" s="26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66" t="s">
        <v>178</v>
      </c>
      <c r="AU579" s="266" t="s">
        <v>85</v>
      </c>
      <c r="AV579" s="14" t="s">
        <v>85</v>
      </c>
      <c r="AW579" s="14" t="s">
        <v>32</v>
      </c>
      <c r="AX579" s="14" t="s">
        <v>76</v>
      </c>
      <c r="AY579" s="266" t="s">
        <v>168</v>
      </c>
    </row>
    <row r="580" s="14" customFormat="1">
      <c r="A580" s="14"/>
      <c r="B580" s="256"/>
      <c r="C580" s="257"/>
      <c r="D580" s="241" t="s">
        <v>178</v>
      </c>
      <c r="E580" s="258" t="s">
        <v>1</v>
      </c>
      <c r="F580" s="259" t="s">
        <v>1393</v>
      </c>
      <c r="G580" s="257"/>
      <c r="H580" s="260">
        <v>53.274999999999999</v>
      </c>
      <c r="I580" s="261"/>
      <c r="J580" s="257"/>
      <c r="K580" s="257"/>
      <c r="L580" s="262"/>
      <c r="M580" s="263"/>
      <c r="N580" s="264"/>
      <c r="O580" s="264"/>
      <c r="P580" s="264"/>
      <c r="Q580" s="264"/>
      <c r="R580" s="264"/>
      <c r="S580" s="264"/>
      <c r="T580" s="26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66" t="s">
        <v>178</v>
      </c>
      <c r="AU580" s="266" t="s">
        <v>85</v>
      </c>
      <c r="AV580" s="14" t="s">
        <v>85</v>
      </c>
      <c r="AW580" s="14" t="s">
        <v>32</v>
      </c>
      <c r="AX580" s="14" t="s">
        <v>76</v>
      </c>
      <c r="AY580" s="266" t="s">
        <v>168</v>
      </c>
    </row>
    <row r="581" s="14" customFormat="1">
      <c r="A581" s="14"/>
      <c r="B581" s="256"/>
      <c r="C581" s="257"/>
      <c r="D581" s="241" t="s">
        <v>178</v>
      </c>
      <c r="E581" s="258" t="s">
        <v>1</v>
      </c>
      <c r="F581" s="259" t="s">
        <v>1394</v>
      </c>
      <c r="G581" s="257"/>
      <c r="H581" s="260">
        <v>25.704999999999998</v>
      </c>
      <c r="I581" s="261"/>
      <c r="J581" s="257"/>
      <c r="K581" s="257"/>
      <c r="L581" s="262"/>
      <c r="M581" s="263"/>
      <c r="N581" s="264"/>
      <c r="O581" s="264"/>
      <c r="P581" s="264"/>
      <c r="Q581" s="264"/>
      <c r="R581" s="264"/>
      <c r="S581" s="264"/>
      <c r="T581" s="26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6" t="s">
        <v>178</v>
      </c>
      <c r="AU581" s="266" t="s">
        <v>85</v>
      </c>
      <c r="AV581" s="14" t="s">
        <v>85</v>
      </c>
      <c r="AW581" s="14" t="s">
        <v>32</v>
      </c>
      <c r="AX581" s="14" t="s">
        <v>76</v>
      </c>
      <c r="AY581" s="266" t="s">
        <v>168</v>
      </c>
    </row>
    <row r="582" s="14" customFormat="1">
      <c r="A582" s="14"/>
      <c r="B582" s="256"/>
      <c r="C582" s="257"/>
      <c r="D582" s="241" t="s">
        <v>178</v>
      </c>
      <c r="E582" s="258" t="s">
        <v>1</v>
      </c>
      <c r="F582" s="259" t="s">
        <v>1395</v>
      </c>
      <c r="G582" s="257"/>
      <c r="H582" s="260">
        <v>43.25</v>
      </c>
      <c r="I582" s="261"/>
      <c r="J582" s="257"/>
      <c r="K582" s="257"/>
      <c r="L582" s="262"/>
      <c r="M582" s="263"/>
      <c r="N582" s="264"/>
      <c r="O582" s="264"/>
      <c r="P582" s="264"/>
      <c r="Q582" s="264"/>
      <c r="R582" s="264"/>
      <c r="S582" s="264"/>
      <c r="T582" s="265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66" t="s">
        <v>178</v>
      </c>
      <c r="AU582" s="266" t="s">
        <v>85</v>
      </c>
      <c r="AV582" s="14" t="s">
        <v>85</v>
      </c>
      <c r="AW582" s="14" t="s">
        <v>32</v>
      </c>
      <c r="AX582" s="14" t="s">
        <v>76</v>
      </c>
      <c r="AY582" s="266" t="s">
        <v>168</v>
      </c>
    </row>
    <row r="583" s="14" customFormat="1">
      <c r="A583" s="14"/>
      <c r="B583" s="256"/>
      <c r="C583" s="257"/>
      <c r="D583" s="241" t="s">
        <v>178</v>
      </c>
      <c r="E583" s="258" t="s">
        <v>1</v>
      </c>
      <c r="F583" s="259" t="s">
        <v>1396</v>
      </c>
      <c r="G583" s="257"/>
      <c r="H583" s="260">
        <v>85.382000000000005</v>
      </c>
      <c r="I583" s="261"/>
      <c r="J583" s="257"/>
      <c r="K583" s="257"/>
      <c r="L583" s="262"/>
      <c r="M583" s="263"/>
      <c r="N583" s="264"/>
      <c r="O583" s="264"/>
      <c r="P583" s="264"/>
      <c r="Q583" s="264"/>
      <c r="R583" s="264"/>
      <c r="S583" s="264"/>
      <c r="T583" s="26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66" t="s">
        <v>178</v>
      </c>
      <c r="AU583" s="266" t="s">
        <v>85</v>
      </c>
      <c r="AV583" s="14" t="s">
        <v>85</v>
      </c>
      <c r="AW583" s="14" t="s">
        <v>32</v>
      </c>
      <c r="AX583" s="14" t="s">
        <v>76</v>
      </c>
      <c r="AY583" s="266" t="s">
        <v>168</v>
      </c>
    </row>
    <row r="584" s="14" customFormat="1">
      <c r="A584" s="14"/>
      <c r="B584" s="256"/>
      <c r="C584" s="257"/>
      <c r="D584" s="241" t="s">
        <v>178</v>
      </c>
      <c r="E584" s="258" t="s">
        <v>1</v>
      </c>
      <c r="F584" s="259" t="s">
        <v>1397</v>
      </c>
      <c r="G584" s="257"/>
      <c r="H584" s="260">
        <v>53.726999999999997</v>
      </c>
      <c r="I584" s="261"/>
      <c r="J584" s="257"/>
      <c r="K584" s="257"/>
      <c r="L584" s="262"/>
      <c r="M584" s="263"/>
      <c r="N584" s="264"/>
      <c r="O584" s="264"/>
      <c r="P584" s="264"/>
      <c r="Q584" s="264"/>
      <c r="R584" s="264"/>
      <c r="S584" s="264"/>
      <c r="T584" s="26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6" t="s">
        <v>178</v>
      </c>
      <c r="AU584" s="266" t="s">
        <v>85</v>
      </c>
      <c r="AV584" s="14" t="s">
        <v>85</v>
      </c>
      <c r="AW584" s="14" t="s">
        <v>32</v>
      </c>
      <c r="AX584" s="14" t="s">
        <v>76</v>
      </c>
      <c r="AY584" s="266" t="s">
        <v>168</v>
      </c>
    </row>
    <row r="585" s="14" customFormat="1">
      <c r="A585" s="14"/>
      <c r="B585" s="256"/>
      <c r="C585" s="257"/>
      <c r="D585" s="241" t="s">
        <v>178</v>
      </c>
      <c r="E585" s="258" t="s">
        <v>1</v>
      </c>
      <c r="F585" s="259" t="s">
        <v>1398</v>
      </c>
      <c r="G585" s="257"/>
      <c r="H585" s="260">
        <v>46.826999999999998</v>
      </c>
      <c r="I585" s="261"/>
      <c r="J585" s="257"/>
      <c r="K585" s="257"/>
      <c r="L585" s="262"/>
      <c r="M585" s="263"/>
      <c r="N585" s="264"/>
      <c r="O585" s="264"/>
      <c r="P585" s="264"/>
      <c r="Q585" s="264"/>
      <c r="R585" s="264"/>
      <c r="S585" s="264"/>
      <c r="T585" s="265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6" t="s">
        <v>178</v>
      </c>
      <c r="AU585" s="266" t="s">
        <v>85</v>
      </c>
      <c r="AV585" s="14" t="s">
        <v>85</v>
      </c>
      <c r="AW585" s="14" t="s">
        <v>32</v>
      </c>
      <c r="AX585" s="14" t="s">
        <v>76</v>
      </c>
      <c r="AY585" s="266" t="s">
        <v>168</v>
      </c>
    </row>
    <row r="586" s="14" customFormat="1">
      <c r="A586" s="14"/>
      <c r="B586" s="256"/>
      <c r="C586" s="257"/>
      <c r="D586" s="241" t="s">
        <v>178</v>
      </c>
      <c r="E586" s="258" t="s">
        <v>1</v>
      </c>
      <c r="F586" s="259" t="s">
        <v>1399</v>
      </c>
      <c r="G586" s="257"/>
      <c r="H586" s="260">
        <v>58.365000000000002</v>
      </c>
      <c r="I586" s="261"/>
      <c r="J586" s="257"/>
      <c r="K586" s="257"/>
      <c r="L586" s="262"/>
      <c r="M586" s="263"/>
      <c r="N586" s="264"/>
      <c r="O586" s="264"/>
      <c r="P586" s="264"/>
      <c r="Q586" s="264"/>
      <c r="R586" s="264"/>
      <c r="S586" s="264"/>
      <c r="T586" s="265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66" t="s">
        <v>178</v>
      </c>
      <c r="AU586" s="266" t="s">
        <v>85</v>
      </c>
      <c r="AV586" s="14" t="s">
        <v>85</v>
      </c>
      <c r="AW586" s="14" t="s">
        <v>32</v>
      </c>
      <c r="AX586" s="14" t="s">
        <v>76</v>
      </c>
      <c r="AY586" s="266" t="s">
        <v>168</v>
      </c>
    </row>
    <row r="587" s="14" customFormat="1">
      <c r="A587" s="14"/>
      <c r="B587" s="256"/>
      <c r="C587" s="257"/>
      <c r="D587" s="241" t="s">
        <v>178</v>
      </c>
      <c r="E587" s="258" t="s">
        <v>1</v>
      </c>
      <c r="F587" s="259" t="s">
        <v>1400</v>
      </c>
      <c r="G587" s="257"/>
      <c r="H587" s="260">
        <v>35.683999999999997</v>
      </c>
      <c r="I587" s="261"/>
      <c r="J587" s="257"/>
      <c r="K587" s="257"/>
      <c r="L587" s="262"/>
      <c r="M587" s="263"/>
      <c r="N587" s="264"/>
      <c r="O587" s="264"/>
      <c r="P587" s="264"/>
      <c r="Q587" s="264"/>
      <c r="R587" s="264"/>
      <c r="S587" s="264"/>
      <c r="T587" s="26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66" t="s">
        <v>178</v>
      </c>
      <c r="AU587" s="266" t="s">
        <v>85</v>
      </c>
      <c r="AV587" s="14" t="s">
        <v>85</v>
      </c>
      <c r="AW587" s="14" t="s">
        <v>32</v>
      </c>
      <c r="AX587" s="14" t="s">
        <v>76</v>
      </c>
      <c r="AY587" s="266" t="s">
        <v>168</v>
      </c>
    </row>
    <row r="588" s="14" customFormat="1">
      <c r="A588" s="14"/>
      <c r="B588" s="256"/>
      <c r="C588" s="257"/>
      <c r="D588" s="241" t="s">
        <v>178</v>
      </c>
      <c r="E588" s="258" t="s">
        <v>1</v>
      </c>
      <c r="F588" s="259" t="s">
        <v>1401</v>
      </c>
      <c r="G588" s="257"/>
      <c r="H588" s="260">
        <v>49.200000000000003</v>
      </c>
      <c r="I588" s="261"/>
      <c r="J588" s="257"/>
      <c r="K588" s="257"/>
      <c r="L588" s="262"/>
      <c r="M588" s="263"/>
      <c r="N588" s="264"/>
      <c r="O588" s="264"/>
      <c r="P588" s="264"/>
      <c r="Q588" s="264"/>
      <c r="R588" s="264"/>
      <c r="S588" s="264"/>
      <c r="T588" s="265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66" t="s">
        <v>178</v>
      </c>
      <c r="AU588" s="266" t="s">
        <v>85</v>
      </c>
      <c r="AV588" s="14" t="s">
        <v>85</v>
      </c>
      <c r="AW588" s="14" t="s">
        <v>32</v>
      </c>
      <c r="AX588" s="14" t="s">
        <v>76</v>
      </c>
      <c r="AY588" s="266" t="s">
        <v>168</v>
      </c>
    </row>
    <row r="589" s="14" customFormat="1">
      <c r="A589" s="14"/>
      <c r="B589" s="256"/>
      <c r="C589" s="257"/>
      <c r="D589" s="241" t="s">
        <v>178</v>
      </c>
      <c r="E589" s="258" t="s">
        <v>1</v>
      </c>
      <c r="F589" s="259" t="s">
        <v>1402</v>
      </c>
      <c r="G589" s="257"/>
      <c r="H589" s="260">
        <v>135.55099999999999</v>
      </c>
      <c r="I589" s="261"/>
      <c r="J589" s="257"/>
      <c r="K589" s="257"/>
      <c r="L589" s="262"/>
      <c r="M589" s="263"/>
      <c r="N589" s="264"/>
      <c r="O589" s="264"/>
      <c r="P589" s="264"/>
      <c r="Q589" s="264"/>
      <c r="R589" s="264"/>
      <c r="S589" s="264"/>
      <c r="T589" s="26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6" t="s">
        <v>178</v>
      </c>
      <c r="AU589" s="266" t="s">
        <v>85</v>
      </c>
      <c r="AV589" s="14" t="s">
        <v>85</v>
      </c>
      <c r="AW589" s="14" t="s">
        <v>32</v>
      </c>
      <c r="AX589" s="14" t="s">
        <v>76</v>
      </c>
      <c r="AY589" s="266" t="s">
        <v>168</v>
      </c>
    </row>
    <row r="590" s="14" customFormat="1">
      <c r="A590" s="14"/>
      <c r="B590" s="256"/>
      <c r="C590" s="257"/>
      <c r="D590" s="241" t="s">
        <v>178</v>
      </c>
      <c r="E590" s="258" t="s">
        <v>1</v>
      </c>
      <c r="F590" s="259" t="s">
        <v>1403</v>
      </c>
      <c r="G590" s="257"/>
      <c r="H590" s="260">
        <v>17.221</v>
      </c>
      <c r="I590" s="261"/>
      <c r="J590" s="257"/>
      <c r="K590" s="257"/>
      <c r="L590" s="262"/>
      <c r="M590" s="263"/>
      <c r="N590" s="264"/>
      <c r="O590" s="264"/>
      <c r="P590" s="264"/>
      <c r="Q590" s="264"/>
      <c r="R590" s="264"/>
      <c r="S590" s="264"/>
      <c r="T590" s="26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6" t="s">
        <v>178</v>
      </c>
      <c r="AU590" s="266" t="s">
        <v>85</v>
      </c>
      <c r="AV590" s="14" t="s">
        <v>85</v>
      </c>
      <c r="AW590" s="14" t="s">
        <v>32</v>
      </c>
      <c r="AX590" s="14" t="s">
        <v>76</v>
      </c>
      <c r="AY590" s="266" t="s">
        <v>168</v>
      </c>
    </row>
    <row r="591" s="14" customFormat="1">
      <c r="A591" s="14"/>
      <c r="B591" s="256"/>
      <c r="C591" s="257"/>
      <c r="D591" s="241" t="s">
        <v>178</v>
      </c>
      <c r="E591" s="258" t="s">
        <v>1</v>
      </c>
      <c r="F591" s="259" t="s">
        <v>1404</v>
      </c>
      <c r="G591" s="257"/>
      <c r="H591" s="260">
        <v>17.221</v>
      </c>
      <c r="I591" s="261"/>
      <c r="J591" s="257"/>
      <c r="K591" s="257"/>
      <c r="L591" s="262"/>
      <c r="M591" s="263"/>
      <c r="N591" s="264"/>
      <c r="O591" s="264"/>
      <c r="P591" s="264"/>
      <c r="Q591" s="264"/>
      <c r="R591" s="264"/>
      <c r="S591" s="264"/>
      <c r="T591" s="26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6" t="s">
        <v>178</v>
      </c>
      <c r="AU591" s="266" t="s">
        <v>85</v>
      </c>
      <c r="AV591" s="14" t="s">
        <v>85</v>
      </c>
      <c r="AW591" s="14" t="s">
        <v>32</v>
      </c>
      <c r="AX591" s="14" t="s">
        <v>76</v>
      </c>
      <c r="AY591" s="266" t="s">
        <v>168</v>
      </c>
    </row>
    <row r="592" s="14" customFormat="1">
      <c r="A592" s="14"/>
      <c r="B592" s="256"/>
      <c r="C592" s="257"/>
      <c r="D592" s="241" t="s">
        <v>178</v>
      </c>
      <c r="E592" s="258" t="s">
        <v>1</v>
      </c>
      <c r="F592" s="259" t="s">
        <v>1405</v>
      </c>
      <c r="G592" s="257"/>
      <c r="H592" s="260">
        <v>40.423999999999999</v>
      </c>
      <c r="I592" s="261"/>
      <c r="J592" s="257"/>
      <c r="K592" s="257"/>
      <c r="L592" s="262"/>
      <c r="M592" s="263"/>
      <c r="N592" s="264"/>
      <c r="O592" s="264"/>
      <c r="P592" s="264"/>
      <c r="Q592" s="264"/>
      <c r="R592" s="264"/>
      <c r="S592" s="264"/>
      <c r="T592" s="265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6" t="s">
        <v>178</v>
      </c>
      <c r="AU592" s="266" t="s">
        <v>85</v>
      </c>
      <c r="AV592" s="14" t="s">
        <v>85</v>
      </c>
      <c r="AW592" s="14" t="s">
        <v>32</v>
      </c>
      <c r="AX592" s="14" t="s">
        <v>76</v>
      </c>
      <c r="AY592" s="266" t="s">
        <v>168</v>
      </c>
    </row>
    <row r="593" s="14" customFormat="1">
      <c r="A593" s="14"/>
      <c r="B593" s="256"/>
      <c r="C593" s="257"/>
      <c r="D593" s="241" t="s">
        <v>178</v>
      </c>
      <c r="E593" s="258" t="s">
        <v>1</v>
      </c>
      <c r="F593" s="259" t="s">
        <v>1406</v>
      </c>
      <c r="G593" s="257"/>
      <c r="H593" s="260">
        <v>20.821000000000002</v>
      </c>
      <c r="I593" s="261"/>
      <c r="J593" s="257"/>
      <c r="K593" s="257"/>
      <c r="L593" s="262"/>
      <c r="M593" s="263"/>
      <c r="N593" s="264"/>
      <c r="O593" s="264"/>
      <c r="P593" s="264"/>
      <c r="Q593" s="264"/>
      <c r="R593" s="264"/>
      <c r="S593" s="264"/>
      <c r="T593" s="26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66" t="s">
        <v>178</v>
      </c>
      <c r="AU593" s="266" t="s">
        <v>85</v>
      </c>
      <c r="AV593" s="14" t="s">
        <v>85</v>
      </c>
      <c r="AW593" s="14" t="s">
        <v>32</v>
      </c>
      <c r="AX593" s="14" t="s">
        <v>76</v>
      </c>
      <c r="AY593" s="266" t="s">
        <v>168</v>
      </c>
    </row>
    <row r="594" s="14" customFormat="1">
      <c r="A594" s="14"/>
      <c r="B594" s="256"/>
      <c r="C594" s="257"/>
      <c r="D594" s="241" t="s">
        <v>178</v>
      </c>
      <c r="E594" s="258" t="s">
        <v>1</v>
      </c>
      <c r="F594" s="259" t="s">
        <v>1407</v>
      </c>
      <c r="G594" s="257"/>
      <c r="H594" s="260">
        <v>41.521000000000001</v>
      </c>
      <c r="I594" s="261"/>
      <c r="J594" s="257"/>
      <c r="K594" s="257"/>
      <c r="L594" s="262"/>
      <c r="M594" s="263"/>
      <c r="N594" s="264"/>
      <c r="O594" s="264"/>
      <c r="P594" s="264"/>
      <c r="Q594" s="264"/>
      <c r="R594" s="264"/>
      <c r="S594" s="264"/>
      <c r="T594" s="265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66" t="s">
        <v>178</v>
      </c>
      <c r="AU594" s="266" t="s">
        <v>85</v>
      </c>
      <c r="AV594" s="14" t="s">
        <v>85</v>
      </c>
      <c r="AW594" s="14" t="s">
        <v>32</v>
      </c>
      <c r="AX594" s="14" t="s">
        <v>76</v>
      </c>
      <c r="AY594" s="266" t="s">
        <v>168</v>
      </c>
    </row>
    <row r="595" s="14" customFormat="1">
      <c r="A595" s="14"/>
      <c r="B595" s="256"/>
      <c r="C595" s="257"/>
      <c r="D595" s="241" t="s">
        <v>178</v>
      </c>
      <c r="E595" s="258" t="s">
        <v>1</v>
      </c>
      <c r="F595" s="259" t="s">
        <v>1408</v>
      </c>
      <c r="G595" s="257"/>
      <c r="H595" s="260">
        <v>33.645000000000003</v>
      </c>
      <c r="I595" s="261"/>
      <c r="J595" s="257"/>
      <c r="K595" s="257"/>
      <c r="L595" s="262"/>
      <c r="M595" s="263"/>
      <c r="N595" s="264"/>
      <c r="O595" s="264"/>
      <c r="P595" s="264"/>
      <c r="Q595" s="264"/>
      <c r="R595" s="264"/>
      <c r="S595" s="264"/>
      <c r="T595" s="26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6" t="s">
        <v>178</v>
      </c>
      <c r="AU595" s="266" t="s">
        <v>85</v>
      </c>
      <c r="AV595" s="14" t="s">
        <v>85</v>
      </c>
      <c r="AW595" s="14" t="s">
        <v>32</v>
      </c>
      <c r="AX595" s="14" t="s">
        <v>76</v>
      </c>
      <c r="AY595" s="266" t="s">
        <v>168</v>
      </c>
    </row>
    <row r="596" s="14" customFormat="1">
      <c r="A596" s="14"/>
      <c r="B596" s="256"/>
      <c r="C596" s="257"/>
      <c r="D596" s="241" t="s">
        <v>178</v>
      </c>
      <c r="E596" s="258" t="s">
        <v>1</v>
      </c>
      <c r="F596" s="259" t="s">
        <v>1409</v>
      </c>
      <c r="G596" s="257"/>
      <c r="H596" s="260">
        <v>18.420999999999999</v>
      </c>
      <c r="I596" s="261"/>
      <c r="J596" s="257"/>
      <c r="K596" s="257"/>
      <c r="L596" s="262"/>
      <c r="M596" s="263"/>
      <c r="N596" s="264"/>
      <c r="O596" s="264"/>
      <c r="P596" s="264"/>
      <c r="Q596" s="264"/>
      <c r="R596" s="264"/>
      <c r="S596" s="264"/>
      <c r="T596" s="265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6" t="s">
        <v>178</v>
      </c>
      <c r="AU596" s="266" t="s">
        <v>85</v>
      </c>
      <c r="AV596" s="14" t="s">
        <v>85</v>
      </c>
      <c r="AW596" s="14" t="s">
        <v>32</v>
      </c>
      <c r="AX596" s="14" t="s">
        <v>76</v>
      </c>
      <c r="AY596" s="266" t="s">
        <v>168</v>
      </c>
    </row>
    <row r="597" s="14" customFormat="1">
      <c r="A597" s="14"/>
      <c r="B597" s="256"/>
      <c r="C597" s="257"/>
      <c r="D597" s="241" t="s">
        <v>178</v>
      </c>
      <c r="E597" s="258" t="s">
        <v>1</v>
      </c>
      <c r="F597" s="259" t="s">
        <v>1410</v>
      </c>
      <c r="G597" s="257"/>
      <c r="H597" s="260">
        <v>18.420999999999999</v>
      </c>
      <c r="I597" s="261"/>
      <c r="J597" s="257"/>
      <c r="K597" s="257"/>
      <c r="L597" s="262"/>
      <c r="M597" s="263"/>
      <c r="N597" s="264"/>
      <c r="O597" s="264"/>
      <c r="P597" s="264"/>
      <c r="Q597" s="264"/>
      <c r="R597" s="264"/>
      <c r="S597" s="264"/>
      <c r="T597" s="265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66" t="s">
        <v>178</v>
      </c>
      <c r="AU597" s="266" t="s">
        <v>85</v>
      </c>
      <c r="AV597" s="14" t="s">
        <v>85</v>
      </c>
      <c r="AW597" s="14" t="s">
        <v>32</v>
      </c>
      <c r="AX597" s="14" t="s">
        <v>76</v>
      </c>
      <c r="AY597" s="266" t="s">
        <v>168</v>
      </c>
    </row>
    <row r="598" s="14" customFormat="1">
      <c r="A598" s="14"/>
      <c r="B598" s="256"/>
      <c r="C598" s="257"/>
      <c r="D598" s="241" t="s">
        <v>178</v>
      </c>
      <c r="E598" s="258" t="s">
        <v>1</v>
      </c>
      <c r="F598" s="259" t="s">
        <v>1411</v>
      </c>
      <c r="G598" s="257"/>
      <c r="H598" s="260">
        <v>33.645000000000003</v>
      </c>
      <c r="I598" s="261"/>
      <c r="J598" s="257"/>
      <c r="K598" s="257"/>
      <c r="L598" s="262"/>
      <c r="M598" s="263"/>
      <c r="N598" s="264"/>
      <c r="O598" s="264"/>
      <c r="P598" s="264"/>
      <c r="Q598" s="264"/>
      <c r="R598" s="264"/>
      <c r="S598" s="264"/>
      <c r="T598" s="265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6" t="s">
        <v>178</v>
      </c>
      <c r="AU598" s="266" t="s">
        <v>85</v>
      </c>
      <c r="AV598" s="14" t="s">
        <v>85</v>
      </c>
      <c r="AW598" s="14" t="s">
        <v>32</v>
      </c>
      <c r="AX598" s="14" t="s">
        <v>76</v>
      </c>
      <c r="AY598" s="266" t="s">
        <v>168</v>
      </c>
    </row>
    <row r="599" s="14" customFormat="1">
      <c r="A599" s="14"/>
      <c r="B599" s="256"/>
      <c r="C599" s="257"/>
      <c r="D599" s="241" t="s">
        <v>178</v>
      </c>
      <c r="E599" s="258" t="s">
        <v>1</v>
      </c>
      <c r="F599" s="259" t="s">
        <v>1412</v>
      </c>
      <c r="G599" s="257"/>
      <c r="H599" s="260">
        <v>19.021000000000001</v>
      </c>
      <c r="I599" s="261"/>
      <c r="J599" s="257"/>
      <c r="K599" s="257"/>
      <c r="L599" s="262"/>
      <c r="M599" s="263"/>
      <c r="N599" s="264"/>
      <c r="O599" s="264"/>
      <c r="P599" s="264"/>
      <c r="Q599" s="264"/>
      <c r="R599" s="264"/>
      <c r="S599" s="264"/>
      <c r="T599" s="265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6" t="s">
        <v>178</v>
      </c>
      <c r="AU599" s="266" t="s">
        <v>85</v>
      </c>
      <c r="AV599" s="14" t="s">
        <v>85</v>
      </c>
      <c r="AW599" s="14" t="s">
        <v>32</v>
      </c>
      <c r="AX599" s="14" t="s">
        <v>76</v>
      </c>
      <c r="AY599" s="266" t="s">
        <v>168</v>
      </c>
    </row>
    <row r="600" s="14" customFormat="1">
      <c r="A600" s="14"/>
      <c r="B600" s="256"/>
      <c r="C600" s="257"/>
      <c r="D600" s="241" t="s">
        <v>178</v>
      </c>
      <c r="E600" s="258" t="s">
        <v>1</v>
      </c>
      <c r="F600" s="259" t="s">
        <v>1413</v>
      </c>
      <c r="G600" s="257"/>
      <c r="H600" s="260">
        <v>19.021000000000001</v>
      </c>
      <c r="I600" s="261"/>
      <c r="J600" s="257"/>
      <c r="K600" s="257"/>
      <c r="L600" s="262"/>
      <c r="M600" s="263"/>
      <c r="N600" s="264"/>
      <c r="O600" s="264"/>
      <c r="P600" s="264"/>
      <c r="Q600" s="264"/>
      <c r="R600" s="264"/>
      <c r="S600" s="264"/>
      <c r="T600" s="265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66" t="s">
        <v>178</v>
      </c>
      <c r="AU600" s="266" t="s">
        <v>85</v>
      </c>
      <c r="AV600" s="14" t="s">
        <v>85</v>
      </c>
      <c r="AW600" s="14" t="s">
        <v>32</v>
      </c>
      <c r="AX600" s="14" t="s">
        <v>76</v>
      </c>
      <c r="AY600" s="266" t="s">
        <v>168</v>
      </c>
    </row>
    <row r="601" s="14" customFormat="1">
      <c r="A601" s="14"/>
      <c r="B601" s="256"/>
      <c r="C601" s="257"/>
      <c r="D601" s="241" t="s">
        <v>178</v>
      </c>
      <c r="E601" s="258" t="s">
        <v>1</v>
      </c>
      <c r="F601" s="259" t="s">
        <v>1414</v>
      </c>
      <c r="G601" s="257"/>
      <c r="H601" s="260">
        <v>30.448</v>
      </c>
      <c r="I601" s="261"/>
      <c r="J601" s="257"/>
      <c r="K601" s="257"/>
      <c r="L601" s="262"/>
      <c r="M601" s="263"/>
      <c r="N601" s="264"/>
      <c r="O601" s="264"/>
      <c r="P601" s="264"/>
      <c r="Q601" s="264"/>
      <c r="R601" s="264"/>
      <c r="S601" s="264"/>
      <c r="T601" s="265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66" t="s">
        <v>178</v>
      </c>
      <c r="AU601" s="266" t="s">
        <v>85</v>
      </c>
      <c r="AV601" s="14" t="s">
        <v>85</v>
      </c>
      <c r="AW601" s="14" t="s">
        <v>32</v>
      </c>
      <c r="AX601" s="14" t="s">
        <v>76</v>
      </c>
      <c r="AY601" s="266" t="s">
        <v>168</v>
      </c>
    </row>
    <row r="602" s="14" customFormat="1">
      <c r="A602" s="14"/>
      <c r="B602" s="256"/>
      <c r="C602" s="257"/>
      <c r="D602" s="241" t="s">
        <v>178</v>
      </c>
      <c r="E602" s="258" t="s">
        <v>1</v>
      </c>
      <c r="F602" s="259" t="s">
        <v>1415</v>
      </c>
      <c r="G602" s="257"/>
      <c r="H602" s="260">
        <v>15.824</v>
      </c>
      <c r="I602" s="261"/>
      <c r="J602" s="257"/>
      <c r="K602" s="257"/>
      <c r="L602" s="262"/>
      <c r="M602" s="263"/>
      <c r="N602" s="264"/>
      <c r="O602" s="264"/>
      <c r="P602" s="264"/>
      <c r="Q602" s="264"/>
      <c r="R602" s="264"/>
      <c r="S602" s="264"/>
      <c r="T602" s="265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6" t="s">
        <v>178</v>
      </c>
      <c r="AU602" s="266" t="s">
        <v>85</v>
      </c>
      <c r="AV602" s="14" t="s">
        <v>85</v>
      </c>
      <c r="AW602" s="14" t="s">
        <v>32</v>
      </c>
      <c r="AX602" s="14" t="s">
        <v>76</v>
      </c>
      <c r="AY602" s="266" t="s">
        <v>168</v>
      </c>
    </row>
    <row r="603" s="16" customFormat="1">
      <c r="A603" s="16"/>
      <c r="B603" s="288"/>
      <c r="C603" s="289"/>
      <c r="D603" s="241" t="s">
        <v>178</v>
      </c>
      <c r="E603" s="290" t="s">
        <v>1</v>
      </c>
      <c r="F603" s="291" t="s">
        <v>334</v>
      </c>
      <c r="G603" s="289"/>
      <c r="H603" s="292">
        <v>1980.549</v>
      </c>
      <c r="I603" s="293"/>
      <c r="J603" s="289"/>
      <c r="K603" s="289"/>
      <c r="L603" s="294"/>
      <c r="M603" s="295"/>
      <c r="N603" s="296"/>
      <c r="O603" s="296"/>
      <c r="P603" s="296"/>
      <c r="Q603" s="296"/>
      <c r="R603" s="296"/>
      <c r="S603" s="296"/>
      <c r="T603" s="297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T603" s="298" t="s">
        <v>178</v>
      </c>
      <c r="AU603" s="298" t="s">
        <v>85</v>
      </c>
      <c r="AV603" s="16" t="s">
        <v>116</v>
      </c>
      <c r="AW603" s="16" t="s">
        <v>32</v>
      </c>
      <c r="AX603" s="16" t="s">
        <v>76</v>
      </c>
      <c r="AY603" s="298" t="s">
        <v>168</v>
      </c>
    </row>
    <row r="604" s="14" customFormat="1">
      <c r="A604" s="14"/>
      <c r="B604" s="256"/>
      <c r="C604" s="257"/>
      <c r="D604" s="241" t="s">
        <v>178</v>
      </c>
      <c r="E604" s="258" t="s">
        <v>1</v>
      </c>
      <c r="F604" s="259" t="s">
        <v>1416</v>
      </c>
      <c r="G604" s="257"/>
      <c r="H604" s="260">
        <v>-181.11099999999999</v>
      </c>
      <c r="I604" s="261"/>
      <c r="J604" s="257"/>
      <c r="K604" s="257"/>
      <c r="L604" s="262"/>
      <c r="M604" s="263"/>
      <c r="N604" s="264"/>
      <c r="O604" s="264"/>
      <c r="P604" s="264"/>
      <c r="Q604" s="264"/>
      <c r="R604" s="264"/>
      <c r="S604" s="264"/>
      <c r="T604" s="265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66" t="s">
        <v>178</v>
      </c>
      <c r="AU604" s="266" t="s">
        <v>85</v>
      </c>
      <c r="AV604" s="14" t="s">
        <v>85</v>
      </c>
      <c r="AW604" s="14" t="s">
        <v>32</v>
      </c>
      <c r="AX604" s="14" t="s">
        <v>76</v>
      </c>
      <c r="AY604" s="266" t="s">
        <v>168</v>
      </c>
    </row>
    <row r="605" s="14" customFormat="1">
      <c r="A605" s="14"/>
      <c r="B605" s="256"/>
      <c r="C605" s="257"/>
      <c r="D605" s="241" t="s">
        <v>178</v>
      </c>
      <c r="E605" s="258" t="s">
        <v>1</v>
      </c>
      <c r="F605" s="259" t="s">
        <v>1417</v>
      </c>
      <c r="G605" s="257"/>
      <c r="H605" s="260">
        <v>-212.02799999999999</v>
      </c>
      <c r="I605" s="261"/>
      <c r="J605" s="257"/>
      <c r="K605" s="257"/>
      <c r="L605" s="262"/>
      <c r="M605" s="263"/>
      <c r="N605" s="264"/>
      <c r="O605" s="264"/>
      <c r="P605" s="264"/>
      <c r="Q605" s="264"/>
      <c r="R605" s="264"/>
      <c r="S605" s="264"/>
      <c r="T605" s="265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66" t="s">
        <v>178</v>
      </c>
      <c r="AU605" s="266" t="s">
        <v>85</v>
      </c>
      <c r="AV605" s="14" t="s">
        <v>85</v>
      </c>
      <c r="AW605" s="14" t="s">
        <v>32</v>
      </c>
      <c r="AX605" s="14" t="s">
        <v>76</v>
      </c>
      <c r="AY605" s="266" t="s">
        <v>168</v>
      </c>
    </row>
    <row r="606" s="16" customFormat="1">
      <c r="A606" s="16"/>
      <c r="B606" s="288"/>
      <c r="C606" s="289"/>
      <c r="D606" s="241" t="s">
        <v>178</v>
      </c>
      <c r="E606" s="290" t="s">
        <v>1</v>
      </c>
      <c r="F606" s="291" t="s">
        <v>334</v>
      </c>
      <c r="G606" s="289"/>
      <c r="H606" s="292">
        <v>-393.13900000000001</v>
      </c>
      <c r="I606" s="293"/>
      <c r="J606" s="289"/>
      <c r="K606" s="289"/>
      <c r="L606" s="294"/>
      <c r="M606" s="295"/>
      <c r="N606" s="296"/>
      <c r="O606" s="296"/>
      <c r="P606" s="296"/>
      <c r="Q606" s="296"/>
      <c r="R606" s="296"/>
      <c r="S606" s="296"/>
      <c r="T606" s="297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T606" s="298" t="s">
        <v>178</v>
      </c>
      <c r="AU606" s="298" t="s">
        <v>85</v>
      </c>
      <c r="AV606" s="16" t="s">
        <v>116</v>
      </c>
      <c r="AW606" s="16" t="s">
        <v>32</v>
      </c>
      <c r="AX606" s="16" t="s">
        <v>76</v>
      </c>
      <c r="AY606" s="298" t="s">
        <v>168</v>
      </c>
    </row>
    <row r="607" s="15" customFormat="1">
      <c r="A607" s="15"/>
      <c r="B607" s="267"/>
      <c r="C607" s="268"/>
      <c r="D607" s="241" t="s">
        <v>178</v>
      </c>
      <c r="E607" s="269" t="s">
        <v>1</v>
      </c>
      <c r="F607" s="270" t="s">
        <v>183</v>
      </c>
      <c r="G607" s="268"/>
      <c r="H607" s="271">
        <v>1587.4100000000001</v>
      </c>
      <c r="I607" s="272"/>
      <c r="J607" s="268"/>
      <c r="K607" s="268"/>
      <c r="L607" s="273"/>
      <c r="M607" s="274"/>
      <c r="N607" s="275"/>
      <c r="O607" s="275"/>
      <c r="P607" s="275"/>
      <c r="Q607" s="275"/>
      <c r="R607" s="275"/>
      <c r="S607" s="275"/>
      <c r="T607" s="276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77" t="s">
        <v>178</v>
      </c>
      <c r="AU607" s="277" t="s">
        <v>85</v>
      </c>
      <c r="AV607" s="15" t="s">
        <v>174</v>
      </c>
      <c r="AW607" s="15" t="s">
        <v>32</v>
      </c>
      <c r="AX607" s="15" t="s">
        <v>83</v>
      </c>
      <c r="AY607" s="277" t="s">
        <v>168</v>
      </c>
    </row>
    <row r="608" s="2" customFormat="1" ht="24.15" customHeight="1">
      <c r="A608" s="39"/>
      <c r="B608" s="40"/>
      <c r="C608" s="228" t="s">
        <v>806</v>
      </c>
      <c r="D608" s="228" t="s">
        <v>170</v>
      </c>
      <c r="E608" s="229" t="s">
        <v>1418</v>
      </c>
      <c r="F608" s="230" t="s">
        <v>1419</v>
      </c>
      <c r="G608" s="231" t="s">
        <v>114</v>
      </c>
      <c r="H608" s="232">
        <v>3687.4940000000001</v>
      </c>
      <c r="I608" s="233"/>
      <c r="J608" s="234">
        <f>ROUND(I608*H608,2)</f>
        <v>0</v>
      </c>
      <c r="K608" s="230" t="s">
        <v>173</v>
      </c>
      <c r="L608" s="45"/>
      <c r="M608" s="235" t="s">
        <v>1</v>
      </c>
      <c r="N608" s="236" t="s">
        <v>41</v>
      </c>
      <c r="O608" s="92"/>
      <c r="P608" s="237">
        <f>O608*H608</f>
        <v>0</v>
      </c>
      <c r="Q608" s="237">
        <v>0.0079000000000000008</v>
      </c>
      <c r="R608" s="237">
        <f>Q608*H608</f>
        <v>29.131202600000005</v>
      </c>
      <c r="S608" s="237">
        <v>0</v>
      </c>
      <c r="T608" s="238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9" t="s">
        <v>174</v>
      </c>
      <c r="AT608" s="239" t="s">
        <v>170</v>
      </c>
      <c r="AU608" s="239" t="s">
        <v>85</v>
      </c>
      <c r="AY608" s="18" t="s">
        <v>168</v>
      </c>
      <c r="BE608" s="240">
        <f>IF(N608="základní",J608,0)</f>
        <v>0</v>
      </c>
      <c r="BF608" s="240">
        <f>IF(N608="snížená",J608,0)</f>
        <v>0</v>
      </c>
      <c r="BG608" s="240">
        <f>IF(N608="zákl. přenesená",J608,0)</f>
        <v>0</v>
      </c>
      <c r="BH608" s="240">
        <f>IF(N608="sníž. přenesená",J608,0)</f>
        <v>0</v>
      </c>
      <c r="BI608" s="240">
        <f>IF(N608="nulová",J608,0)</f>
        <v>0</v>
      </c>
      <c r="BJ608" s="18" t="s">
        <v>83</v>
      </c>
      <c r="BK608" s="240">
        <f>ROUND(I608*H608,2)</f>
        <v>0</v>
      </c>
      <c r="BL608" s="18" t="s">
        <v>174</v>
      </c>
      <c r="BM608" s="239" t="s">
        <v>1420</v>
      </c>
    </row>
    <row r="609" s="2" customFormat="1">
      <c r="A609" s="39"/>
      <c r="B609" s="40"/>
      <c r="C609" s="41"/>
      <c r="D609" s="241" t="s">
        <v>176</v>
      </c>
      <c r="E609" s="41"/>
      <c r="F609" s="242" t="s">
        <v>1421</v>
      </c>
      <c r="G609" s="41"/>
      <c r="H609" s="41"/>
      <c r="I609" s="243"/>
      <c r="J609" s="41"/>
      <c r="K609" s="41"/>
      <c r="L609" s="45"/>
      <c r="M609" s="244"/>
      <c r="N609" s="245"/>
      <c r="O609" s="92"/>
      <c r="P609" s="92"/>
      <c r="Q609" s="92"/>
      <c r="R609" s="92"/>
      <c r="S609" s="92"/>
      <c r="T609" s="93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176</v>
      </c>
      <c r="AU609" s="18" t="s">
        <v>85</v>
      </c>
    </row>
    <row r="610" s="14" customFormat="1">
      <c r="A610" s="14"/>
      <c r="B610" s="256"/>
      <c r="C610" s="257"/>
      <c r="D610" s="241" t="s">
        <v>178</v>
      </c>
      <c r="E610" s="258" t="s">
        <v>1</v>
      </c>
      <c r="F610" s="259" t="s">
        <v>1422</v>
      </c>
      <c r="G610" s="257"/>
      <c r="H610" s="260">
        <v>3687.4940000000001</v>
      </c>
      <c r="I610" s="261"/>
      <c r="J610" s="257"/>
      <c r="K610" s="257"/>
      <c r="L610" s="262"/>
      <c r="M610" s="263"/>
      <c r="N610" s="264"/>
      <c r="O610" s="264"/>
      <c r="P610" s="264"/>
      <c r="Q610" s="264"/>
      <c r="R610" s="264"/>
      <c r="S610" s="264"/>
      <c r="T610" s="265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66" t="s">
        <v>178</v>
      </c>
      <c r="AU610" s="266" t="s">
        <v>85</v>
      </c>
      <c r="AV610" s="14" t="s">
        <v>85</v>
      </c>
      <c r="AW610" s="14" t="s">
        <v>32</v>
      </c>
      <c r="AX610" s="14" t="s">
        <v>76</v>
      </c>
      <c r="AY610" s="266" t="s">
        <v>168</v>
      </c>
    </row>
    <row r="611" s="15" customFormat="1">
      <c r="A611" s="15"/>
      <c r="B611" s="267"/>
      <c r="C611" s="268"/>
      <c r="D611" s="241" t="s">
        <v>178</v>
      </c>
      <c r="E611" s="269" t="s">
        <v>1</v>
      </c>
      <c r="F611" s="270" t="s">
        <v>183</v>
      </c>
      <c r="G611" s="268"/>
      <c r="H611" s="271">
        <v>3687.4940000000001</v>
      </c>
      <c r="I611" s="272"/>
      <c r="J611" s="268"/>
      <c r="K611" s="268"/>
      <c r="L611" s="273"/>
      <c r="M611" s="274"/>
      <c r="N611" s="275"/>
      <c r="O611" s="275"/>
      <c r="P611" s="275"/>
      <c r="Q611" s="275"/>
      <c r="R611" s="275"/>
      <c r="S611" s="275"/>
      <c r="T611" s="276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T611" s="277" t="s">
        <v>178</v>
      </c>
      <c r="AU611" s="277" t="s">
        <v>85</v>
      </c>
      <c r="AV611" s="15" t="s">
        <v>174</v>
      </c>
      <c r="AW611" s="15" t="s">
        <v>32</v>
      </c>
      <c r="AX611" s="15" t="s">
        <v>83</v>
      </c>
      <c r="AY611" s="277" t="s">
        <v>168</v>
      </c>
    </row>
    <row r="612" s="2" customFormat="1" ht="24.15" customHeight="1">
      <c r="A612" s="39"/>
      <c r="B612" s="40"/>
      <c r="C612" s="228" t="s">
        <v>813</v>
      </c>
      <c r="D612" s="228" t="s">
        <v>170</v>
      </c>
      <c r="E612" s="229" t="s">
        <v>1423</v>
      </c>
      <c r="F612" s="230" t="s">
        <v>1424</v>
      </c>
      <c r="G612" s="231" t="s">
        <v>114</v>
      </c>
      <c r="H612" s="232">
        <v>24.329999999999998</v>
      </c>
      <c r="I612" s="233"/>
      <c r="J612" s="234">
        <f>ROUND(I612*H612,2)</f>
        <v>0</v>
      </c>
      <c r="K612" s="230" t="s">
        <v>173</v>
      </c>
      <c r="L612" s="45"/>
      <c r="M612" s="235" t="s">
        <v>1</v>
      </c>
      <c r="N612" s="236" t="s">
        <v>41</v>
      </c>
      <c r="O612" s="92"/>
      <c r="P612" s="237">
        <f>O612*H612</f>
        <v>0</v>
      </c>
      <c r="Q612" s="237">
        <v>0.033579999999999999</v>
      </c>
      <c r="R612" s="237">
        <f>Q612*H612</f>
        <v>0.81700139999999988</v>
      </c>
      <c r="S612" s="237">
        <v>0</v>
      </c>
      <c r="T612" s="238">
        <f>S612*H612</f>
        <v>0</v>
      </c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R612" s="239" t="s">
        <v>174</v>
      </c>
      <c r="AT612" s="239" t="s">
        <v>170</v>
      </c>
      <c r="AU612" s="239" t="s">
        <v>85</v>
      </c>
      <c r="AY612" s="18" t="s">
        <v>168</v>
      </c>
      <c r="BE612" s="240">
        <f>IF(N612="základní",J612,0)</f>
        <v>0</v>
      </c>
      <c r="BF612" s="240">
        <f>IF(N612="snížená",J612,0)</f>
        <v>0</v>
      </c>
      <c r="BG612" s="240">
        <f>IF(N612="zákl. přenesená",J612,0)</f>
        <v>0</v>
      </c>
      <c r="BH612" s="240">
        <f>IF(N612="sníž. přenesená",J612,0)</f>
        <v>0</v>
      </c>
      <c r="BI612" s="240">
        <f>IF(N612="nulová",J612,0)</f>
        <v>0</v>
      </c>
      <c r="BJ612" s="18" t="s">
        <v>83</v>
      </c>
      <c r="BK612" s="240">
        <f>ROUND(I612*H612,2)</f>
        <v>0</v>
      </c>
      <c r="BL612" s="18" t="s">
        <v>174</v>
      </c>
      <c r="BM612" s="239" t="s">
        <v>1425</v>
      </c>
    </row>
    <row r="613" s="2" customFormat="1">
      <c r="A613" s="39"/>
      <c r="B613" s="40"/>
      <c r="C613" s="41"/>
      <c r="D613" s="241" t="s">
        <v>176</v>
      </c>
      <c r="E613" s="41"/>
      <c r="F613" s="242" t="s">
        <v>1426</v>
      </c>
      <c r="G613" s="41"/>
      <c r="H613" s="41"/>
      <c r="I613" s="243"/>
      <c r="J613" s="41"/>
      <c r="K613" s="41"/>
      <c r="L613" s="45"/>
      <c r="M613" s="244"/>
      <c r="N613" s="245"/>
      <c r="O613" s="92"/>
      <c r="P613" s="92"/>
      <c r="Q613" s="92"/>
      <c r="R613" s="92"/>
      <c r="S613" s="92"/>
      <c r="T613" s="93"/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T613" s="18" t="s">
        <v>176</v>
      </c>
      <c r="AU613" s="18" t="s">
        <v>85</v>
      </c>
    </row>
    <row r="614" s="14" customFormat="1">
      <c r="A614" s="14"/>
      <c r="B614" s="256"/>
      <c r="C614" s="257"/>
      <c r="D614" s="241" t="s">
        <v>178</v>
      </c>
      <c r="E614" s="258" t="s">
        <v>1</v>
      </c>
      <c r="F614" s="259" t="s">
        <v>1427</v>
      </c>
      <c r="G614" s="257"/>
      <c r="H614" s="260">
        <v>0.216</v>
      </c>
      <c r="I614" s="261"/>
      <c r="J614" s="257"/>
      <c r="K614" s="257"/>
      <c r="L614" s="262"/>
      <c r="M614" s="263"/>
      <c r="N614" s="264"/>
      <c r="O614" s="264"/>
      <c r="P614" s="264"/>
      <c r="Q614" s="264"/>
      <c r="R614" s="264"/>
      <c r="S614" s="264"/>
      <c r="T614" s="265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6" t="s">
        <v>178</v>
      </c>
      <c r="AU614" s="266" t="s">
        <v>85</v>
      </c>
      <c r="AV614" s="14" t="s">
        <v>85</v>
      </c>
      <c r="AW614" s="14" t="s">
        <v>32</v>
      </c>
      <c r="AX614" s="14" t="s">
        <v>76</v>
      </c>
      <c r="AY614" s="266" t="s">
        <v>168</v>
      </c>
    </row>
    <row r="615" s="14" customFormat="1">
      <c r="A615" s="14"/>
      <c r="B615" s="256"/>
      <c r="C615" s="257"/>
      <c r="D615" s="241" t="s">
        <v>178</v>
      </c>
      <c r="E615" s="258" t="s">
        <v>1</v>
      </c>
      <c r="F615" s="259" t="s">
        <v>1428</v>
      </c>
      <c r="G615" s="257"/>
      <c r="H615" s="260">
        <v>1.296</v>
      </c>
      <c r="I615" s="261"/>
      <c r="J615" s="257"/>
      <c r="K615" s="257"/>
      <c r="L615" s="262"/>
      <c r="M615" s="263"/>
      <c r="N615" s="264"/>
      <c r="O615" s="264"/>
      <c r="P615" s="264"/>
      <c r="Q615" s="264"/>
      <c r="R615" s="264"/>
      <c r="S615" s="264"/>
      <c r="T615" s="265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6" t="s">
        <v>178</v>
      </c>
      <c r="AU615" s="266" t="s">
        <v>85</v>
      </c>
      <c r="AV615" s="14" t="s">
        <v>85</v>
      </c>
      <c r="AW615" s="14" t="s">
        <v>32</v>
      </c>
      <c r="AX615" s="14" t="s">
        <v>76</v>
      </c>
      <c r="AY615" s="266" t="s">
        <v>168</v>
      </c>
    </row>
    <row r="616" s="14" customFormat="1">
      <c r="A616" s="14"/>
      <c r="B616" s="256"/>
      <c r="C616" s="257"/>
      <c r="D616" s="241" t="s">
        <v>178</v>
      </c>
      <c r="E616" s="258" t="s">
        <v>1</v>
      </c>
      <c r="F616" s="259" t="s">
        <v>1429</v>
      </c>
      <c r="G616" s="257"/>
      <c r="H616" s="260">
        <v>0.49199999999999999</v>
      </c>
      <c r="I616" s="261"/>
      <c r="J616" s="257"/>
      <c r="K616" s="257"/>
      <c r="L616" s="262"/>
      <c r="M616" s="263"/>
      <c r="N616" s="264"/>
      <c r="O616" s="264"/>
      <c r="P616" s="264"/>
      <c r="Q616" s="264"/>
      <c r="R616" s="264"/>
      <c r="S616" s="264"/>
      <c r="T616" s="26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6" t="s">
        <v>178</v>
      </c>
      <c r="AU616" s="266" t="s">
        <v>85</v>
      </c>
      <c r="AV616" s="14" t="s">
        <v>85</v>
      </c>
      <c r="AW616" s="14" t="s">
        <v>32</v>
      </c>
      <c r="AX616" s="14" t="s">
        <v>76</v>
      </c>
      <c r="AY616" s="266" t="s">
        <v>168</v>
      </c>
    </row>
    <row r="617" s="14" customFormat="1">
      <c r="A617" s="14"/>
      <c r="B617" s="256"/>
      <c r="C617" s="257"/>
      <c r="D617" s="241" t="s">
        <v>178</v>
      </c>
      <c r="E617" s="258" t="s">
        <v>1</v>
      </c>
      <c r="F617" s="259" t="s">
        <v>1430</v>
      </c>
      <c r="G617" s="257"/>
      <c r="H617" s="260">
        <v>1.6200000000000001</v>
      </c>
      <c r="I617" s="261"/>
      <c r="J617" s="257"/>
      <c r="K617" s="257"/>
      <c r="L617" s="262"/>
      <c r="M617" s="263"/>
      <c r="N617" s="264"/>
      <c r="O617" s="264"/>
      <c r="P617" s="264"/>
      <c r="Q617" s="264"/>
      <c r="R617" s="264"/>
      <c r="S617" s="264"/>
      <c r="T617" s="265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66" t="s">
        <v>178</v>
      </c>
      <c r="AU617" s="266" t="s">
        <v>85</v>
      </c>
      <c r="AV617" s="14" t="s">
        <v>85</v>
      </c>
      <c r="AW617" s="14" t="s">
        <v>32</v>
      </c>
      <c r="AX617" s="14" t="s">
        <v>76</v>
      </c>
      <c r="AY617" s="266" t="s">
        <v>168</v>
      </c>
    </row>
    <row r="618" s="14" customFormat="1">
      <c r="A618" s="14"/>
      <c r="B618" s="256"/>
      <c r="C618" s="257"/>
      <c r="D618" s="241" t="s">
        <v>178</v>
      </c>
      <c r="E618" s="258" t="s">
        <v>1</v>
      </c>
      <c r="F618" s="259" t="s">
        <v>1431</v>
      </c>
      <c r="G618" s="257"/>
      <c r="H618" s="260">
        <v>3.4199999999999999</v>
      </c>
      <c r="I618" s="261"/>
      <c r="J618" s="257"/>
      <c r="K618" s="257"/>
      <c r="L618" s="262"/>
      <c r="M618" s="263"/>
      <c r="N618" s="264"/>
      <c r="O618" s="264"/>
      <c r="P618" s="264"/>
      <c r="Q618" s="264"/>
      <c r="R618" s="264"/>
      <c r="S618" s="264"/>
      <c r="T618" s="265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6" t="s">
        <v>178</v>
      </c>
      <c r="AU618" s="266" t="s">
        <v>85</v>
      </c>
      <c r="AV618" s="14" t="s">
        <v>85</v>
      </c>
      <c r="AW618" s="14" t="s">
        <v>32</v>
      </c>
      <c r="AX618" s="14" t="s">
        <v>76</v>
      </c>
      <c r="AY618" s="266" t="s">
        <v>168</v>
      </c>
    </row>
    <row r="619" s="14" customFormat="1">
      <c r="A619" s="14"/>
      <c r="B619" s="256"/>
      <c r="C619" s="257"/>
      <c r="D619" s="241" t="s">
        <v>178</v>
      </c>
      <c r="E619" s="258" t="s">
        <v>1</v>
      </c>
      <c r="F619" s="259" t="s">
        <v>1432</v>
      </c>
      <c r="G619" s="257"/>
      <c r="H619" s="260">
        <v>2.3100000000000001</v>
      </c>
      <c r="I619" s="261"/>
      <c r="J619" s="257"/>
      <c r="K619" s="257"/>
      <c r="L619" s="262"/>
      <c r="M619" s="263"/>
      <c r="N619" s="264"/>
      <c r="O619" s="264"/>
      <c r="P619" s="264"/>
      <c r="Q619" s="264"/>
      <c r="R619" s="264"/>
      <c r="S619" s="264"/>
      <c r="T619" s="265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6" t="s">
        <v>178</v>
      </c>
      <c r="AU619" s="266" t="s">
        <v>85</v>
      </c>
      <c r="AV619" s="14" t="s">
        <v>85</v>
      </c>
      <c r="AW619" s="14" t="s">
        <v>32</v>
      </c>
      <c r="AX619" s="14" t="s">
        <v>76</v>
      </c>
      <c r="AY619" s="266" t="s">
        <v>168</v>
      </c>
    </row>
    <row r="620" s="14" customFormat="1">
      <c r="A620" s="14"/>
      <c r="B620" s="256"/>
      <c r="C620" s="257"/>
      <c r="D620" s="241" t="s">
        <v>178</v>
      </c>
      <c r="E620" s="258" t="s">
        <v>1</v>
      </c>
      <c r="F620" s="259" t="s">
        <v>1433</v>
      </c>
      <c r="G620" s="257"/>
      <c r="H620" s="260">
        <v>1.8899999999999999</v>
      </c>
      <c r="I620" s="261"/>
      <c r="J620" s="257"/>
      <c r="K620" s="257"/>
      <c r="L620" s="262"/>
      <c r="M620" s="263"/>
      <c r="N620" s="264"/>
      <c r="O620" s="264"/>
      <c r="P620" s="264"/>
      <c r="Q620" s="264"/>
      <c r="R620" s="264"/>
      <c r="S620" s="264"/>
      <c r="T620" s="265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6" t="s">
        <v>178</v>
      </c>
      <c r="AU620" s="266" t="s">
        <v>85</v>
      </c>
      <c r="AV620" s="14" t="s">
        <v>85</v>
      </c>
      <c r="AW620" s="14" t="s">
        <v>32</v>
      </c>
      <c r="AX620" s="14" t="s">
        <v>76</v>
      </c>
      <c r="AY620" s="266" t="s">
        <v>168</v>
      </c>
    </row>
    <row r="621" s="14" customFormat="1">
      <c r="A621" s="14"/>
      <c r="B621" s="256"/>
      <c r="C621" s="257"/>
      <c r="D621" s="241" t="s">
        <v>178</v>
      </c>
      <c r="E621" s="258" t="s">
        <v>1</v>
      </c>
      <c r="F621" s="259" t="s">
        <v>1434</v>
      </c>
      <c r="G621" s="257"/>
      <c r="H621" s="260">
        <v>2.3399999999999999</v>
      </c>
      <c r="I621" s="261"/>
      <c r="J621" s="257"/>
      <c r="K621" s="257"/>
      <c r="L621" s="262"/>
      <c r="M621" s="263"/>
      <c r="N621" s="264"/>
      <c r="O621" s="264"/>
      <c r="P621" s="264"/>
      <c r="Q621" s="264"/>
      <c r="R621" s="264"/>
      <c r="S621" s="264"/>
      <c r="T621" s="265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6" t="s">
        <v>178</v>
      </c>
      <c r="AU621" s="266" t="s">
        <v>85</v>
      </c>
      <c r="AV621" s="14" t="s">
        <v>85</v>
      </c>
      <c r="AW621" s="14" t="s">
        <v>32</v>
      </c>
      <c r="AX621" s="14" t="s">
        <v>76</v>
      </c>
      <c r="AY621" s="266" t="s">
        <v>168</v>
      </c>
    </row>
    <row r="622" s="14" customFormat="1">
      <c r="A622" s="14"/>
      <c r="B622" s="256"/>
      <c r="C622" s="257"/>
      <c r="D622" s="241" t="s">
        <v>178</v>
      </c>
      <c r="E622" s="258" t="s">
        <v>1</v>
      </c>
      <c r="F622" s="259" t="s">
        <v>1435</v>
      </c>
      <c r="G622" s="257"/>
      <c r="H622" s="260">
        <v>3.2400000000000002</v>
      </c>
      <c r="I622" s="261"/>
      <c r="J622" s="257"/>
      <c r="K622" s="257"/>
      <c r="L622" s="262"/>
      <c r="M622" s="263"/>
      <c r="N622" s="264"/>
      <c r="O622" s="264"/>
      <c r="P622" s="264"/>
      <c r="Q622" s="264"/>
      <c r="R622" s="264"/>
      <c r="S622" s="264"/>
      <c r="T622" s="265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6" t="s">
        <v>178</v>
      </c>
      <c r="AU622" s="266" t="s">
        <v>85</v>
      </c>
      <c r="AV622" s="14" t="s">
        <v>85</v>
      </c>
      <c r="AW622" s="14" t="s">
        <v>32</v>
      </c>
      <c r="AX622" s="14" t="s">
        <v>76</v>
      </c>
      <c r="AY622" s="266" t="s">
        <v>168</v>
      </c>
    </row>
    <row r="623" s="14" customFormat="1">
      <c r="A623" s="14"/>
      <c r="B623" s="256"/>
      <c r="C623" s="257"/>
      <c r="D623" s="241" t="s">
        <v>178</v>
      </c>
      <c r="E623" s="258" t="s">
        <v>1</v>
      </c>
      <c r="F623" s="259" t="s">
        <v>1436</v>
      </c>
      <c r="G623" s="257"/>
      <c r="H623" s="260">
        <v>2.3100000000000001</v>
      </c>
      <c r="I623" s="261"/>
      <c r="J623" s="257"/>
      <c r="K623" s="257"/>
      <c r="L623" s="262"/>
      <c r="M623" s="263"/>
      <c r="N623" s="264"/>
      <c r="O623" s="264"/>
      <c r="P623" s="264"/>
      <c r="Q623" s="264"/>
      <c r="R623" s="264"/>
      <c r="S623" s="264"/>
      <c r="T623" s="265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6" t="s">
        <v>178</v>
      </c>
      <c r="AU623" s="266" t="s">
        <v>85</v>
      </c>
      <c r="AV623" s="14" t="s">
        <v>85</v>
      </c>
      <c r="AW623" s="14" t="s">
        <v>32</v>
      </c>
      <c r="AX623" s="14" t="s">
        <v>76</v>
      </c>
      <c r="AY623" s="266" t="s">
        <v>168</v>
      </c>
    </row>
    <row r="624" s="14" customFormat="1">
      <c r="A624" s="14"/>
      <c r="B624" s="256"/>
      <c r="C624" s="257"/>
      <c r="D624" s="241" t="s">
        <v>178</v>
      </c>
      <c r="E624" s="258" t="s">
        <v>1</v>
      </c>
      <c r="F624" s="259" t="s">
        <v>1437</v>
      </c>
      <c r="G624" s="257"/>
      <c r="H624" s="260">
        <v>2.7450000000000001</v>
      </c>
      <c r="I624" s="261"/>
      <c r="J624" s="257"/>
      <c r="K624" s="257"/>
      <c r="L624" s="262"/>
      <c r="M624" s="263"/>
      <c r="N624" s="264"/>
      <c r="O624" s="264"/>
      <c r="P624" s="264"/>
      <c r="Q624" s="264"/>
      <c r="R624" s="264"/>
      <c r="S624" s="264"/>
      <c r="T624" s="265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66" t="s">
        <v>178</v>
      </c>
      <c r="AU624" s="266" t="s">
        <v>85</v>
      </c>
      <c r="AV624" s="14" t="s">
        <v>85</v>
      </c>
      <c r="AW624" s="14" t="s">
        <v>32</v>
      </c>
      <c r="AX624" s="14" t="s">
        <v>76</v>
      </c>
      <c r="AY624" s="266" t="s">
        <v>168</v>
      </c>
    </row>
    <row r="625" s="14" customFormat="1">
      <c r="A625" s="14"/>
      <c r="B625" s="256"/>
      <c r="C625" s="257"/>
      <c r="D625" s="241" t="s">
        <v>178</v>
      </c>
      <c r="E625" s="258" t="s">
        <v>1</v>
      </c>
      <c r="F625" s="259" t="s">
        <v>1438</v>
      </c>
      <c r="G625" s="257"/>
      <c r="H625" s="260">
        <v>0.90000000000000002</v>
      </c>
      <c r="I625" s="261"/>
      <c r="J625" s="257"/>
      <c r="K625" s="257"/>
      <c r="L625" s="262"/>
      <c r="M625" s="263"/>
      <c r="N625" s="264"/>
      <c r="O625" s="264"/>
      <c r="P625" s="264"/>
      <c r="Q625" s="264"/>
      <c r="R625" s="264"/>
      <c r="S625" s="264"/>
      <c r="T625" s="265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66" t="s">
        <v>178</v>
      </c>
      <c r="AU625" s="266" t="s">
        <v>85</v>
      </c>
      <c r="AV625" s="14" t="s">
        <v>85</v>
      </c>
      <c r="AW625" s="14" t="s">
        <v>32</v>
      </c>
      <c r="AX625" s="14" t="s">
        <v>76</v>
      </c>
      <c r="AY625" s="266" t="s">
        <v>168</v>
      </c>
    </row>
    <row r="626" s="14" customFormat="1">
      <c r="A626" s="14"/>
      <c r="B626" s="256"/>
      <c r="C626" s="257"/>
      <c r="D626" s="241" t="s">
        <v>178</v>
      </c>
      <c r="E626" s="258" t="s">
        <v>1</v>
      </c>
      <c r="F626" s="259" t="s">
        <v>1439</v>
      </c>
      <c r="G626" s="257"/>
      <c r="H626" s="260">
        <v>0.80100000000000005</v>
      </c>
      <c r="I626" s="261"/>
      <c r="J626" s="257"/>
      <c r="K626" s="257"/>
      <c r="L626" s="262"/>
      <c r="M626" s="263"/>
      <c r="N626" s="264"/>
      <c r="O626" s="264"/>
      <c r="P626" s="264"/>
      <c r="Q626" s="264"/>
      <c r="R626" s="264"/>
      <c r="S626" s="264"/>
      <c r="T626" s="26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66" t="s">
        <v>178</v>
      </c>
      <c r="AU626" s="266" t="s">
        <v>85</v>
      </c>
      <c r="AV626" s="14" t="s">
        <v>85</v>
      </c>
      <c r="AW626" s="14" t="s">
        <v>32</v>
      </c>
      <c r="AX626" s="14" t="s">
        <v>76</v>
      </c>
      <c r="AY626" s="266" t="s">
        <v>168</v>
      </c>
    </row>
    <row r="627" s="14" customFormat="1">
      <c r="A627" s="14"/>
      <c r="B627" s="256"/>
      <c r="C627" s="257"/>
      <c r="D627" s="241" t="s">
        <v>178</v>
      </c>
      <c r="E627" s="258" t="s">
        <v>1</v>
      </c>
      <c r="F627" s="259" t="s">
        <v>1440</v>
      </c>
      <c r="G627" s="257"/>
      <c r="H627" s="260">
        <v>0.75</v>
      </c>
      <c r="I627" s="261"/>
      <c r="J627" s="257"/>
      <c r="K627" s="257"/>
      <c r="L627" s="262"/>
      <c r="M627" s="263"/>
      <c r="N627" s="264"/>
      <c r="O627" s="264"/>
      <c r="P627" s="264"/>
      <c r="Q627" s="264"/>
      <c r="R627" s="264"/>
      <c r="S627" s="264"/>
      <c r="T627" s="265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6" t="s">
        <v>178</v>
      </c>
      <c r="AU627" s="266" t="s">
        <v>85</v>
      </c>
      <c r="AV627" s="14" t="s">
        <v>85</v>
      </c>
      <c r="AW627" s="14" t="s">
        <v>32</v>
      </c>
      <c r="AX627" s="14" t="s">
        <v>76</v>
      </c>
      <c r="AY627" s="266" t="s">
        <v>168</v>
      </c>
    </row>
    <row r="628" s="15" customFormat="1">
      <c r="A628" s="15"/>
      <c r="B628" s="267"/>
      <c r="C628" s="268"/>
      <c r="D628" s="241" t="s">
        <v>178</v>
      </c>
      <c r="E628" s="269" t="s">
        <v>1</v>
      </c>
      <c r="F628" s="270" t="s">
        <v>183</v>
      </c>
      <c r="G628" s="268"/>
      <c r="H628" s="271">
        <v>24.329999999999998</v>
      </c>
      <c r="I628" s="272"/>
      <c r="J628" s="268"/>
      <c r="K628" s="268"/>
      <c r="L628" s="273"/>
      <c r="M628" s="274"/>
      <c r="N628" s="275"/>
      <c r="O628" s="275"/>
      <c r="P628" s="275"/>
      <c r="Q628" s="275"/>
      <c r="R628" s="275"/>
      <c r="S628" s="275"/>
      <c r="T628" s="276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77" t="s">
        <v>178</v>
      </c>
      <c r="AU628" s="277" t="s">
        <v>85</v>
      </c>
      <c r="AV628" s="15" t="s">
        <v>174</v>
      </c>
      <c r="AW628" s="15" t="s">
        <v>32</v>
      </c>
      <c r="AX628" s="15" t="s">
        <v>83</v>
      </c>
      <c r="AY628" s="277" t="s">
        <v>168</v>
      </c>
    </row>
    <row r="629" s="2" customFormat="1" ht="24.15" customHeight="1">
      <c r="A629" s="39"/>
      <c r="B629" s="40"/>
      <c r="C629" s="228" t="s">
        <v>820</v>
      </c>
      <c r="D629" s="228" t="s">
        <v>170</v>
      </c>
      <c r="E629" s="229" t="s">
        <v>1441</v>
      </c>
      <c r="F629" s="230" t="s">
        <v>1442</v>
      </c>
      <c r="G629" s="231" t="s">
        <v>114</v>
      </c>
      <c r="H629" s="232">
        <v>10.496</v>
      </c>
      <c r="I629" s="233"/>
      <c r="J629" s="234">
        <f>ROUND(I629*H629,2)</f>
        <v>0</v>
      </c>
      <c r="K629" s="230" t="s">
        <v>173</v>
      </c>
      <c r="L629" s="45"/>
      <c r="M629" s="235" t="s">
        <v>1</v>
      </c>
      <c r="N629" s="236" t="s">
        <v>41</v>
      </c>
      <c r="O629" s="92"/>
      <c r="P629" s="237">
        <f>O629*H629</f>
        <v>0</v>
      </c>
      <c r="Q629" s="237">
        <v>0.00025999999999999998</v>
      </c>
      <c r="R629" s="237">
        <f>Q629*H629</f>
        <v>0.0027289599999999999</v>
      </c>
      <c r="S629" s="237">
        <v>0</v>
      </c>
      <c r="T629" s="238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9" t="s">
        <v>174</v>
      </c>
      <c r="AT629" s="239" t="s">
        <v>170</v>
      </c>
      <c r="AU629" s="239" t="s">
        <v>85</v>
      </c>
      <c r="AY629" s="18" t="s">
        <v>168</v>
      </c>
      <c r="BE629" s="240">
        <f>IF(N629="základní",J629,0)</f>
        <v>0</v>
      </c>
      <c r="BF629" s="240">
        <f>IF(N629="snížená",J629,0)</f>
        <v>0</v>
      </c>
      <c r="BG629" s="240">
        <f>IF(N629="zákl. přenesená",J629,0)</f>
        <v>0</v>
      </c>
      <c r="BH629" s="240">
        <f>IF(N629="sníž. přenesená",J629,0)</f>
        <v>0</v>
      </c>
      <c r="BI629" s="240">
        <f>IF(N629="nulová",J629,0)</f>
        <v>0</v>
      </c>
      <c r="BJ629" s="18" t="s">
        <v>83</v>
      </c>
      <c r="BK629" s="240">
        <f>ROUND(I629*H629,2)</f>
        <v>0</v>
      </c>
      <c r="BL629" s="18" t="s">
        <v>174</v>
      </c>
      <c r="BM629" s="239" t="s">
        <v>1443</v>
      </c>
    </row>
    <row r="630" s="2" customFormat="1">
      <c r="A630" s="39"/>
      <c r="B630" s="40"/>
      <c r="C630" s="41"/>
      <c r="D630" s="241" t="s">
        <v>176</v>
      </c>
      <c r="E630" s="41"/>
      <c r="F630" s="242" t="s">
        <v>1444</v>
      </c>
      <c r="G630" s="41"/>
      <c r="H630" s="41"/>
      <c r="I630" s="243"/>
      <c r="J630" s="41"/>
      <c r="K630" s="41"/>
      <c r="L630" s="45"/>
      <c r="M630" s="244"/>
      <c r="N630" s="245"/>
      <c r="O630" s="92"/>
      <c r="P630" s="92"/>
      <c r="Q630" s="92"/>
      <c r="R630" s="92"/>
      <c r="S630" s="92"/>
      <c r="T630" s="93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8" t="s">
        <v>176</v>
      </c>
      <c r="AU630" s="18" t="s">
        <v>85</v>
      </c>
    </row>
    <row r="631" s="13" customFormat="1">
      <c r="A631" s="13"/>
      <c r="B631" s="246"/>
      <c r="C631" s="247"/>
      <c r="D631" s="241" t="s">
        <v>178</v>
      </c>
      <c r="E631" s="248" t="s">
        <v>1</v>
      </c>
      <c r="F631" s="249" t="s">
        <v>1445</v>
      </c>
      <c r="G631" s="247"/>
      <c r="H631" s="248" t="s">
        <v>1</v>
      </c>
      <c r="I631" s="250"/>
      <c r="J631" s="247"/>
      <c r="K631" s="247"/>
      <c r="L631" s="251"/>
      <c r="M631" s="252"/>
      <c r="N631" s="253"/>
      <c r="O631" s="253"/>
      <c r="P631" s="253"/>
      <c r="Q631" s="253"/>
      <c r="R631" s="253"/>
      <c r="S631" s="253"/>
      <c r="T631" s="25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55" t="s">
        <v>178</v>
      </c>
      <c r="AU631" s="255" t="s">
        <v>85</v>
      </c>
      <c r="AV631" s="13" t="s">
        <v>83</v>
      </c>
      <c r="AW631" s="13" t="s">
        <v>32</v>
      </c>
      <c r="AX631" s="13" t="s">
        <v>76</v>
      </c>
      <c r="AY631" s="255" t="s">
        <v>168</v>
      </c>
    </row>
    <row r="632" s="14" customFormat="1">
      <c r="A632" s="14"/>
      <c r="B632" s="256"/>
      <c r="C632" s="257"/>
      <c r="D632" s="241" t="s">
        <v>178</v>
      </c>
      <c r="E632" s="258" t="s">
        <v>1</v>
      </c>
      <c r="F632" s="259" t="s">
        <v>1446</v>
      </c>
      <c r="G632" s="257"/>
      <c r="H632" s="260">
        <v>5.6959999999999997</v>
      </c>
      <c r="I632" s="261"/>
      <c r="J632" s="257"/>
      <c r="K632" s="257"/>
      <c r="L632" s="262"/>
      <c r="M632" s="263"/>
      <c r="N632" s="264"/>
      <c r="O632" s="264"/>
      <c r="P632" s="264"/>
      <c r="Q632" s="264"/>
      <c r="R632" s="264"/>
      <c r="S632" s="264"/>
      <c r="T632" s="26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6" t="s">
        <v>178</v>
      </c>
      <c r="AU632" s="266" t="s">
        <v>85</v>
      </c>
      <c r="AV632" s="14" t="s">
        <v>85</v>
      </c>
      <c r="AW632" s="14" t="s">
        <v>32</v>
      </c>
      <c r="AX632" s="14" t="s">
        <v>76</v>
      </c>
      <c r="AY632" s="266" t="s">
        <v>168</v>
      </c>
    </row>
    <row r="633" s="14" customFormat="1">
      <c r="A633" s="14"/>
      <c r="B633" s="256"/>
      <c r="C633" s="257"/>
      <c r="D633" s="241" t="s">
        <v>178</v>
      </c>
      <c r="E633" s="258" t="s">
        <v>1</v>
      </c>
      <c r="F633" s="259" t="s">
        <v>1447</v>
      </c>
      <c r="G633" s="257"/>
      <c r="H633" s="260">
        <v>4.7999999999999998</v>
      </c>
      <c r="I633" s="261"/>
      <c r="J633" s="257"/>
      <c r="K633" s="257"/>
      <c r="L633" s="262"/>
      <c r="M633" s="263"/>
      <c r="N633" s="264"/>
      <c r="O633" s="264"/>
      <c r="P633" s="264"/>
      <c r="Q633" s="264"/>
      <c r="R633" s="264"/>
      <c r="S633" s="264"/>
      <c r="T633" s="265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66" t="s">
        <v>178</v>
      </c>
      <c r="AU633" s="266" t="s">
        <v>85</v>
      </c>
      <c r="AV633" s="14" t="s">
        <v>85</v>
      </c>
      <c r="AW633" s="14" t="s">
        <v>32</v>
      </c>
      <c r="AX633" s="14" t="s">
        <v>76</v>
      </c>
      <c r="AY633" s="266" t="s">
        <v>168</v>
      </c>
    </row>
    <row r="634" s="15" customFormat="1">
      <c r="A634" s="15"/>
      <c r="B634" s="267"/>
      <c r="C634" s="268"/>
      <c r="D634" s="241" t="s">
        <v>178</v>
      </c>
      <c r="E634" s="269" t="s">
        <v>1</v>
      </c>
      <c r="F634" s="270" t="s">
        <v>183</v>
      </c>
      <c r="G634" s="268"/>
      <c r="H634" s="271">
        <v>10.496</v>
      </c>
      <c r="I634" s="272"/>
      <c r="J634" s="268"/>
      <c r="K634" s="268"/>
      <c r="L634" s="273"/>
      <c r="M634" s="274"/>
      <c r="N634" s="275"/>
      <c r="O634" s="275"/>
      <c r="P634" s="275"/>
      <c r="Q634" s="275"/>
      <c r="R634" s="275"/>
      <c r="S634" s="275"/>
      <c r="T634" s="276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77" t="s">
        <v>178</v>
      </c>
      <c r="AU634" s="277" t="s">
        <v>85</v>
      </c>
      <c r="AV634" s="15" t="s">
        <v>174</v>
      </c>
      <c r="AW634" s="15" t="s">
        <v>32</v>
      </c>
      <c r="AX634" s="15" t="s">
        <v>83</v>
      </c>
      <c r="AY634" s="277" t="s">
        <v>168</v>
      </c>
    </row>
    <row r="635" s="2" customFormat="1" ht="24.15" customHeight="1">
      <c r="A635" s="39"/>
      <c r="B635" s="40"/>
      <c r="C635" s="228" t="s">
        <v>829</v>
      </c>
      <c r="D635" s="228" t="s">
        <v>170</v>
      </c>
      <c r="E635" s="229" t="s">
        <v>1448</v>
      </c>
      <c r="F635" s="230" t="s">
        <v>1449</v>
      </c>
      <c r="G635" s="231" t="s">
        <v>114</v>
      </c>
      <c r="H635" s="232">
        <v>10.496</v>
      </c>
      <c r="I635" s="233"/>
      <c r="J635" s="234">
        <f>ROUND(I635*H635,2)</f>
        <v>0</v>
      </c>
      <c r="K635" s="230" t="s">
        <v>173</v>
      </c>
      <c r="L635" s="45"/>
      <c r="M635" s="235" t="s">
        <v>1</v>
      </c>
      <c r="N635" s="236" t="s">
        <v>41</v>
      </c>
      <c r="O635" s="92"/>
      <c r="P635" s="237">
        <f>O635*H635</f>
        <v>0</v>
      </c>
      <c r="Q635" s="237">
        <v>0.018380000000000001</v>
      </c>
      <c r="R635" s="237">
        <f>Q635*H635</f>
        <v>0.19291648</v>
      </c>
      <c r="S635" s="237">
        <v>0</v>
      </c>
      <c r="T635" s="238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39" t="s">
        <v>174</v>
      </c>
      <c r="AT635" s="239" t="s">
        <v>170</v>
      </c>
      <c r="AU635" s="239" t="s">
        <v>85</v>
      </c>
      <c r="AY635" s="18" t="s">
        <v>168</v>
      </c>
      <c r="BE635" s="240">
        <f>IF(N635="základní",J635,0)</f>
        <v>0</v>
      </c>
      <c r="BF635" s="240">
        <f>IF(N635="snížená",J635,0)</f>
        <v>0</v>
      </c>
      <c r="BG635" s="240">
        <f>IF(N635="zákl. přenesená",J635,0)</f>
        <v>0</v>
      </c>
      <c r="BH635" s="240">
        <f>IF(N635="sníž. přenesená",J635,0)</f>
        <v>0</v>
      </c>
      <c r="BI635" s="240">
        <f>IF(N635="nulová",J635,0)</f>
        <v>0</v>
      </c>
      <c r="BJ635" s="18" t="s">
        <v>83</v>
      </c>
      <c r="BK635" s="240">
        <f>ROUND(I635*H635,2)</f>
        <v>0</v>
      </c>
      <c r="BL635" s="18" t="s">
        <v>174</v>
      </c>
      <c r="BM635" s="239" t="s">
        <v>1450</v>
      </c>
    </row>
    <row r="636" s="2" customFormat="1">
      <c r="A636" s="39"/>
      <c r="B636" s="40"/>
      <c r="C636" s="41"/>
      <c r="D636" s="241" t="s">
        <v>176</v>
      </c>
      <c r="E636" s="41"/>
      <c r="F636" s="242" t="s">
        <v>1451</v>
      </c>
      <c r="G636" s="41"/>
      <c r="H636" s="41"/>
      <c r="I636" s="243"/>
      <c r="J636" s="41"/>
      <c r="K636" s="41"/>
      <c r="L636" s="45"/>
      <c r="M636" s="244"/>
      <c r="N636" s="245"/>
      <c r="O636" s="92"/>
      <c r="P636" s="92"/>
      <c r="Q636" s="92"/>
      <c r="R636" s="92"/>
      <c r="S636" s="92"/>
      <c r="T636" s="93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176</v>
      </c>
      <c r="AU636" s="18" t="s">
        <v>85</v>
      </c>
    </row>
    <row r="637" s="13" customFormat="1">
      <c r="A637" s="13"/>
      <c r="B637" s="246"/>
      <c r="C637" s="247"/>
      <c r="D637" s="241" t="s">
        <v>178</v>
      </c>
      <c r="E637" s="248" t="s">
        <v>1</v>
      </c>
      <c r="F637" s="249" t="s">
        <v>1445</v>
      </c>
      <c r="G637" s="247"/>
      <c r="H637" s="248" t="s">
        <v>1</v>
      </c>
      <c r="I637" s="250"/>
      <c r="J637" s="247"/>
      <c r="K637" s="247"/>
      <c r="L637" s="251"/>
      <c r="M637" s="252"/>
      <c r="N637" s="253"/>
      <c r="O637" s="253"/>
      <c r="P637" s="253"/>
      <c r="Q637" s="253"/>
      <c r="R637" s="253"/>
      <c r="S637" s="253"/>
      <c r="T637" s="254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55" t="s">
        <v>178</v>
      </c>
      <c r="AU637" s="255" t="s">
        <v>85</v>
      </c>
      <c r="AV637" s="13" t="s">
        <v>83</v>
      </c>
      <c r="AW637" s="13" t="s">
        <v>32</v>
      </c>
      <c r="AX637" s="13" t="s">
        <v>76</v>
      </c>
      <c r="AY637" s="255" t="s">
        <v>168</v>
      </c>
    </row>
    <row r="638" s="14" customFormat="1">
      <c r="A638" s="14"/>
      <c r="B638" s="256"/>
      <c r="C638" s="257"/>
      <c r="D638" s="241" t="s">
        <v>178</v>
      </c>
      <c r="E638" s="258" t="s">
        <v>1</v>
      </c>
      <c r="F638" s="259" t="s">
        <v>1446</v>
      </c>
      <c r="G638" s="257"/>
      <c r="H638" s="260">
        <v>5.6959999999999997</v>
      </c>
      <c r="I638" s="261"/>
      <c r="J638" s="257"/>
      <c r="K638" s="257"/>
      <c r="L638" s="262"/>
      <c r="M638" s="263"/>
      <c r="N638" s="264"/>
      <c r="O638" s="264"/>
      <c r="P638" s="264"/>
      <c r="Q638" s="264"/>
      <c r="R638" s="264"/>
      <c r="S638" s="264"/>
      <c r="T638" s="265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6" t="s">
        <v>178</v>
      </c>
      <c r="AU638" s="266" t="s">
        <v>85</v>
      </c>
      <c r="AV638" s="14" t="s">
        <v>85</v>
      </c>
      <c r="AW638" s="14" t="s">
        <v>32</v>
      </c>
      <c r="AX638" s="14" t="s">
        <v>76</v>
      </c>
      <c r="AY638" s="266" t="s">
        <v>168</v>
      </c>
    </row>
    <row r="639" s="14" customFormat="1">
      <c r="A639" s="14"/>
      <c r="B639" s="256"/>
      <c r="C639" s="257"/>
      <c r="D639" s="241" t="s">
        <v>178</v>
      </c>
      <c r="E639" s="258" t="s">
        <v>1</v>
      </c>
      <c r="F639" s="259" t="s">
        <v>1447</v>
      </c>
      <c r="G639" s="257"/>
      <c r="H639" s="260">
        <v>4.7999999999999998</v>
      </c>
      <c r="I639" s="261"/>
      <c r="J639" s="257"/>
      <c r="K639" s="257"/>
      <c r="L639" s="262"/>
      <c r="M639" s="263"/>
      <c r="N639" s="264"/>
      <c r="O639" s="264"/>
      <c r="P639" s="264"/>
      <c r="Q639" s="264"/>
      <c r="R639" s="264"/>
      <c r="S639" s="264"/>
      <c r="T639" s="265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6" t="s">
        <v>178</v>
      </c>
      <c r="AU639" s="266" t="s">
        <v>85</v>
      </c>
      <c r="AV639" s="14" t="s">
        <v>85</v>
      </c>
      <c r="AW639" s="14" t="s">
        <v>32</v>
      </c>
      <c r="AX639" s="14" t="s">
        <v>76</v>
      </c>
      <c r="AY639" s="266" t="s">
        <v>168</v>
      </c>
    </row>
    <row r="640" s="15" customFormat="1">
      <c r="A640" s="15"/>
      <c r="B640" s="267"/>
      <c r="C640" s="268"/>
      <c r="D640" s="241" t="s">
        <v>178</v>
      </c>
      <c r="E640" s="269" t="s">
        <v>1</v>
      </c>
      <c r="F640" s="270" t="s">
        <v>183</v>
      </c>
      <c r="G640" s="268"/>
      <c r="H640" s="271">
        <v>10.496</v>
      </c>
      <c r="I640" s="272"/>
      <c r="J640" s="268"/>
      <c r="K640" s="268"/>
      <c r="L640" s="273"/>
      <c r="M640" s="274"/>
      <c r="N640" s="275"/>
      <c r="O640" s="275"/>
      <c r="P640" s="275"/>
      <c r="Q640" s="275"/>
      <c r="R640" s="275"/>
      <c r="S640" s="275"/>
      <c r="T640" s="276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T640" s="277" t="s">
        <v>178</v>
      </c>
      <c r="AU640" s="277" t="s">
        <v>85</v>
      </c>
      <c r="AV640" s="15" t="s">
        <v>174</v>
      </c>
      <c r="AW640" s="15" t="s">
        <v>32</v>
      </c>
      <c r="AX640" s="15" t="s">
        <v>83</v>
      </c>
      <c r="AY640" s="277" t="s">
        <v>168</v>
      </c>
    </row>
    <row r="641" s="2" customFormat="1" ht="24.15" customHeight="1">
      <c r="A641" s="39"/>
      <c r="B641" s="40"/>
      <c r="C641" s="228" t="s">
        <v>849</v>
      </c>
      <c r="D641" s="228" t="s">
        <v>170</v>
      </c>
      <c r="E641" s="229" t="s">
        <v>1452</v>
      </c>
      <c r="F641" s="230" t="s">
        <v>1453</v>
      </c>
      <c r="G641" s="231" t="s">
        <v>114</v>
      </c>
      <c r="H641" s="232">
        <v>20.992000000000001</v>
      </c>
      <c r="I641" s="233"/>
      <c r="J641" s="234">
        <f>ROUND(I641*H641,2)</f>
        <v>0</v>
      </c>
      <c r="K641" s="230" t="s">
        <v>173</v>
      </c>
      <c r="L641" s="45"/>
      <c r="M641" s="235" t="s">
        <v>1</v>
      </c>
      <c r="N641" s="236" t="s">
        <v>41</v>
      </c>
      <c r="O641" s="92"/>
      <c r="P641" s="237">
        <f>O641*H641</f>
        <v>0</v>
      </c>
      <c r="Q641" s="237">
        <v>0.0079000000000000008</v>
      </c>
      <c r="R641" s="237">
        <f>Q641*H641</f>
        <v>0.16583680000000003</v>
      </c>
      <c r="S641" s="237">
        <v>0</v>
      </c>
      <c r="T641" s="238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9" t="s">
        <v>174</v>
      </c>
      <c r="AT641" s="239" t="s">
        <v>170</v>
      </c>
      <c r="AU641" s="239" t="s">
        <v>85</v>
      </c>
      <c r="AY641" s="18" t="s">
        <v>168</v>
      </c>
      <c r="BE641" s="240">
        <f>IF(N641="základní",J641,0)</f>
        <v>0</v>
      </c>
      <c r="BF641" s="240">
        <f>IF(N641="snížená",J641,0)</f>
        <v>0</v>
      </c>
      <c r="BG641" s="240">
        <f>IF(N641="zákl. přenesená",J641,0)</f>
        <v>0</v>
      </c>
      <c r="BH641" s="240">
        <f>IF(N641="sníž. přenesená",J641,0)</f>
        <v>0</v>
      </c>
      <c r="BI641" s="240">
        <f>IF(N641="nulová",J641,0)</f>
        <v>0</v>
      </c>
      <c r="BJ641" s="18" t="s">
        <v>83</v>
      </c>
      <c r="BK641" s="240">
        <f>ROUND(I641*H641,2)</f>
        <v>0</v>
      </c>
      <c r="BL641" s="18" t="s">
        <v>174</v>
      </c>
      <c r="BM641" s="239" t="s">
        <v>1454</v>
      </c>
    </row>
    <row r="642" s="2" customFormat="1">
      <c r="A642" s="39"/>
      <c r="B642" s="40"/>
      <c r="C642" s="41"/>
      <c r="D642" s="241" t="s">
        <v>176</v>
      </c>
      <c r="E642" s="41"/>
      <c r="F642" s="242" t="s">
        <v>1455</v>
      </c>
      <c r="G642" s="41"/>
      <c r="H642" s="41"/>
      <c r="I642" s="243"/>
      <c r="J642" s="41"/>
      <c r="K642" s="41"/>
      <c r="L642" s="45"/>
      <c r="M642" s="244"/>
      <c r="N642" s="245"/>
      <c r="O642" s="92"/>
      <c r="P642" s="92"/>
      <c r="Q642" s="92"/>
      <c r="R642" s="92"/>
      <c r="S642" s="92"/>
      <c r="T642" s="93"/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T642" s="18" t="s">
        <v>176</v>
      </c>
      <c r="AU642" s="18" t="s">
        <v>85</v>
      </c>
    </row>
    <row r="643" s="14" customFormat="1">
      <c r="A643" s="14"/>
      <c r="B643" s="256"/>
      <c r="C643" s="257"/>
      <c r="D643" s="241" t="s">
        <v>178</v>
      </c>
      <c r="E643" s="258" t="s">
        <v>1</v>
      </c>
      <c r="F643" s="259" t="s">
        <v>1456</v>
      </c>
      <c r="G643" s="257"/>
      <c r="H643" s="260">
        <v>20.992000000000001</v>
      </c>
      <c r="I643" s="261"/>
      <c r="J643" s="257"/>
      <c r="K643" s="257"/>
      <c r="L643" s="262"/>
      <c r="M643" s="263"/>
      <c r="N643" s="264"/>
      <c r="O643" s="264"/>
      <c r="P643" s="264"/>
      <c r="Q643" s="264"/>
      <c r="R643" s="264"/>
      <c r="S643" s="264"/>
      <c r="T643" s="265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6" t="s">
        <v>178</v>
      </c>
      <c r="AU643" s="266" t="s">
        <v>85</v>
      </c>
      <c r="AV643" s="14" t="s">
        <v>85</v>
      </c>
      <c r="AW643" s="14" t="s">
        <v>32</v>
      </c>
      <c r="AX643" s="14" t="s">
        <v>76</v>
      </c>
      <c r="AY643" s="266" t="s">
        <v>168</v>
      </c>
    </row>
    <row r="644" s="15" customFormat="1">
      <c r="A644" s="15"/>
      <c r="B644" s="267"/>
      <c r="C644" s="268"/>
      <c r="D644" s="241" t="s">
        <v>178</v>
      </c>
      <c r="E644" s="269" t="s">
        <v>1</v>
      </c>
      <c r="F644" s="270" t="s">
        <v>183</v>
      </c>
      <c r="G644" s="268"/>
      <c r="H644" s="271">
        <v>20.992000000000001</v>
      </c>
      <c r="I644" s="272"/>
      <c r="J644" s="268"/>
      <c r="K644" s="268"/>
      <c r="L644" s="273"/>
      <c r="M644" s="274"/>
      <c r="N644" s="275"/>
      <c r="O644" s="275"/>
      <c r="P644" s="275"/>
      <c r="Q644" s="275"/>
      <c r="R644" s="275"/>
      <c r="S644" s="275"/>
      <c r="T644" s="276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77" t="s">
        <v>178</v>
      </c>
      <c r="AU644" s="277" t="s">
        <v>85</v>
      </c>
      <c r="AV644" s="15" t="s">
        <v>174</v>
      </c>
      <c r="AW644" s="15" t="s">
        <v>32</v>
      </c>
      <c r="AX644" s="15" t="s">
        <v>83</v>
      </c>
      <c r="AY644" s="277" t="s">
        <v>168</v>
      </c>
    </row>
    <row r="645" s="2" customFormat="1" ht="24.15" customHeight="1">
      <c r="A645" s="39"/>
      <c r="B645" s="40"/>
      <c r="C645" s="228" t="s">
        <v>865</v>
      </c>
      <c r="D645" s="228" t="s">
        <v>170</v>
      </c>
      <c r="E645" s="229" t="s">
        <v>1457</v>
      </c>
      <c r="F645" s="230" t="s">
        <v>1458</v>
      </c>
      <c r="G645" s="231" t="s">
        <v>272</v>
      </c>
      <c r="H645" s="232">
        <v>12.52</v>
      </c>
      <c r="I645" s="233"/>
      <c r="J645" s="234">
        <f>ROUND(I645*H645,2)</f>
        <v>0</v>
      </c>
      <c r="K645" s="230" t="s">
        <v>173</v>
      </c>
      <c r="L645" s="45"/>
      <c r="M645" s="235" t="s">
        <v>1</v>
      </c>
      <c r="N645" s="236" t="s">
        <v>41</v>
      </c>
      <c r="O645" s="92"/>
      <c r="P645" s="237">
        <f>O645*H645</f>
        <v>0</v>
      </c>
      <c r="Q645" s="237">
        <v>0.0015</v>
      </c>
      <c r="R645" s="237">
        <f>Q645*H645</f>
        <v>0.018779999999999998</v>
      </c>
      <c r="S645" s="237">
        <v>0</v>
      </c>
      <c r="T645" s="238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39" t="s">
        <v>174</v>
      </c>
      <c r="AT645" s="239" t="s">
        <v>170</v>
      </c>
      <c r="AU645" s="239" t="s">
        <v>85</v>
      </c>
      <c r="AY645" s="18" t="s">
        <v>168</v>
      </c>
      <c r="BE645" s="240">
        <f>IF(N645="základní",J645,0)</f>
        <v>0</v>
      </c>
      <c r="BF645" s="240">
        <f>IF(N645="snížená",J645,0)</f>
        <v>0</v>
      </c>
      <c r="BG645" s="240">
        <f>IF(N645="zákl. přenesená",J645,0)</f>
        <v>0</v>
      </c>
      <c r="BH645" s="240">
        <f>IF(N645="sníž. přenesená",J645,0)</f>
        <v>0</v>
      </c>
      <c r="BI645" s="240">
        <f>IF(N645="nulová",J645,0)</f>
        <v>0</v>
      </c>
      <c r="BJ645" s="18" t="s">
        <v>83</v>
      </c>
      <c r="BK645" s="240">
        <f>ROUND(I645*H645,2)</f>
        <v>0</v>
      </c>
      <c r="BL645" s="18" t="s">
        <v>174</v>
      </c>
      <c r="BM645" s="239" t="s">
        <v>1459</v>
      </c>
    </row>
    <row r="646" s="2" customFormat="1">
      <c r="A646" s="39"/>
      <c r="B646" s="40"/>
      <c r="C646" s="41"/>
      <c r="D646" s="241" t="s">
        <v>176</v>
      </c>
      <c r="E646" s="41"/>
      <c r="F646" s="242" t="s">
        <v>1460</v>
      </c>
      <c r="G646" s="41"/>
      <c r="H646" s="41"/>
      <c r="I646" s="243"/>
      <c r="J646" s="41"/>
      <c r="K646" s="41"/>
      <c r="L646" s="45"/>
      <c r="M646" s="244"/>
      <c r="N646" s="245"/>
      <c r="O646" s="92"/>
      <c r="P646" s="92"/>
      <c r="Q646" s="92"/>
      <c r="R646" s="92"/>
      <c r="S646" s="92"/>
      <c r="T646" s="93"/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T646" s="18" t="s">
        <v>176</v>
      </c>
      <c r="AU646" s="18" t="s">
        <v>85</v>
      </c>
    </row>
    <row r="647" s="14" customFormat="1">
      <c r="A647" s="14"/>
      <c r="B647" s="256"/>
      <c r="C647" s="257"/>
      <c r="D647" s="241" t="s">
        <v>178</v>
      </c>
      <c r="E647" s="258" t="s">
        <v>1</v>
      </c>
      <c r="F647" s="259" t="s">
        <v>1461</v>
      </c>
      <c r="G647" s="257"/>
      <c r="H647" s="260">
        <v>12.52</v>
      </c>
      <c r="I647" s="261"/>
      <c r="J647" s="257"/>
      <c r="K647" s="257"/>
      <c r="L647" s="262"/>
      <c r="M647" s="263"/>
      <c r="N647" s="264"/>
      <c r="O647" s="264"/>
      <c r="P647" s="264"/>
      <c r="Q647" s="264"/>
      <c r="R647" s="264"/>
      <c r="S647" s="264"/>
      <c r="T647" s="265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6" t="s">
        <v>178</v>
      </c>
      <c r="AU647" s="266" t="s">
        <v>85</v>
      </c>
      <c r="AV647" s="14" t="s">
        <v>85</v>
      </c>
      <c r="AW647" s="14" t="s">
        <v>32</v>
      </c>
      <c r="AX647" s="14" t="s">
        <v>76</v>
      </c>
      <c r="AY647" s="266" t="s">
        <v>168</v>
      </c>
    </row>
    <row r="648" s="15" customFormat="1">
      <c r="A648" s="15"/>
      <c r="B648" s="267"/>
      <c r="C648" s="268"/>
      <c r="D648" s="241" t="s">
        <v>178</v>
      </c>
      <c r="E648" s="269" t="s">
        <v>1</v>
      </c>
      <c r="F648" s="270" t="s">
        <v>183</v>
      </c>
      <c r="G648" s="268"/>
      <c r="H648" s="271">
        <v>12.52</v>
      </c>
      <c r="I648" s="272"/>
      <c r="J648" s="268"/>
      <c r="K648" s="268"/>
      <c r="L648" s="273"/>
      <c r="M648" s="274"/>
      <c r="N648" s="275"/>
      <c r="O648" s="275"/>
      <c r="P648" s="275"/>
      <c r="Q648" s="275"/>
      <c r="R648" s="275"/>
      <c r="S648" s="275"/>
      <c r="T648" s="276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77" t="s">
        <v>178</v>
      </c>
      <c r="AU648" s="277" t="s">
        <v>85</v>
      </c>
      <c r="AV648" s="15" t="s">
        <v>174</v>
      </c>
      <c r="AW648" s="15" t="s">
        <v>32</v>
      </c>
      <c r="AX648" s="15" t="s">
        <v>83</v>
      </c>
      <c r="AY648" s="277" t="s">
        <v>168</v>
      </c>
    </row>
    <row r="649" s="2" customFormat="1" ht="24.15" customHeight="1">
      <c r="A649" s="39"/>
      <c r="B649" s="40"/>
      <c r="C649" s="228" t="s">
        <v>881</v>
      </c>
      <c r="D649" s="228" t="s">
        <v>170</v>
      </c>
      <c r="E649" s="229" t="s">
        <v>1462</v>
      </c>
      <c r="F649" s="230" t="s">
        <v>1463</v>
      </c>
      <c r="G649" s="231" t="s">
        <v>272</v>
      </c>
      <c r="H649" s="232">
        <v>379.75</v>
      </c>
      <c r="I649" s="233"/>
      <c r="J649" s="234">
        <f>ROUND(I649*H649,2)</f>
        <v>0</v>
      </c>
      <c r="K649" s="230" t="s">
        <v>173</v>
      </c>
      <c r="L649" s="45"/>
      <c r="M649" s="235" t="s">
        <v>1</v>
      </c>
      <c r="N649" s="236" t="s">
        <v>41</v>
      </c>
      <c r="O649" s="92"/>
      <c r="P649" s="237">
        <f>O649*H649</f>
        <v>0</v>
      </c>
      <c r="Q649" s="237">
        <v>0</v>
      </c>
      <c r="R649" s="237">
        <f>Q649*H649</f>
        <v>0</v>
      </c>
      <c r="S649" s="237">
        <v>0</v>
      </c>
      <c r="T649" s="238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9" t="s">
        <v>174</v>
      </c>
      <c r="AT649" s="239" t="s">
        <v>170</v>
      </c>
      <c r="AU649" s="239" t="s">
        <v>85</v>
      </c>
      <c r="AY649" s="18" t="s">
        <v>168</v>
      </c>
      <c r="BE649" s="240">
        <f>IF(N649="základní",J649,0)</f>
        <v>0</v>
      </c>
      <c r="BF649" s="240">
        <f>IF(N649="snížená",J649,0)</f>
        <v>0</v>
      </c>
      <c r="BG649" s="240">
        <f>IF(N649="zákl. přenesená",J649,0)</f>
        <v>0</v>
      </c>
      <c r="BH649" s="240">
        <f>IF(N649="sníž. přenesená",J649,0)</f>
        <v>0</v>
      </c>
      <c r="BI649" s="240">
        <f>IF(N649="nulová",J649,0)</f>
        <v>0</v>
      </c>
      <c r="BJ649" s="18" t="s">
        <v>83</v>
      </c>
      <c r="BK649" s="240">
        <f>ROUND(I649*H649,2)</f>
        <v>0</v>
      </c>
      <c r="BL649" s="18" t="s">
        <v>174</v>
      </c>
      <c r="BM649" s="239" t="s">
        <v>1464</v>
      </c>
    </row>
    <row r="650" s="2" customFormat="1">
      <c r="A650" s="39"/>
      <c r="B650" s="40"/>
      <c r="C650" s="41"/>
      <c r="D650" s="241" t="s">
        <v>176</v>
      </c>
      <c r="E650" s="41"/>
      <c r="F650" s="242" t="s">
        <v>1465</v>
      </c>
      <c r="G650" s="41"/>
      <c r="H650" s="41"/>
      <c r="I650" s="243"/>
      <c r="J650" s="41"/>
      <c r="K650" s="41"/>
      <c r="L650" s="45"/>
      <c r="M650" s="244"/>
      <c r="N650" s="245"/>
      <c r="O650" s="92"/>
      <c r="P650" s="92"/>
      <c r="Q650" s="92"/>
      <c r="R650" s="92"/>
      <c r="S650" s="92"/>
      <c r="T650" s="93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T650" s="18" t="s">
        <v>176</v>
      </c>
      <c r="AU650" s="18" t="s">
        <v>85</v>
      </c>
    </row>
    <row r="651" s="13" customFormat="1">
      <c r="A651" s="13"/>
      <c r="B651" s="246"/>
      <c r="C651" s="247"/>
      <c r="D651" s="241" t="s">
        <v>178</v>
      </c>
      <c r="E651" s="248" t="s">
        <v>1</v>
      </c>
      <c r="F651" s="249" t="s">
        <v>1466</v>
      </c>
      <c r="G651" s="247"/>
      <c r="H651" s="248" t="s">
        <v>1</v>
      </c>
      <c r="I651" s="250"/>
      <c r="J651" s="247"/>
      <c r="K651" s="247"/>
      <c r="L651" s="251"/>
      <c r="M651" s="252"/>
      <c r="N651" s="253"/>
      <c r="O651" s="253"/>
      <c r="P651" s="253"/>
      <c r="Q651" s="253"/>
      <c r="R651" s="253"/>
      <c r="S651" s="253"/>
      <c r="T651" s="25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5" t="s">
        <v>178</v>
      </c>
      <c r="AU651" s="255" t="s">
        <v>85</v>
      </c>
      <c r="AV651" s="13" t="s">
        <v>83</v>
      </c>
      <c r="AW651" s="13" t="s">
        <v>32</v>
      </c>
      <c r="AX651" s="13" t="s">
        <v>76</v>
      </c>
      <c r="AY651" s="255" t="s">
        <v>168</v>
      </c>
    </row>
    <row r="652" s="14" customFormat="1">
      <c r="A652" s="14"/>
      <c r="B652" s="256"/>
      <c r="C652" s="257"/>
      <c r="D652" s="241" t="s">
        <v>178</v>
      </c>
      <c r="E652" s="258" t="s">
        <v>1</v>
      </c>
      <c r="F652" s="259" t="s">
        <v>1467</v>
      </c>
      <c r="G652" s="257"/>
      <c r="H652" s="260">
        <v>1.8</v>
      </c>
      <c r="I652" s="261"/>
      <c r="J652" s="257"/>
      <c r="K652" s="257"/>
      <c r="L652" s="262"/>
      <c r="M652" s="263"/>
      <c r="N652" s="264"/>
      <c r="O652" s="264"/>
      <c r="P652" s="264"/>
      <c r="Q652" s="264"/>
      <c r="R652" s="264"/>
      <c r="S652" s="264"/>
      <c r="T652" s="26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6" t="s">
        <v>178</v>
      </c>
      <c r="AU652" s="266" t="s">
        <v>85</v>
      </c>
      <c r="AV652" s="14" t="s">
        <v>85</v>
      </c>
      <c r="AW652" s="14" t="s">
        <v>32</v>
      </c>
      <c r="AX652" s="14" t="s">
        <v>76</v>
      </c>
      <c r="AY652" s="266" t="s">
        <v>168</v>
      </c>
    </row>
    <row r="653" s="14" customFormat="1">
      <c r="A653" s="14"/>
      <c r="B653" s="256"/>
      <c r="C653" s="257"/>
      <c r="D653" s="241" t="s">
        <v>178</v>
      </c>
      <c r="E653" s="258" t="s">
        <v>1</v>
      </c>
      <c r="F653" s="259" t="s">
        <v>1468</v>
      </c>
      <c r="G653" s="257"/>
      <c r="H653" s="260">
        <v>14.4</v>
      </c>
      <c r="I653" s="261"/>
      <c r="J653" s="257"/>
      <c r="K653" s="257"/>
      <c r="L653" s="262"/>
      <c r="M653" s="263"/>
      <c r="N653" s="264"/>
      <c r="O653" s="264"/>
      <c r="P653" s="264"/>
      <c r="Q653" s="264"/>
      <c r="R653" s="264"/>
      <c r="S653" s="264"/>
      <c r="T653" s="265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66" t="s">
        <v>178</v>
      </c>
      <c r="AU653" s="266" t="s">
        <v>85</v>
      </c>
      <c r="AV653" s="14" t="s">
        <v>85</v>
      </c>
      <c r="AW653" s="14" t="s">
        <v>32</v>
      </c>
      <c r="AX653" s="14" t="s">
        <v>76</v>
      </c>
      <c r="AY653" s="266" t="s">
        <v>168</v>
      </c>
    </row>
    <row r="654" s="14" customFormat="1">
      <c r="A654" s="14"/>
      <c r="B654" s="256"/>
      <c r="C654" s="257"/>
      <c r="D654" s="241" t="s">
        <v>178</v>
      </c>
      <c r="E654" s="258" t="s">
        <v>1</v>
      </c>
      <c r="F654" s="259" t="s">
        <v>1469</v>
      </c>
      <c r="G654" s="257"/>
      <c r="H654" s="260">
        <v>9.8399999999999999</v>
      </c>
      <c r="I654" s="261"/>
      <c r="J654" s="257"/>
      <c r="K654" s="257"/>
      <c r="L654" s="262"/>
      <c r="M654" s="263"/>
      <c r="N654" s="264"/>
      <c r="O654" s="264"/>
      <c r="P654" s="264"/>
      <c r="Q654" s="264"/>
      <c r="R654" s="264"/>
      <c r="S654" s="264"/>
      <c r="T654" s="265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6" t="s">
        <v>178</v>
      </c>
      <c r="AU654" s="266" t="s">
        <v>85</v>
      </c>
      <c r="AV654" s="14" t="s">
        <v>85</v>
      </c>
      <c r="AW654" s="14" t="s">
        <v>32</v>
      </c>
      <c r="AX654" s="14" t="s">
        <v>76</v>
      </c>
      <c r="AY654" s="266" t="s">
        <v>168</v>
      </c>
    </row>
    <row r="655" s="14" customFormat="1">
      <c r="A655" s="14"/>
      <c r="B655" s="256"/>
      <c r="C655" s="257"/>
      <c r="D655" s="241" t="s">
        <v>178</v>
      </c>
      <c r="E655" s="258" t="s">
        <v>1</v>
      </c>
      <c r="F655" s="259" t="s">
        <v>1470</v>
      </c>
      <c r="G655" s="257"/>
      <c r="H655" s="260">
        <v>10.800000000000001</v>
      </c>
      <c r="I655" s="261"/>
      <c r="J655" s="257"/>
      <c r="K655" s="257"/>
      <c r="L655" s="262"/>
      <c r="M655" s="263"/>
      <c r="N655" s="264"/>
      <c r="O655" s="264"/>
      <c r="P655" s="264"/>
      <c r="Q655" s="264"/>
      <c r="R655" s="264"/>
      <c r="S655" s="264"/>
      <c r="T655" s="265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66" t="s">
        <v>178</v>
      </c>
      <c r="AU655" s="266" t="s">
        <v>85</v>
      </c>
      <c r="AV655" s="14" t="s">
        <v>85</v>
      </c>
      <c r="AW655" s="14" t="s">
        <v>32</v>
      </c>
      <c r="AX655" s="14" t="s">
        <v>76</v>
      </c>
      <c r="AY655" s="266" t="s">
        <v>168</v>
      </c>
    </row>
    <row r="656" s="14" customFormat="1">
      <c r="A656" s="14"/>
      <c r="B656" s="256"/>
      <c r="C656" s="257"/>
      <c r="D656" s="241" t="s">
        <v>178</v>
      </c>
      <c r="E656" s="258" t="s">
        <v>1</v>
      </c>
      <c r="F656" s="259" t="s">
        <v>1471</v>
      </c>
      <c r="G656" s="257"/>
      <c r="H656" s="260">
        <v>22.800000000000001</v>
      </c>
      <c r="I656" s="261"/>
      <c r="J656" s="257"/>
      <c r="K656" s="257"/>
      <c r="L656" s="262"/>
      <c r="M656" s="263"/>
      <c r="N656" s="264"/>
      <c r="O656" s="264"/>
      <c r="P656" s="264"/>
      <c r="Q656" s="264"/>
      <c r="R656" s="264"/>
      <c r="S656" s="264"/>
      <c r="T656" s="265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6" t="s">
        <v>178</v>
      </c>
      <c r="AU656" s="266" t="s">
        <v>85</v>
      </c>
      <c r="AV656" s="14" t="s">
        <v>85</v>
      </c>
      <c r="AW656" s="14" t="s">
        <v>32</v>
      </c>
      <c r="AX656" s="14" t="s">
        <v>76</v>
      </c>
      <c r="AY656" s="266" t="s">
        <v>168</v>
      </c>
    </row>
    <row r="657" s="14" customFormat="1">
      <c r="A657" s="14"/>
      <c r="B657" s="256"/>
      <c r="C657" s="257"/>
      <c r="D657" s="241" t="s">
        <v>178</v>
      </c>
      <c r="E657" s="258" t="s">
        <v>1</v>
      </c>
      <c r="F657" s="259" t="s">
        <v>1472</v>
      </c>
      <c r="G657" s="257"/>
      <c r="H657" s="260">
        <v>15.4</v>
      </c>
      <c r="I657" s="261"/>
      <c r="J657" s="257"/>
      <c r="K657" s="257"/>
      <c r="L657" s="262"/>
      <c r="M657" s="263"/>
      <c r="N657" s="264"/>
      <c r="O657" s="264"/>
      <c r="P657" s="264"/>
      <c r="Q657" s="264"/>
      <c r="R657" s="264"/>
      <c r="S657" s="264"/>
      <c r="T657" s="265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6" t="s">
        <v>178</v>
      </c>
      <c r="AU657" s="266" t="s">
        <v>85</v>
      </c>
      <c r="AV657" s="14" t="s">
        <v>85</v>
      </c>
      <c r="AW657" s="14" t="s">
        <v>32</v>
      </c>
      <c r="AX657" s="14" t="s">
        <v>76</v>
      </c>
      <c r="AY657" s="266" t="s">
        <v>168</v>
      </c>
    </row>
    <row r="658" s="14" customFormat="1">
      <c r="A658" s="14"/>
      <c r="B658" s="256"/>
      <c r="C658" s="257"/>
      <c r="D658" s="241" t="s">
        <v>178</v>
      </c>
      <c r="E658" s="258" t="s">
        <v>1</v>
      </c>
      <c r="F658" s="259" t="s">
        <v>1473</v>
      </c>
      <c r="G658" s="257"/>
      <c r="H658" s="260">
        <v>12.6</v>
      </c>
      <c r="I658" s="261"/>
      <c r="J658" s="257"/>
      <c r="K658" s="257"/>
      <c r="L658" s="262"/>
      <c r="M658" s="263"/>
      <c r="N658" s="264"/>
      <c r="O658" s="264"/>
      <c r="P658" s="264"/>
      <c r="Q658" s="264"/>
      <c r="R658" s="264"/>
      <c r="S658" s="264"/>
      <c r="T658" s="265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66" t="s">
        <v>178</v>
      </c>
      <c r="AU658" s="266" t="s">
        <v>85</v>
      </c>
      <c r="AV658" s="14" t="s">
        <v>85</v>
      </c>
      <c r="AW658" s="14" t="s">
        <v>32</v>
      </c>
      <c r="AX658" s="14" t="s">
        <v>76</v>
      </c>
      <c r="AY658" s="266" t="s">
        <v>168</v>
      </c>
    </row>
    <row r="659" s="14" customFormat="1">
      <c r="A659" s="14"/>
      <c r="B659" s="256"/>
      <c r="C659" s="257"/>
      <c r="D659" s="241" t="s">
        <v>178</v>
      </c>
      <c r="E659" s="258" t="s">
        <v>1</v>
      </c>
      <c r="F659" s="259" t="s">
        <v>1474</v>
      </c>
      <c r="G659" s="257"/>
      <c r="H659" s="260">
        <v>15.6</v>
      </c>
      <c r="I659" s="261"/>
      <c r="J659" s="257"/>
      <c r="K659" s="257"/>
      <c r="L659" s="262"/>
      <c r="M659" s="263"/>
      <c r="N659" s="264"/>
      <c r="O659" s="264"/>
      <c r="P659" s="264"/>
      <c r="Q659" s="264"/>
      <c r="R659" s="264"/>
      <c r="S659" s="264"/>
      <c r="T659" s="265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66" t="s">
        <v>178</v>
      </c>
      <c r="AU659" s="266" t="s">
        <v>85</v>
      </c>
      <c r="AV659" s="14" t="s">
        <v>85</v>
      </c>
      <c r="AW659" s="14" t="s">
        <v>32</v>
      </c>
      <c r="AX659" s="14" t="s">
        <v>76</v>
      </c>
      <c r="AY659" s="266" t="s">
        <v>168</v>
      </c>
    </row>
    <row r="660" s="14" customFormat="1">
      <c r="A660" s="14"/>
      <c r="B660" s="256"/>
      <c r="C660" s="257"/>
      <c r="D660" s="241" t="s">
        <v>178</v>
      </c>
      <c r="E660" s="258" t="s">
        <v>1</v>
      </c>
      <c r="F660" s="259" t="s">
        <v>1475</v>
      </c>
      <c r="G660" s="257"/>
      <c r="H660" s="260">
        <v>21.600000000000001</v>
      </c>
      <c r="I660" s="261"/>
      <c r="J660" s="257"/>
      <c r="K660" s="257"/>
      <c r="L660" s="262"/>
      <c r="M660" s="263"/>
      <c r="N660" s="264"/>
      <c r="O660" s="264"/>
      <c r="P660" s="264"/>
      <c r="Q660" s="264"/>
      <c r="R660" s="264"/>
      <c r="S660" s="264"/>
      <c r="T660" s="265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66" t="s">
        <v>178</v>
      </c>
      <c r="AU660" s="266" t="s">
        <v>85</v>
      </c>
      <c r="AV660" s="14" t="s">
        <v>85</v>
      </c>
      <c r="AW660" s="14" t="s">
        <v>32</v>
      </c>
      <c r="AX660" s="14" t="s">
        <v>76</v>
      </c>
      <c r="AY660" s="266" t="s">
        <v>168</v>
      </c>
    </row>
    <row r="661" s="14" customFormat="1">
      <c r="A661" s="14"/>
      <c r="B661" s="256"/>
      <c r="C661" s="257"/>
      <c r="D661" s="241" t="s">
        <v>178</v>
      </c>
      <c r="E661" s="258" t="s">
        <v>1</v>
      </c>
      <c r="F661" s="259" t="s">
        <v>1476</v>
      </c>
      <c r="G661" s="257"/>
      <c r="H661" s="260">
        <v>15.4</v>
      </c>
      <c r="I661" s="261"/>
      <c r="J661" s="257"/>
      <c r="K661" s="257"/>
      <c r="L661" s="262"/>
      <c r="M661" s="263"/>
      <c r="N661" s="264"/>
      <c r="O661" s="264"/>
      <c r="P661" s="264"/>
      <c r="Q661" s="264"/>
      <c r="R661" s="264"/>
      <c r="S661" s="264"/>
      <c r="T661" s="265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66" t="s">
        <v>178</v>
      </c>
      <c r="AU661" s="266" t="s">
        <v>85</v>
      </c>
      <c r="AV661" s="14" t="s">
        <v>85</v>
      </c>
      <c r="AW661" s="14" t="s">
        <v>32</v>
      </c>
      <c r="AX661" s="14" t="s">
        <v>76</v>
      </c>
      <c r="AY661" s="266" t="s">
        <v>168</v>
      </c>
    </row>
    <row r="662" s="14" customFormat="1">
      <c r="A662" s="14"/>
      <c r="B662" s="256"/>
      <c r="C662" s="257"/>
      <c r="D662" s="241" t="s">
        <v>178</v>
      </c>
      <c r="E662" s="258" t="s">
        <v>1</v>
      </c>
      <c r="F662" s="259" t="s">
        <v>1477</v>
      </c>
      <c r="G662" s="257"/>
      <c r="H662" s="260">
        <v>18.300000000000001</v>
      </c>
      <c r="I662" s="261"/>
      <c r="J662" s="257"/>
      <c r="K662" s="257"/>
      <c r="L662" s="262"/>
      <c r="M662" s="263"/>
      <c r="N662" s="264"/>
      <c r="O662" s="264"/>
      <c r="P662" s="264"/>
      <c r="Q662" s="264"/>
      <c r="R662" s="264"/>
      <c r="S662" s="264"/>
      <c r="T662" s="26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6" t="s">
        <v>178</v>
      </c>
      <c r="AU662" s="266" t="s">
        <v>85</v>
      </c>
      <c r="AV662" s="14" t="s">
        <v>85</v>
      </c>
      <c r="AW662" s="14" t="s">
        <v>32</v>
      </c>
      <c r="AX662" s="14" t="s">
        <v>76</v>
      </c>
      <c r="AY662" s="266" t="s">
        <v>168</v>
      </c>
    </row>
    <row r="663" s="14" customFormat="1">
      <c r="A663" s="14"/>
      <c r="B663" s="256"/>
      <c r="C663" s="257"/>
      <c r="D663" s="241" t="s">
        <v>178</v>
      </c>
      <c r="E663" s="258" t="s">
        <v>1</v>
      </c>
      <c r="F663" s="259" t="s">
        <v>1478</v>
      </c>
      <c r="G663" s="257"/>
      <c r="H663" s="260">
        <v>7.2000000000000002</v>
      </c>
      <c r="I663" s="261"/>
      <c r="J663" s="257"/>
      <c r="K663" s="257"/>
      <c r="L663" s="262"/>
      <c r="M663" s="263"/>
      <c r="N663" s="264"/>
      <c r="O663" s="264"/>
      <c r="P663" s="264"/>
      <c r="Q663" s="264"/>
      <c r="R663" s="264"/>
      <c r="S663" s="264"/>
      <c r="T663" s="265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66" t="s">
        <v>178</v>
      </c>
      <c r="AU663" s="266" t="s">
        <v>85</v>
      </c>
      <c r="AV663" s="14" t="s">
        <v>85</v>
      </c>
      <c r="AW663" s="14" t="s">
        <v>32</v>
      </c>
      <c r="AX663" s="14" t="s">
        <v>76</v>
      </c>
      <c r="AY663" s="266" t="s">
        <v>168</v>
      </c>
    </row>
    <row r="664" s="14" customFormat="1">
      <c r="A664" s="14"/>
      <c r="B664" s="256"/>
      <c r="C664" s="257"/>
      <c r="D664" s="241" t="s">
        <v>178</v>
      </c>
      <c r="E664" s="258" t="s">
        <v>1</v>
      </c>
      <c r="F664" s="259" t="s">
        <v>1479</v>
      </c>
      <c r="G664" s="257"/>
      <c r="H664" s="260">
        <v>6.4100000000000001</v>
      </c>
      <c r="I664" s="261"/>
      <c r="J664" s="257"/>
      <c r="K664" s="257"/>
      <c r="L664" s="262"/>
      <c r="M664" s="263"/>
      <c r="N664" s="264"/>
      <c r="O664" s="264"/>
      <c r="P664" s="264"/>
      <c r="Q664" s="264"/>
      <c r="R664" s="264"/>
      <c r="S664" s="264"/>
      <c r="T664" s="26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66" t="s">
        <v>178</v>
      </c>
      <c r="AU664" s="266" t="s">
        <v>85</v>
      </c>
      <c r="AV664" s="14" t="s">
        <v>85</v>
      </c>
      <c r="AW664" s="14" t="s">
        <v>32</v>
      </c>
      <c r="AX664" s="14" t="s">
        <v>76</v>
      </c>
      <c r="AY664" s="266" t="s">
        <v>168</v>
      </c>
    </row>
    <row r="665" s="14" customFormat="1">
      <c r="A665" s="14"/>
      <c r="B665" s="256"/>
      <c r="C665" s="257"/>
      <c r="D665" s="241" t="s">
        <v>178</v>
      </c>
      <c r="E665" s="258" t="s">
        <v>1</v>
      </c>
      <c r="F665" s="259" t="s">
        <v>1480</v>
      </c>
      <c r="G665" s="257"/>
      <c r="H665" s="260">
        <v>6</v>
      </c>
      <c r="I665" s="261"/>
      <c r="J665" s="257"/>
      <c r="K665" s="257"/>
      <c r="L665" s="262"/>
      <c r="M665" s="263"/>
      <c r="N665" s="264"/>
      <c r="O665" s="264"/>
      <c r="P665" s="264"/>
      <c r="Q665" s="264"/>
      <c r="R665" s="264"/>
      <c r="S665" s="264"/>
      <c r="T665" s="265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66" t="s">
        <v>178</v>
      </c>
      <c r="AU665" s="266" t="s">
        <v>85</v>
      </c>
      <c r="AV665" s="14" t="s">
        <v>85</v>
      </c>
      <c r="AW665" s="14" t="s">
        <v>32</v>
      </c>
      <c r="AX665" s="14" t="s">
        <v>76</v>
      </c>
      <c r="AY665" s="266" t="s">
        <v>168</v>
      </c>
    </row>
    <row r="666" s="14" customFormat="1">
      <c r="A666" s="14"/>
      <c r="B666" s="256"/>
      <c r="C666" s="257"/>
      <c r="D666" s="241" t="s">
        <v>178</v>
      </c>
      <c r="E666" s="258" t="s">
        <v>1</v>
      </c>
      <c r="F666" s="259" t="s">
        <v>1481</v>
      </c>
      <c r="G666" s="257"/>
      <c r="H666" s="260">
        <v>201.59999999999999</v>
      </c>
      <c r="I666" s="261"/>
      <c r="J666" s="257"/>
      <c r="K666" s="257"/>
      <c r="L666" s="262"/>
      <c r="M666" s="263"/>
      <c r="N666" s="264"/>
      <c r="O666" s="264"/>
      <c r="P666" s="264"/>
      <c r="Q666" s="264"/>
      <c r="R666" s="264"/>
      <c r="S666" s="264"/>
      <c r="T666" s="265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6" t="s">
        <v>178</v>
      </c>
      <c r="AU666" s="266" t="s">
        <v>85</v>
      </c>
      <c r="AV666" s="14" t="s">
        <v>85</v>
      </c>
      <c r="AW666" s="14" t="s">
        <v>32</v>
      </c>
      <c r="AX666" s="14" t="s">
        <v>76</v>
      </c>
      <c r="AY666" s="266" t="s">
        <v>168</v>
      </c>
    </row>
    <row r="667" s="15" customFormat="1">
      <c r="A667" s="15"/>
      <c r="B667" s="267"/>
      <c r="C667" s="268"/>
      <c r="D667" s="241" t="s">
        <v>178</v>
      </c>
      <c r="E667" s="269" t="s">
        <v>1</v>
      </c>
      <c r="F667" s="270" t="s">
        <v>183</v>
      </c>
      <c r="G667" s="268"/>
      <c r="H667" s="271">
        <v>379.75</v>
      </c>
      <c r="I667" s="272"/>
      <c r="J667" s="268"/>
      <c r="K667" s="268"/>
      <c r="L667" s="273"/>
      <c r="M667" s="274"/>
      <c r="N667" s="275"/>
      <c r="O667" s="275"/>
      <c r="P667" s="275"/>
      <c r="Q667" s="275"/>
      <c r="R667" s="275"/>
      <c r="S667" s="275"/>
      <c r="T667" s="276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77" t="s">
        <v>178</v>
      </c>
      <c r="AU667" s="277" t="s">
        <v>85</v>
      </c>
      <c r="AV667" s="15" t="s">
        <v>174</v>
      </c>
      <c r="AW667" s="15" t="s">
        <v>32</v>
      </c>
      <c r="AX667" s="15" t="s">
        <v>83</v>
      </c>
      <c r="AY667" s="277" t="s">
        <v>168</v>
      </c>
    </row>
    <row r="668" s="2" customFormat="1" ht="24.15" customHeight="1">
      <c r="A668" s="39"/>
      <c r="B668" s="40"/>
      <c r="C668" s="278" t="s">
        <v>896</v>
      </c>
      <c r="D668" s="278" t="s">
        <v>242</v>
      </c>
      <c r="E668" s="279" t="s">
        <v>1482</v>
      </c>
      <c r="F668" s="280" t="s">
        <v>1483</v>
      </c>
      <c r="G668" s="281" t="s">
        <v>272</v>
      </c>
      <c r="H668" s="282">
        <v>417.72500000000002</v>
      </c>
      <c r="I668" s="283"/>
      <c r="J668" s="284">
        <f>ROUND(I668*H668,2)</f>
        <v>0</v>
      </c>
      <c r="K668" s="280" t="s">
        <v>173</v>
      </c>
      <c r="L668" s="285"/>
      <c r="M668" s="286" t="s">
        <v>1</v>
      </c>
      <c r="N668" s="287" t="s">
        <v>41</v>
      </c>
      <c r="O668" s="92"/>
      <c r="P668" s="237">
        <f>O668*H668</f>
        <v>0</v>
      </c>
      <c r="Q668" s="237">
        <v>0.00010000000000000001</v>
      </c>
      <c r="R668" s="237">
        <f>Q668*H668</f>
        <v>0.041772500000000004</v>
      </c>
      <c r="S668" s="237">
        <v>0</v>
      </c>
      <c r="T668" s="238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39" t="s">
        <v>222</v>
      </c>
      <c r="AT668" s="239" t="s">
        <v>242</v>
      </c>
      <c r="AU668" s="239" t="s">
        <v>85</v>
      </c>
      <c r="AY668" s="18" t="s">
        <v>168</v>
      </c>
      <c r="BE668" s="240">
        <f>IF(N668="základní",J668,0)</f>
        <v>0</v>
      </c>
      <c r="BF668" s="240">
        <f>IF(N668="snížená",J668,0)</f>
        <v>0</v>
      </c>
      <c r="BG668" s="240">
        <f>IF(N668="zákl. přenesená",J668,0)</f>
        <v>0</v>
      </c>
      <c r="BH668" s="240">
        <f>IF(N668="sníž. přenesená",J668,0)</f>
        <v>0</v>
      </c>
      <c r="BI668" s="240">
        <f>IF(N668="nulová",J668,0)</f>
        <v>0</v>
      </c>
      <c r="BJ668" s="18" t="s">
        <v>83</v>
      </c>
      <c r="BK668" s="240">
        <f>ROUND(I668*H668,2)</f>
        <v>0</v>
      </c>
      <c r="BL668" s="18" t="s">
        <v>174</v>
      </c>
      <c r="BM668" s="239" t="s">
        <v>1484</v>
      </c>
    </row>
    <row r="669" s="2" customFormat="1">
      <c r="A669" s="39"/>
      <c r="B669" s="40"/>
      <c r="C669" s="41"/>
      <c r="D669" s="241" t="s">
        <v>176</v>
      </c>
      <c r="E669" s="41"/>
      <c r="F669" s="242" t="s">
        <v>1483</v>
      </c>
      <c r="G669" s="41"/>
      <c r="H669" s="41"/>
      <c r="I669" s="243"/>
      <c r="J669" s="41"/>
      <c r="K669" s="41"/>
      <c r="L669" s="45"/>
      <c r="M669" s="244"/>
      <c r="N669" s="245"/>
      <c r="O669" s="92"/>
      <c r="P669" s="92"/>
      <c r="Q669" s="92"/>
      <c r="R669" s="92"/>
      <c r="S669" s="92"/>
      <c r="T669" s="93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18" t="s">
        <v>176</v>
      </c>
      <c r="AU669" s="18" t="s">
        <v>85</v>
      </c>
    </row>
    <row r="670" s="14" customFormat="1">
      <c r="A670" s="14"/>
      <c r="B670" s="256"/>
      <c r="C670" s="257"/>
      <c r="D670" s="241" t="s">
        <v>178</v>
      </c>
      <c r="E670" s="257"/>
      <c r="F670" s="259" t="s">
        <v>1485</v>
      </c>
      <c r="G670" s="257"/>
      <c r="H670" s="260">
        <v>417.72500000000002</v>
      </c>
      <c r="I670" s="261"/>
      <c r="J670" s="257"/>
      <c r="K670" s="257"/>
      <c r="L670" s="262"/>
      <c r="M670" s="263"/>
      <c r="N670" s="264"/>
      <c r="O670" s="264"/>
      <c r="P670" s="264"/>
      <c r="Q670" s="264"/>
      <c r="R670" s="264"/>
      <c r="S670" s="264"/>
      <c r="T670" s="265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66" t="s">
        <v>178</v>
      </c>
      <c r="AU670" s="266" t="s">
        <v>85</v>
      </c>
      <c r="AV670" s="14" t="s">
        <v>85</v>
      </c>
      <c r="AW670" s="14" t="s">
        <v>4</v>
      </c>
      <c r="AX670" s="14" t="s">
        <v>83</v>
      </c>
      <c r="AY670" s="266" t="s">
        <v>168</v>
      </c>
    </row>
    <row r="671" s="2" customFormat="1" ht="24.15" customHeight="1">
      <c r="A671" s="39"/>
      <c r="B671" s="40"/>
      <c r="C671" s="228" t="s">
        <v>907</v>
      </c>
      <c r="D671" s="228" t="s">
        <v>170</v>
      </c>
      <c r="E671" s="229" t="s">
        <v>1486</v>
      </c>
      <c r="F671" s="230" t="s">
        <v>1487</v>
      </c>
      <c r="G671" s="231" t="s">
        <v>272</v>
      </c>
      <c r="H671" s="232">
        <v>178.15000000000001</v>
      </c>
      <c r="I671" s="233"/>
      <c r="J671" s="234">
        <f>ROUND(I671*H671,2)</f>
        <v>0</v>
      </c>
      <c r="K671" s="230" t="s">
        <v>173</v>
      </c>
      <c r="L671" s="45"/>
      <c r="M671" s="235" t="s">
        <v>1</v>
      </c>
      <c r="N671" s="236" t="s">
        <v>41</v>
      </c>
      <c r="O671" s="92"/>
      <c r="P671" s="237">
        <f>O671*H671</f>
        <v>0</v>
      </c>
      <c r="Q671" s="237">
        <v>0</v>
      </c>
      <c r="R671" s="237">
        <f>Q671*H671</f>
        <v>0</v>
      </c>
      <c r="S671" s="237">
        <v>0</v>
      </c>
      <c r="T671" s="238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39" t="s">
        <v>174</v>
      </c>
      <c r="AT671" s="239" t="s">
        <v>170</v>
      </c>
      <c r="AU671" s="239" t="s">
        <v>85</v>
      </c>
      <c r="AY671" s="18" t="s">
        <v>168</v>
      </c>
      <c r="BE671" s="240">
        <f>IF(N671="základní",J671,0)</f>
        <v>0</v>
      </c>
      <c r="BF671" s="240">
        <f>IF(N671="snížená",J671,0)</f>
        <v>0</v>
      </c>
      <c r="BG671" s="240">
        <f>IF(N671="zákl. přenesená",J671,0)</f>
        <v>0</v>
      </c>
      <c r="BH671" s="240">
        <f>IF(N671="sníž. přenesená",J671,0)</f>
        <v>0</v>
      </c>
      <c r="BI671" s="240">
        <f>IF(N671="nulová",J671,0)</f>
        <v>0</v>
      </c>
      <c r="BJ671" s="18" t="s">
        <v>83</v>
      </c>
      <c r="BK671" s="240">
        <f>ROUND(I671*H671,2)</f>
        <v>0</v>
      </c>
      <c r="BL671" s="18" t="s">
        <v>174</v>
      </c>
      <c r="BM671" s="239" t="s">
        <v>1488</v>
      </c>
    </row>
    <row r="672" s="2" customFormat="1">
      <c r="A672" s="39"/>
      <c r="B672" s="40"/>
      <c r="C672" s="41"/>
      <c r="D672" s="241" t="s">
        <v>176</v>
      </c>
      <c r="E672" s="41"/>
      <c r="F672" s="242" t="s">
        <v>1489</v>
      </c>
      <c r="G672" s="41"/>
      <c r="H672" s="41"/>
      <c r="I672" s="243"/>
      <c r="J672" s="41"/>
      <c r="K672" s="41"/>
      <c r="L672" s="45"/>
      <c r="M672" s="244"/>
      <c r="N672" s="245"/>
      <c r="O672" s="92"/>
      <c r="P672" s="92"/>
      <c r="Q672" s="92"/>
      <c r="R672" s="92"/>
      <c r="S672" s="92"/>
      <c r="T672" s="93"/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T672" s="18" t="s">
        <v>176</v>
      </c>
      <c r="AU672" s="18" t="s">
        <v>85</v>
      </c>
    </row>
    <row r="673" s="13" customFormat="1">
      <c r="A673" s="13"/>
      <c r="B673" s="246"/>
      <c r="C673" s="247"/>
      <c r="D673" s="241" t="s">
        <v>178</v>
      </c>
      <c r="E673" s="248" t="s">
        <v>1</v>
      </c>
      <c r="F673" s="249" t="s">
        <v>1490</v>
      </c>
      <c r="G673" s="247"/>
      <c r="H673" s="248" t="s">
        <v>1</v>
      </c>
      <c r="I673" s="250"/>
      <c r="J673" s="247"/>
      <c r="K673" s="247"/>
      <c r="L673" s="251"/>
      <c r="M673" s="252"/>
      <c r="N673" s="253"/>
      <c r="O673" s="253"/>
      <c r="P673" s="253"/>
      <c r="Q673" s="253"/>
      <c r="R673" s="253"/>
      <c r="S673" s="253"/>
      <c r="T673" s="254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55" t="s">
        <v>178</v>
      </c>
      <c r="AU673" s="255" t="s">
        <v>85</v>
      </c>
      <c r="AV673" s="13" t="s">
        <v>83</v>
      </c>
      <c r="AW673" s="13" t="s">
        <v>32</v>
      </c>
      <c r="AX673" s="13" t="s">
        <v>76</v>
      </c>
      <c r="AY673" s="255" t="s">
        <v>168</v>
      </c>
    </row>
    <row r="674" s="14" customFormat="1">
      <c r="A674" s="14"/>
      <c r="B674" s="256"/>
      <c r="C674" s="257"/>
      <c r="D674" s="241" t="s">
        <v>178</v>
      </c>
      <c r="E674" s="258" t="s">
        <v>1</v>
      </c>
      <c r="F674" s="259" t="s">
        <v>1467</v>
      </c>
      <c r="G674" s="257"/>
      <c r="H674" s="260">
        <v>1.8</v>
      </c>
      <c r="I674" s="261"/>
      <c r="J674" s="257"/>
      <c r="K674" s="257"/>
      <c r="L674" s="262"/>
      <c r="M674" s="263"/>
      <c r="N674" s="264"/>
      <c r="O674" s="264"/>
      <c r="P674" s="264"/>
      <c r="Q674" s="264"/>
      <c r="R674" s="264"/>
      <c r="S674" s="264"/>
      <c r="T674" s="265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66" t="s">
        <v>178</v>
      </c>
      <c r="AU674" s="266" t="s">
        <v>85</v>
      </c>
      <c r="AV674" s="14" t="s">
        <v>85</v>
      </c>
      <c r="AW674" s="14" t="s">
        <v>32</v>
      </c>
      <c r="AX674" s="14" t="s">
        <v>76</v>
      </c>
      <c r="AY674" s="266" t="s">
        <v>168</v>
      </c>
    </row>
    <row r="675" s="14" customFormat="1">
      <c r="A675" s="14"/>
      <c r="B675" s="256"/>
      <c r="C675" s="257"/>
      <c r="D675" s="241" t="s">
        <v>178</v>
      </c>
      <c r="E675" s="258" t="s">
        <v>1</v>
      </c>
      <c r="F675" s="259" t="s">
        <v>1468</v>
      </c>
      <c r="G675" s="257"/>
      <c r="H675" s="260">
        <v>14.4</v>
      </c>
      <c r="I675" s="261"/>
      <c r="J675" s="257"/>
      <c r="K675" s="257"/>
      <c r="L675" s="262"/>
      <c r="M675" s="263"/>
      <c r="N675" s="264"/>
      <c r="O675" s="264"/>
      <c r="P675" s="264"/>
      <c r="Q675" s="264"/>
      <c r="R675" s="264"/>
      <c r="S675" s="264"/>
      <c r="T675" s="265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6" t="s">
        <v>178</v>
      </c>
      <c r="AU675" s="266" t="s">
        <v>85</v>
      </c>
      <c r="AV675" s="14" t="s">
        <v>85</v>
      </c>
      <c r="AW675" s="14" t="s">
        <v>32</v>
      </c>
      <c r="AX675" s="14" t="s">
        <v>76</v>
      </c>
      <c r="AY675" s="266" t="s">
        <v>168</v>
      </c>
    </row>
    <row r="676" s="14" customFormat="1">
      <c r="A676" s="14"/>
      <c r="B676" s="256"/>
      <c r="C676" s="257"/>
      <c r="D676" s="241" t="s">
        <v>178</v>
      </c>
      <c r="E676" s="258" t="s">
        <v>1</v>
      </c>
      <c r="F676" s="259" t="s">
        <v>1469</v>
      </c>
      <c r="G676" s="257"/>
      <c r="H676" s="260">
        <v>9.8399999999999999</v>
      </c>
      <c r="I676" s="261"/>
      <c r="J676" s="257"/>
      <c r="K676" s="257"/>
      <c r="L676" s="262"/>
      <c r="M676" s="263"/>
      <c r="N676" s="264"/>
      <c r="O676" s="264"/>
      <c r="P676" s="264"/>
      <c r="Q676" s="264"/>
      <c r="R676" s="264"/>
      <c r="S676" s="264"/>
      <c r="T676" s="265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6" t="s">
        <v>178</v>
      </c>
      <c r="AU676" s="266" t="s">
        <v>85</v>
      </c>
      <c r="AV676" s="14" t="s">
        <v>85</v>
      </c>
      <c r="AW676" s="14" t="s">
        <v>32</v>
      </c>
      <c r="AX676" s="14" t="s">
        <v>76</v>
      </c>
      <c r="AY676" s="266" t="s">
        <v>168</v>
      </c>
    </row>
    <row r="677" s="14" customFormat="1">
      <c r="A677" s="14"/>
      <c r="B677" s="256"/>
      <c r="C677" s="257"/>
      <c r="D677" s="241" t="s">
        <v>178</v>
      </c>
      <c r="E677" s="258" t="s">
        <v>1</v>
      </c>
      <c r="F677" s="259" t="s">
        <v>1470</v>
      </c>
      <c r="G677" s="257"/>
      <c r="H677" s="260">
        <v>10.800000000000001</v>
      </c>
      <c r="I677" s="261"/>
      <c r="J677" s="257"/>
      <c r="K677" s="257"/>
      <c r="L677" s="262"/>
      <c r="M677" s="263"/>
      <c r="N677" s="264"/>
      <c r="O677" s="264"/>
      <c r="P677" s="264"/>
      <c r="Q677" s="264"/>
      <c r="R677" s="264"/>
      <c r="S677" s="264"/>
      <c r="T677" s="265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66" t="s">
        <v>178</v>
      </c>
      <c r="AU677" s="266" t="s">
        <v>85</v>
      </c>
      <c r="AV677" s="14" t="s">
        <v>85</v>
      </c>
      <c r="AW677" s="14" t="s">
        <v>32</v>
      </c>
      <c r="AX677" s="14" t="s">
        <v>76</v>
      </c>
      <c r="AY677" s="266" t="s">
        <v>168</v>
      </c>
    </row>
    <row r="678" s="14" customFormat="1">
      <c r="A678" s="14"/>
      <c r="B678" s="256"/>
      <c r="C678" s="257"/>
      <c r="D678" s="241" t="s">
        <v>178</v>
      </c>
      <c r="E678" s="258" t="s">
        <v>1</v>
      </c>
      <c r="F678" s="259" t="s">
        <v>1471</v>
      </c>
      <c r="G678" s="257"/>
      <c r="H678" s="260">
        <v>22.800000000000001</v>
      </c>
      <c r="I678" s="261"/>
      <c r="J678" s="257"/>
      <c r="K678" s="257"/>
      <c r="L678" s="262"/>
      <c r="M678" s="263"/>
      <c r="N678" s="264"/>
      <c r="O678" s="264"/>
      <c r="P678" s="264"/>
      <c r="Q678" s="264"/>
      <c r="R678" s="264"/>
      <c r="S678" s="264"/>
      <c r="T678" s="265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66" t="s">
        <v>178</v>
      </c>
      <c r="AU678" s="266" t="s">
        <v>85</v>
      </c>
      <c r="AV678" s="14" t="s">
        <v>85</v>
      </c>
      <c r="AW678" s="14" t="s">
        <v>32</v>
      </c>
      <c r="AX678" s="14" t="s">
        <v>76</v>
      </c>
      <c r="AY678" s="266" t="s">
        <v>168</v>
      </c>
    </row>
    <row r="679" s="14" customFormat="1">
      <c r="A679" s="14"/>
      <c r="B679" s="256"/>
      <c r="C679" s="257"/>
      <c r="D679" s="241" t="s">
        <v>178</v>
      </c>
      <c r="E679" s="258" t="s">
        <v>1</v>
      </c>
      <c r="F679" s="259" t="s">
        <v>1472</v>
      </c>
      <c r="G679" s="257"/>
      <c r="H679" s="260">
        <v>15.4</v>
      </c>
      <c r="I679" s="261"/>
      <c r="J679" s="257"/>
      <c r="K679" s="257"/>
      <c r="L679" s="262"/>
      <c r="M679" s="263"/>
      <c r="N679" s="264"/>
      <c r="O679" s="264"/>
      <c r="P679" s="264"/>
      <c r="Q679" s="264"/>
      <c r="R679" s="264"/>
      <c r="S679" s="264"/>
      <c r="T679" s="265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66" t="s">
        <v>178</v>
      </c>
      <c r="AU679" s="266" t="s">
        <v>85</v>
      </c>
      <c r="AV679" s="14" t="s">
        <v>85</v>
      </c>
      <c r="AW679" s="14" t="s">
        <v>32</v>
      </c>
      <c r="AX679" s="14" t="s">
        <v>76</v>
      </c>
      <c r="AY679" s="266" t="s">
        <v>168</v>
      </c>
    </row>
    <row r="680" s="14" customFormat="1">
      <c r="A680" s="14"/>
      <c r="B680" s="256"/>
      <c r="C680" s="257"/>
      <c r="D680" s="241" t="s">
        <v>178</v>
      </c>
      <c r="E680" s="258" t="s">
        <v>1</v>
      </c>
      <c r="F680" s="259" t="s">
        <v>1473</v>
      </c>
      <c r="G680" s="257"/>
      <c r="H680" s="260">
        <v>12.6</v>
      </c>
      <c r="I680" s="261"/>
      <c r="J680" s="257"/>
      <c r="K680" s="257"/>
      <c r="L680" s="262"/>
      <c r="M680" s="263"/>
      <c r="N680" s="264"/>
      <c r="O680" s="264"/>
      <c r="P680" s="264"/>
      <c r="Q680" s="264"/>
      <c r="R680" s="264"/>
      <c r="S680" s="264"/>
      <c r="T680" s="265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6" t="s">
        <v>178</v>
      </c>
      <c r="AU680" s="266" t="s">
        <v>85</v>
      </c>
      <c r="AV680" s="14" t="s">
        <v>85</v>
      </c>
      <c r="AW680" s="14" t="s">
        <v>32</v>
      </c>
      <c r="AX680" s="14" t="s">
        <v>76</v>
      </c>
      <c r="AY680" s="266" t="s">
        <v>168</v>
      </c>
    </row>
    <row r="681" s="14" customFormat="1">
      <c r="A681" s="14"/>
      <c r="B681" s="256"/>
      <c r="C681" s="257"/>
      <c r="D681" s="241" t="s">
        <v>178</v>
      </c>
      <c r="E681" s="258" t="s">
        <v>1</v>
      </c>
      <c r="F681" s="259" t="s">
        <v>1474</v>
      </c>
      <c r="G681" s="257"/>
      <c r="H681" s="260">
        <v>15.6</v>
      </c>
      <c r="I681" s="261"/>
      <c r="J681" s="257"/>
      <c r="K681" s="257"/>
      <c r="L681" s="262"/>
      <c r="M681" s="263"/>
      <c r="N681" s="264"/>
      <c r="O681" s="264"/>
      <c r="P681" s="264"/>
      <c r="Q681" s="264"/>
      <c r="R681" s="264"/>
      <c r="S681" s="264"/>
      <c r="T681" s="265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66" t="s">
        <v>178</v>
      </c>
      <c r="AU681" s="266" t="s">
        <v>85</v>
      </c>
      <c r="AV681" s="14" t="s">
        <v>85</v>
      </c>
      <c r="AW681" s="14" t="s">
        <v>32</v>
      </c>
      <c r="AX681" s="14" t="s">
        <v>76</v>
      </c>
      <c r="AY681" s="266" t="s">
        <v>168</v>
      </c>
    </row>
    <row r="682" s="14" customFormat="1">
      <c r="A682" s="14"/>
      <c r="B682" s="256"/>
      <c r="C682" s="257"/>
      <c r="D682" s="241" t="s">
        <v>178</v>
      </c>
      <c r="E682" s="258" t="s">
        <v>1</v>
      </c>
      <c r="F682" s="259" t="s">
        <v>1475</v>
      </c>
      <c r="G682" s="257"/>
      <c r="H682" s="260">
        <v>21.600000000000001</v>
      </c>
      <c r="I682" s="261"/>
      <c r="J682" s="257"/>
      <c r="K682" s="257"/>
      <c r="L682" s="262"/>
      <c r="M682" s="263"/>
      <c r="N682" s="264"/>
      <c r="O682" s="264"/>
      <c r="P682" s="264"/>
      <c r="Q682" s="264"/>
      <c r="R682" s="264"/>
      <c r="S682" s="264"/>
      <c r="T682" s="265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6" t="s">
        <v>178</v>
      </c>
      <c r="AU682" s="266" t="s">
        <v>85</v>
      </c>
      <c r="AV682" s="14" t="s">
        <v>85</v>
      </c>
      <c r="AW682" s="14" t="s">
        <v>32</v>
      </c>
      <c r="AX682" s="14" t="s">
        <v>76</v>
      </c>
      <c r="AY682" s="266" t="s">
        <v>168</v>
      </c>
    </row>
    <row r="683" s="14" customFormat="1">
      <c r="A683" s="14"/>
      <c r="B683" s="256"/>
      <c r="C683" s="257"/>
      <c r="D683" s="241" t="s">
        <v>178</v>
      </c>
      <c r="E683" s="258" t="s">
        <v>1</v>
      </c>
      <c r="F683" s="259" t="s">
        <v>1476</v>
      </c>
      <c r="G683" s="257"/>
      <c r="H683" s="260">
        <v>15.4</v>
      </c>
      <c r="I683" s="261"/>
      <c r="J683" s="257"/>
      <c r="K683" s="257"/>
      <c r="L683" s="262"/>
      <c r="M683" s="263"/>
      <c r="N683" s="264"/>
      <c r="O683" s="264"/>
      <c r="P683" s="264"/>
      <c r="Q683" s="264"/>
      <c r="R683" s="264"/>
      <c r="S683" s="264"/>
      <c r="T683" s="265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6" t="s">
        <v>178</v>
      </c>
      <c r="AU683" s="266" t="s">
        <v>85</v>
      </c>
      <c r="AV683" s="14" t="s">
        <v>85</v>
      </c>
      <c r="AW683" s="14" t="s">
        <v>32</v>
      </c>
      <c r="AX683" s="14" t="s">
        <v>76</v>
      </c>
      <c r="AY683" s="266" t="s">
        <v>168</v>
      </c>
    </row>
    <row r="684" s="14" customFormat="1">
      <c r="A684" s="14"/>
      <c r="B684" s="256"/>
      <c r="C684" s="257"/>
      <c r="D684" s="241" t="s">
        <v>178</v>
      </c>
      <c r="E684" s="258" t="s">
        <v>1</v>
      </c>
      <c r="F684" s="259" t="s">
        <v>1477</v>
      </c>
      <c r="G684" s="257"/>
      <c r="H684" s="260">
        <v>18.300000000000001</v>
      </c>
      <c r="I684" s="261"/>
      <c r="J684" s="257"/>
      <c r="K684" s="257"/>
      <c r="L684" s="262"/>
      <c r="M684" s="263"/>
      <c r="N684" s="264"/>
      <c r="O684" s="264"/>
      <c r="P684" s="264"/>
      <c r="Q684" s="264"/>
      <c r="R684" s="264"/>
      <c r="S684" s="264"/>
      <c r="T684" s="265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6" t="s">
        <v>178</v>
      </c>
      <c r="AU684" s="266" t="s">
        <v>85</v>
      </c>
      <c r="AV684" s="14" t="s">
        <v>85</v>
      </c>
      <c r="AW684" s="14" t="s">
        <v>32</v>
      </c>
      <c r="AX684" s="14" t="s">
        <v>76</v>
      </c>
      <c r="AY684" s="266" t="s">
        <v>168</v>
      </c>
    </row>
    <row r="685" s="14" customFormat="1">
      <c r="A685" s="14"/>
      <c r="B685" s="256"/>
      <c r="C685" s="257"/>
      <c r="D685" s="241" t="s">
        <v>178</v>
      </c>
      <c r="E685" s="258" t="s">
        <v>1</v>
      </c>
      <c r="F685" s="259" t="s">
        <v>1478</v>
      </c>
      <c r="G685" s="257"/>
      <c r="H685" s="260">
        <v>7.2000000000000002</v>
      </c>
      <c r="I685" s="261"/>
      <c r="J685" s="257"/>
      <c r="K685" s="257"/>
      <c r="L685" s="262"/>
      <c r="M685" s="263"/>
      <c r="N685" s="264"/>
      <c r="O685" s="264"/>
      <c r="P685" s="264"/>
      <c r="Q685" s="264"/>
      <c r="R685" s="264"/>
      <c r="S685" s="264"/>
      <c r="T685" s="265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66" t="s">
        <v>178</v>
      </c>
      <c r="AU685" s="266" t="s">
        <v>85</v>
      </c>
      <c r="AV685" s="14" t="s">
        <v>85</v>
      </c>
      <c r="AW685" s="14" t="s">
        <v>32</v>
      </c>
      <c r="AX685" s="14" t="s">
        <v>76</v>
      </c>
      <c r="AY685" s="266" t="s">
        <v>168</v>
      </c>
    </row>
    <row r="686" s="14" customFormat="1">
      <c r="A686" s="14"/>
      <c r="B686" s="256"/>
      <c r="C686" s="257"/>
      <c r="D686" s="241" t="s">
        <v>178</v>
      </c>
      <c r="E686" s="258" t="s">
        <v>1</v>
      </c>
      <c r="F686" s="259" t="s">
        <v>1479</v>
      </c>
      <c r="G686" s="257"/>
      <c r="H686" s="260">
        <v>6.4100000000000001</v>
      </c>
      <c r="I686" s="261"/>
      <c r="J686" s="257"/>
      <c r="K686" s="257"/>
      <c r="L686" s="262"/>
      <c r="M686" s="263"/>
      <c r="N686" s="264"/>
      <c r="O686" s="264"/>
      <c r="P686" s="264"/>
      <c r="Q686" s="264"/>
      <c r="R686" s="264"/>
      <c r="S686" s="264"/>
      <c r="T686" s="265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6" t="s">
        <v>178</v>
      </c>
      <c r="AU686" s="266" t="s">
        <v>85</v>
      </c>
      <c r="AV686" s="14" t="s">
        <v>85</v>
      </c>
      <c r="AW686" s="14" t="s">
        <v>32</v>
      </c>
      <c r="AX686" s="14" t="s">
        <v>76</v>
      </c>
      <c r="AY686" s="266" t="s">
        <v>168</v>
      </c>
    </row>
    <row r="687" s="14" customFormat="1">
      <c r="A687" s="14"/>
      <c r="B687" s="256"/>
      <c r="C687" s="257"/>
      <c r="D687" s="241" t="s">
        <v>178</v>
      </c>
      <c r="E687" s="258" t="s">
        <v>1</v>
      </c>
      <c r="F687" s="259" t="s">
        <v>1480</v>
      </c>
      <c r="G687" s="257"/>
      <c r="H687" s="260">
        <v>6</v>
      </c>
      <c r="I687" s="261"/>
      <c r="J687" s="257"/>
      <c r="K687" s="257"/>
      <c r="L687" s="262"/>
      <c r="M687" s="263"/>
      <c r="N687" s="264"/>
      <c r="O687" s="264"/>
      <c r="P687" s="264"/>
      <c r="Q687" s="264"/>
      <c r="R687" s="264"/>
      <c r="S687" s="264"/>
      <c r="T687" s="265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66" t="s">
        <v>178</v>
      </c>
      <c r="AU687" s="266" t="s">
        <v>85</v>
      </c>
      <c r="AV687" s="14" t="s">
        <v>85</v>
      </c>
      <c r="AW687" s="14" t="s">
        <v>32</v>
      </c>
      <c r="AX687" s="14" t="s">
        <v>76</v>
      </c>
      <c r="AY687" s="266" t="s">
        <v>168</v>
      </c>
    </row>
    <row r="688" s="15" customFormat="1">
      <c r="A688" s="15"/>
      <c r="B688" s="267"/>
      <c r="C688" s="268"/>
      <c r="D688" s="241" t="s">
        <v>178</v>
      </c>
      <c r="E688" s="269" t="s">
        <v>1</v>
      </c>
      <c r="F688" s="270" t="s">
        <v>183</v>
      </c>
      <c r="G688" s="268"/>
      <c r="H688" s="271">
        <v>178.15000000000001</v>
      </c>
      <c r="I688" s="272"/>
      <c r="J688" s="268"/>
      <c r="K688" s="268"/>
      <c r="L688" s="273"/>
      <c r="M688" s="274"/>
      <c r="N688" s="275"/>
      <c r="O688" s="275"/>
      <c r="P688" s="275"/>
      <c r="Q688" s="275"/>
      <c r="R688" s="275"/>
      <c r="S688" s="275"/>
      <c r="T688" s="276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T688" s="277" t="s">
        <v>178</v>
      </c>
      <c r="AU688" s="277" t="s">
        <v>85</v>
      </c>
      <c r="AV688" s="15" t="s">
        <v>174</v>
      </c>
      <c r="AW688" s="15" t="s">
        <v>32</v>
      </c>
      <c r="AX688" s="15" t="s">
        <v>83</v>
      </c>
      <c r="AY688" s="277" t="s">
        <v>168</v>
      </c>
    </row>
    <row r="689" s="2" customFormat="1" ht="24.15" customHeight="1">
      <c r="A689" s="39"/>
      <c r="B689" s="40"/>
      <c r="C689" s="278" t="s">
        <v>269</v>
      </c>
      <c r="D689" s="278" t="s">
        <v>242</v>
      </c>
      <c r="E689" s="279" t="s">
        <v>1491</v>
      </c>
      <c r="F689" s="280" t="s">
        <v>1492</v>
      </c>
      <c r="G689" s="281" t="s">
        <v>272</v>
      </c>
      <c r="H689" s="282">
        <v>195.965</v>
      </c>
      <c r="I689" s="283"/>
      <c r="J689" s="284">
        <f>ROUND(I689*H689,2)</f>
        <v>0</v>
      </c>
      <c r="K689" s="280" t="s">
        <v>173</v>
      </c>
      <c r="L689" s="285"/>
      <c r="M689" s="286" t="s">
        <v>1</v>
      </c>
      <c r="N689" s="287" t="s">
        <v>41</v>
      </c>
      <c r="O689" s="92"/>
      <c r="P689" s="237">
        <f>O689*H689</f>
        <v>0</v>
      </c>
      <c r="Q689" s="237">
        <v>4.0000000000000003E-05</v>
      </c>
      <c r="R689" s="237">
        <f>Q689*H689</f>
        <v>0.0078386000000000011</v>
      </c>
      <c r="S689" s="237">
        <v>0</v>
      </c>
      <c r="T689" s="238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239" t="s">
        <v>222</v>
      </c>
      <c r="AT689" s="239" t="s">
        <v>242</v>
      </c>
      <c r="AU689" s="239" t="s">
        <v>85</v>
      </c>
      <c r="AY689" s="18" t="s">
        <v>168</v>
      </c>
      <c r="BE689" s="240">
        <f>IF(N689="základní",J689,0)</f>
        <v>0</v>
      </c>
      <c r="BF689" s="240">
        <f>IF(N689="snížená",J689,0)</f>
        <v>0</v>
      </c>
      <c r="BG689" s="240">
        <f>IF(N689="zákl. přenesená",J689,0)</f>
        <v>0</v>
      </c>
      <c r="BH689" s="240">
        <f>IF(N689="sníž. přenesená",J689,0)</f>
        <v>0</v>
      </c>
      <c r="BI689" s="240">
        <f>IF(N689="nulová",J689,0)</f>
        <v>0</v>
      </c>
      <c r="BJ689" s="18" t="s">
        <v>83</v>
      </c>
      <c r="BK689" s="240">
        <f>ROUND(I689*H689,2)</f>
        <v>0</v>
      </c>
      <c r="BL689" s="18" t="s">
        <v>174</v>
      </c>
      <c r="BM689" s="239" t="s">
        <v>1493</v>
      </c>
    </row>
    <row r="690" s="2" customFormat="1">
      <c r="A690" s="39"/>
      <c r="B690" s="40"/>
      <c r="C690" s="41"/>
      <c r="D690" s="241" t="s">
        <v>176</v>
      </c>
      <c r="E690" s="41"/>
      <c r="F690" s="242" t="s">
        <v>1494</v>
      </c>
      <c r="G690" s="41"/>
      <c r="H690" s="41"/>
      <c r="I690" s="243"/>
      <c r="J690" s="41"/>
      <c r="K690" s="41"/>
      <c r="L690" s="45"/>
      <c r="M690" s="244"/>
      <c r="N690" s="245"/>
      <c r="O690" s="92"/>
      <c r="P690" s="92"/>
      <c r="Q690" s="92"/>
      <c r="R690" s="92"/>
      <c r="S690" s="92"/>
      <c r="T690" s="93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T690" s="18" t="s">
        <v>176</v>
      </c>
      <c r="AU690" s="18" t="s">
        <v>85</v>
      </c>
    </row>
    <row r="691" s="14" customFormat="1">
      <c r="A691" s="14"/>
      <c r="B691" s="256"/>
      <c r="C691" s="257"/>
      <c r="D691" s="241" t="s">
        <v>178</v>
      </c>
      <c r="E691" s="257"/>
      <c r="F691" s="259" t="s">
        <v>1495</v>
      </c>
      <c r="G691" s="257"/>
      <c r="H691" s="260">
        <v>195.965</v>
      </c>
      <c r="I691" s="261"/>
      <c r="J691" s="257"/>
      <c r="K691" s="257"/>
      <c r="L691" s="262"/>
      <c r="M691" s="263"/>
      <c r="N691" s="264"/>
      <c r="O691" s="264"/>
      <c r="P691" s="264"/>
      <c r="Q691" s="264"/>
      <c r="R691" s="264"/>
      <c r="S691" s="264"/>
      <c r="T691" s="265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66" t="s">
        <v>178</v>
      </c>
      <c r="AU691" s="266" t="s">
        <v>85</v>
      </c>
      <c r="AV691" s="14" t="s">
        <v>85</v>
      </c>
      <c r="AW691" s="14" t="s">
        <v>4</v>
      </c>
      <c r="AX691" s="14" t="s">
        <v>83</v>
      </c>
      <c r="AY691" s="266" t="s">
        <v>168</v>
      </c>
    </row>
    <row r="692" s="2" customFormat="1" ht="16.5" customHeight="1">
      <c r="A692" s="39"/>
      <c r="B692" s="40"/>
      <c r="C692" s="228" t="s">
        <v>280</v>
      </c>
      <c r="D692" s="228" t="s">
        <v>170</v>
      </c>
      <c r="E692" s="229" t="s">
        <v>1496</v>
      </c>
      <c r="F692" s="230" t="s">
        <v>1497</v>
      </c>
      <c r="G692" s="231" t="s">
        <v>114</v>
      </c>
      <c r="H692" s="232">
        <v>11.676</v>
      </c>
      <c r="I692" s="233"/>
      <c r="J692" s="234">
        <f>ROUND(I692*H692,2)</f>
        <v>0</v>
      </c>
      <c r="K692" s="230" t="s">
        <v>173</v>
      </c>
      <c r="L692" s="45"/>
      <c r="M692" s="235" t="s">
        <v>1</v>
      </c>
      <c r="N692" s="236" t="s">
        <v>41</v>
      </c>
      <c r="O692" s="92"/>
      <c r="P692" s="237">
        <f>O692*H692</f>
        <v>0</v>
      </c>
      <c r="Q692" s="237">
        <v>0.00025999999999999998</v>
      </c>
      <c r="R692" s="237">
        <f>Q692*H692</f>
        <v>0.0030357599999999998</v>
      </c>
      <c r="S692" s="237">
        <v>0</v>
      </c>
      <c r="T692" s="238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39" t="s">
        <v>174</v>
      </c>
      <c r="AT692" s="239" t="s">
        <v>170</v>
      </c>
      <c r="AU692" s="239" t="s">
        <v>85</v>
      </c>
      <c r="AY692" s="18" t="s">
        <v>168</v>
      </c>
      <c r="BE692" s="240">
        <f>IF(N692="základní",J692,0)</f>
        <v>0</v>
      </c>
      <c r="BF692" s="240">
        <f>IF(N692="snížená",J692,0)</f>
        <v>0</v>
      </c>
      <c r="BG692" s="240">
        <f>IF(N692="zákl. přenesená",J692,0)</f>
        <v>0</v>
      </c>
      <c r="BH692" s="240">
        <f>IF(N692="sníž. přenesená",J692,0)</f>
        <v>0</v>
      </c>
      <c r="BI692" s="240">
        <f>IF(N692="nulová",J692,0)</f>
        <v>0</v>
      </c>
      <c r="BJ692" s="18" t="s">
        <v>83</v>
      </c>
      <c r="BK692" s="240">
        <f>ROUND(I692*H692,2)</f>
        <v>0</v>
      </c>
      <c r="BL692" s="18" t="s">
        <v>174</v>
      </c>
      <c r="BM692" s="239" t="s">
        <v>1498</v>
      </c>
    </row>
    <row r="693" s="2" customFormat="1">
      <c r="A693" s="39"/>
      <c r="B693" s="40"/>
      <c r="C693" s="41"/>
      <c r="D693" s="241" t="s">
        <v>176</v>
      </c>
      <c r="E693" s="41"/>
      <c r="F693" s="242" t="s">
        <v>1499</v>
      </c>
      <c r="G693" s="41"/>
      <c r="H693" s="41"/>
      <c r="I693" s="243"/>
      <c r="J693" s="41"/>
      <c r="K693" s="41"/>
      <c r="L693" s="45"/>
      <c r="M693" s="244"/>
      <c r="N693" s="245"/>
      <c r="O693" s="92"/>
      <c r="P693" s="92"/>
      <c r="Q693" s="92"/>
      <c r="R693" s="92"/>
      <c r="S693" s="92"/>
      <c r="T693" s="93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T693" s="18" t="s">
        <v>176</v>
      </c>
      <c r="AU693" s="18" t="s">
        <v>85</v>
      </c>
    </row>
    <row r="694" s="13" customFormat="1">
      <c r="A694" s="13"/>
      <c r="B694" s="246"/>
      <c r="C694" s="247"/>
      <c r="D694" s="241" t="s">
        <v>178</v>
      </c>
      <c r="E694" s="248" t="s">
        <v>1</v>
      </c>
      <c r="F694" s="249" t="s">
        <v>1058</v>
      </c>
      <c r="G694" s="247"/>
      <c r="H694" s="248" t="s">
        <v>1</v>
      </c>
      <c r="I694" s="250"/>
      <c r="J694" s="247"/>
      <c r="K694" s="247"/>
      <c r="L694" s="251"/>
      <c r="M694" s="252"/>
      <c r="N694" s="253"/>
      <c r="O694" s="253"/>
      <c r="P694" s="253"/>
      <c r="Q694" s="253"/>
      <c r="R694" s="253"/>
      <c r="S694" s="253"/>
      <c r="T694" s="25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55" t="s">
        <v>178</v>
      </c>
      <c r="AU694" s="255" t="s">
        <v>85</v>
      </c>
      <c r="AV694" s="13" t="s">
        <v>83</v>
      </c>
      <c r="AW694" s="13" t="s">
        <v>32</v>
      </c>
      <c r="AX694" s="13" t="s">
        <v>76</v>
      </c>
      <c r="AY694" s="255" t="s">
        <v>168</v>
      </c>
    </row>
    <row r="695" s="13" customFormat="1">
      <c r="A695" s="13"/>
      <c r="B695" s="246"/>
      <c r="C695" s="247"/>
      <c r="D695" s="241" t="s">
        <v>178</v>
      </c>
      <c r="E695" s="248" t="s">
        <v>1</v>
      </c>
      <c r="F695" s="249" t="s">
        <v>1059</v>
      </c>
      <c r="G695" s="247"/>
      <c r="H695" s="248" t="s">
        <v>1</v>
      </c>
      <c r="I695" s="250"/>
      <c r="J695" s="247"/>
      <c r="K695" s="247"/>
      <c r="L695" s="251"/>
      <c r="M695" s="252"/>
      <c r="N695" s="253"/>
      <c r="O695" s="253"/>
      <c r="P695" s="253"/>
      <c r="Q695" s="253"/>
      <c r="R695" s="253"/>
      <c r="S695" s="253"/>
      <c r="T695" s="254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55" t="s">
        <v>178</v>
      </c>
      <c r="AU695" s="255" t="s">
        <v>85</v>
      </c>
      <c r="AV695" s="13" t="s">
        <v>83</v>
      </c>
      <c r="AW695" s="13" t="s">
        <v>32</v>
      </c>
      <c r="AX695" s="13" t="s">
        <v>76</v>
      </c>
      <c r="AY695" s="255" t="s">
        <v>168</v>
      </c>
    </row>
    <row r="696" s="14" customFormat="1">
      <c r="A696" s="14"/>
      <c r="B696" s="256"/>
      <c r="C696" s="257"/>
      <c r="D696" s="241" t="s">
        <v>178</v>
      </c>
      <c r="E696" s="258" t="s">
        <v>1</v>
      </c>
      <c r="F696" s="259" t="s">
        <v>1500</v>
      </c>
      <c r="G696" s="257"/>
      <c r="H696" s="260">
        <v>8.1600000000000001</v>
      </c>
      <c r="I696" s="261"/>
      <c r="J696" s="257"/>
      <c r="K696" s="257"/>
      <c r="L696" s="262"/>
      <c r="M696" s="263"/>
      <c r="N696" s="264"/>
      <c r="O696" s="264"/>
      <c r="P696" s="264"/>
      <c r="Q696" s="264"/>
      <c r="R696" s="264"/>
      <c r="S696" s="264"/>
      <c r="T696" s="265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66" t="s">
        <v>178</v>
      </c>
      <c r="AU696" s="266" t="s">
        <v>85</v>
      </c>
      <c r="AV696" s="14" t="s">
        <v>85</v>
      </c>
      <c r="AW696" s="14" t="s">
        <v>32</v>
      </c>
      <c r="AX696" s="14" t="s">
        <v>76</v>
      </c>
      <c r="AY696" s="266" t="s">
        <v>168</v>
      </c>
    </row>
    <row r="697" s="14" customFormat="1">
      <c r="A697" s="14"/>
      <c r="B697" s="256"/>
      <c r="C697" s="257"/>
      <c r="D697" s="241" t="s">
        <v>178</v>
      </c>
      <c r="E697" s="258" t="s">
        <v>1</v>
      </c>
      <c r="F697" s="259" t="s">
        <v>383</v>
      </c>
      <c r="G697" s="257"/>
      <c r="H697" s="260">
        <v>0</v>
      </c>
      <c r="I697" s="261"/>
      <c r="J697" s="257"/>
      <c r="K697" s="257"/>
      <c r="L697" s="262"/>
      <c r="M697" s="263"/>
      <c r="N697" s="264"/>
      <c r="O697" s="264"/>
      <c r="P697" s="264"/>
      <c r="Q697" s="264"/>
      <c r="R697" s="264"/>
      <c r="S697" s="264"/>
      <c r="T697" s="265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66" t="s">
        <v>178</v>
      </c>
      <c r="AU697" s="266" t="s">
        <v>85</v>
      </c>
      <c r="AV697" s="14" t="s">
        <v>85</v>
      </c>
      <c r="AW697" s="14" t="s">
        <v>32</v>
      </c>
      <c r="AX697" s="14" t="s">
        <v>76</v>
      </c>
      <c r="AY697" s="266" t="s">
        <v>168</v>
      </c>
    </row>
    <row r="698" s="14" customFormat="1">
      <c r="A698" s="14"/>
      <c r="B698" s="256"/>
      <c r="C698" s="257"/>
      <c r="D698" s="241" t="s">
        <v>178</v>
      </c>
      <c r="E698" s="258" t="s">
        <v>1</v>
      </c>
      <c r="F698" s="259" t="s">
        <v>904</v>
      </c>
      <c r="G698" s="257"/>
      <c r="H698" s="260">
        <v>0</v>
      </c>
      <c r="I698" s="261"/>
      <c r="J698" s="257"/>
      <c r="K698" s="257"/>
      <c r="L698" s="262"/>
      <c r="M698" s="263"/>
      <c r="N698" s="264"/>
      <c r="O698" s="264"/>
      <c r="P698" s="264"/>
      <c r="Q698" s="264"/>
      <c r="R698" s="264"/>
      <c r="S698" s="264"/>
      <c r="T698" s="26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6" t="s">
        <v>178</v>
      </c>
      <c r="AU698" s="266" t="s">
        <v>85</v>
      </c>
      <c r="AV698" s="14" t="s">
        <v>85</v>
      </c>
      <c r="AW698" s="14" t="s">
        <v>32</v>
      </c>
      <c r="AX698" s="14" t="s">
        <v>76</v>
      </c>
      <c r="AY698" s="266" t="s">
        <v>168</v>
      </c>
    </row>
    <row r="699" s="14" customFormat="1">
      <c r="A699" s="14"/>
      <c r="B699" s="256"/>
      <c r="C699" s="257"/>
      <c r="D699" s="241" t="s">
        <v>178</v>
      </c>
      <c r="E699" s="258" t="s">
        <v>1</v>
      </c>
      <c r="F699" s="259" t="s">
        <v>1501</v>
      </c>
      <c r="G699" s="257"/>
      <c r="H699" s="260">
        <v>3.516</v>
      </c>
      <c r="I699" s="261"/>
      <c r="J699" s="257"/>
      <c r="K699" s="257"/>
      <c r="L699" s="262"/>
      <c r="M699" s="263"/>
      <c r="N699" s="264"/>
      <c r="O699" s="264"/>
      <c r="P699" s="264"/>
      <c r="Q699" s="264"/>
      <c r="R699" s="264"/>
      <c r="S699" s="264"/>
      <c r="T699" s="265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6" t="s">
        <v>178</v>
      </c>
      <c r="AU699" s="266" t="s">
        <v>85</v>
      </c>
      <c r="AV699" s="14" t="s">
        <v>85</v>
      </c>
      <c r="AW699" s="14" t="s">
        <v>32</v>
      </c>
      <c r="AX699" s="14" t="s">
        <v>76</v>
      </c>
      <c r="AY699" s="266" t="s">
        <v>168</v>
      </c>
    </row>
    <row r="700" s="15" customFormat="1">
      <c r="A700" s="15"/>
      <c r="B700" s="267"/>
      <c r="C700" s="268"/>
      <c r="D700" s="241" t="s">
        <v>178</v>
      </c>
      <c r="E700" s="269" t="s">
        <v>1</v>
      </c>
      <c r="F700" s="270" t="s">
        <v>183</v>
      </c>
      <c r="G700" s="268"/>
      <c r="H700" s="271">
        <v>11.676</v>
      </c>
      <c r="I700" s="272"/>
      <c r="J700" s="268"/>
      <c r="K700" s="268"/>
      <c r="L700" s="273"/>
      <c r="M700" s="274"/>
      <c r="N700" s="275"/>
      <c r="O700" s="275"/>
      <c r="P700" s="275"/>
      <c r="Q700" s="275"/>
      <c r="R700" s="275"/>
      <c r="S700" s="275"/>
      <c r="T700" s="276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77" t="s">
        <v>178</v>
      </c>
      <c r="AU700" s="277" t="s">
        <v>85</v>
      </c>
      <c r="AV700" s="15" t="s">
        <v>174</v>
      </c>
      <c r="AW700" s="15" t="s">
        <v>32</v>
      </c>
      <c r="AX700" s="15" t="s">
        <v>83</v>
      </c>
      <c r="AY700" s="277" t="s">
        <v>168</v>
      </c>
    </row>
    <row r="701" s="2" customFormat="1" ht="24.15" customHeight="1">
      <c r="A701" s="39"/>
      <c r="B701" s="40"/>
      <c r="C701" s="228" t="s">
        <v>287</v>
      </c>
      <c r="D701" s="228" t="s">
        <v>170</v>
      </c>
      <c r="E701" s="229" t="s">
        <v>1502</v>
      </c>
      <c r="F701" s="230" t="s">
        <v>1503</v>
      </c>
      <c r="G701" s="231" t="s">
        <v>114</v>
      </c>
      <c r="H701" s="232">
        <v>11.676</v>
      </c>
      <c r="I701" s="233"/>
      <c r="J701" s="234">
        <f>ROUND(I701*H701,2)</f>
        <v>0</v>
      </c>
      <c r="K701" s="230" t="s">
        <v>173</v>
      </c>
      <c r="L701" s="45"/>
      <c r="M701" s="235" t="s">
        <v>1</v>
      </c>
      <c r="N701" s="236" t="s">
        <v>41</v>
      </c>
      <c r="O701" s="92"/>
      <c r="P701" s="237">
        <f>O701*H701</f>
        <v>0</v>
      </c>
      <c r="Q701" s="237">
        <v>0.0043800000000000002</v>
      </c>
      <c r="R701" s="237">
        <f>Q701*H701</f>
        <v>0.051140880000000007</v>
      </c>
      <c r="S701" s="237">
        <v>0</v>
      </c>
      <c r="T701" s="238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39" t="s">
        <v>174</v>
      </c>
      <c r="AT701" s="239" t="s">
        <v>170</v>
      </c>
      <c r="AU701" s="239" t="s">
        <v>85</v>
      </c>
      <c r="AY701" s="18" t="s">
        <v>168</v>
      </c>
      <c r="BE701" s="240">
        <f>IF(N701="základní",J701,0)</f>
        <v>0</v>
      </c>
      <c r="BF701" s="240">
        <f>IF(N701="snížená",J701,0)</f>
        <v>0</v>
      </c>
      <c r="BG701" s="240">
        <f>IF(N701="zákl. přenesená",J701,0)</f>
        <v>0</v>
      </c>
      <c r="BH701" s="240">
        <f>IF(N701="sníž. přenesená",J701,0)</f>
        <v>0</v>
      </c>
      <c r="BI701" s="240">
        <f>IF(N701="nulová",J701,0)</f>
        <v>0</v>
      </c>
      <c r="BJ701" s="18" t="s">
        <v>83</v>
      </c>
      <c r="BK701" s="240">
        <f>ROUND(I701*H701,2)</f>
        <v>0</v>
      </c>
      <c r="BL701" s="18" t="s">
        <v>174</v>
      </c>
      <c r="BM701" s="239" t="s">
        <v>1504</v>
      </c>
    </row>
    <row r="702" s="2" customFormat="1">
      <c r="A702" s="39"/>
      <c r="B702" s="40"/>
      <c r="C702" s="41"/>
      <c r="D702" s="241" t="s">
        <v>176</v>
      </c>
      <c r="E702" s="41"/>
      <c r="F702" s="242" t="s">
        <v>1505</v>
      </c>
      <c r="G702" s="41"/>
      <c r="H702" s="41"/>
      <c r="I702" s="243"/>
      <c r="J702" s="41"/>
      <c r="K702" s="41"/>
      <c r="L702" s="45"/>
      <c r="M702" s="244"/>
      <c r="N702" s="245"/>
      <c r="O702" s="92"/>
      <c r="P702" s="92"/>
      <c r="Q702" s="92"/>
      <c r="R702" s="92"/>
      <c r="S702" s="92"/>
      <c r="T702" s="93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T702" s="18" t="s">
        <v>176</v>
      </c>
      <c r="AU702" s="18" t="s">
        <v>85</v>
      </c>
    </row>
    <row r="703" s="13" customFormat="1">
      <c r="A703" s="13"/>
      <c r="B703" s="246"/>
      <c r="C703" s="247"/>
      <c r="D703" s="241" t="s">
        <v>178</v>
      </c>
      <c r="E703" s="248" t="s">
        <v>1</v>
      </c>
      <c r="F703" s="249" t="s">
        <v>1058</v>
      </c>
      <c r="G703" s="247"/>
      <c r="H703" s="248" t="s">
        <v>1</v>
      </c>
      <c r="I703" s="250"/>
      <c r="J703" s="247"/>
      <c r="K703" s="247"/>
      <c r="L703" s="251"/>
      <c r="M703" s="252"/>
      <c r="N703" s="253"/>
      <c r="O703" s="253"/>
      <c r="P703" s="253"/>
      <c r="Q703" s="253"/>
      <c r="R703" s="253"/>
      <c r="S703" s="253"/>
      <c r="T703" s="25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55" t="s">
        <v>178</v>
      </c>
      <c r="AU703" s="255" t="s">
        <v>85</v>
      </c>
      <c r="AV703" s="13" t="s">
        <v>83</v>
      </c>
      <c r="AW703" s="13" t="s">
        <v>32</v>
      </c>
      <c r="AX703" s="13" t="s">
        <v>76</v>
      </c>
      <c r="AY703" s="255" t="s">
        <v>168</v>
      </c>
    </row>
    <row r="704" s="13" customFormat="1">
      <c r="A704" s="13"/>
      <c r="B704" s="246"/>
      <c r="C704" s="247"/>
      <c r="D704" s="241" t="s">
        <v>178</v>
      </c>
      <c r="E704" s="248" t="s">
        <v>1</v>
      </c>
      <c r="F704" s="249" t="s">
        <v>1059</v>
      </c>
      <c r="G704" s="247"/>
      <c r="H704" s="248" t="s">
        <v>1</v>
      </c>
      <c r="I704" s="250"/>
      <c r="J704" s="247"/>
      <c r="K704" s="247"/>
      <c r="L704" s="251"/>
      <c r="M704" s="252"/>
      <c r="N704" s="253"/>
      <c r="O704" s="253"/>
      <c r="P704" s="253"/>
      <c r="Q704" s="253"/>
      <c r="R704" s="253"/>
      <c r="S704" s="253"/>
      <c r="T704" s="254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55" t="s">
        <v>178</v>
      </c>
      <c r="AU704" s="255" t="s">
        <v>85</v>
      </c>
      <c r="AV704" s="13" t="s">
        <v>83</v>
      </c>
      <c r="AW704" s="13" t="s">
        <v>32</v>
      </c>
      <c r="AX704" s="13" t="s">
        <v>76</v>
      </c>
      <c r="AY704" s="255" t="s">
        <v>168</v>
      </c>
    </row>
    <row r="705" s="14" customFormat="1">
      <c r="A705" s="14"/>
      <c r="B705" s="256"/>
      <c r="C705" s="257"/>
      <c r="D705" s="241" t="s">
        <v>178</v>
      </c>
      <c r="E705" s="258" t="s">
        <v>1</v>
      </c>
      <c r="F705" s="259" t="s">
        <v>1500</v>
      </c>
      <c r="G705" s="257"/>
      <c r="H705" s="260">
        <v>8.1600000000000001</v>
      </c>
      <c r="I705" s="261"/>
      <c r="J705" s="257"/>
      <c r="K705" s="257"/>
      <c r="L705" s="262"/>
      <c r="M705" s="263"/>
      <c r="N705" s="264"/>
      <c r="O705" s="264"/>
      <c r="P705" s="264"/>
      <c r="Q705" s="264"/>
      <c r="R705" s="264"/>
      <c r="S705" s="264"/>
      <c r="T705" s="265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6" t="s">
        <v>178</v>
      </c>
      <c r="AU705" s="266" t="s">
        <v>85</v>
      </c>
      <c r="AV705" s="14" t="s">
        <v>85</v>
      </c>
      <c r="AW705" s="14" t="s">
        <v>32</v>
      </c>
      <c r="AX705" s="14" t="s">
        <v>76</v>
      </c>
      <c r="AY705" s="266" t="s">
        <v>168</v>
      </c>
    </row>
    <row r="706" s="14" customFormat="1">
      <c r="A706" s="14"/>
      <c r="B706" s="256"/>
      <c r="C706" s="257"/>
      <c r="D706" s="241" t="s">
        <v>178</v>
      </c>
      <c r="E706" s="258" t="s">
        <v>1</v>
      </c>
      <c r="F706" s="259" t="s">
        <v>383</v>
      </c>
      <c r="G706" s="257"/>
      <c r="H706" s="260">
        <v>0</v>
      </c>
      <c r="I706" s="261"/>
      <c r="J706" s="257"/>
      <c r="K706" s="257"/>
      <c r="L706" s="262"/>
      <c r="M706" s="263"/>
      <c r="N706" s="264"/>
      <c r="O706" s="264"/>
      <c r="P706" s="264"/>
      <c r="Q706" s="264"/>
      <c r="R706" s="264"/>
      <c r="S706" s="264"/>
      <c r="T706" s="265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66" t="s">
        <v>178</v>
      </c>
      <c r="AU706" s="266" t="s">
        <v>85</v>
      </c>
      <c r="AV706" s="14" t="s">
        <v>85</v>
      </c>
      <c r="AW706" s="14" t="s">
        <v>32</v>
      </c>
      <c r="AX706" s="14" t="s">
        <v>76</v>
      </c>
      <c r="AY706" s="266" t="s">
        <v>168</v>
      </c>
    </row>
    <row r="707" s="14" customFormat="1">
      <c r="A707" s="14"/>
      <c r="B707" s="256"/>
      <c r="C707" s="257"/>
      <c r="D707" s="241" t="s">
        <v>178</v>
      </c>
      <c r="E707" s="258" t="s">
        <v>1</v>
      </c>
      <c r="F707" s="259" t="s">
        <v>904</v>
      </c>
      <c r="G707" s="257"/>
      <c r="H707" s="260">
        <v>0</v>
      </c>
      <c r="I707" s="261"/>
      <c r="J707" s="257"/>
      <c r="K707" s="257"/>
      <c r="L707" s="262"/>
      <c r="M707" s="263"/>
      <c r="N707" s="264"/>
      <c r="O707" s="264"/>
      <c r="P707" s="264"/>
      <c r="Q707" s="264"/>
      <c r="R707" s="264"/>
      <c r="S707" s="264"/>
      <c r="T707" s="265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6" t="s">
        <v>178</v>
      </c>
      <c r="AU707" s="266" t="s">
        <v>85</v>
      </c>
      <c r="AV707" s="14" t="s">
        <v>85</v>
      </c>
      <c r="AW707" s="14" t="s">
        <v>32</v>
      </c>
      <c r="AX707" s="14" t="s">
        <v>76</v>
      </c>
      <c r="AY707" s="266" t="s">
        <v>168</v>
      </c>
    </row>
    <row r="708" s="14" customFormat="1">
      <c r="A708" s="14"/>
      <c r="B708" s="256"/>
      <c r="C708" s="257"/>
      <c r="D708" s="241" t="s">
        <v>178</v>
      </c>
      <c r="E708" s="258" t="s">
        <v>1</v>
      </c>
      <c r="F708" s="259" t="s">
        <v>1501</v>
      </c>
      <c r="G708" s="257"/>
      <c r="H708" s="260">
        <v>3.516</v>
      </c>
      <c r="I708" s="261"/>
      <c r="J708" s="257"/>
      <c r="K708" s="257"/>
      <c r="L708" s="262"/>
      <c r="M708" s="263"/>
      <c r="N708" s="264"/>
      <c r="O708" s="264"/>
      <c r="P708" s="264"/>
      <c r="Q708" s="264"/>
      <c r="R708" s="264"/>
      <c r="S708" s="264"/>
      <c r="T708" s="265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66" t="s">
        <v>178</v>
      </c>
      <c r="AU708" s="266" t="s">
        <v>85</v>
      </c>
      <c r="AV708" s="14" t="s">
        <v>85</v>
      </c>
      <c r="AW708" s="14" t="s">
        <v>32</v>
      </c>
      <c r="AX708" s="14" t="s">
        <v>76</v>
      </c>
      <c r="AY708" s="266" t="s">
        <v>168</v>
      </c>
    </row>
    <row r="709" s="15" customFormat="1">
      <c r="A709" s="15"/>
      <c r="B709" s="267"/>
      <c r="C709" s="268"/>
      <c r="D709" s="241" t="s">
        <v>178</v>
      </c>
      <c r="E709" s="269" t="s">
        <v>1</v>
      </c>
      <c r="F709" s="270" t="s">
        <v>183</v>
      </c>
      <c r="G709" s="268"/>
      <c r="H709" s="271">
        <v>11.676</v>
      </c>
      <c r="I709" s="272"/>
      <c r="J709" s="268"/>
      <c r="K709" s="268"/>
      <c r="L709" s="273"/>
      <c r="M709" s="274"/>
      <c r="N709" s="275"/>
      <c r="O709" s="275"/>
      <c r="P709" s="275"/>
      <c r="Q709" s="275"/>
      <c r="R709" s="275"/>
      <c r="S709" s="275"/>
      <c r="T709" s="276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77" t="s">
        <v>178</v>
      </c>
      <c r="AU709" s="277" t="s">
        <v>85</v>
      </c>
      <c r="AV709" s="15" t="s">
        <v>174</v>
      </c>
      <c r="AW709" s="15" t="s">
        <v>32</v>
      </c>
      <c r="AX709" s="15" t="s">
        <v>83</v>
      </c>
      <c r="AY709" s="277" t="s">
        <v>168</v>
      </c>
    </row>
    <row r="710" s="2" customFormat="1" ht="24.15" customHeight="1">
      <c r="A710" s="39"/>
      <c r="B710" s="40"/>
      <c r="C710" s="228" t="s">
        <v>1506</v>
      </c>
      <c r="D710" s="228" t="s">
        <v>170</v>
      </c>
      <c r="E710" s="229" t="s">
        <v>1507</v>
      </c>
      <c r="F710" s="230" t="s">
        <v>1508</v>
      </c>
      <c r="G710" s="231" t="s">
        <v>114</v>
      </c>
      <c r="H710" s="232">
        <v>11.676</v>
      </c>
      <c r="I710" s="233"/>
      <c r="J710" s="234">
        <f>ROUND(I710*H710,2)</f>
        <v>0</v>
      </c>
      <c r="K710" s="230" t="s">
        <v>173</v>
      </c>
      <c r="L710" s="45"/>
      <c r="M710" s="235" t="s">
        <v>1</v>
      </c>
      <c r="N710" s="236" t="s">
        <v>41</v>
      </c>
      <c r="O710" s="92"/>
      <c r="P710" s="237">
        <f>O710*H710</f>
        <v>0</v>
      </c>
      <c r="Q710" s="237">
        <v>0.0040000000000000001</v>
      </c>
      <c r="R710" s="237">
        <f>Q710*H710</f>
        <v>0.046704000000000002</v>
      </c>
      <c r="S710" s="237">
        <v>0</v>
      </c>
      <c r="T710" s="238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39" t="s">
        <v>174</v>
      </c>
      <c r="AT710" s="239" t="s">
        <v>170</v>
      </c>
      <c r="AU710" s="239" t="s">
        <v>85</v>
      </c>
      <c r="AY710" s="18" t="s">
        <v>168</v>
      </c>
      <c r="BE710" s="240">
        <f>IF(N710="základní",J710,0)</f>
        <v>0</v>
      </c>
      <c r="BF710" s="240">
        <f>IF(N710="snížená",J710,0)</f>
        <v>0</v>
      </c>
      <c r="BG710" s="240">
        <f>IF(N710="zákl. přenesená",J710,0)</f>
        <v>0</v>
      </c>
      <c r="BH710" s="240">
        <f>IF(N710="sníž. přenesená",J710,0)</f>
        <v>0</v>
      </c>
      <c r="BI710" s="240">
        <f>IF(N710="nulová",J710,0)</f>
        <v>0</v>
      </c>
      <c r="BJ710" s="18" t="s">
        <v>83</v>
      </c>
      <c r="BK710" s="240">
        <f>ROUND(I710*H710,2)</f>
        <v>0</v>
      </c>
      <c r="BL710" s="18" t="s">
        <v>174</v>
      </c>
      <c r="BM710" s="239" t="s">
        <v>1509</v>
      </c>
    </row>
    <row r="711" s="2" customFormat="1">
      <c r="A711" s="39"/>
      <c r="B711" s="40"/>
      <c r="C711" s="41"/>
      <c r="D711" s="241" t="s">
        <v>176</v>
      </c>
      <c r="E711" s="41"/>
      <c r="F711" s="242" t="s">
        <v>1510</v>
      </c>
      <c r="G711" s="41"/>
      <c r="H711" s="41"/>
      <c r="I711" s="243"/>
      <c r="J711" s="41"/>
      <c r="K711" s="41"/>
      <c r="L711" s="45"/>
      <c r="M711" s="244"/>
      <c r="N711" s="245"/>
      <c r="O711" s="92"/>
      <c r="P711" s="92"/>
      <c r="Q711" s="92"/>
      <c r="R711" s="92"/>
      <c r="S711" s="92"/>
      <c r="T711" s="93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T711" s="18" t="s">
        <v>176</v>
      </c>
      <c r="AU711" s="18" t="s">
        <v>85</v>
      </c>
    </row>
    <row r="712" s="13" customFormat="1">
      <c r="A712" s="13"/>
      <c r="B712" s="246"/>
      <c r="C712" s="247"/>
      <c r="D712" s="241" t="s">
        <v>178</v>
      </c>
      <c r="E712" s="248" t="s">
        <v>1</v>
      </c>
      <c r="F712" s="249" t="s">
        <v>1058</v>
      </c>
      <c r="G712" s="247"/>
      <c r="H712" s="248" t="s">
        <v>1</v>
      </c>
      <c r="I712" s="250"/>
      <c r="J712" s="247"/>
      <c r="K712" s="247"/>
      <c r="L712" s="251"/>
      <c r="M712" s="252"/>
      <c r="N712" s="253"/>
      <c r="O712" s="253"/>
      <c r="P712" s="253"/>
      <c r="Q712" s="253"/>
      <c r="R712" s="253"/>
      <c r="S712" s="253"/>
      <c r="T712" s="254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55" t="s">
        <v>178</v>
      </c>
      <c r="AU712" s="255" t="s">
        <v>85</v>
      </c>
      <c r="AV712" s="13" t="s">
        <v>83</v>
      </c>
      <c r="AW712" s="13" t="s">
        <v>32</v>
      </c>
      <c r="AX712" s="13" t="s">
        <v>76</v>
      </c>
      <c r="AY712" s="255" t="s">
        <v>168</v>
      </c>
    </row>
    <row r="713" s="13" customFormat="1">
      <c r="A713" s="13"/>
      <c r="B713" s="246"/>
      <c r="C713" s="247"/>
      <c r="D713" s="241" t="s">
        <v>178</v>
      </c>
      <c r="E713" s="248" t="s">
        <v>1</v>
      </c>
      <c r="F713" s="249" t="s">
        <v>1059</v>
      </c>
      <c r="G713" s="247"/>
      <c r="H713" s="248" t="s">
        <v>1</v>
      </c>
      <c r="I713" s="250"/>
      <c r="J713" s="247"/>
      <c r="K713" s="247"/>
      <c r="L713" s="251"/>
      <c r="M713" s="252"/>
      <c r="N713" s="253"/>
      <c r="O713" s="253"/>
      <c r="P713" s="253"/>
      <c r="Q713" s="253"/>
      <c r="R713" s="253"/>
      <c r="S713" s="253"/>
      <c r="T713" s="254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55" t="s">
        <v>178</v>
      </c>
      <c r="AU713" s="255" t="s">
        <v>85</v>
      </c>
      <c r="AV713" s="13" t="s">
        <v>83</v>
      </c>
      <c r="AW713" s="13" t="s">
        <v>32</v>
      </c>
      <c r="AX713" s="13" t="s">
        <v>76</v>
      </c>
      <c r="AY713" s="255" t="s">
        <v>168</v>
      </c>
    </row>
    <row r="714" s="14" customFormat="1">
      <c r="A714" s="14"/>
      <c r="B714" s="256"/>
      <c r="C714" s="257"/>
      <c r="D714" s="241" t="s">
        <v>178</v>
      </c>
      <c r="E714" s="258" t="s">
        <v>1</v>
      </c>
      <c r="F714" s="259" t="s">
        <v>1500</v>
      </c>
      <c r="G714" s="257"/>
      <c r="H714" s="260">
        <v>8.1600000000000001</v>
      </c>
      <c r="I714" s="261"/>
      <c r="J714" s="257"/>
      <c r="K714" s="257"/>
      <c r="L714" s="262"/>
      <c r="M714" s="263"/>
      <c r="N714" s="264"/>
      <c r="O714" s="264"/>
      <c r="P714" s="264"/>
      <c r="Q714" s="264"/>
      <c r="R714" s="264"/>
      <c r="S714" s="264"/>
      <c r="T714" s="265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66" t="s">
        <v>178</v>
      </c>
      <c r="AU714" s="266" t="s">
        <v>85</v>
      </c>
      <c r="AV714" s="14" t="s">
        <v>85</v>
      </c>
      <c r="AW714" s="14" t="s">
        <v>32</v>
      </c>
      <c r="AX714" s="14" t="s">
        <v>76</v>
      </c>
      <c r="AY714" s="266" t="s">
        <v>168</v>
      </c>
    </row>
    <row r="715" s="14" customFormat="1">
      <c r="A715" s="14"/>
      <c r="B715" s="256"/>
      <c r="C715" s="257"/>
      <c r="D715" s="241" t="s">
        <v>178</v>
      </c>
      <c r="E715" s="258" t="s">
        <v>1</v>
      </c>
      <c r="F715" s="259" t="s">
        <v>383</v>
      </c>
      <c r="G715" s="257"/>
      <c r="H715" s="260">
        <v>0</v>
      </c>
      <c r="I715" s="261"/>
      <c r="J715" s="257"/>
      <c r="K715" s="257"/>
      <c r="L715" s="262"/>
      <c r="M715" s="263"/>
      <c r="N715" s="264"/>
      <c r="O715" s="264"/>
      <c r="P715" s="264"/>
      <c r="Q715" s="264"/>
      <c r="R715" s="264"/>
      <c r="S715" s="264"/>
      <c r="T715" s="26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6" t="s">
        <v>178</v>
      </c>
      <c r="AU715" s="266" t="s">
        <v>85</v>
      </c>
      <c r="AV715" s="14" t="s">
        <v>85</v>
      </c>
      <c r="AW715" s="14" t="s">
        <v>32</v>
      </c>
      <c r="AX715" s="14" t="s">
        <v>76</v>
      </c>
      <c r="AY715" s="266" t="s">
        <v>168</v>
      </c>
    </row>
    <row r="716" s="14" customFormat="1">
      <c r="A716" s="14"/>
      <c r="B716" s="256"/>
      <c r="C716" s="257"/>
      <c r="D716" s="241" t="s">
        <v>178</v>
      </c>
      <c r="E716" s="258" t="s">
        <v>1</v>
      </c>
      <c r="F716" s="259" t="s">
        <v>904</v>
      </c>
      <c r="G716" s="257"/>
      <c r="H716" s="260">
        <v>0</v>
      </c>
      <c r="I716" s="261"/>
      <c r="J716" s="257"/>
      <c r="K716" s="257"/>
      <c r="L716" s="262"/>
      <c r="M716" s="263"/>
      <c r="N716" s="264"/>
      <c r="O716" s="264"/>
      <c r="P716" s="264"/>
      <c r="Q716" s="264"/>
      <c r="R716" s="264"/>
      <c r="S716" s="264"/>
      <c r="T716" s="265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6" t="s">
        <v>178</v>
      </c>
      <c r="AU716" s="266" t="s">
        <v>85</v>
      </c>
      <c r="AV716" s="14" t="s">
        <v>85</v>
      </c>
      <c r="AW716" s="14" t="s">
        <v>32</v>
      </c>
      <c r="AX716" s="14" t="s">
        <v>76</v>
      </c>
      <c r="AY716" s="266" t="s">
        <v>168</v>
      </c>
    </row>
    <row r="717" s="14" customFormat="1">
      <c r="A717" s="14"/>
      <c r="B717" s="256"/>
      <c r="C717" s="257"/>
      <c r="D717" s="241" t="s">
        <v>178</v>
      </c>
      <c r="E717" s="258" t="s">
        <v>1</v>
      </c>
      <c r="F717" s="259" t="s">
        <v>1501</v>
      </c>
      <c r="G717" s="257"/>
      <c r="H717" s="260">
        <v>3.516</v>
      </c>
      <c r="I717" s="261"/>
      <c r="J717" s="257"/>
      <c r="K717" s="257"/>
      <c r="L717" s="262"/>
      <c r="M717" s="263"/>
      <c r="N717" s="264"/>
      <c r="O717" s="264"/>
      <c r="P717" s="264"/>
      <c r="Q717" s="264"/>
      <c r="R717" s="264"/>
      <c r="S717" s="264"/>
      <c r="T717" s="265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6" t="s">
        <v>178</v>
      </c>
      <c r="AU717" s="266" t="s">
        <v>85</v>
      </c>
      <c r="AV717" s="14" t="s">
        <v>85</v>
      </c>
      <c r="AW717" s="14" t="s">
        <v>32</v>
      </c>
      <c r="AX717" s="14" t="s">
        <v>76</v>
      </c>
      <c r="AY717" s="266" t="s">
        <v>168</v>
      </c>
    </row>
    <row r="718" s="15" customFormat="1">
      <c r="A718" s="15"/>
      <c r="B718" s="267"/>
      <c r="C718" s="268"/>
      <c r="D718" s="241" t="s">
        <v>178</v>
      </c>
      <c r="E718" s="269" t="s">
        <v>1</v>
      </c>
      <c r="F718" s="270" t="s">
        <v>183</v>
      </c>
      <c r="G718" s="268"/>
      <c r="H718" s="271">
        <v>11.676</v>
      </c>
      <c r="I718" s="272"/>
      <c r="J718" s="268"/>
      <c r="K718" s="268"/>
      <c r="L718" s="273"/>
      <c r="M718" s="274"/>
      <c r="N718" s="275"/>
      <c r="O718" s="275"/>
      <c r="P718" s="275"/>
      <c r="Q718" s="275"/>
      <c r="R718" s="275"/>
      <c r="S718" s="275"/>
      <c r="T718" s="276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77" t="s">
        <v>178</v>
      </c>
      <c r="AU718" s="277" t="s">
        <v>85</v>
      </c>
      <c r="AV718" s="15" t="s">
        <v>174</v>
      </c>
      <c r="AW718" s="15" t="s">
        <v>32</v>
      </c>
      <c r="AX718" s="15" t="s">
        <v>83</v>
      </c>
      <c r="AY718" s="277" t="s">
        <v>168</v>
      </c>
    </row>
    <row r="719" s="2" customFormat="1" ht="24.15" customHeight="1">
      <c r="A719" s="39"/>
      <c r="B719" s="40"/>
      <c r="C719" s="228" t="s">
        <v>1511</v>
      </c>
      <c r="D719" s="228" t="s">
        <v>170</v>
      </c>
      <c r="E719" s="229" t="s">
        <v>1512</v>
      </c>
      <c r="F719" s="230" t="s">
        <v>1513</v>
      </c>
      <c r="G719" s="231" t="s">
        <v>114</v>
      </c>
      <c r="H719" s="232">
        <v>507.59199999999998</v>
      </c>
      <c r="I719" s="233"/>
      <c r="J719" s="234">
        <f>ROUND(I719*H719,2)</f>
        <v>0</v>
      </c>
      <c r="K719" s="230" t="s">
        <v>173</v>
      </c>
      <c r="L719" s="45"/>
      <c r="M719" s="235" t="s">
        <v>1</v>
      </c>
      <c r="N719" s="236" t="s">
        <v>41</v>
      </c>
      <c r="O719" s="92"/>
      <c r="P719" s="237">
        <f>O719*H719</f>
        <v>0</v>
      </c>
      <c r="Q719" s="237">
        <v>0.025590000000000002</v>
      </c>
      <c r="R719" s="237">
        <f>Q719*H719</f>
        <v>12.98927928</v>
      </c>
      <c r="S719" s="237">
        <v>0</v>
      </c>
      <c r="T719" s="238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39" t="s">
        <v>174</v>
      </c>
      <c r="AT719" s="239" t="s">
        <v>170</v>
      </c>
      <c r="AU719" s="239" t="s">
        <v>85</v>
      </c>
      <c r="AY719" s="18" t="s">
        <v>168</v>
      </c>
      <c r="BE719" s="240">
        <f>IF(N719="základní",J719,0)</f>
        <v>0</v>
      </c>
      <c r="BF719" s="240">
        <f>IF(N719="snížená",J719,0)</f>
        <v>0</v>
      </c>
      <c r="BG719" s="240">
        <f>IF(N719="zákl. přenesená",J719,0)</f>
        <v>0</v>
      </c>
      <c r="BH719" s="240">
        <f>IF(N719="sníž. přenesená",J719,0)</f>
        <v>0</v>
      </c>
      <c r="BI719" s="240">
        <f>IF(N719="nulová",J719,0)</f>
        <v>0</v>
      </c>
      <c r="BJ719" s="18" t="s">
        <v>83</v>
      </c>
      <c r="BK719" s="240">
        <f>ROUND(I719*H719,2)</f>
        <v>0</v>
      </c>
      <c r="BL719" s="18" t="s">
        <v>174</v>
      </c>
      <c r="BM719" s="239" t="s">
        <v>1514</v>
      </c>
    </row>
    <row r="720" s="2" customFormat="1">
      <c r="A720" s="39"/>
      <c r="B720" s="40"/>
      <c r="C720" s="41"/>
      <c r="D720" s="241" t="s">
        <v>176</v>
      </c>
      <c r="E720" s="41"/>
      <c r="F720" s="242" t="s">
        <v>1515</v>
      </c>
      <c r="G720" s="41"/>
      <c r="H720" s="41"/>
      <c r="I720" s="243"/>
      <c r="J720" s="41"/>
      <c r="K720" s="41"/>
      <c r="L720" s="45"/>
      <c r="M720" s="244"/>
      <c r="N720" s="245"/>
      <c r="O720" s="92"/>
      <c r="P720" s="92"/>
      <c r="Q720" s="92"/>
      <c r="R720" s="92"/>
      <c r="S720" s="92"/>
      <c r="T720" s="93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T720" s="18" t="s">
        <v>176</v>
      </c>
      <c r="AU720" s="18" t="s">
        <v>85</v>
      </c>
    </row>
    <row r="721" s="13" customFormat="1">
      <c r="A721" s="13"/>
      <c r="B721" s="246"/>
      <c r="C721" s="247"/>
      <c r="D721" s="241" t="s">
        <v>178</v>
      </c>
      <c r="E721" s="248" t="s">
        <v>1</v>
      </c>
      <c r="F721" s="249" t="s">
        <v>179</v>
      </c>
      <c r="G721" s="247"/>
      <c r="H721" s="248" t="s">
        <v>1</v>
      </c>
      <c r="I721" s="250"/>
      <c r="J721" s="247"/>
      <c r="K721" s="247"/>
      <c r="L721" s="251"/>
      <c r="M721" s="252"/>
      <c r="N721" s="253"/>
      <c r="O721" s="253"/>
      <c r="P721" s="253"/>
      <c r="Q721" s="253"/>
      <c r="R721" s="253"/>
      <c r="S721" s="253"/>
      <c r="T721" s="254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55" t="s">
        <v>178</v>
      </c>
      <c r="AU721" s="255" t="s">
        <v>85</v>
      </c>
      <c r="AV721" s="13" t="s">
        <v>83</v>
      </c>
      <c r="AW721" s="13" t="s">
        <v>32</v>
      </c>
      <c r="AX721" s="13" t="s">
        <v>76</v>
      </c>
      <c r="AY721" s="255" t="s">
        <v>168</v>
      </c>
    </row>
    <row r="722" s="13" customFormat="1">
      <c r="A722" s="13"/>
      <c r="B722" s="246"/>
      <c r="C722" s="247"/>
      <c r="D722" s="241" t="s">
        <v>178</v>
      </c>
      <c r="E722" s="248" t="s">
        <v>1</v>
      </c>
      <c r="F722" s="249" t="s">
        <v>1516</v>
      </c>
      <c r="G722" s="247"/>
      <c r="H722" s="248" t="s">
        <v>1</v>
      </c>
      <c r="I722" s="250"/>
      <c r="J722" s="247"/>
      <c r="K722" s="247"/>
      <c r="L722" s="251"/>
      <c r="M722" s="252"/>
      <c r="N722" s="253"/>
      <c r="O722" s="253"/>
      <c r="P722" s="253"/>
      <c r="Q722" s="253"/>
      <c r="R722" s="253"/>
      <c r="S722" s="253"/>
      <c r="T722" s="254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55" t="s">
        <v>178</v>
      </c>
      <c r="AU722" s="255" t="s">
        <v>85</v>
      </c>
      <c r="AV722" s="13" t="s">
        <v>83</v>
      </c>
      <c r="AW722" s="13" t="s">
        <v>32</v>
      </c>
      <c r="AX722" s="13" t="s">
        <v>76</v>
      </c>
      <c r="AY722" s="255" t="s">
        <v>168</v>
      </c>
    </row>
    <row r="723" s="14" customFormat="1">
      <c r="A723" s="14"/>
      <c r="B723" s="256"/>
      <c r="C723" s="257"/>
      <c r="D723" s="241" t="s">
        <v>178</v>
      </c>
      <c r="E723" s="258" t="s">
        <v>1</v>
      </c>
      <c r="F723" s="259" t="s">
        <v>627</v>
      </c>
      <c r="G723" s="257"/>
      <c r="H723" s="260">
        <v>94.981999999999999</v>
      </c>
      <c r="I723" s="261"/>
      <c r="J723" s="257"/>
      <c r="K723" s="257"/>
      <c r="L723" s="262"/>
      <c r="M723" s="263"/>
      <c r="N723" s="264"/>
      <c r="O723" s="264"/>
      <c r="P723" s="264"/>
      <c r="Q723" s="264"/>
      <c r="R723" s="264"/>
      <c r="S723" s="264"/>
      <c r="T723" s="265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66" t="s">
        <v>178</v>
      </c>
      <c r="AU723" s="266" t="s">
        <v>85</v>
      </c>
      <c r="AV723" s="14" t="s">
        <v>85</v>
      </c>
      <c r="AW723" s="14" t="s">
        <v>32</v>
      </c>
      <c r="AX723" s="14" t="s">
        <v>76</v>
      </c>
      <c r="AY723" s="266" t="s">
        <v>168</v>
      </c>
    </row>
    <row r="724" s="14" customFormat="1">
      <c r="A724" s="14"/>
      <c r="B724" s="256"/>
      <c r="C724" s="257"/>
      <c r="D724" s="241" t="s">
        <v>178</v>
      </c>
      <c r="E724" s="258" t="s">
        <v>1</v>
      </c>
      <c r="F724" s="259" t="s">
        <v>628</v>
      </c>
      <c r="G724" s="257"/>
      <c r="H724" s="260">
        <v>148.5</v>
      </c>
      <c r="I724" s="261"/>
      <c r="J724" s="257"/>
      <c r="K724" s="257"/>
      <c r="L724" s="262"/>
      <c r="M724" s="263"/>
      <c r="N724" s="264"/>
      <c r="O724" s="264"/>
      <c r="P724" s="264"/>
      <c r="Q724" s="264"/>
      <c r="R724" s="264"/>
      <c r="S724" s="264"/>
      <c r="T724" s="265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66" t="s">
        <v>178</v>
      </c>
      <c r="AU724" s="266" t="s">
        <v>85</v>
      </c>
      <c r="AV724" s="14" t="s">
        <v>85</v>
      </c>
      <c r="AW724" s="14" t="s">
        <v>32</v>
      </c>
      <c r="AX724" s="14" t="s">
        <v>76</v>
      </c>
      <c r="AY724" s="266" t="s">
        <v>168</v>
      </c>
    </row>
    <row r="725" s="14" customFormat="1">
      <c r="A725" s="14"/>
      <c r="B725" s="256"/>
      <c r="C725" s="257"/>
      <c r="D725" s="241" t="s">
        <v>178</v>
      </c>
      <c r="E725" s="258" t="s">
        <v>1</v>
      </c>
      <c r="F725" s="259" t="s">
        <v>629</v>
      </c>
      <c r="G725" s="257"/>
      <c r="H725" s="260">
        <v>135.5</v>
      </c>
      <c r="I725" s="261"/>
      <c r="J725" s="257"/>
      <c r="K725" s="257"/>
      <c r="L725" s="262"/>
      <c r="M725" s="263"/>
      <c r="N725" s="264"/>
      <c r="O725" s="264"/>
      <c r="P725" s="264"/>
      <c r="Q725" s="264"/>
      <c r="R725" s="264"/>
      <c r="S725" s="264"/>
      <c r="T725" s="265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66" t="s">
        <v>178</v>
      </c>
      <c r="AU725" s="266" t="s">
        <v>85</v>
      </c>
      <c r="AV725" s="14" t="s">
        <v>85</v>
      </c>
      <c r="AW725" s="14" t="s">
        <v>32</v>
      </c>
      <c r="AX725" s="14" t="s">
        <v>76</v>
      </c>
      <c r="AY725" s="266" t="s">
        <v>168</v>
      </c>
    </row>
    <row r="726" s="14" customFormat="1">
      <c r="A726" s="14"/>
      <c r="B726" s="256"/>
      <c r="C726" s="257"/>
      <c r="D726" s="241" t="s">
        <v>178</v>
      </c>
      <c r="E726" s="258" t="s">
        <v>1</v>
      </c>
      <c r="F726" s="259" t="s">
        <v>630</v>
      </c>
      <c r="G726" s="257"/>
      <c r="H726" s="260">
        <v>128.61000000000001</v>
      </c>
      <c r="I726" s="261"/>
      <c r="J726" s="257"/>
      <c r="K726" s="257"/>
      <c r="L726" s="262"/>
      <c r="M726" s="263"/>
      <c r="N726" s="264"/>
      <c r="O726" s="264"/>
      <c r="P726" s="264"/>
      <c r="Q726" s="264"/>
      <c r="R726" s="264"/>
      <c r="S726" s="264"/>
      <c r="T726" s="265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6" t="s">
        <v>178</v>
      </c>
      <c r="AU726" s="266" t="s">
        <v>85</v>
      </c>
      <c r="AV726" s="14" t="s">
        <v>85</v>
      </c>
      <c r="AW726" s="14" t="s">
        <v>32</v>
      </c>
      <c r="AX726" s="14" t="s">
        <v>76</v>
      </c>
      <c r="AY726" s="266" t="s">
        <v>168</v>
      </c>
    </row>
    <row r="727" s="15" customFormat="1">
      <c r="A727" s="15"/>
      <c r="B727" s="267"/>
      <c r="C727" s="268"/>
      <c r="D727" s="241" t="s">
        <v>178</v>
      </c>
      <c r="E727" s="269" t="s">
        <v>1</v>
      </c>
      <c r="F727" s="270" t="s">
        <v>183</v>
      </c>
      <c r="G727" s="268"/>
      <c r="H727" s="271">
        <v>507.59199999999998</v>
      </c>
      <c r="I727" s="272"/>
      <c r="J727" s="268"/>
      <c r="K727" s="268"/>
      <c r="L727" s="273"/>
      <c r="M727" s="274"/>
      <c r="N727" s="275"/>
      <c r="O727" s="275"/>
      <c r="P727" s="275"/>
      <c r="Q727" s="275"/>
      <c r="R727" s="275"/>
      <c r="S727" s="275"/>
      <c r="T727" s="276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77" t="s">
        <v>178</v>
      </c>
      <c r="AU727" s="277" t="s">
        <v>85</v>
      </c>
      <c r="AV727" s="15" t="s">
        <v>174</v>
      </c>
      <c r="AW727" s="15" t="s">
        <v>32</v>
      </c>
      <c r="AX727" s="15" t="s">
        <v>83</v>
      </c>
      <c r="AY727" s="277" t="s">
        <v>168</v>
      </c>
    </row>
    <row r="728" s="2" customFormat="1" ht="24.15" customHeight="1">
      <c r="A728" s="39"/>
      <c r="B728" s="40"/>
      <c r="C728" s="228" t="s">
        <v>1517</v>
      </c>
      <c r="D728" s="228" t="s">
        <v>170</v>
      </c>
      <c r="E728" s="229" t="s">
        <v>1518</v>
      </c>
      <c r="F728" s="230" t="s">
        <v>1519</v>
      </c>
      <c r="G728" s="231" t="s">
        <v>114</v>
      </c>
      <c r="H728" s="232">
        <v>532.51700000000005</v>
      </c>
      <c r="I728" s="233"/>
      <c r="J728" s="234">
        <f>ROUND(I728*H728,2)</f>
        <v>0</v>
      </c>
      <c r="K728" s="230" t="s">
        <v>173</v>
      </c>
      <c r="L728" s="45"/>
      <c r="M728" s="235" t="s">
        <v>1</v>
      </c>
      <c r="N728" s="236" t="s">
        <v>41</v>
      </c>
      <c r="O728" s="92"/>
      <c r="P728" s="237">
        <f>O728*H728</f>
        <v>0</v>
      </c>
      <c r="Q728" s="237">
        <v>0.012189999999999999</v>
      </c>
      <c r="R728" s="237">
        <f>Q728*H728</f>
        <v>6.4913822300000001</v>
      </c>
      <c r="S728" s="237">
        <v>0</v>
      </c>
      <c r="T728" s="238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39" t="s">
        <v>174</v>
      </c>
      <c r="AT728" s="239" t="s">
        <v>170</v>
      </c>
      <c r="AU728" s="239" t="s">
        <v>85</v>
      </c>
      <c r="AY728" s="18" t="s">
        <v>168</v>
      </c>
      <c r="BE728" s="240">
        <f>IF(N728="základní",J728,0)</f>
        <v>0</v>
      </c>
      <c r="BF728" s="240">
        <f>IF(N728="snížená",J728,0)</f>
        <v>0</v>
      </c>
      <c r="BG728" s="240">
        <f>IF(N728="zákl. přenesená",J728,0)</f>
        <v>0</v>
      </c>
      <c r="BH728" s="240">
        <f>IF(N728="sníž. přenesená",J728,0)</f>
        <v>0</v>
      </c>
      <c r="BI728" s="240">
        <f>IF(N728="nulová",J728,0)</f>
        <v>0</v>
      </c>
      <c r="BJ728" s="18" t="s">
        <v>83</v>
      </c>
      <c r="BK728" s="240">
        <f>ROUND(I728*H728,2)</f>
        <v>0</v>
      </c>
      <c r="BL728" s="18" t="s">
        <v>174</v>
      </c>
      <c r="BM728" s="239" t="s">
        <v>1520</v>
      </c>
    </row>
    <row r="729" s="2" customFormat="1">
      <c r="A729" s="39"/>
      <c r="B729" s="40"/>
      <c r="C729" s="41"/>
      <c r="D729" s="241" t="s">
        <v>176</v>
      </c>
      <c r="E729" s="41"/>
      <c r="F729" s="242" t="s">
        <v>1521</v>
      </c>
      <c r="G729" s="41"/>
      <c r="H729" s="41"/>
      <c r="I729" s="243"/>
      <c r="J729" s="41"/>
      <c r="K729" s="41"/>
      <c r="L729" s="45"/>
      <c r="M729" s="244"/>
      <c r="N729" s="245"/>
      <c r="O729" s="92"/>
      <c r="P729" s="92"/>
      <c r="Q729" s="92"/>
      <c r="R729" s="92"/>
      <c r="S729" s="92"/>
      <c r="T729" s="93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T729" s="18" t="s">
        <v>176</v>
      </c>
      <c r="AU729" s="18" t="s">
        <v>85</v>
      </c>
    </row>
    <row r="730" s="13" customFormat="1">
      <c r="A730" s="13"/>
      <c r="B730" s="246"/>
      <c r="C730" s="247"/>
      <c r="D730" s="241" t="s">
        <v>178</v>
      </c>
      <c r="E730" s="248" t="s">
        <v>1</v>
      </c>
      <c r="F730" s="249" t="s">
        <v>1522</v>
      </c>
      <c r="G730" s="247"/>
      <c r="H730" s="248" t="s">
        <v>1</v>
      </c>
      <c r="I730" s="250"/>
      <c r="J730" s="247"/>
      <c r="K730" s="247"/>
      <c r="L730" s="251"/>
      <c r="M730" s="252"/>
      <c r="N730" s="253"/>
      <c r="O730" s="253"/>
      <c r="P730" s="253"/>
      <c r="Q730" s="253"/>
      <c r="R730" s="253"/>
      <c r="S730" s="253"/>
      <c r="T730" s="254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55" t="s">
        <v>178</v>
      </c>
      <c r="AU730" s="255" t="s">
        <v>85</v>
      </c>
      <c r="AV730" s="13" t="s">
        <v>83</v>
      </c>
      <c r="AW730" s="13" t="s">
        <v>32</v>
      </c>
      <c r="AX730" s="13" t="s">
        <v>76</v>
      </c>
      <c r="AY730" s="255" t="s">
        <v>168</v>
      </c>
    </row>
    <row r="731" s="13" customFormat="1">
      <c r="A731" s="13"/>
      <c r="B731" s="246"/>
      <c r="C731" s="247"/>
      <c r="D731" s="241" t="s">
        <v>178</v>
      </c>
      <c r="E731" s="248" t="s">
        <v>1</v>
      </c>
      <c r="F731" s="249" t="s">
        <v>1523</v>
      </c>
      <c r="G731" s="247"/>
      <c r="H731" s="248" t="s">
        <v>1</v>
      </c>
      <c r="I731" s="250"/>
      <c r="J731" s="247"/>
      <c r="K731" s="247"/>
      <c r="L731" s="251"/>
      <c r="M731" s="252"/>
      <c r="N731" s="253"/>
      <c r="O731" s="253"/>
      <c r="P731" s="253"/>
      <c r="Q731" s="253"/>
      <c r="R731" s="253"/>
      <c r="S731" s="253"/>
      <c r="T731" s="25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55" t="s">
        <v>178</v>
      </c>
      <c r="AU731" s="255" t="s">
        <v>85</v>
      </c>
      <c r="AV731" s="13" t="s">
        <v>83</v>
      </c>
      <c r="AW731" s="13" t="s">
        <v>32</v>
      </c>
      <c r="AX731" s="13" t="s">
        <v>76</v>
      </c>
      <c r="AY731" s="255" t="s">
        <v>168</v>
      </c>
    </row>
    <row r="732" s="14" customFormat="1">
      <c r="A732" s="14"/>
      <c r="B732" s="256"/>
      <c r="C732" s="257"/>
      <c r="D732" s="241" t="s">
        <v>178</v>
      </c>
      <c r="E732" s="258" t="s">
        <v>1</v>
      </c>
      <c r="F732" s="259" t="s">
        <v>1524</v>
      </c>
      <c r="G732" s="257"/>
      <c r="H732" s="260">
        <v>170.80500000000001</v>
      </c>
      <c r="I732" s="261"/>
      <c r="J732" s="257"/>
      <c r="K732" s="257"/>
      <c r="L732" s="262"/>
      <c r="M732" s="263"/>
      <c r="N732" s="264"/>
      <c r="O732" s="264"/>
      <c r="P732" s="264"/>
      <c r="Q732" s="264"/>
      <c r="R732" s="264"/>
      <c r="S732" s="264"/>
      <c r="T732" s="265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66" t="s">
        <v>178</v>
      </c>
      <c r="AU732" s="266" t="s">
        <v>85</v>
      </c>
      <c r="AV732" s="14" t="s">
        <v>85</v>
      </c>
      <c r="AW732" s="14" t="s">
        <v>32</v>
      </c>
      <c r="AX732" s="14" t="s">
        <v>76</v>
      </c>
      <c r="AY732" s="266" t="s">
        <v>168</v>
      </c>
    </row>
    <row r="733" s="14" customFormat="1">
      <c r="A733" s="14"/>
      <c r="B733" s="256"/>
      <c r="C733" s="257"/>
      <c r="D733" s="241" t="s">
        <v>178</v>
      </c>
      <c r="E733" s="258" t="s">
        <v>1</v>
      </c>
      <c r="F733" s="259" t="s">
        <v>1525</v>
      </c>
      <c r="G733" s="257"/>
      <c r="H733" s="260">
        <v>-9.4749999999999996</v>
      </c>
      <c r="I733" s="261"/>
      <c r="J733" s="257"/>
      <c r="K733" s="257"/>
      <c r="L733" s="262"/>
      <c r="M733" s="263"/>
      <c r="N733" s="264"/>
      <c r="O733" s="264"/>
      <c r="P733" s="264"/>
      <c r="Q733" s="264"/>
      <c r="R733" s="264"/>
      <c r="S733" s="264"/>
      <c r="T733" s="265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6" t="s">
        <v>178</v>
      </c>
      <c r="AU733" s="266" t="s">
        <v>85</v>
      </c>
      <c r="AV733" s="14" t="s">
        <v>85</v>
      </c>
      <c r="AW733" s="14" t="s">
        <v>32</v>
      </c>
      <c r="AX733" s="14" t="s">
        <v>76</v>
      </c>
      <c r="AY733" s="266" t="s">
        <v>168</v>
      </c>
    </row>
    <row r="734" s="14" customFormat="1">
      <c r="A734" s="14"/>
      <c r="B734" s="256"/>
      <c r="C734" s="257"/>
      <c r="D734" s="241" t="s">
        <v>178</v>
      </c>
      <c r="E734" s="258" t="s">
        <v>1</v>
      </c>
      <c r="F734" s="259" t="s">
        <v>1526</v>
      </c>
      <c r="G734" s="257"/>
      <c r="H734" s="260">
        <v>228.965</v>
      </c>
      <c r="I734" s="261"/>
      <c r="J734" s="257"/>
      <c r="K734" s="257"/>
      <c r="L734" s="262"/>
      <c r="M734" s="263"/>
      <c r="N734" s="264"/>
      <c r="O734" s="264"/>
      <c r="P734" s="264"/>
      <c r="Q734" s="264"/>
      <c r="R734" s="264"/>
      <c r="S734" s="264"/>
      <c r="T734" s="265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66" t="s">
        <v>178</v>
      </c>
      <c r="AU734" s="266" t="s">
        <v>85</v>
      </c>
      <c r="AV734" s="14" t="s">
        <v>85</v>
      </c>
      <c r="AW734" s="14" t="s">
        <v>32</v>
      </c>
      <c r="AX734" s="14" t="s">
        <v>76</v>
      </c>
      <c r="AY734" s="266" t="s">
        <v>168</v>
      </c>
    </row>
    <row r="735" s="14" customFormat="1">
      <c r="A735" s="14"/>
      <c r="B735" s="256"/>
      <c r="C735" s="257"/>
      <c r="D735" s="241" t="s">
        <v>178</v>
      </c>
      <c r="E735" s="258" t="s">
        <v>1</v>
      </c>
      <c r="F735" s="259" t="s">
        <v>1527</v>
      </c>
      <c r="G735" s="257"/>
      <c r="H735" s="260">
        <v>228.965</v>
      </c>
      <c r="I735" s="261"/>
      <c r="J735" s="257"/>
      <c r="K735" s="257"/>
      <c r="L735" s="262"/>
      <c r="M735" s="263"/>
      <c r="N735" s="264"/>
      <c r="O735" s="264"/>
      <c r="P735" s="264"/>
      <c r="Q735" s="264"/>
      <c r="R735" s="264"/>
      <c r="S735" s="264"/>
      <c r="T735" s="265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66" t="s">
        <v>178</v>
      </c>
      <c r="AU735" s="266" t="s">
        <v>85</v>
      </c>
      <c r="AV735" s="14" t="s">
        <v>85</v>
      </c>
      <c r="AW735" s="14" t="s">
        <v>32</v>
      </c>
      <c r="AX735" s="14" t="s">
        <v>76</v>
      </c>
      <c r="AY735" s="266" t="s">
        <v>168</v>
      </c>
    </row>
    <row r="736" s="14" customFormat="1">
      <c r="A736" s="14"/>
      <c r="B736" s="256"/>
      <c r="C736" s="257"/>
      <c r="D736" s="241" t="s">
        <v>178</v>
      </c>
      <c r="E736" s="258" t="s">
        <v>1</v>
      </c>
      <c r="F736" s="259" t="s">
        <v>1528</v>
      </c>
      <c r="G736" s="257"/>
      <c r="H736" s="260">
        <v>-37.259999999999998</v>
      </c>
      <c r="I736" s="261"/>
      <c r="J736" s="257"/>
      <c r="K736" s="257"/>
      <c r="L736" s="262"/>
      <c r="M736" s="263"/>
      <c r="N736" s="264"/>
      <c r="O736" s="264"/>
      <c r="P736" s="264"/>
      <c r="Q736" s="264"/>
      <c r="R736" s="264"/>
      <c r="S736" s="264"/>
      <c r="T736" s="265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66" t="s">
        <v>178</v>
      </c>
      <c r="AU736" s="266" t="s">
        <v>85</v>
      </c>
      <c r="AV736" s="14" t="s">
        <v>85</v>
      </c>
      <c r="AW736" s="14" t="s">
        <v>32</v>
      </c>
      <c r="AX736" s="14" t="s">
        <v>76</v>
      </c>
      <c r="AY736" s="266" t="s">
        <v>168</v>
      </c>
    </row>
    <row r="737" s="14" customFormat="1">
      <c r="A737" s="14"/>
      <c r="B737" s="256"/>
      <c r="C737" s="257"/>
      <c r="D737" s="241" t="s">
        <v>178</v>
      </c>
      <c r="E737" s="258" t="s">
        <v>1</v>
      </c>
      <c r="F737" s="259" t="s">
        <v>1529</v>
      </c>
      <c r="G737" s="257"/>
      <c r="H737" s="260">
        <v>174.66499999999999</v>
      </c>
      <c r="I737" s="261"/>
      <c r="J737" s="257"/>
      <c r="K737" s="257"/>
      <c r="L737" s="262"/>
      <c r="M737" s="263"/>
      <c r="N737" s="264"/>
      <c r="O737" s="264"/>
      <c r="P737" s="264"/>
      <c r="Q737" s="264"/>
      <c r="R737" s="264"/>
      <c r="S737" s="264"/>
      <c r="T737" s="265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66" t="s">
        <v>178</v>
      </c>
      <c r="AU737" s="266" t="s">
        <v>85</v>
      </c>
      <c r="AV737" s="14" t="s">
        <v>85</v>
      </c>
      <c r="AW737" s="14" t="s">
        <v>32</v>
      </c>
      <c r="AX737" s="14" t="s">
        <v>76</v>
      </c>
      <c r="AY737" s="266" t="s">
        <v>168</v>
      </c>
    </row>
    <row r="738" s="16" customFormat="1">
      <c r="A738" s="16"/>
      <c r="B738" s="288"/>
      <c r="C738" s="289"/>
      <c r="D738" s="241" t="s">
        <v>178</v>
      </c>
      <c r="E738" s="290" t="s">
        <v>1</v>
      </c>
      <c r="F738" s="291" t="s">
        <v>334</v>
      </c>
      <c r="G738" s="289"/>
      <c r="H738" s="292">
        <v>756.66499999999996</v>
      </c>
      <c r="I738" s="293"/>
      <c r="J738" s="289"/>
      <c r="K738" s="289"/>
      <c r="L738" s="294"/>
      <c r="M738" s="295"/>
      <c r="N738" s="296"/>
      <c r="O738" s="296"/>
      <c r="P738" s="296"/>
      <c r="Q738" s="296"/>
      <c r="R738" s="296"/>
      <c r="S738" s="296"/>
      <c r="T738" s="297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T738" s="298" t="s">
        <v>178</v>
      </c>
      <c r="AU738" s="298" t="s">
        <v>85</v>
      </c>
      <c r="AV738" s="16" t="s">
        <v>116</v>
      </c>
      <c r="AW738" s="16" t="s">
        <v>32</v>
      </c>
      <c r="AX738" s="16" t="s">
        <v>76</v>
      </c>
      <c r="AY738" s="298" t="s">
        <v>168</v>
      </c>
    </row>
    <row r="739" s="14" customFormat="1">
      <c r="A739" s="14"/>
      <c r="B739" s="256"/>
      <c r="C739" s="257"/>
      <c r="D739" s="241" t="s">
        <v>178</v>
      </c>
      <c r="E739" s="258" t="s">
        <v>1</v>
      </c>
      <c r="F739" s="259" t="s">
        <v>1530</v>
      </c>
      <c r="G739" s="257"/>
      <c r="H739" s="260">
        <v>-12.119999999999999</v>
      </c>
      <c r="I739" s="261"/>
      <c r="J739" s="257"/>
      <c r="K739" s="257"/>
      <c r="L739" s="262"/>
      <c r="M739" s="263"/>
      <c r="N739" s="264"/>
      <c r="O739" s="264"/>
      <c r="P739" s="264"/>
      <c r="Q739" s="264"/>
      <c r="R739" s="264"/>
      <c r="S739" s="264"/>
      <c r="T739" s="26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6" t="s">
        <v>178</v>
      </c>
      <c r="AU739" s="266" t="s">
        <v>85</v>
      </c>
      <c r="AV739" s="14" t="s">
        <v>85</v>
      </c>
      <c r="AW739" s="14" t="s">
        <v>32</v>
      </c>
      <c r="AX739" s="14" t="s">
        <v>76</v>
      </c>
      <c r="AY739" s="266" t="s">
        <v>168</v>
      </c>
    </row>
    <row r="740" s="14" customFormat="1">
      <c r="A740" s="14"/>
      <c r="B740" s="256"/>
      <c r="C740" s="257"/>
      <c r="D740" s="241" t="s">
        <v>178</v>
      </c>
      <c r="E740" s="258" t="s">
        <v>1</v>
      </c>
      <c r="F740" s="259" t="s">
        <v>1531</v>
      </c>
      <c r="G740" s="257"/>
      <c r="H740" s="260">
        <v>-212.02799999999999</v>
      </c>
      <c r="I740" s="261"/>
      <c r="J740" s="257"/>
      <c r="K740" s="257"/>
      <c r="L740" s="262"/>
      <c r="M740" s="263"/>
      <c r="N740" s="264"/>
      <c r="O740" s="264"/>
      <c r="P740" s="264"/>
      <c r="Q740" s="264"/>
      <c r="R740" s="264"/>
      <c r="S740" s="264"/>
      <c r="T740" s="265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66" t="s">
        <v>178</v>
      </c>
      <c r="AU740" s="266" t="s">
        <v>85</v>
      </c>
      <c r="AV740" s="14" t="s">
        <v>85</v>
      </c>
      <c r="AW740" s="14" t="s">
        <v>32</v>
      </c>
      <c r="AX740" s="14" t="s">
        <v>76</v>
      </c>
      <c r="AY740" s="266" t="s">
        <v>168</v>
      </c>
    </row>
    <row r="741" s="16" customFormat="1">
      <c r="A741" s="16"/>
      <c r="B741" s="288"/>
      <c r="C741" s="289"/>
      <c r="D741" s="241" t="s">
        <v>178</v>
      </c>
      <c r="E741" s="290" t="s">
        <v>1</v>
      </c>
      <c r="F741" s="291" t="s">
        <v>334</v>
      </c>
      <c r="G741" s="289"/>
      <c r="H741" s="292">
        <v>-224.148</v>
      </c>
      <c r="I741" s="293"/>
      <c r="J741" s="289"/>
      <c r="K741" s="289"/>
      <c r="L741" s="294"/>
      <c r="M741" s="295"/>
      <c r="N741" s="296"/>
      <c r="O741" s="296"/>
      <c r="P741" s="296"/>
      <c r="Q741" s="296"/>
      <c r="R741" s="296"/>
      <c r="S741" s="296"/>
      <c r="T741" s="297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T741" s="298" t="s">
        <v>178</v>
      </c>
      <c r="AU741" s="298" t="s">
        <v>85</v>
      </c>
      <c r="AV741" s="16" t="s">
        <v>116</v>
      </c>
      <c r="AW741" s="16" t="s">
        <v>32</v>
      </c>
      <c r="AX741" s="16" t="s">
        <v>76</v>
      </c>
      <c r="AY741" s="298" t="s">
        <v>168</v>
      </c>
    </row>
    <row r="742" s="15" customFormat="1">
      <c r="A742" s="15"/>
      <c r="B742" s="267"/>
      <c r="C742" s="268"/>
      <c r="D742" s="241" t="s">
        <v>178</v>
      </c>
      <c r="E742" s="269" t="s">
        <v>1</v>
      </c>
      <c r="F742" s="270" t="s">
        <v>183</v>
      </c>
      <c r="G742" s="268"/>
      <c r="H742" s="271">
        <v>532.51700000000005</v>
      </c>
      <c r="I742" s="272"/>
      <c r="J742" s="268"/>
      <c r="K742" s="268"/>
      <c r="L742" s="273"/>
      <c r="M742" s="274"/>
      <c r="N742" s="275"/>
      <c r="O742" s="275"/>
      <c r="P742" s="275"/>
      <c r="Q742" s="275"/>
      <c r="R742" s="275"/>
      <c r="S742" s="275"/>
      <c r="T742" s="276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77" t="s">
        <v>178</v>
      </c>
      <c r="AU742" s="277" t="s">
        <v>85</v>
      </c>
      <c r="AV742" s="15" t="s">
        <v>174</v>
      </c>
      <c r="AW742" s="15" t="s">
        <v>32</v>
      </c>
      <c r="AX742" s="15" t="s">
        <v>83</v>
      </c>
      <c r="AY742" s="277" t="s">
        <v>168</v>
      </c>
    </row>
    <row r="743" s="2" customFormat="1" ht="21.75" customHeight="1">
      <c r="A743" s="39"/>
      <c r="B743" s="40"/>
      <c r="C743" s="278" t="s">
        <v>1532</v>
      </c>
      <c r="D743" s="278" t="s">
        <v>242</v>
      </c>
      <c r="E743" s="279" t="s">
        <v>1533</v>
      </c>
      <c r="F743" s="280" t="s">
        <v>1534</v>
      </c>
      <c r="G743" s="281" t="s">
        <v>114</v>
      </c>
      <c r="H743" s="282">
        <v>718.89800000000002</v>
      </c>
      <c r="I743" s="283"/>
      <c r="J743" s="284">
        <f>ROUND(I743*H743,2)</f>
        <v>0</v>
      </c>
      <c r="K743" s="280" t="s">
        <v>173</v>
      </c>
      <c r="L743" s="285"/>
      <c r="M743" s="286" t="s">
        <v>1</v>
      </c>
      <c r="N743" s="287" t="s">
        <v>41</v>
      </c>
      <c r="O743" s="92"/>
      <c r="P743" s="237">
        <f>O743*H743</f>
        <v>0</v>
      </c>
      <c r="Q743" s="237">
        <v>0.022700000000000001</v>
      </c>
      <c r="R743" s="237">
        <f>Q743*H743</f>
        <v>16.3189846</v>
      </c>
      <c r="S743" s="237">
        <v>0</v>
      </c>
      <c r="T743" s="238">
        <f>S743*H743</f>
        <v>0</v>
      </c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R743" s="239" t="s">
        <v>222</v>
      </c>
      <c r="AT743" s="239" t="s">
        <v>242</v>
      </c>
      <c r="AU743" s="239" t="s">
        <v>85</v>
      </c>
      <c r="AY743" s="18" t="s">
        <v>168</v>
      </c>
      <c r="BE743" s="240">
        <f>IF(N743="základní",J743,0)</f>
        <v>0</v>
      </c>
      <c r="BF743" s="240">
        <f>IF(N743="snížená",J743,0)</f>
        <v>0</v>
      </c>
      <c r="BG743" s="240">
        <f>IF(N743="zákl. přenesená",J743,0)</f>
        <v>0</v>
      </c>
      <c r="BH743" s="240">
        <f>IF(N743="sníž. přenesená",J743,0)</f>
        <v>0</v>
      </c>
      <c r="BI743" s="240">
        <f>IF(N743="nulová",J743,0)</f>
        <v>0</v>
      </c>
      <c r="BJ743" s="18" t="s">
        <v>83</v>
      </c>
      <c r="BK743" s="240">
        <f>ROUND(I743*H743,2)</f>
        <v>0</v>
      </c>
      <c r="BL743" s="18" t="s">
        <v>174</v>
      </c>
      <c r="BM743" s="239" t="s">
        <v>1535</v>
      </c>
    </row>
    <row r="744" s="2" customFormat="1">
      <c r="A744" s="39"/>
      <c r="B744" s="40"/>
      <c r="C744" s="41"/>
      <c r="D744" s="241" t="s">
        <v>176</v>
      </c>
      <c r="E744" s="41"/>
      <c r="F744" s="242" t="s">
        <v>1534</v>
      </c>
      <c r="G744" s="41"/>
      <c r="H744" s="41"/>
      <c r="I744" s="243"/>
      <c r="J744" s="41"/>
      <c r="K744" s="41"/>
      <c r="L744" s="45"/>
      <c r="M744" s="244"/>
      <c r="N744" s="245"/>
      <c r="O744" s="92"/>
      <c r="P744" s="92"/>
      <c r="Q744" s="92"/>
      <c r="R744" s="92"/>
      <c r="S744" s="92"/>
      <c r="T744" s="93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T744" s="18" t="s">
        <v>176</v>
      </c>
      <c r="AU744" s="18" t="s">
        <v>85</v>
      </c>
    </row>
    <row r="745" s="14" customFormat="1">
      <c r="A745" s="14"/>
      <c r="B745" s="256"/>
      <c r="C745" s="257"/>
      <c r="D745" s="241" t="s">
        <v>178</v>
      </c>
      <c r="E745" s="257"/>
      <c r="F745" s="259" t="s">
        <v>1536</v>
      </c>
      <c r="G745" s="257"/>
      <c r="H745" s="260">
        <v>718.89800000000002</v>
      </c>
      <c r="I745" s="261"/>
      <c r="J745" s="257"/>
      <c r="K745" s="257"/>
      <c r="L745" s="262"/>
      <c r="M745" s="263"/>
      <c r="N745" s="264"/>
      <c r="O745" s="264"/>
      <c r="P745" s="264"/>
      <c r="Q745" s="264"/>
      <c r="R745" s="264"/>
      <c r="S745" s="264"/>
      <c r="T745" s="265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66" t="s">
        <v>178</v>
      </c>
      <c r="AU745" s="266" t="s">
        <v>85</v>
      </c>
      <c r="AV745" s="14" t="s">
        <v>85</v>
      </c>
      <c r="AW745" s="14" t="s">
        <v>4</v>
      </c>
      <c r="AX745" s="14" t="s">
        <v>83</v>
      </c>
      <c r="AY745" s="266" t="s">
        <v>168</v>
      </c>
    </row>
    <row r="746" s="2" customFormat="1" ht="24.15" customHeight="1">
      <c r="A746" s="39"/>
      <c r="B746" s="40"/>
      <c r="C746" s="228" t="s">
        <v>1537</v>
      </c>
      <c r="D746" s="228" t="s">
        <v>170</v>
      </c>
      <c r="E746" s="229" t="s">
        <v>1538</v>
      </c>
      <c r="F746" s="230" t="s">
        <v>1539</v>
      </c>
      <c r="G746" s="231" t="s">
        <v>272</v>
      </c>
      <c r="H746" s="232">
        <v>210.63</v>
      </c>
      <c r="I746" s="233"/>
      <c r="J746" s="234">
        <f>ROUND(I746*H746,2)</f>
        <v>0</v>
      </c>
      <c r="K746" s="230" t="s">
        <v>173</v>
      </c>
      <c r="L746" s="45"/>
      <c r="M746" s="235" t="s">
        <v>1</v>
      </c>
      <c r="N746" s="236" t="s">
        <v>41</v>
      </c>
      <c r="O746" s="92"/>
      <c r="P746" s="237">
        <f>O746*H746</f>
        <v>0</v>
      </c>
      <c r="Q746" s="237">
        <v>0.0034099999999999998</v>
      </c>
      <c r="R746" s="237">
        <f>Q746*H746</f>
        <v>0.71824829999999995</v>
      </c>
      <c r="S746" s="237">
        <v>0</v>
      </c>
      <c r="T746" s="238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39" t="s">
        <v>174</v>
      </c>
      <c r="AT746" s="239" t="s">
        <v>170</v>
      </c>
      <c r="AU746" s="239" t="s">
        <v>85</v>
      </c>
      <c r="AY746" s="18" t="s">
        <v>168</v>
      </c>
      <c r="BE746" s="240">
        <f>IF(N746="základní",J746,0)</f>
        <v>0</v>
      </c>
      <c r="BF746" s="240">
        <f>IF(N746="snížená",J746,0)</f>
        <v>0</v>
      </c>
      <c r="BG746" s="240">
        <f>IF(N746="zákl. přenesená",J746,0)</f>
        <v>0</v>
      </c>
      <c r="BH746" s="240">
        <f>IF(N746="sníž. přenesená",J746,0)</f>
        <v>0</v>
      </c>
      <c r="BI746" s="240">
        <f>IF(N746="nulová",J746,0)</f>
        <v>0</v>
      </c>
      <c r="BJ746" s="18" t="s">
        <v>83</v>
      </c>
      <c r="BK746" s="240">
        <f>ROUND(I746*H746,2)</f>
        <v>0</v>
      </c>
      <c r="BL746" s="18" t="s">
        <v>174</v>
      </c>
      <c r="BM746" s="239" t="s">
        <v>1540</v>
      </c>
    </row>
    <row r="747" s="2" customFormat="1">
      <c r="A747" s="39"/>
      <c r="B747" s="40"/>
      <c r="C747" s="41"/>
      <c r="D747" s="241" t="s">
        <v>176</v>
      </c>
      <c r="E747" s="41"/>
      <c r="F747" s="242" t="s">
        <v>1541</v>
      </c>
      <c r="G747" s="41"/>
      <c r="H747" s="41"/>
      <c r="I747" s="243"/>
      <c r="J747" s="41"/>
      <c r="K747" s="41"/>
      <c r="L747" s="45"/>
      <c r="M747" s="244"/>
      <c r="N747" s="245"/>
      <c r="O747" s="92"/>
      <c r="P747" s="92"/>
      <c r="Q747" s="92"/>
      <c r="R747" s="92"/>
      <c r="S747" s="92"/>
      <c r="T747" s="93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T747" s="18" t="s">
        <v>176</v>
      </c>
      <c r="AU747" s="18" t="s">
        <v>85</v>
      </c>
    </row>
    <row r="748" s="13" customFormat="1">
      <c r="A748" s="13"/>
      <c r="B748" s="246"/>
      <c r="C748" s="247"/>
      <c r="D748" s="241" t="s">
        <v>178</v>
      </c>
      <c r="E748" s="248" t="s">
        <v>1</v>
      </c>
      <c r="F748" s="249" t="s">
        <v>1542</v>
      </c>
      <c r="G748" s="247"/>
      <c r="H748" s="248" t="s">
        <v>1</v>
      </c>
      <c r="I748" s="250"/>
      <c r="J748" s="247"/>
      <c r="K748" s="247"/>
      <c r="L748" s="251"/>
      <c r="M748" s="252"/>
      <c r="N748" s="253"/>
      <c r="O748" s="253"/>
      <c r="P748" s="253"/>
      <c r="Q748" s="253"/>
      <c r="R748" s="253"/>
      <c r="S748" s="253"/>
      <c r="T748" s="25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55" t="s">
        <v>178</v>
      </c>
      <c r="AU748" s="255" t="s">
        <v>85</v>
      </c>
      <c r="AV748" s="13" t="s">
        <v>83</v>
      </c>
      <c r="AW748" s="13" t="s">
        <v>32</v>
      </c>
      <c r="AX748" s="13" t="s">
        <v>76</v>
      </c>
      <c r="AY748" s="255" t="s">
        <v>168</v>
      </c>
    </row>
    <row r="749" s="14" customFormat="1">
      <c r="A749" s="14"/>
      <c r="B749" s="256"/>
      <c r="C749" s="257"/>
      <c r="D749" s="241" t="s">
        <v>178</v>
      </c>
      <c r="E749" s="258" t="s">
        <v>1</v>
      </c>
      <c r="F749" s="259" t="s">
        <v>1543</v>
      </c>
      <c r="G749" s="257"/>
      <c r="H749" s="260">
        <v>4.7999999999999998</v>
      </c>
      <c r="I749" s="261"/>
      <c r="J749" s="257"/>
      <c r="K749" s="257"/>
      <c r="L749" s="262"/>
      <c r="M749" s="263"/>
      <c r="N749" s="264"/>
      <c r="O749" s="264"/>
      <c r="P749" s="264"/>
      <c r="Q749" s="264"/>
      <c r="R749" s="264"/>
      <c r="S749" s="264"/>
      <c r="T749" s="265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66" t="s">
        <v>178</v>
      </c>
      <c r="AU749" s="266" t="s">
        <v>85</v>
      </c>
      <c r="AV749" s="14" t="s">
        <v>85</v>
      </c>
      <c r="AW749" s="14" t="s">
        <v>32</v>
      </c>
      <c r="AX749" s="14" t="s">
        <v>76</v>
      </c>
      <c r="AY749" s="266" t="s">
        <v>168</v>
      </c>
    </row>
    <row r="750" s="14" customFormat="1">
      <c r="A750" s="14"/>
      <c r="B750" s="256"/>
      <c r="C750" s="257"/>
      <c r="D750" s="241" t="s">
        <v>178</v>
      </c>
      <c r="E750" s="258" t="s">
        <v>1</v>
      </c>
      <c r="F750" s="259" t="s">
        <v>1544</v>
      </c>
      <c r="G750" s="257"/>
      <c r="H750" s="260">
        <v>7.2000000000000002</v>
      </c>
      <c r="I750" s="261"/>
      <c r="J750" s="257"/>
      <c r="K750" s="257"/>
      <c r="L750" s="262"/>
      <c r="M750" s="263"/>
      <c r="N750" s="264"/>
      <c r="O750" s="264"/>
      <c r="P750" s="264"/>
      <c r="Q750" s="264"/>
      <c r="R750" s="264"/>
      <c r="S750" s="264"/>
      <c r="T750" s="265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66" t="s">
        <v>178</v>
      </c>
      <c r="AU750" s="266" t="s">
        <v>85</v>
      </c>
      <c r="AV750" s="14" t="s">
        <v>85</v>
      </c>
      <c r="AW750" s="14" t="s">
        <v>32</v>
      </c>
      <c r="AX750" s="14" t="s">
        <v>76</v>
      </c>
      <c r="AY750" s="266" t="s">
        <v>168</v>
      </c>
    </row>
    <row r="751" s="14" customFormat="1">
      <c r="A751" s="14"/>
      <c r="B751" s="256"/>
      <c r="C751" s="257"/>
      <c r="D751" s="241" t="s">
        <v>178</v>
      </c>
      <c r="E751" s="258" t="s">
        <v>1</v>
      </c>
      <c r="F751" s="259" t="s">
        <v>1545</v>
      </c>
      <c r="G751" s="257"/>
      <c r="H751" s="260">
        <v>6.25</v>
      </c>
      <c r="I751" s="261"/>
      <c r="J751" s="257"/>
      <c r="K751" s="257"/>
      <c r="L751" s="262"/>
      <c r="M751" s="263"/>
      <c r="N751" s="264"/>
      <c r="O751" s="264"/>
      <c r="P751" s="264"/>
      <c r="Q751" s="264"/>
      <c r="R751" s="264"/>
      <c r="S751" s="264"/>
      <c r="T751" s="265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66" t="s">
        <v>178</v>
      </c>
      <c r="AU751" s="266" t="s">
        <v>85</v>
      </c>
      <c r="AV751" s="14" t="s">
        <v>85</v>
      </c>
      <c r="AW751" s="14" t="s">
        <v>32</v>
      </c>
      <c r="AX751" s="14" t="s">
        <v>76</v>
      </c>
      <c r="AY751" s="266" t="s">
        <v>168</v>
      </c>
    </row>
    <row r="752" s="14" customFormat="1">
      <c r="A752" s="14"/>
      <c r="B752" s="256"/>
      <c r="C752" s="257"/>
      <c r="D752" s="241" t="s">
        <v>178</v>
      </c>
      <c r="E752" s="258" t="s">
        <v>1</v>
      </c>
      <c r="F752" s="259" t="s">
        <v>1546</v>
      </c>
      <c r="G752" s="257"/>
      <c r="H752" s="260">
        <v>2.3999999999999999</v>
      </c>
      <c r="I752" s="261"/>
      <c r="J752" s="257"/>
      <c r="K752" s="257"/>
      <c r="L752" s="262"/>
      <c r="M752" s="263"/>
      <c r="N752" s="264"/>
      <c r="O752" s="264"/>
      <c r="P752" s="264"/>
      <c r="Q752" s="264"/>
      <c r="R752" s="264"/>
      <c r="S752" s="264"/>
      <c r="T752" s="265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66" t="s">
        <v>178</v>
      </c>
      <c r="AU752" s="266" t="s">
        <v>85</v>
      </c>
      <c r="AV752" s="14" t="s">
        <v>85</v>
      </c>
      <c r="AW752" s="14" t="s">
        <v>32</v>
      </c>
      <c r="AX752" s="14" t="s">
        <v>76</v>
      </c>
      <c r="AY752" s="266" t="s">
        <v>168</v>
      </c>
    </row>
    <row r="753" s="14" customFormat="1">
      <c r="A753" s="14"/>
      <c r="B753" s="256"/>
      <c r="C753" s="257"/>
      <c r="D753" s="241" t="s">
        <v>178</v>
      </c>
      <c r="E753" s="258" t="s">
        <v>1</v>
      </c>
      <c r="F753" s="259" t="s">
        <v>1547</v>
      </c>
      <c r="G753" s="257"/>
      <c r="H753" s="260">
        <v>19.199999999999999</v>
      </c>
      <c r="I753" s="261"/>
      <c r="J753" s="257"/>
      <c r="K753" s="257"/>
      <c r="L753" s="262"/>
      <c r="M753" s="263"/>
      <c r="N753" s="264"/>
      <c r="O753" s="264"/>
      <c r="P753" s="264"/>
      <c r="Q753" s="264"/>
      <c r="R753" s="264"/>
      <c r="S753" s="264"/>
      <c r="T753" s="26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66" t="s">
        <v>178</v>
      </c>
      <c r="AU753" s="266" t="s">
        <v>85</v>
      </c>
      <c r="AV753" s="14" t="s">
        <v>85</v>
      </c>
      <c r="AW753" s="14" t="s">
        <v>32</v>
      </c>
      <c r="AX753" s="14" t="s">
        <v>76</v>
      </c>
      <c r="AY753" s="266" t="s">
        <v>168</v>
      </c>
    </row>
    <row r="754" s="14" customFormat="1">
      <c r="A754" s="14"/>
      <c r="B754" s="256"/>
      <c r="C754" s="257"/>
      <c r="D754" s="241" t="s">
        <v>178</v>
      </c>
      <c r="E754" s="258" t="s">
        <v>1</v>
      </c>
      <c r="F754" s="259" t="s">
        <v>1548</v>
      </c>
      <c r="G754" s="257"/>
      <c r="H754" s="260">
        <v>12.24</v>
      </c>
      <c r="I754" s="261"/>
      <c r="J754" s="257"/>
      <c r="K754" s="257"/>
      <c r="L754" s="262"/>
      <c r="M754" s="263"/>
      <c r="N754" s="264"/>
      <c r="O754" s="264"/>
      <c r="P754" s="264"/>
      <c r="Q754" s="264"/>
      <c r="R754" s="264"/>
      <c r="S754" s="264"/>
      <c r="T754" s="265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6" t="s">
        <v>178</v>
      </c>
      <c r="AU754" s="266" t="s">
        <v>85</v>
      </c>
      <c r="AV754" s="14" t="s">
        <v>85</v>
      </c>
      <c r="AW754" s="14" t="s">
        <v>32</v>
      </c>
      <c r="AX754" s="14" t="s">
        <v>76</v>
      </c>
      <c r="AY754" s="266" t="s">
        <v>168</v>
      </c>
    </row>
    <row r="755" s="14" customFormat="1">
      <c r="A755" s="14"/>
      <c r="B755" s="256"/>
      <c r="C755" s="257"/>
      <c r="D755" s="241" t="s">
        <v>178</v>
      </c>
      <c r="E755" s="258" t="s">
        <v>1</v>
      </c>
      <c r="F755" s="259" t="s">
        <v>1467</v>
      </c>
      <c r="G755" s="257"/>
      <c r="H755" s="260">
        <v>1.8</v>
      </c>
      <c r="I755" s="261"/>
      <c r="J755" s="257"/>
      <c r="K755" s="257"/>
      <c r="L755" s="262"/>
      <c r="M755" s="263"/>
      <c r="N755" s="264"/>
      <c r="O755" s="264"/>
      <c r="P755" s="264"/>
      <c r="Q755" s="264"/>
      <c r="R755" s="264"/>
      <c r="S755" s="264"/>
      <c r="T755" s="265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66" t="s">
        <v>178</v>
      </c>
      <c r="AU755" s="266" t="s">
        <v>85</v>
      </c>
      <c r="AV755" s="14" t="s">
        <v>85</v>
      </c>
      <c r="AW755" s="14" t="s">
        <v>32</v>
      </c>
      <c r="AX755" s="14" t="s">
        <v>76</v>
      </c>
      <c r="AY755" s="266" t="s">
        <v>168</v>
      </c>
    </row>
    <row r="756" s="14" customFormat="1">
      <c r="A756" s="14"/>
      <c r="B756" s="256"/>
      <c r="C756" s="257"/>
      <c r="D756" s="241" t="s">
        <v>178</v>
      </c>
      <c r="E756" s="258" t="s">
        <v>1</v>
      </c>
      <c r="F756" s="259" t="s">
        <v>1468</v>
      </c>
      <c r="G756" s="257"/>
      <c r="H756" s="260">
        <v>14.4</v>
      </c>
      <c r="I756" s="261"/>
      <c r="J756" s="257"/>
      <c r="K756" s="257"/>
      <c r="L756" s="262"/>
      <c r="M756" s="263"/>
      <c r="N756" s="264"/>
      <c r="O756" s="264"/>
      <c r="P756" s="264"/>
      <c r="Q756" s="264"/>
      <c r="R756" s="264"/>
      <c r="S756" s="264"/>
      <c r="T756" s="265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6" t="s">
        <v>178</v>
      </c>
      <c r="AU756" s="266" t="s">
        <v>85</v>
      </c>
      <c r="AV756" s="14" t="s">
        <v>85</v>
      </c>
      <c r="AW756" s="14" t="s">
        <v>32</v>
      </c>
      <c r="AX756" s="14" t="s">
        <v>76</v>
      </c>
      <c r="AY756" s="266" t="s">
        <v>168</v>
      </c>
    </row>
    <row r="757" s="14" customFormat="1">
      <c r="A757" s="14"/>
      <c r="B757" s="256"/>
      <c r="C757" s="257"/>
      <c r="D757" s="241" t="s">
        <v>178</v>
      </c>
      <c r="E757" s="258" t="s">
        <v>1</v>
      </c>
      <c r="F757" s="259" t="s">
        <v>1469</v>
      </c>
      <c r="G757" s="257"/>
      <c r="H757" s="260">
        <v>9.8399999999999999</v>
      </c>
      <c r="I757" s="261"/>
      <c r="J757" s="257"/>
      <c r="K757" s="257"/>
      <c r="L757" s="262"/>
      <c r="M757" s="263"/>
      <c r="N757" s="264"/>
      <c r="O757" s="264"/>
      <c r="P757" s="264"/>
      <c r="Q757" s="264"/>
      <c r="R757" s="264"/>
      <c r="S757" s="264"/>
      <c r="T757" s="265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66" t="s">
        <v>178</v>
      </c>
      <c r="AU757" s="266" t="s">
        <v>85</v>
      </c>
      <c r="AV757" s="14" t="s">
        <v>85</v>
      </c>
      <c r="AW757" s="14" t="s">
        <v>32</v>
      </c>
      <c r="AX757" s="14" t="s">
        <v>76</v>
      </c>
      <c r="AY757" s="266" t="s">
        <v>168</v>
      </c>
    </row>
    <row r="758" s="14" customFormat="1">
      <c r="A758" s="14"/>
      <c r="B758" s="256"/>
      <c r="C758" s="257"/>
      <c r="D758" s="241" t="s">
        <v>178</v>
      </c>
      <c r="E758" s="258" t="s">
        <v>1</v>
      </c>
      <c r="F758" s="259" t="s">
        <v>1470</v>
      </c>
      <c r="G758" s="257"/>
      <c r="H758" s="260">
        <v>10.800000000000001</v>
      </c>
      <c r="I758" s="261"/>
      <c r="J758" s="257"/>
      <c r="K758" s="257"/>
      <c r="L758" s="262"/>
      <c r="M758" s="263"/>
      <c r="N758" s="264"/>
      <c r="O758" s="264"/>
      <c r="P758" s="264"/>
      <c r="Q758" s="264"/>
      <c r="R758" s="264"/>
      <c r="S758" s="264"/>
      <c r="T758" s="265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66" t="s">
        <v>178</v>
      </c>
      <c r="AU758" s="266" t="s">
        <v>85</v>
      </c>
      <c r="AV758" s="14" t="s">
        <v>85</v>
      </c>
      <c r="AW758" s="14" t="s">
        <v>32</v>
      </c>
      <c r="AX758" s="14" t="s">
        <v>76</v>
      </c>
      <c r="AY758" s="266" t="s">
        <v>168</v>
      </c>
    </row>
    <row r="759" s="14" customFormat="1">
      <c r="A759" s="14"/>
      <c r="B759" s="256"/>
      <c r="C759" s="257"/>
      <c r="D759" s="241" t="s">
        <v>178</v>
      </c>
      <c r="E759" s="258" t="s">
        <v>1</v>
      </c>
      <c r="F759" s="259" t="s">
        <v>1471</v>
      </c>
      <c r="G759" s="257"/>
      <c r="H759" s="260">
        <v>22.800000000000001</v>
      </c>
      <c r="I759" s="261"/>
      <c r="J759" s="257"/>
      <c r="K759" s="257"/>
      <c r="L759" s="262"/>
      <c r="M759" s="263"/>
      <c r="N759" s="264"/>
      <c r="O759" s="264"/>
      <c r="P759" s="264"/>
      <c r="Q759" s="264"/>
      <c r="R759" s="264"/>
      <c r="S759" s="264"/>
      <c r="T759" s="265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66" t="s">
        <v>178</v>
      </c>
      <c r="AU759" s="266" t="s">
        <v>85</v>
      </c>
      <c r="AV759" s="14" t="s">
        <v>85</v>
      </c>
      <c r="AW759" s="14" t="s">
        <v>32</v>
      </c>
      <c r="AX759" s="14" t="s">
        <v>76</v>
      </c>
      <c r="AY759" s="266" t="s">
        <v>168</v>
      </c>
    </row>
    <row r="760" s="14" customFormat="1">
      <c r="A760" s="14"/>
      <c r="B760" s="256"/>
      <c r="C760" s="257"/>
      <c r="D760" s="241" t="s">
        <v>178</v>
      </c>
      <c r="E760" s="258" t="s">
        <v>1</v>
      </c>
      <c r="F760" s="259" t="s">
        <v>1472</v>
      </c>
      <c r="G760" s="257"/>
      <c r="H760" s="260">
        <v>15.4</v>
      </c>
      <c r="I760" s="261"/>
      <c r="J760" s="257"/>
      <c r="K760" s="257"/>
      <c r="L760" s="262"/>
      <c r="M760" s="263"/>
      <c r="N760" s="264"/>
      <c r="O760" s="264"/>
      <c r="P760" s="264"/>
      <c r="Q760" s="264"/>
      <c r="R760" s="264"/>
      <c r="S760" s="264"/>
      <c r="T760" s="265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6" t="s">
        <v>178</v>
      </c>
      <c r="AU760" s="266" t="s">
        <v>85</v>
      </c>
      <c r="AV760" s="14" t="s">
        <v>85</v>
      </c>
      <c r="AW760" s="14" t="s">
        <v>32</v>
      </c>
      <c r="AX760" s="14" t="s">
        <v>76</v>
      </c>
      <c r="AY760" s="266" t="s">
        <v>168</v>
      </c>
    </row>
    <row r="761" s="14" customFormat="1">
      <c r="A761" s="14"/>
      <c r="B761" s="256"/>
      <c r="C761" s="257"/>
      <c r="D761" s="241" t="s">
        <v>178</v>
      </c>
      <c r="E761" s="258" t="s">
        <v>1</v>
      </c>
      <c r="F761" s="259" t="s">
        <v>1473</v>
      </c>
      <c r="G761" s="257"/>
      <c r="H761" s="260">
        <v>12.6</v>
      </c>
      <c r="I761" s="261"/>
      <c r="J761" s="257"/>
      <c r="K761" s="257"/>
      <c r="L761" s="262"/>
      <c r="M761" s="263"/>
      <c r="N761" s="264"/>
      <c r="O761" s="264"/>
      <c r="P761" s="264"/>
      <c r="Q761" s="264"/>
      <c r="R761" s="264"/>
      <c r="S761" s="264"/>
      <c r="T761" s="265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66" t="s">
        <v>178</v>
      </c>
      <c r="AU761" s="266" t="s">
        <v>85</v>
      </c>
      <c r="AV761" s="14" t="s">
        <v>85</v>
      </c>
      <c r="AW761" s="14" t="s">
        <v>32</v>
      </c>
      <c r="AX761" s="14" t="s">
        <v>76</v>
      </c>
      <c r="AY761" s="266" t="s">
        <v>168</v>
      </c>
    </row>
    <row r="762" s="14" customFormat="1">
      <c r="A762" s="14"/>
      <c r="B762" s="256"/>
      <c r="C762" s="257"/>
      <c r="D762" s="241" t="s">
        <v>178</v>
      </c>
      <c r="E762" s="258" t="s">
        <v>1</v>
      </c>
      <c r="F762" s="259" t="s">
        <v>1474</v>
      </c>
      <c r="G762" s="257"/>
      <c r="H762" s="260">
        <v>15.6</v>
      </c>
      <c r="I762" s="261"/>
      <c r="J762" s="257"/>
      <c r="K762" s="257"/>
      <c r="L762" s="262"/>
      <c r="M762" s="263"/>
      <c r="N762" s="264"/>
      <c r="O762" s="264"/>
      <c r="P762" s="264"/>
      <c r="Q762" s="264"/>
      <c r="R762" s="264"/>
      <c r="S762" s="264"/>
      <c r="T762" s="265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66" t="s">
        <v>178</v>
      </c>
      <c r="AU762" s="266" t="s">
        <v>85</v>
      </c>
      <c r="AV762" s="14" t="s">
        <v>85</v>
      </c>
      <c r="AW762" s="14" t="s">
        <v>32</v>
      </c>
      <c r="AX762" s="14" t="s">
        <v>76</v>
      </c>
      <c r="AY762" s="266" t="s">
        <v>168</v>
      </c>
    </row>
    <row r="763" s="14" customFormat="1">
      <c r="A763" s="14"/>
      <c r="B763" s="256"/>
      <c r="C763" s="257"/>
      <c r="D763" s="241" t="s">
        <v>178</v>
      </c>
      <c r="E763" s="258" t="s">
        <v>1</v>
      </c>
      <c r="F763" s="259" t="s">
        <v>1475</v>
      </c>
      <c r="G763" s="257"/>
      <c r="H763" s="260">
        <v>21.600000000000001</v>
      </c>
      <c r="I763" s="261"/>
      <c r="J763" s="257"/>
      <c r="K763" s="257"/>
      <c r="L763" s="262"/>
      <c r="M763" s="263"/>
      <c r="N763" s="264"/>
      <c r="O763" s="264"/>
      <c r="P763" s="264"/>
      <c r="Q763" s="264"/>
      <c r="R763" s="264"/>
      <c r="S763" s="264"/>
      <c r="T763" s="26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6" t="s">
        <v>178</v>
      </c>
      <c r="AU763" s="266" t="s">
        <v>85</v>
      </c>
      <c r="AV763" s="14" t="s">
        <v>85</v>
      </c>
      <c r="AW763" s="14" t="s">
        <v>32</v>
      </c>
      <c r="AX763" s="14" t="s">
        <v>76</v>
      </c>
      <c r="AY763" s="266" t="s">
        <v>168</v>
      </c>
    </row>
    <row r="764" s="14" customFormat="1">
      <c r="A764" s="14"/>
      <c r="B764" s="256"/>
      <c r="C764" s="257"/>
      <c r="D764" s="241" t="s">
        <v>178</v>
      </c>
      <c r="E764" s="258" t="s">
        <v>1</v>
      </c>
      <c r="F764" s="259" t="s">
        <v>1476</v>
      </c>
      <c r="G764" s="257"/>
      <c r="H764" s="260">
        <v>15.4</v>
      </c>
      <c r="I764" s="261"/>
      <c r="J764" s="257"/>
      <c r="K764" s="257"/>
      <c r="L764" s="262"/>
      <c r="M764" s="263"/>
      <c r="N764" s="264"/>
      <c r="O764" s="264"/>
      <c r="P764" s="264"/>
      <c r="Q764" s="264"/>
      <c r="R764" s="264"/>
      <c r="S764" s="264"/>
      <c r="T764" s="265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66" t="s">
        <v>178</v>
      </c>
      <c r="AU764" s="266" t="s">
        <v>85</v>
      </c>
      <c r="AV764" s="14" t="s">
        <v>85</v>
      </c>
      <c r="AW764" s="14" t="s">
        <v>32</v>
      </c>
      <c r="AX764" s="14" t="s">
        <v>76</v>
      </c>
      <c r="AY764" s="266" t="s">
        <v>168</v>
      </c>
    </row>
    <row r="765" s="14" customFormat="1">
      <c r="A765" s="14"/>
      <c r="B765" s="256"/>
      <c r="C765" s="257"/>
      <c r="D765" s="241" t="s">
        <v>178</v>
      </c>
      <c r="E765" s="258" t="s">
        <v>1</v>
      </c>
      <c r="F765" s="259" t="s">
        <v>1477</v>
      </c>
      <c r="G765" s="257"/>
      <c r="H765" s="260">
        <v>18.300000000000001</v>
      </c>
      <c r="I765" s="261"/>
      <c r="J765" s="257"/>
      <c r="K765" s="257"/>
      <c r="L765" s="262"/>
      <c r="M765" s="263"/>
      <c r="N765" s="264"/>
      <c r="O765" s="264"/>
      <c r="P765" s="264"/>
      <c r="Q765" s="264"/>
      <c r="R765" s="264"/>
      <c r="S765" s="264"/>
      <c r="T765" s="265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66" t="s">
        <v>178</v>
      </c>
      <c r="AU765" s="266" t="s">
        <v>85</v>
      </c>
      <c r="AV765" s="14" t="s">
        <v>85</v>
      </c>
      <c r="AW765" s="14" t="s">
        <v>32</v>
      </c>
      <c r="AX765" s="14" t="s">
        <v>76</v>
      </c>
      <c r="AY765" s="266" t="s">
        <v>168</v>
      </c>
    </row>
    <row r="766" s="15" customFormat="1">
      <c r="A766" s="15"/>
      <c r="B766" s="267"/>
      <c r="C766" s="268"/>
      <c r="D766" s="241" t="s">
        <v>178</v>
      </c>
      <c r="E766" s="269" t="s">
        <v>1</v>
      </c>
      <c r="F766" s="270" t="s">
        <v>183</v>
      </c>
      <c r="G766" s="268"/>
      <c r="H766" s="271">
        <v>210.63</v>
      </c>
      <c r="I766" s="272"/>
      <c r="J766" s="268"/>
      <c r="K766" s="268"/>
      <c r="L766" s="273"/>
      <c r="M766" s="274"/>
      <c r="N766" s="275"/>
      <c r="O766" s="275"/>
      <c r="P766" s="275"/>
      <c r="Q766" s="275"/>
      <c r="R766" s="275"/>
      <c r="S766" s="275"/>
      <c r="T766" s="276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77" t="s">
        <v>178</v>
      </c>
      <c r="AU766" s="277" t="s">
        <v>85</v>
      </c>
      <c r="AV766" s="15" t="s">
        <v>174</v>
      </c>
      <c r="AW766" s="15" t="s">
        <v>32</v>
      </c>
      <c r="AX766" s="15" t="s">
        <v>83</v>
      </c>
      <c r="AY766" s="277" t="s">
        <v>168</v>
      </c>
    </row>
    <row r="767" s="2" customFormat="1" ht="21.75" customHeight="1">
      <c r="A767" s="39"/>
      <c r="B767" s="40"/>
      <c r="C767" s="278" t="s">
        <v>1549</v>
      </c>
      <c r="D767" s="278" t="s">
        <v>242</v>
      </c>
      <c r="E767" s="279" t="s">
        <v>1533</v>
      </c>
      <c r="F767" s="280" t="s">
        <v>1534</v>
      </c>
      <c r="G767" s="281" t="s">
        <v>114</v>
      </c>
      <c r="H767" s="282">
        <v>56.869999999999997</v>
      </c>
      <c r="I767" s="283"/>
      <c r="J767" s="284">
        <f>ROUND(I767*H767,2)</f>
        <v>0</v>
      </c>
      <c r="K767" s="280" t="s">
        <v>173</v>
      </c>
      <c r="L767" s="285"/>
      <c r="M767" s="286" t="s">
        <v>1</v>
      </c>
      <c r="N767" s="287" t="s">
        <v>41</v>
      </c>
      <c r="O767" s="92"/>
      <c r="P767" s="237">
        <f>O767*H767</f>
        <v>0</v>
      </c>
      <c r="Q767" s="237">
        <v>0.022700000000000001</v>
      </c>
      <c r="R767" s="237">
        <f>Q767*H767</f>
        <v>1.2909490000000001</v>
      </c>
      <c r="S767" s="237">
        <v>0</v>
      </c>
      <c r="T767" s="238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39" t="s">
        <v>222</v>
      </c>
      <c r="AT767" s="239" t="s">
        <v>242</v>
      </c>
      <c r="AU767" s="239" t="s">
        <v>85</v>
      </c>
      <c r="AY767" s="18" t="s">
        <v>168</v>
      </c>
      <c r="BE767" s="240">
        <f>IF(N767="základní",J767,0)</f>
        <v>0</v>
      </c>
      <c r="BF767" s="240">
        <f>IF(N767="snížená",J767,0)</f>
        <v>0</v>
      </c>
      <c r="BG767" s="240">
        <f>IF(N767="zákl. přenesená",J767,0)</f>
        <v>0</v>
      </c>
      <c r="BH767" s="240">
        <f>IF(N767="sníž. přenesená",J767,0)</f>
        <v>0</v>
      </c>
      <c r="BI767" s="240">
        <f>IF(N767="nulová",J767,0)</f>
        <v>0</v>
      </c>
      <c r="BJ767" s="18" t="s">
        <v>83</v>
      </c>
      <c r="BK767" s="240">
        <f>ROUND(I767*H767,2)</f>
        <v>0</v>
      </c>
      <c r="BL767" s="18" t="s">
        <v>174</v>
      </c>
      <c r="BM767" s="239" t="s">
        <v>1550</v>
      </c>
    </row>
    <row r="768" s="2" customFormat="1">
      <c r="A768" s="39"/>
      <c r="B768" s="40"/>
      <c r="C768" s="41"/>
      <c r="D768" s="241" t="s">
        <v>176</v>
      </c>
      <c r="E768" s="41"/>
      <c r="F768" s="242" t="s">
        <v>1534</v>
      </c>
      <c r="G768" s="41"/>
      <c r="H768" s="41"/>
      <c r="I768" s="243"/>
      <c r="J768" s="41"/>
      <c r="K768" s="41"/>
      <c r="L768" s="45"/>
      <c r="M768" s="244"/>
      <c r="N768" s="245"/>
      <c r="O768" s="92"/>
      <c r="P768" s="92"/>
      <c r="Q768" s="92"/>
      <c r="R768" s="92"/>
      <c r="S768" s="92"/>
      <c r="T768" s="93"/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T768" s="18" t="s">
        <v>176</v>
      </c>
      <c r="AU768" s="18" t="s">
        <v>85</v>
      </c>
    </row>
    <row r="769" s="13" customFormat="1">
      <c r="A769" s="13"/>
      <c r="B769" s="246"/>
      <c r="C769" s="247"/>
      <c r="D769" s="241" t="s">
        <v>178</v>
      </c>
      <c r="E769" s="248" t="s">
        <v>1</v>
      </c>
      <c r="F769" s="249" t="s">
        <v>1542</v>
      </c>
      <c r="G769" s="247"/>
      <c r="H769" s="248" t="s">
        <v>1</v>
      </c>
      <c r="I769" s="250"/>
      <c r="J769" s="247"/>
      <c r="K769" s="247"/>
      <c r="L769" s="251"/>
      <c r="M769" s="252"/>
      <c r="N769" s="253"/>
      <c r="O769" s="253"/>
      <c r="P769" s="253"/>
      <c r="Q769" s="253"/>
      <c r="R769" s="253"/>
      <c r="S769" s="253"/>
      <c r="T769" s="254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55" t="s">
        <v>178</v>
      </c>
      <c r="AU769" s="255" t="s">
        <v>85</v>
      </c>
      <c r="AV769" s="13" t="s">
        <v>83</v>
      </c>
      <c r="AW769" s="13" t="s">
        <v>32</v>
      </c>
      <c r="AX769" s="13" t="s">
        <v>76</v>
      </c>
      <c r="AY769" s="255" t="s">
        <v>168</v>
      </c>
    </row>
    <row r="770" s="14" customFormat="1">
      <c r="A770" s="14"/>
      <c r="B770" s="256"/>
      <c r="C770" s="257"/>
      <c r="D770" s="241" t="s">
        <v>178</v>
      </c>
      <c r="E770" s="258" t="s">
        <v>1</v>
      </c>
      <c r="F770" s="259" t="s">
        <v>1551</v>
      </c>
      <c r="G770" s="257"/>
      <c r="H770" s="260">
        <v>42.125999999999998</v>
      </c>
      <c r="I770" s="261"/>
      <c r="J770" s="257"/>
      <c r="K770" s="257"/>
      <c r="L770" s="262"/>
      <c r="M770" s="263"/>
      <c r="N770" s="264"/>
      <c r="O770" s="264"/>
      <c r="P770" s="264"/>
      <c r="Q770" s="264"/>
      <c r="R770" s="264"/>
      <c r="S770" s="264"/>
      <c r="T770" s="265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66" t="s">
        <v>178</v>
      </c>
      <c r="AU770" s="266" t="s">
        <v>85</v>
      </c>
      <c r="AV770" s="14" t="s">
        <v>85</v>
      </c>
      <c r="AW770" s="14" t="s">
        <v>32</v>
      </c>
      <c r="AX770" s="14" t="s">
        <v>76</v>
      </c>
      <c r="AY770" s="266" t="s">
        <v>168</v>
      </c>
    </row>
    <row r="771" s="15" customFormat="1">
      <c r="A771" s="15"/>
      <c r="B771" s="267"/>
      <c r="C771" s="268"/>
      <c r="D771" s="241" t="s">
        <v>178</v>
      </c>
      <c r="E771" s="269" t="s">
        <v>1</v>
      </c>
      <c r="F771" s="270" t="s">
        <v>183</v>
      </c>
      <c r="G771" s="268"/>
      <c r="H771" s="271">
        <v>42.125999999999998</v>
      </c>
      <c r="I771" s="272"/>
      <c r="J771" s="268"/>
      <c r="K771" s="268"/>
      <c r="L771" s="273"/>
      <c r="M771" s="274"/>
      <c r="N771" s="275"/>
      <c r="O771" s="275"/>
      <c r="P771" s="275"/>
      <c r="Q771" s="275"/>
      <c r="R771" s="275"/>
      <c r="S771" s="275"/>
      <c r="T771" s="276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T771" s="277" t="s">
        <v>178</v>
      </c>
      <c r="AU771" s="277" t="s">
        <v>85</v>
      </c>
      <c r="AV771" s="15" t="s">
        <v>174</v>
      </c>
      <c r="AW771" s="15" t="s">
        <v>32</v>
      </c>
      <c r="AX771" s="15" t="s">
        <v>83</v>
      </c>
      <c r="AY771" s="277" t="s">
        <v>168</v>
      </c>
    </row>
    <row r="772" s="14" customFormat="1">
      <c r="A772" s="14"/>
      <c r="B772" s="256"/>
      <c r="C772" s="257"/>
      <c r="D772" s="241" t="s">
        <v>178</v>
      </c>
      <c r="E772" s="257"/>
      <c r="F772" s="259" t="s">
        <v>1552</v>
      </c>
      <c r="G772" s="257"/>
      <c r="H772" s="260">
        <v>56.869999999999997</v>
      </c>
      <c r="I772" s="261"/>
      <c r="J772" s="257"/>
      <c r="K772" s="257"/>
      <c r="L772" s="262"/>
      <c r="M772" s="263"/>
      <c r="N772" s="264"/>
      <c r="O772" s="264"/>
      <c r="P772" s="264"/>
      <c r="Q772" s="264"/>
      <c r="R772" s="264"/>
      <c r="S772" s="264"/>
      <c r="T772" s="265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6" t="s">
        <v>178</v>
      </c>
      <c r="AU772" s="266" t="s">
        <v>85</v>
      </c>
      <c r="AV772" s="14" t="s">
        <v>85</v>
      </c>
      <c r="AW772" s="14" t="s">
        <v>4</v>
      </c>
      <c r="AX772" s="14" t="s">
        <v>83</v>
      </c>
      <c r="AY772" s="266" t="s">
        <v>168</v>
      </c>
    </row>
    <row r="773" s="2" customFormat="1" ht="33" customHeight="1">
      <c r="A773" s="39"/>
      <c r="B773" s="40"/>
      <c r="C773" s="228" t="s">
        <v>1553</v>
      </c>
      <c r="D773" s="228" t="s">
        <v>170</v>
      </c>
      <c r="E773" s="229" t="s">
        <v>1554</v>
      </c>
      <c r="F773" s="230" t="s">
        <v>1555</v>
      </c>
      <c r="G773" s="231" t="s">
        <v>194</v>
      </c>
      <c r="H773" s="232">
        <v>44.426000000000002</v>
      </c>
      <c r="I773" s="233"/>
      <c r="J773" s="234">
        <f>ROUND(I773*H773,2)</f>
        <v>0</v>
      </c>
      <c r="K773" s="230" t="s">
        <v>173</v>
      </c>
      <c r="L773" s="45"/>
      <c r="M773" s="235" t="s">
        <v>1</v>
      </c>
      <c r="N773" s="236" t="s">
        <v>41</v>
      </c>
      <c r="O773" s="92"/>
      <c r="P773" s="237">
        <f>O773*H773</f>
        <v>0</v>
      </c>
      <c r="Q773" s="237">
        <v>2.45329</v>
      </c>
      <c r="R773" s="237">
        <f>Q773*H773</f>
        <v>108.98986154000001</v>
      </c>
      <c r="S773" s="237">
        <v>0</v>
      </c>
      <c r="T773" s="238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39" t="s">
        <v>174</v>
      </c>
      <c r="AT773" s="239" t="s">
        <v>170</v>
      </c>
      <c r="AU773" s="239" t="s">
        <v>85</v>
      </c>
      <c r="AY773" s="18" t="s">
        <v>168</v>
      </c>
      <c r="BE773" s="240">
        <f>IF(N773="základní",J773,0)</f>
        <v>0</v>
      </c>
      <c r="BF773" s="240">
        <f>IF(N773="snížená",J773,0)</f>
        <v>0</v>
      </c>
      <c r="BG773" s="240">
        <f>IF(N773="zákl. přenesená",J773,0)</f>
        <v>0</v>
      </c>
      <c r="BH773" s="240">
        <f>IF(N773="sníž. přenesená",J773,0)</f>
        <v>0</v>
      </c>
      <c r="BI773" s="240">
        <f>IF(N773="nulová",J773,0)</f>
        <v>0</v>
      </c>
      <c r="BJ773" s="18" t="s">
        <v>83</v>
      </c>
      <c r="BK773" s="240">
        <f>ROUND(I773*H773,2)</f>
        <v>0</v>
      </c>
      <c r="BL773" s="18" t="s">
        <v>174</v>
      </c>
      <c r="BM773" s="239" t="s">
        <v>1556</v>
      </c>
    </row>
    <row r="774" s="2" customFormat="1">
      <c r="A774" s="39"/>
      <c r="B774" s="40"/>
      <c r="C774" s="41"/>
      <c r="D774" s="241" t="s">
        <v>176</v>
      </c>
      <c r="E774" s="41"/>
      <c r="F774" s="242" t="s">
        <v>1557</v>
      </c>
      <c r="G774" s="41"/>
      <c r="H774" s="41"/>
      <c r="I774" s="243"/>
      <c r="J774" s="41"/>
      <c r="K774" s="41"/>
      <c r="L774" s="45"/>
      <c r="M774" s="244"/>
      <c r="N774" s="245"/>
      <c r="O774" s="92"/>
      <c r="P774" s="92"/>
      <c r="Q774" s="92"/>
      <c r="R774" s="92"/>
      <c r="S774" s="92"/>
      <c r="T774" s="93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T774" s="18" t="s">
        <v>176</v>
      </c>
      <c r="AU774" s="18" t="s">
        <v>85</v>
      </c>
    </row>
    <row r="775" s="13" customFormat="1">
      <c r="A775" s="13"/>
      <c r="B775" s="246"/>
      <c r="C775" s="247"/>
      <c r="D775" s="241" t="s">
        <v>178</v>
      </c>
      <c r="E775" s="248" t="s">
        <v>1</v>
      </c>
      <c r="F775" s="249" t="s">
        <v>1558</v>
      </c>
      <c r="G775" s="247"/>
      <c r="H775" s="248" t="s">
        <v>1</v>
      </c>
      <c r="I775" s="250"/>
      <c r="J775" s="247"/>
      <c r="K775" s="247"/>
      <c r="L775" s="251"/>
      <c r="M775" s="252"/>
      <c r="N775" s="253"/>
      <c r="O775" s="253"/>
      <c r="P775" s="253"/>
      <c r="Q775" s="253"/>
      <c r="R775" s="253"/>
      <c r="S775" s="253"/>
      <c r="T775" s="25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55" t="s">
        <v>178</v>
      </c>
      <c r="AU775" s="255" t="s">
        <v>85</v>
      </c>
      <c r="AV775" s="13" t="s">
        <v>83</v>
      </c>
      <c r="AW775" s="13" t="s">
        <v>32</v>
      </c>
      <c r="AX775" s="13" t="s">
        <v>76</v>
      </c>
      <c r="AY775" s="255" t="s">
        <v>168</v>
      </c>
    </row>
    <row r="776" s="14" customFormat="1">
      <c r="A776" s="14"/>
      <c r="B776" s="256"/>
      <c r="C776" s="257"/>
      <c r="D776" s="241" t="s">
        <v>178</v>
      </c>
      <c r="E776" s="258" t="s">
        <v>1</v>
      </c>
      <c r="F776" s="259" t="s">
        <v>1559</v>
      </c>
      <c r="G776" s="257"/>
      <c r="H776" s="260">
        <v>26.859000000000002</v>
      </c>
      <c r="I776" s="261"/>
      <c r="J776" s="257"/>
      <c r="K776" s="257"/>
      <c r="L776" s="262"/>
      <c r="M776" s="263"/>
      <c r="N776" s="264"/>
      <c r="O776" s="264"/>
      <c r="P776" s="264"/>
      <c r="Q776" s="264"/>
      <c r="R776" s="264"/>
      <c r="S776" s="264"/>
      <c r="T776" s="265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66" t="s">
        <v>178</v>
      </c>
      <c r="AU776" s="266" t="s">
        <v>85</v>
      </c>
      <c r="AV776" s="14" t="s">
        <v>85</v>
      </c>
      <c r="AW776" s="14" t="s">
        <v>32</v>
      </c>
      <c r="AX776" s="14" t="s">
        <v>76</v>
      </c>
      <c r="AY776" s="266" t="s">
        <v>168</v>
      </c>
    </row>
    <row r="777" s="14" customFormat="1">
      <c r="A777" s="14"/>
      <c r="B777" s="256"/>
      <c r="C777" s="257"/>
      <c r="D777" s="241" t="s">
        <v>178</v>
      </c>
      <c r="E777" s="258" t="s">
        <v>1</v>
      </c>
      <c r="F777" s="259" t="s">
        <v>1560</v>
      </c>
      <c r="G777" s="257"/>
      <c r="H777" s="260">
        <v>-3.008</v>
      </c>
      <c r="I777" s="261"/>
      <c r="J777" s="257"/>
      <c r="K777" s="257"/>
      <c r="L777" s="262"/>
      <c r="M777" s="263"/>
      <c r="N777" s="264"/>
      <c r="O777" s="264"/>
      <c r="P777" s="264"/>
      <c r="Q777" s="264"/>
      <c r="R777" s="264"/>
      <c r="S777" s="264"/>
      <c r="T777" s="265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66" t="s">
        <v>178</v>
      </c>
      <c r="AU777" s="266" t="s">
        <v>85</v>
      </c>
      <c r="AV777" s="14" t="s">
        <v>85</v>
      </c>
      <c r="AW777" s="14" t="s">
        <v>32</v>
      </c>
      <c r="AX777" s="14" t="s">
        <v>76</v>
      </c>
      <c r="AY777" s="266" t="s">
        <v>168</v>
      </c>
    </row>
    <row r="778" s="13" customFormat="1">
      <c r="A778" s="13"/>
      <c r="B778" s="246"/>
      <c r="C778" s="247"/>
      <c r="D778" s="241" t="s">
        <v>178</v>
      </c>
      <c r="E778" s="248" t="s">
        <v>1</v>
      </c>
      <c r="F778" s="249" t="s">
        <v>1561</v>
      </c>
      <c r="G778" s="247"/>
      <c r="H778" s="248" t="s">
        <v>1</v>
      </c>
      <c r="I778" s="250"/>
      <c r="J778" s="247"/>
      <c r="K778" s="247"/>
      <c r="L778" s="251"/>
      <c r="M778" s="252"/>
      <c r="N778" s="253"/>
      <c r="O778" s="253"/>
      <c r="P778" s="253"/>
      <c r="Q778" s="253"/>
      <c r="R778" s="253"/>
      <c r="S778" s="253"/>
      <c r="T778" s="254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55" t="s">
        <v>178</v>
      </c>
      <c r="AU778" s="255" t="s">
        <v>85</v>
      </c>
      <c r="AV778" s="13" t="s">
        <v>83</v>
      </c>
      <c r="AW778" s="13" t="s">
        <v>32</v>
      </c>
      <c r="AX778" s="13" t="s">
        <v>76</v>
      </c>
      <c r="AY778" s="255" t="s">
        <v>168</v>
      </c>
    </row>
    <row r="779" s="14" customFormat="1">
      <c r="A779" s="14"/>
      <c r="B779" s="256"/>
      <c r="C779" s="257"/>
      <c r="D779" s="241" t="s">
        <v>178</v>
      </c>
      <c r="E779" s="258" t="s">
        <v>1</v>
      </c>
      <c r="F779" s="259" t="s">
        <v>1562</v>
      </c>
      <c r="G779" s="257"/>
      <c r="H779" s="260">
        <v>20.574999999999999</v>
      </c>
      <c r="I779" s="261"/>
      <c r="J779" s="257"/>
      <c r="K779" s="257"/>
      <c r="L779" s="262"/>
      <c r="M779" s="263"/>
      <c r="N779" s="264"/>
      <c r="O779" s="264"/>
      <c r="P779" s="264"/>
      <c r="Q779" s="264"/>
      <c r="R779" s="264"/>
      <c r="S779" s="264"/>
      <c r="T779" s="265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66" t="s">
        <v>178</v>
      </c>
      <c r="AU779" s="266" t="s">
        <v>85</v>
      </c>
      <c r="AV779" s="14" t="s">
        <v>85</v>
      </c>
      <c r="AW779" s="14" t="s">
        <v>32</v>
      </c>
      <c r="AX779" s="14" t="s">
        <v>76</v>
      </c>
      <c r="AY779" s="266" t="s">
        <v>168</v>
      </c>
    </row>
    <row r="780" s="15" customFormat="1">
      <c r="A780" s="15"/>
      <c r="B780" s="267"/>
      <c r="C780" s="268"/>
      <c r="D780" s="241" t="s">
        <v>178</v>
      </c>
      <c r="E780" s="269" t="s">
        <v>1</v>
      </c>
      <c r="F780" s="270" t="s">
        <v>183</v>
      </c>
      <c r="G780" s="268"/>
      <c r="H780" s="271">
        <v>44.426000000000002</v>
      </c>
      <c r="I780" s="272"/>
      <c r="J780" s="268"/>
      <c r="K780" s="268"/>
      <c r="L780" s="273"/>
      <c r="M780" s="274"/>
      <c r="N780" s="275"/>
      <c r="O780" s="275"/>
      <c r="P780" s="275"/>
      <c r="Q780" s="275"/>
      <c r="R780" s="275"/>
      <c r="S780" s="275"/>
      <c r="T780" s="276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77" t="s">
        <v>178</v>
      </c>
      <c r="AU780" s="277" t="s">
        <v>85</v>
      </c>
      <c r="AV780" s="15" t="s">
        <v>174</v>
      </c>
      <c r="AW780" s="15" t="s">
        <v>32</v>
      </c>
      <c r="AX780" s="15" t="s">
        <v>83</v>
      </c>
      <c r="AY780" s="277" t="s">
        <v>168</v>
      </c>
    </row>
    <row r="781" s="2" customFormat="1" ht="24.15" customHeight="1">
      <c r="A781" s="39"/>
      <c r="B781" s="40"/>
      <c r="C781" s="228" t="s">
        <v>1563</v>
      </c>
      <c r="D781" s="228" t="s">
        <v>170</v>
      </c>
      <c r="E781" s="229" t="s">
        <v>1564</v>
      </c>
      <c r="F781" s="230" t="s">
        <v>1565</v>
      </c>
      <c r="G781" s="231" t="s">
        <v>194</v>
      </c>
      <c r="H781" s="232">
        <v>44.426000000000002</v>
      </c>
      <c r="I781" s="233"/>
      <c r="J781" s="234">
        <f>ROUND(I781*H781,2)</f>
        <v>0</v>
      </c>
      <c r="K781" s="230" t="s">
        <v>173</v>
      </c>
      <c r="L781" s="45"/>
      <c r="M781" s="235" t="s">
        <v>1</v>
      </c>
      <c r="N781" s="236" t="s">
        <v>41</v>
      </c>
      <c r="O781" s="92"/>
      <c r="P781" s="237">
        <f>O781*H781</f>
        <v>0</v>
      </c>
      <c r="Q781" s="237">
        <v>0</v>
      </c>
      <c r="R781" s="237">
        <f>Q781*H781</f>
        <v>0</v>
      </c>
      <c r="S781" s="237">
        <v>0</v>
      </c>
      <c r="T781" s="238">
        <f>S781*H781</f>
        <v>0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39" t="s">
        <v>174</v>
      </c>
      <c r="AT781" s="239" t="s">
        <v>170</v>
      </c>
      <c r="AU781" s="239" t="s">
        <v>85</v>
      </c>
      <c r="AY781" s="18" t="s">
        <v>168</v>
      </c>
      <c r="BE781" s="240">
        <f>IF(N781="základní",J781,0)</f>
        <v>0</v>
      </c>
      <c r="BF781" s="240">
        <f>IF(N781="snížená",J781,0)</f>
        <v>0</v>
      </c>
      <c r="BG781" s="240">
        <f>IF(N781="zákl. přenesená",J781,0)</f>
        <v>0</v>
      </c>
      <c r="BH781" s="240">
        <f>IF(N781="sníž. přenesená",J781,0)</f>
        <v>0</v>
      </c>
      <c r="BI781" s="240">
        <f>IF(N781="nulová",J781,0)</f>
        <v>0</v>
      </c>
      <c r="BJ781" s="18" t="s">
        <v>83</v>
      </c>
      <c r="BK781" s="240">
        <f>ROUND(I781*H781,2)</f>
        <v>0</v>
      </c>
      <c r="BL781" s="18" t="s">
        <v>174</v>
      </c>
      <c r="BM781" s="239" t="s">
        <v>1566</v>
      </c>
    </row>
    <row r="782" s="2" customFormat="1">
      <c r="A782" s="39"/>
      <c r="B782" s="40"/>
      <c r="C782" s="41"/>
      <c r="D782" s="241" t="s">
        <v>176</v>
      </c>
      <c r="E782" s="41"/>
      <c r="F782" s="242" t="s">
        <v>1567</v>
      </c>
      <c r="G782" s="41"/>
      <c r="H782" s="41"/>
      <c r="I782" s="243"/>
      <c r="J782" s="41"/>
      <c r="K782" s="41"/>
      <c r="L782" s="45"/>
      <c r="M782" s="244"/>
      <c r="N782" s="245"/>
      <c r="O782" s="92"/>
      <c r="P782" s="92"/>
      <c r="Q782" s="92"/>
      <c r="R782" s="92"/>
      <c r="S782" s="92"/>
      <c r="T782" s="93"/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T782" s="18" t="s">
        <v>176</v>
      </c>
      <c r="AU782" s="18" t="s">
        <v>85</v>
      </c>
    </row>
    <row r="783" s="2" customFormat="1" ht="33" customHeight="1">
      <c r="A783" s="39"/>
      <c r="B783" s="40"/>
      <c r="C783" s="228" t="s">
        <v>1568</v>
      </c>
      <c r="D783" s="228" t="s">
        <v>170</v>
      </c>
      <c r="E783" s="229" t="s">
        <v>1569</v>
      </c>
      <c r="F783" s="230" t="s">
        <v>1570</v>
      </c>
      <c r="G783" s="231" t="s">
        <v>194</v>
      </c>
      <c r="H783" s="232">
        <v>0.79800000000000004</v>
      </c>
      <c r="I783" s="233"/>
      <c r="J783" s="234">
        <f>ROUND(I783*H783,2)</f>
        <v>0</v>
      </c>
      <c r="K783" s="230" t="s">
        <v>173</v>
      </c>
      <c r="L783" s="45"/>
      <c r="M783" s="235" t="s">
        <v>1</v>
      </c>
      <c r="N783" s="236" t="s">
        <v>41</v>
      </c>
      <c r="O783" s="92"/>
      <c r="P783" s="237">
        <f>O783*H783</f>
        <v>0</v>
      </c>
      <c r="Q783" s="237">
        <v>0.51500000000000001</v>
      </c>
      <c r="R783" s="237">
        <f>Q783*H783</f>
        <v>0.41097000000000006</v>
      </c>
      <c r="S783" s="237">
        <v>0</v>
      </c>
      <c r="T783" s="238">
        <f>S783*H783</f>
        <v>0</v>
      </c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R783" s="239" t="s">
        <v>174</v>
      </c>
      <c r="AT783" s="239" t="s">
        <v>170</v>
      </c>
      <c r="AU783" s="239" t="s">
        <v>85</v>
      </c>
      <c r="AY783" s="18" t="s">
        <v>168</v>
      </c>
      <c r="BE783" s="240">
        <f>IF(N783="základní",J783,0)</f>
        <v>0</v>
      </c>
      <c r="BF783" s="240">
        <f>IF(N783="snížená",J783,0)</f>
        <v>0</v>
      </c>
      <c r="BG783" s="240">
        <f>IF(N783="zákl. přenesená",J783,0)</f>
        <v>0</v>
      </c>
      <c r="BH783" s="240">
        <f>IF(N783="sníž. přenesená",J783,0)</f>
        <v>0</v>
      </c>
      <c r="BI783" s="240">
        <f>IF(N783="nulová",J783,0)</f>
        <v>0</v>
      </c>
      <c r="BJ783" s="18" t="s">
        <v>83</v>
      </c>
      <c r="BK783" s="240">
        <f>ROUND(I783*H783,2)</f>
        <v>0</v>
      </c>
      <c r="BL783" s="18" t="s">
        <v>174</v>
      </c>
      <c r="BM783" s="239" t="s">
        <v>1571</v>
      </c>
    </row>
    <row r="784" s="2" customFormat="1">
      <c r="A784" s="39"/>
      <c r="B784" s="40"/>
      <c r="C784" s="41"/>
      <c r="D784" s="241" t="s">
        <v>176</v>
      </c>
      <c r="E784" s="41"/>
      <c r="F784" s="242" t="s">
        <v>1572</v>
      </c>
      <c r="G784" s="41"/>
      <c r="H784" s="41"/>
      <c r="I784" s="243"/>
      <c r="J784" s="41"/>
      <c r="K784" s="41"/>
      <c r="L784" s="45"/>
      <c r="M784" s="244"/>
      <c r="N784" s="245"/>
      <c r="O784" s="92"/>
      <c r="P784" s="92"/>
      <c r="Q784" s="92"/>
      <c r="R784" s="92"/>
      <c r="S784" s="92"/>
      <c r="T784" s="93"/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T784" s="18" t="s">
        <v>176</v>
      </c>
      <c r="AU784" s="18" t="s">
        <v>85</v>
      </c>
    </row>
    <row r="785" s="14" customFormat="1">
      <c r="A785" s="14"/>
      <c r="B785" s="256"/>
      <c r="C785" s="257"/>
      <c r="D785" s="241" t="s">
        <v>178</v>
      </c>
      <c r="E785" s="258" t="s">
        <v>1</v>
      </c>
      <c r="F785" s="259" t="s">
        <v>1573</v>
      </c>
      <c r="G785" s="257"/>
      <c r="H785" s="260">
        <v>0.79800000000000004</v>
      </c>
      <c r="I785" s="261"/>
      <c r="J785" s="257"/>
      <c r="K785" s="257"/>
      <c r="L785" s="262"/>
      <c r="M785" s="263"/>
      <c r="N785" s="264"/>
      <c r="O785" s="264"/>
      <c r="P785" s="264"/>
      <c r="Q785" s="264"/>
      <c r="R785" s="264"/>
      <c r="S785" s="264"/>
      <c r="T785" s="265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6" t="s">
        <v>178</v>
      </c>
      <c r="AU785" s="266" t="s">
        <v>85</v>
      </c>
      <c r="AV785" s="14" t="s">
        <v>85</v>
      </c>
      <c r="AW785" s="14" t="s">
        <v>32</v>
      </c>
      <c r="AX785" s="14" t="s">
        <v>76</v>
      </c>
      <c r="AY785" s="266" t="s">
        <v>168</v>
      </c>
    </row>
    <row r="786" s="15" customFormat="1">
      <c r="A786" s="15"/>
      <c r="B786" s="267"/>
      <c r="C786" s="268"/>
      <c r="D786" s="241" t="s">
        <v>178</v>
      </c>
      <c r="E786" s="269" t="s">
        <v>1</v>
      </c>
      <c r="F786" s="270" t="s">
        <v>183</v>
      </c>
      <c r="G786" s="268"/>
      <c r="H786" s="271">
        <v>0.79800000000000004</v>
      </c>
      <c r="I786" s="272"/>
      <c r="J786" s="268"/>
      <c r="K786" s="268"/>
      <c r="L786" s="273"/>
      <c r="M786" s="274"/>
      <c r="N786" s="275"/>
      <c r="O786" s="275"/>
      <c r="P786" s="275"/>
      <c r="Q786" s="275"/>
      <c r="R786" s="275"/>
      <c r="S786" s="275"/>
      <c r="T786" s="276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77" t="s">
        <v>178</v>
      </c>
      <c r="AU786" s="277" t="s">
        <v>85</v>
      </c>
      <c r="AV786" s="15" t="s">
        <v>174</v>
      </c>
      <c r="AW786" s="15" t="s">
        <v>32</v>
      </c>
      <c r="AX786" s="15" t="s">
        <v>83</v>
      </c>
      <c r="AY786" s="277" t="s">
        <v>168</v>
      </c>
    </row>
    <row r="787" s="2" customFormat="1" ht="24.15" customHeight="1">
      <c r="A787" s="39"/>
      <c r="B787" s="40"/>
      <c r="C787" s="228" t="s">
        <v>1574</v>
      </c>
      <c r="D787" s="228" t="s">
        <v>170</v>
      </c>
      <c r="E787" s="229" t="s">
        <v>1575</v>
      </c>
      <c r="F787" s="230" t="s">
        <v>1576</v>
      </c>
      <c r="G787" s="231" t="s">
        <v>194</v>
      </c>
      <c r="H787" s="232">
        <v>0.79800000000000004</v>
      </c>
      <c r="I787" s="233"/>
      <c r="J787" s="234">
        <f>ROUND(I787*H787,2)</f>
        <v>0</v>
      </c>
      <c r="K787" s="230" t="s">
        <v>173</v>
      </c>
      <c r="L787" s="45"/>
      <c r="M787" s="235" t="s">
        <v>1</v>
      </c>
      <c r="N787" s="236" t="s">
        <v>41</v>
      </c>
      <c r="O787" s="92"/>
      <c r="P787" s="237">
        <f>O787*H787</f>
        <v>0</v>
      </c>
      <c r="Q787" s="237">
        <v>0</v>
      </c>
      <c r="R787" s="237">
        <f>Q787*H787</f>
        <v>0</v>
      </c>
      <c r="S787" s="237">
        <v>0</v>
      </c>
      <c r="T787" s="238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39" t="s">
        <v>174</v>
      </c>
      <c r="AT787" s="239" t="s">
        <v>170</v>
      </c>
      <c r="AU787" s="239" t="s">
        <v>85</v>
      </c>
      <c r="AY787" s="18" t="s">
        <v>168</v>
      </c>
      <c r="BE787" s="240">
        <f>IF(N787="základní",J787,0)</f>
        <v>0</v>
      </c>
      <c r="BF787" s="240">
        <f>IF(N787="snížená",J787,0)</f>
        <v>0</v>
      </c>
      <c r="BG787" s="240">
        <f>IF(N787="zákl. přenesená",J787,0)</f>
        <v>0</v>
      </c>
      <c r="BH787" s="240">
        <f>IF(N787="sníž. přenesená",J787,0)</f>
        <v>0</v>
      </c>
      <c r="BI787" s="240">
        <f>IF(N787="nulová",J787,0)</f>
        <v>0</v>
      </c>
      <c r="BJ787" s="18" t="s">
        <v>83</v>
      </c>
      <c r="BK787" s="240">
        <f>ROUND(I787*H787,2)</f>
        <v>0</v>
      </c>
      <c r="BL787" s="18" t="s">
        <v>174</v>
      </c>
      <c r="BM787" s="239" t="s">
        <v>1577</v>
      </c>
    </row>
    <row r="788" s="2" customFormat="1">
      <c r="A788" s="39"/>
      <c r="B788" s="40"/>
      <c r="C788" s="41"/>
      <c r="D788" s="241" t="s">
        <v>176</v>
      </c>
      <c r="E788" s="41"/>
      <c r="F788" s="242" t="s">
        <v>1578</v>
      </c>
      <c r="G788" s="41"/>
      <c r="H788" s="41"/>
      <c r="I788" s="243"/>
      <c r="J788" s="41"/>
      <c r="K788" s="41"/>
      <c r="L788" s="45"/>
      <c r="M788" s="244"/>
      <c r="N788" s="245"/>
      <c r="O788" s="92"/>
      <c r="P788" s="92"/>
      <c r="Q788" s="92"/>
      <c r="R788" s="92"/>
      <c r="S788" s="92"/>
      <c r="T788" s="93"/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T788" s="18" t="s">
        <v>176</v>
      </c>
      <c r="AU788" s="18" t="s">
        <v>85</v>
      </c>
    </row>
    <row r="789" s="2" customFormat="1" ht="24.15" customHeight="1">
      <c r="A789" s="39"/>
      <c r="B789" s="40"/>
      <c r="C789" s="228" t="s">
        <v>1579</v>
      </c>
      <c r="D789" s="228" t="s">
        <v>170</v>
      </c>
      <c r="E789" s="229" t="s">
        <v>1580</v>
      </c>
      <c r="F789" s="230" t="s">
        <v>1581</v>
      </c>
      <c r="G789" s="231" t="s">
        <v>114</v>
      </c>
      <c r="H789" s="232">
        <v>18.449999999999999</v>
      </c>
      <c r="I789" s="233"/>
      <c r="J789" s="234">
        <f>ROUND(I789*H789,2)</f>
        <v>0</v>
      </c>
      <c r="K789" s="230" t="s">
        <v>173</v>
      </c>
      <c r="L789" s="45"/>
      <c r="M789" s="235" t="s">
        <v>1</v>
      </c>
      <c r="N789" s="236" t="s">
        <v>41</v>
      </c>
      <c r="O789" s="92"/>
      <c r="P789" s="237">
        <f>O789*H789</f>
        <v>0</v>
      </c>
      <c r="Q789" s="237">
        <v>0.11</v>
      </c>
      <c r="R789" s="237">
        <f>Q789*H789</f>
        <v>2.0295000000000001</v>
      </c>
      <c r="S789" s="237">
        <v>0</v>
      </c>
      <c r="T789" s="238">
        <f>S789*H789</f>
        <v>0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239" t="s">
        <v>174</v>
      </c>
      <c r="AT789" s="239" t="s">
        <v>170</v>
      </c>
      <c r="AU789" s="239" t="s">
        <v>85</v>
      </c>
      <c r="AY789" s="18" t="s">
        <v>168</v>
      </c>
      <c r="BE789" s="240">
        <f>IF(N789="základní",J789,0)</f>
        <v>0</v>
      </c>
      <c r="BF789" s="240">
        <f>IF(N789="snížená",J789,0)</f>
        <v>0</v>
      </c>
      <c r="BG789" s="240">
        <f>IF(N789="zákl. přenesená",J789,0)</f>
        <v>0</v>
      </c>
      <c r="BH789" s="240">
        <f>IF(N789="sníž. přenesená",J789,0)</f>
        <v>0</v>
      </c>
      <c r="BI789" s="240">
        <f>IF(N789="nulová",J789,0)</f>
        <v>0</v>
      </c>
      <c r="BJ789" s="18" t="s">
        <v>83</v>
      </c>
      <c r="BK789" s="240">
        <f>ROUND(I789*H789,2)</f>
        <v>0</v>
      </c>
      <c r="BL789" s="18" t="s">
        <v>174</v>
      </c>
      <c r="BM789" s="239" t="s">
        <v>1582</v>
      </c>
    </row>
    <row r="790" s="2" customFormat="1">
      <c r="A790" s="39"/>
      <c r="B790" s="40"/>
      <c r="C790" s="41"/>
      <c r="D790" s="241" t="s">
        <v>176</v>
      </c>
      <c r="E790" s="41"/>
      <c r="F790" s="242" t="s">
        <v>1583</v>
      </c>
      <c r="G790" s="41"/>
      <c r="H790" s="41"/>
      <c r="I790" s="243"/>
      <c r="J790" s="41"/>
      <c r="K790" s="41"/>
      <c r="L790" s="45"/>
      <c r="M790" s="244"/>
      <c r="N790" s="245"/>
      <c r="O790" s="92"/>
      <c r="P790" s="92"/>
      <c r="Q790" s="92"/>
      <c r="R790" s="92"/>
      <c r="S790" s="92"/>
      <c r="T790" s="93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T790" s="18" t="s">
        <v>176</v>
      </c>
      <c r="AU790" s="18" t="s">
        <v>85</v>
      </c>
    </row>
    <row r="791" s="14" customFormat="1">
      <c r="A791" s="14"/>
      <c r="B791" s="256"/>
      <c r="C791" s="257"/>
      <c r="D791" s="241" t="s">
        <v>178</v>
      </c>
      <c r="E791" s="258" t="s">
        <v>1</v>
      </c>
      <c r="F791" s="259" t="s">
        <v>1584</v>
      </c>
      <c r="G791" s="257"/>
      <c r="H791" s="260">
        <v>18.449999999999999</v>
      </c>
      <c r="I791" s="261"/>
      <c r="J791" s="257"/>
      <c r="K791" s="257"/>
      <c r="L791" s="262"/>
      <c r="M791" s="263"/>
      <c r="N791" s="264"/>
      <c r="O791" s="264"/>
      <c r="P791" s="264"/>
      <c r="Q791" s="264"/>
      <c r="R791" s="264"/>
      <c r="S791" s="264"/>
      <c r="T791" s="265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66" t="s">
        <v>178</v>
      </c>
      <c r="AU791" s="266" t="s">
        <v>85</v>
      </c>
      <c r="AV791" s="14" t="s">
        <v>85</v>
      </c>
      <c r="AW791" s="14" t="s">
        <v>32</v>
      </c>
      <c r="AX791" s="14" t="s">
        <v>76</v>
      </c>
      <c r="AY791" s="266" t="s">
        <v>168</v>
      </c>
    </row>
    <row r="792" s="15" customFormat="1">
      <c r="A792" s="15"/>
      <c r="B792" s="267"/>
      <c r="C792" s="268"/>
      <c r="D792" s="241" t="s">
        <v>178</v>
      </c>
      <c r="E792" s="269" t="s">
        <v>1</v>
      </c>
      <c r="F792" s="270" t="s">
        <v>183</v>
      </c>
      <c r="G792" s="268"/>
      <c r="H792" s="271">
        <v>18.449999999999999</v>
      </c>
      <c r="I792" s="272"/>
      <c r="J792" s="268"/>
      <c r="K792" s="268"/>
      <c r="L792" s="273"/>
      <c r="M792" s="274"/>
      <c r="N792" s="275"/>
      <c r="O792" s="275"/>
      <c r="P792" s="275"/>
      <c r="Q792" s="275"/>
      <c r="R792" s="275"/>
      <c r="S792" s="275"/>
      <c r="T792" s="276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77" t="s">
        <v>178</v>
      </c>
      <c r="AU792" s="277" t="s">
        <v>85</v>
      </c>
      <c r="AV792" s="15" t="s">
        <v>174</v>
      </c>
      <c r="AW792" s="15" t="s">
        <v>32</v>
      </c>
      <c r="AX792" s="15" t="s">
        <v>83</v>
      </c>
      <c r="AY792" s="277" t="s">
        <v>168</v>
      </c>
    </row>
    <row r="793" s="2" customFormat="1" ht="24.15" customHeight="1">
      <c r="A793" s="39"/>
      <c r="B793" s="40"/>
      <c r="C793" s="228" t="s">
        <v>1585</v>
      </c>
      <c r="D793" s="228" t="s">
        <v>170</v>
      </c>
      <c r="E793" s="229" t="s">
        <v>1586</v>
      </c>
      <c r="F793" s="230" t="s">
        <v>1587</v>
      </c>
      <c r="G793" s="231" t="s">
        <v>114</v>
      </c>
      <c r="H793" s="232">
        <v>110.7</v>
      </c>
      <c r="I793" s="233"/>
      <c r="J793" s="234">
        <f>ROUND(I793*H793,2)</f>
        <v>0</v>
      </c>
      <c r="K793" s="230" t="s">
        <v>173</v>
      </c>
      <c r="L793" s="45"/>
      <c r="M793" s="235" t="s">
        <v>1</v>
      </c>
      <c r="N793" s="236" t="s">
        <v>41</v>
      </c>
      <c r="O793" s="92"/>
      <c r="P793" s="237">
        <f>O793*H793</f>
        <v>0</v>
      </c>
      <c r="Q793" s="237">
        <v>0.010999999999999999</v>
      </c>
      <c r="R793" s="237">
        <f>Q793*H793</f>
        <v>1.2177</v>
      </c>
      <c r="S793" s="237">
        <v>0</v>
      </c>
      <c r="T793" s="238">
        <f>S793*H793</f>
        <v>0</v>
      </c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R793" s="239" t="s">
        <v>174</v>
      </c>
      <c r="AT793" s="239" t="s">
        <v>170</v>
      </c>
      <c r="AU793" s="239" t="s">
        <v>85</v>
      </c>
      <c r="AY793" s="18" t="s">
        <v>168</v>
      </c>
      <c r="BE793" s="240">
        <f>IF(N793="základní",J793,0)</f>
        <v>0</v>
      </c>
      <c r="BF793" s="240">
        <f>IF(N793="snížená",J793,0)</f>
        <v>0</v>
      </c>
      <c r="BG793" s="240">
        <f>IF(N793="zákl. přenesená",J793,0)</f>
        <v>0</v>
      </c>
      <c r="BH793" s="240">
        <f>IF(N793="sníž. přenesená",J793,0)</f>
        <v>0</v>
      </c>
      <c r="BI793" s="240">
        <f>IF(N793="nulová",J793,0)</f>
        <v>0</v>
      </c>
      <c r="BJ793" s="18" t="s">
        <v>83</v>
      </c>
      <c r="BK793" s="240">
        <f>ROUND(I793*H793,2)</f>
        <v>0</v>
      </c>
      <c r="BL793" s="18" t="s">
        <v>174</v>
      </c>
      <c r="BM793" s="239" t="s">
        <v>1588</v>
      </c>
    </row>
    <row r="794" s="2" customFormat="1">
      <c r="A794" s="39"/>
      <c r="B794" s="40"/>
      <c r="C794" s="41"/>
      <c r="D794" s="241" t="s">
        <v>176</v>
      </c>
      <c r="E794" s="41"/>
      <c r="F794" s="242" t="s">
        <v>1589</v>
      </c>
      <c r="G794" s="41"/>
      <c r="H794" s="41"/>
      <c r="I794" s="243"/>
      <c r="J794" s="41"/>
      <c r="K794" s="41"/>
      <c r="L794" s="45"/>
      <c r="M794" s="244"/>
      <c r="N794" s="245"/>
      <c r="O794" s="92"/>
      <c r="P794" s="92"/>
      <c r="Q794" s="92"/>
      <c r="R794" s="92"/>
      <c r="S794" s="92"/>
      <c r="T794" s="93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T794" s="18" t="s">
        <v>176</v>
      </c>
      <c r="AU794" s="18" t="s">
        <v>85</v>
      </c>
    </row>
    <row r="795" s="14" customFormat="1">
      <c r="A795" s="14"/>
      <c r="B795" s="256"/>
      <c r="C795" s="257"/>
      <c r="D795" s="241" t="s">
        <v>178</v>
      </c>
      <c r="E795" s="258" t="s">
        <v>1</v>
      </c>
      <c r="F795" s="259" t="s">
        <v>1590</v>
      </c>
      <c r="G795" s="257"/>
      <c r="H795" s="260">
        <v>110.7</v>
      </c>
      <c r="I795" s="261"/>
      <c r="J795" s="257"/>
      <c r="K795" s="257"/>
      <c r="L795" s="262"/>
      <c r="M795" s="263"/>
      <c r="N795" s="264"/>
      <c r="O795" s="264"/>
      <c r="P795" s="264"/>
      <c r="Q795" s="264"/>
      <c r="R795" s="264"/>
      <c r="S795" s="264"/>
      <c r="T795" s="265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66" t="s">
        <v>178</v>
      </c>
      <c r="AU795" s="266" t="s">
        <v>85</v>
      </c>
      <c r="AV795" s="14" t="s">
        <v>85</v>
      </c>
      <c r="AW795" s="14" t="s">
        <v>32</v>
      </c>
      <c r="AX795" s="14" t="s">
        <v>76</v>
      </c>
      <c r="AY795" s="266" t="s">
        <v>168</v>
      </c>
    </row>
    <row r="796" s="15" customFormat="1">
      <c r="A796" s="15"/>
      <c r="B796" s="267"/>
      <c r="C796" s="268"/>
      <c r="D796" s="241" t="s">
        <v>178</v>
      </c>
      <c r="E796" s="269" t="s">
        <v>1</v>
      </c>
      <c r="F796" s="270" t="s">
        <v>183</v>
      </c>
      <c r="G796" s="268"/>
      <c r="H796" s="271">
        <v>110.7</v>
      </c>
      <c r="I796" s="272"/>
      <c r="J796" s="268"/>
      <c r="K796" s="268"/>
      <c r="L796" s="273"/>
      <c r="M796" s="274"/>
      <c r="N796" s="275"/>
      <c r="O796" s="275"/>
      <c r="P796" s="275"/>
      <c r="Q796" s="275"/>
      <c r="R796" s="275"/>
      <c r="S796" s="275"/>
      <c r="T796" s="276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T796" s="277" t="s">
        <v>178</v>
      </c>
      <c r="AU796" s="277" t="s">
        <v>85</v>
      </c>
      <c r="AV796" s="15" t="s">
        <v>174</v>
      </c>
      <c r="AW796" s="15" t="s">
        <v>32</v>
      </c>
      <c r="AX796" s="15" t="s">
        <v>83</v>
      </c>
      <c r="AY796" s="277" t="s">
        <v>168</v>
      </c>
    </row>
    <row r="797" s="2" customFormat="1" ht="16.5" customHeight="1">
      <c r="A797" s="39"/>
      <c r="B797" s="40"/>
      <c r="C797" s="228" t="s">
        <v>1591</v>
      </c>
      <c r="D797" s="228" t="s">
        <v>170</v>
      </c>
      <c r="E797" s="229" t="s">
        <v>1592</v>
      </c>
      <c r="F797" s="230" t="s">
        <v>1593</v>
      </c>
      <c r="G797" s="231" t="s">
        <v>114</v>
      </c>
      <c r="H797" s="232">
        <v>18.449999999999999</v>
      </c>
      <c r="I797" s="233"/>
      <c r="J797" s="234">
        <f>ROUND(I797*H797,2)</f>
        <v>0</v>
      </c>
      <c r="K797" s="230" t="s">
        <v>173</v>
      </c>
      <c r="L797" s="45"/>
      <c r="M797" s="235" t="s">
        <v>1</v>
      </c>
      <c r="N797" s="236" t="s">
        <v>41</v>
      </c>
      <c r="O797" s="92"/>
      <c r="P797" s="237">
        <f>O797*H797</f>
        <v>0</v>
      </c>
      <c r="Q797" s="237">
        <v>0.00033</v>
      </c>
      <c r="R797" s="237">
        <f>Q797*H797</f>
        <v>0.0060885000000000002</v>
      </c>
      <c r="S797" s="237">
        <v>0</v>
      </c>
      <c r="T797" s="238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239" t="s">
        <v>174</v>
      </c>
      <c r="AT797" s="239" t="s">
        <v>170</v>
      </c>
      <c r="AU797" s="239" t="s">
        <v>85</v>
      </c>
      <c r="AY797" s="18" t="s">
        <v>168</v>
      </c>
      <c r="BE797" s="240">
        <f>IF(N797="základní",J797,0)</f>
        <v>0</v>
      </c>
      <c r="BF797" s="240">
        <f>IF(N797="snížená",J797,0)</f>
        <v>0</v>
      </c>
      <c r="BG797" s="240">
        <f>IF(N797="zákl. přenesená",J797,0)</f>
        <v>0</v>
      </c>
      <c r="BH797" s="240">
        <f>IF(N797="sníž. přenesená",J797,0)</f>
        <v>0</v>
      </c>
      <c r="BI797" s="240">
        <f>IF(N797="nulová",J797,0)</f>
        <v>0</v>
      </c>
      <c r="BJ797" s="18" t="s">
        <v>83</v>
      </c>
      <c r="BK797" s="240">
        <f>ROUND(I797*H797,2)</f>
        <v>0</v>
      </c>
      <c r="BL797" s="18" t="s">
        <v>174</v>
      </c>
      <c r="BM797" s="239" t="s">
        <v>1594</v>
      </c>
    </row>
    <row r="798" s="2" customFormat="1">
      <c r="A798" s="39"/>
      <c r="B798" s="40"/>
      <c r="C798" s="41"/>
      <c r="D798" s="241" t="s">
        <v>176</v>
      </c>
      <c r="E798" s="41"/>
      <c r="F798" s="242" t="s">
        <v>1595</v>
      </c>
      <c r="G798" s="41"/>
      <c r="H798" s="41"/>
      <c r="I798" s="243"/>
      <c r="J798" s="41"/>
      <c r="K798" s="41"/>
      <c r="L798" s="45"/>
      <c r="M798" s="244"/>
      <c r="N798" s="245"/>
      <c r="O798" s="92"/>
      <c r="P798" s="92"/>
      <c r="Q798" s="92"/>
      <c r="R798" s="92"/>
      <c r="S798" s="92"/>
      <c r="T798" s="93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T798" s="18" t="s">
        <v>176</v>
      </c>
      <c r="AU798" s="18" t="s">
        <v>85</v>
      </c>
    </row>
    <row r="799" s="14" customFormat="1">
      <c r="A799" s="14"/>
      <c r="B799" s="256"/>
      <c r="C799" s="257"/>
      <c r="D799" s="241" t="s">
        <v>178</v>
      </c>
      <c r="E799" s="258" t="s">
        <v>1</v>
      </c>
      <c r="F799" s="259" t="s">
        <v>1596</v>
      </c>
      <c r="G799" s="257"/>
      <c r="H799" s="260">
        <v>18.449999999999999</v>
      </c>
      <c r="I799" s="261"/>
      <c r="J799" s="257"/>
      <c r="K799" s="257"/>
      <c r="L799" s="262"/>
      <c r="M799" s="263"/>
      <c r="N799" s="264"/>
      <c r="O799" s="264"/>
      <c r="P799" s="264"/>
      <c r="Q799" s="264"/>
      <c r="R799" s="264"/>
      <c r="S799" s="264"/>
      <c r="T799" s="265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6" t="s">
        <v>178</v>
      </c>
      <c r="AU799" s="266" t="s">
        <v>85</v>
      </c>
      <c r="AV799" s="14" t="s">
        <v>85</v>
      </c>
      <c r="AW799" s="14" t="s">
        <v>32</v>
      </c>
      <c r="AX799" s="14" t="s">
        <v>76</v>
      </c>
      <c r="AY799" s="266" t="s">
        <v>168</v>
      </c>
    </row>
    <row r="800" s="15" customFormat="1">
      <c r="A800" s="15"/>
      <c r="B800" s="267"/>
      <c r="C800" s="268"/>
      <c r="D800" s="241" t="s">
        <v>178</v>
      </c>
      <c r="E800" s="269" t="s">
        <v>1</v>
      </c>
      <c r="F800" s="270" t="s">
        <v>183</v>
      </c>
      <c r="G800" s="268"/>
      <c r="H800" s="271">
        <v>18.449999999999999</v>
      </c>
      <c r="I800" s="272"/>
      <c r="J800" s="268"/>
      <c r="K800" s="268"/>
      <c r="L800" s="273"/>
      <c r="M800" s="274"/>
      <c r="N800" s="275"/>
      <c r="O800" s="275"/>
      <c r="P800" s="275"/>
      <c r="Q800" s="275"/>
      <c r="R800" s="275"/>
      <c r="S800" s="275"/>
      <c r="T800" s="276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77" t="s">
        <v>178</v>
      </c>
      <c r="AU800" s="277" t="s">
        <v>85</v>
      </c>
      <c r="AV800" s="15" t="s">
        <v>174</v>
      </c>
      <c r="AW800" s="15" t="s">
        <v>32</v>
      </c>
      <c r="AX800" s="15" t="s">
        <v>83</v>
      </c>
      <c r="AY800" s="277" t="s">
        <v>168</v>
      </c>
    </row>
    <row r="801" s="2" customFormat="1" ht="33" customHeight="1">
      <c r="A801" s="39"/>
      <c r="B801" s="40"/>
      <c r="C801" s="228" t="s">
        <v>1597</v>
      </c>
      <c r="D801" s="228" t="s">
        <v>170</v>
      </c>
      <c r="E801" s="229" t="s">
        <v>1598</v>
      </c>
      <c r="F801" s="230" t="s">
        <v>1599</v>
      </c>
      <c r="G801" s="231" t="s">
        <v>272</v>
      </c>
      <c r="H801" s="232">
        <v>289.27999999999997</v>
      </c>
      <c r="I801" s="233"/>
      <c r="J801" s="234">
        <f>ROUND(I801*H801,2)</f>
        <v>0</v>
      </c>
      <c r="K801" s="230" t="s">
        <v>173</v>
      </c>
      <c r="L801" s="45"/>
      <c r="M801" s="235" t="s">
        <v>1</v>
      </c>
      <c r="N801" s="236" t="s">
        <v>41</v>
      </c>
      <c r="O801" s="92"/>
      <c r="P801" s="237">
        <f>O801*H801</f>
        <v>0</v>
      </c>
      <c r="Q801" s="237">
        <v>2.0000000000000002E-05</v>
      </c>
      <c r="R801" s="237">
        <f>Q801*H801</f>
        <v>0.0057856000000000001</v>
      </c>
      <c r="S801" s="237">
        <v>0</v>
      </c>
      <c r="T801" s="238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39" t="s">
        <v>174</v>
      </c>
      <c r="AT801" s="239" t="s">
        <v>170</v>
      </c>
      <c r="AU801" s="239" t="s">
        <v>85</v>
      </c>
      <c r="AY801" s="18" t="s">
        <v>168</v>
      </c>
      <c r="BE801" s="240">
        <f>IF(N801="základní",J801,0)</f>
        <v>0</v>
      </c>
      <c r="BF801" s="240">
        <f>IF(N801="snížená",J801,0)</f>
        <v>0</v>
      </c>
      <c r="BG801" s="240">
        <f>IF(N801="zákl. přenesená",J801,0)</f>
        <v>0</v>
      </c>
      <c r="BH801" s="240">
        <f>IF(N801="sníž. přenesená",J801,0)</f>
        <v>0</v>
      </c>
      <c r="BI801" s="240">
        <f>IF(N801="nulová",J801,0)</f>
        <v>0</v>
      </c>
      <c r="BJ801" s="18" t="s">
        <v>83</v>
      </c>
      <c r="BK801" s="240">
        <f>ROUND(I801*H801,2)</f>
        <v>0</v>
      </c>
      <c r="BL801" s="18" t="s">
        <v>174</v>
      </c>
      <c r="BM801" s="239" t="s">
        <v>1600</v>
      </c>
    </row>
    <row r="802" s="2" customFormat="1">
      <c r="A802" s="39"/>
      <c r="B802" s="40"/>
      <c r="C802" s="41"/>
      <c r="D802" s="241" t="s">
        <v>176</v>
      </c>
      <c r="E802" s="41"/>
      <c r="F802" s="242" t="s">
        <v>1601</v>
      </c>
      <c r="G802" s="41"/>
      <c r="H802" s="41"/>
      <c r="I802" s="243"/>
      <c r="J802" s="41"/>
      <c r="K802" s="41"/>
      <c r="L802" s="45"/>
      <c r="M802" s="244"/>
      <c r="N802" s="245"/>
      <c r="O802" s="92"/>
      <c r="P802" s="92"/>
      <c r="Q802" s="92"/>
      <c r="R802" s="92"/>
      <c r="S802" s="92"/>
      <c r="T802" s="93"/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T802" s="18" t="s">
        <v>176</v>
      </c>
      <c r="AU802" s="18" t="s">
        <v>85</v>
      </c>
    </row>
    <row r="803" s="13" customFormat="1">
      <c r="A803" s="13"/>
      <c r="B803" s="246"/>
      <c r="C803" s="247"/>
      <c r="D803" s="241" t="s">
        <v>178</v>
      </c>
      <c r="E803" s="248" t="s">
        <v>1</v>
      </c>
      <c r="F803" s="249" t="s">
        <v>1602</v>
      </c>
      <c r="G803" s="247"/>
      <c r="H803" s="248" t="s">
        <v>1</v>
      </c>
      <c r="I803" s="250"/>
      <c r="J803" s="247"/>
      <c r="K803" s="247"/>
      <c r="L803" s="251"/>
      <c r="M803" s="252"/>
      <c r="N803" s="253"/>
      <c r="O803" s="253"/>
      <c r="P803" s="253"/>
      <c r="Q803" s="253"/>
      <c r="R803" s="253"/>
      <c r="S803" s="253"/>
      <c r="T803" s="254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55" t="s">
        <v>178</v>
      </c>
      <c r="AU803" s="255" t="s">
        <v>85</v>
      </c>
      <c r="AV803" s="13" t="s">
        <v>83</v>
      </c>
      <c r="AW803" s="13" t="s">
        <v>32</v>
      </c>
      <c r="AX803" s="13" t="s">
        <v>76</v>
      </c>
      <c r="AY803" s="255" t="s">
        <v>168</v>
      </c>
    </row>
    <row r="804" s="14" customFormat="1">
      <c r="A804" s="14"/>
      <c r="B804" s="256"/>
      <c r="C804" s="257"/>
      <c r="D804" s="241" t="s">
        <v>178</v>
      </c>
      <c r="E804" s="258" t="s">
        <v>1</v>
      </c>
      <c r="F804" s="259" t="s">
        <v>941</v>
      </c>
      <c r="G804" s="257"/>
      <c r="H804" s="260">
        <v>289.27999999999997</v>
      </c>
      <c r="I804" s="261"/>
      <c r="J804" s="257"/>
      <c r="K804" s="257"/>
      <c r="L804" s="262"/>
      <c r="M804" s="263"/>
      <c r="N804" s="264"/>
      <c r="O804" s="264"/>
      <c r="P804" s="264"/>
      <c r="Q804" s="264"/>
      <c r="R804" s="264"/>
      <c r="S804" s="264"/>
      <c r="T804" s="265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66" t="s">
        <v>178</v>
      </c>
      <c r="AU804" s="266" t="s">
        <v>85</v>
      </c>
      <c r="AV804" s="14" t="s">
        <v>85</v>
      </c>
      <c r="AW804" s="14" t="s">
        <v>32</v>
      </c>
      <c r="AX804" s="14" t="s">
        <v>76</v>
      </c>
      <c r="AY804" s="266" t="s">
        <v>168</v>
      </c>
    </row>
    <row r="805" s="15" customFormat="1">
      <c r="A805" s="15"/>
      <c r="B805" s="267"/>
      <c r="C805" s="268"/>
      <c r="D805" s="241" t="s">
        <v>178</v>
      </c>
      <c r="E805" s="269" t="s">
        <v>1</v>
      </c>
      <c r="F805" s="270" t="s">
        <v>183</v>
      </c>
      <c r="G805" s="268"/>
      <c r="H805" s="271">
        <v>289.27999999999997</v>
      </c>
      <c r="I805" s="272"/>
      <c r="J805" s="268"/>
      <c r="K805" s="268"/>
      <c r="L805" s="273"/>
      <c r="M805" s="274"/>
      <c r="N805" s="275"/>
      <c r="O805" s="275"/>
      <c r="P805" s="275"/>
      <c r="Q805" s="275"/>
      <c r="R805" s="275"/>
      <c r="S805" s="275"/>
      <c r="T805" s="276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T805" s="277" t="s">
        <v>178</v>
      </c>
      <c r="AU805" s="277" t="s">
        <v>85</v>
      </c>
      <c r="AV805" s="15" t="s">
        <v>174</v>
      </c>
      <c r="AW805" s="15" t="s">
        <v>32</v>
      </c>
      <c r="AX805" s="15" t="s">
        <v>83</v>
      </c>
      <c r="AY805" s="277" t="s">
        <v>168</v>
      </c>
    </row>
    <row r="806" s="2" customFormat="1" ht="33" customHeight="1">
      <c r="A806" s="39"/>
      <c r="B806" s="40"/>
      <c r="C806" s="228" t="s">
        <v>1603</v>
      </c>
      <c r="D806" s="228" t="s">
        <v>170</v>
      </c>
      <c r="E806" s="229" t="s">
        <v>1604</v>
      </c>
      <c r="F806" s="230" t="s">
        <v>1605</v>
      </c>
      <c r="G806" s="231" t="s">
        <v>272</v>
      </c>
      <c r="H806" s="232">
        <v>368.30000000000001</v>
      </c>
      <c r="I806" s="233"/>
      <c r="J806" s="234">
        <f>ROUND(I806*H806,2)</f>
        <v>0</v>
      </c>
      <c r="K806" s="230" t="s">
        <v>173</v>
      </c>
      <c r="L806" s="45"/>
      <c r="M806" s="235" t="s">
        <v>1</v>
      </c>
      <c r="N806" s="236" t="s">
        <v>41</v>
      </c>
      <c r="O806" s="92"/>
      <c r="P806" s="237">
        <f>O806*H806</f>
        <v>0</v>
      </c>
      <c r="Q806" s="237">
        <v>2.0000000000000002E-05</v>
      </c>
      <c r="R806" s="237">
        <f>Q806*H806</f>
        <v>0.007366000000000001</v>
      </c>
      <c r="S806" s="237">
        <v>0</v>
      </c>
      <c r="T806" s="238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39" t="s">
        <v>174</v>
      </c>
      <c r="AT806" s="239" t="s">
        <v>170</v>
      </c>
      <c r="AU806" s="239" t="s">
        <v>85</v>
      </c>
      <c r="AY806" s="18" t="s">
        <v>168</v>
      </c>
      <c r="BE806" s="240">
        <f>IF(N806="základní",J806,0)</f>
        <v>0</v>
      </c>
      <c r="BF806" s="240">
        <f>IF(N806="snížená",J806,0)</f>
        <v>0</v>
      </c>
      <c r="BG806" s="240">
        <f>IF(N806="zákl. přenesená",J806,0)</f>
        <v>0</v>
      </c>
      <c r="BH806" s="240">
        <f>IF(N806="sníž. přenesená",J806,0)</f>
        <v>0</v>
      </c>
      <c r="BI806" s="240">
        <f>IF(N806="nulová",J806,0)</f>
        <v>0</v>
      </c>
      <c r="BJ806" s="18" t="s">
        <v>83</v>
      </c>
      <c r="BK806" s="240">
        <f>ROUND(I806*H806,2)</f>
        <v>0</v>
      </c>
      <c r="BL806" s="18" t="s">
        <v>174</v>
      </c>
      <c r="BM806" s="239" t="s">
        <v>1606</v>
      </c>
    </row>
    <row r="807" s="2" customFormat="1">
      <c r="A807" s="39"/>
      <c r="B807" s="40"/>
      <c r="C807" s="41"/>
      <c r="D807" s="241" t="s">
        <v>176</v>
      </c>
      <c r="E807" s="41"/>
      <c r="F807" s="242" t="s">
        <v>1607</v>
      </c>
      <c r="G807" s="41"/>
      <c r="H807" s="41"/>
      <c r="I807" s="243"/>
      <c r="J807" s="41"/>
      <c r="K807" s="41"/>
      <c r="L807" s="45"/>
      <c r="M807" s="244"/>
      <c r="N807" s="245"/>
      <c r="O807" s="92"/>
      <c r="P807" s="92"/>
      <c r="Q807" s="92"/>
      <c r="R807" s="92"/>
      <c r="S807" s="92"/>
      <c r="T807" s="93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T807" s="18" t="s">
        <v>176</v>
      </c>
      <c r="AU807" s="18" t="s">
        <v>85</v>
      </c>
    </row>
    <row r="808" s="13" customFormat="1">
      <c r="A808" s="13"/>
      <c r="B808" s="246"/>
      <c r="C808" s="247"/>
      <c r="D808" s="241" t="s">
        <v>178</v>
      </c>
      <c r="E808" s="248" t="s">
        <v>1</v>
      </c>
      <c r="F808" s="249" t="s">
        <v>1558</v>
      </c>
      <c r="G808" s="247"/>
      <c r="H808" s="248" t="s">
        <v>1</v>
      </c>
      <c r="I808" s="250"/>
      <c r="J808" s="247"/>
      <c r="K808" s="247"/>
      <c r="L808" s="251"/>
      <c r="M808" s="252"/>
      <c r="N808" s="253"/>
      <c r="O808" s="253"/>
      <c r="P808" s="253"/>
      <c r="Q808" s="253"/>
      <c r="R808" s="253"/>
      <c r="S808" s="253"/>
      <c r="T808" s="254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55" t="s">
        <v>178</v>
      </c>
      <c r="AU808" s="255" t="s">
        <v>85</v>
      </c>
      <c r="AV808" s="13" t="s">
        <v>83</v>
      </c>
      <c r="AW808" s="13" t="s">
        <v>32</v>
      </c>
      <c r="AX808" s="13" t="s">
        <v>76</v>
      </c>
      <c r="AY808" s="255" t="s">
        <v>168</v>
      </c>
    </row>
    <row r="809" s="14" customFormat="1">
      <c r="A809" s="14"/>
      <c r="B809" s="256"/>
      <c r="C809" s="257"/>
      <c r="D809" s="241" t="s">
        <v>178</v>
      </c>
      <c r="E809" s="258" t="s">
        <v>1</v>
      </c>
      <c r="F809" s="259" t="s">
        <v>944</v>
      </c>
      <c r="G809" s="257"/>
      <c r="H809" s="260">
        <v>368.30000000000001</v>
      </c>
      <c r="I809" s="261"/>
      <c r="J809" s="257"/>
      <c r="K809" s="257"/>
      <c r="L809" s="262"/>
      <c r="M809" s="263"/>
      <c r="N809" s="264"/>
      <c r="O809" s="264"/>
      <c r="P809" s="264"/>
      <c r="Q809" s="264"/>
      <c r="R809" s="264"/>
      <c r="S809" s="264"/>
      <c r="T809" s="265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66" t="s">
        <v>178</v>
      </c>
      <c r="AU809" s="266" t="s">
        <v>85</v>
      </c>
      <c r="AV809" s="14" t="s">
        <v>85</v>
      </c>
      <c r="AW809" s="14" t="s">
        <v>32</v>
      </c>
      <c r="AX809" s="14" t="s">
        <v>76</v>
      </c>
      <c r="AY809" s="266" t="s">
        <v>168</v>
      </c>
    </row>
    <row r="810" s="15" customFormat="1">
      <c r="A810" s="15"/>
      <c r="B810" s="267"/>
      <c r="C810" s="268"/>
      <c r="D810" s="241" t="s">
        <v>178</v>
      </c>
      <c r="E810" s="269" t="s">
        <v>1</v>
      </c>
      <c r="F810" s="270" t="s">
        <v>183</v>
      </c>
      <c r="G810" s="268"/>
      <c r="H810" s="271">
        <v>368.30000000000001</v>
      </c>
      <c r="I810" s="272"/>
      <c r="J810" s="268"/>
      <c r="K810" s="268"/>
      <c r="L810" s="273"/>
      <c r="M810" s="274"/>
      <c r="N810" s="275"/>
      <c r="O810" s="275"/>
      <c r="P810" s="275"/>
      <c r="Q810" s="275"/>
      <c r="R810" s="275"/>
      <c r="S810" s="275"/>
      <c r="T810" s="276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T810" s="277" t="s">
        <v>178</v>
      </c>
      <c r="AU810" s="277" t="s">
        <v>85</v>
      </c>
      <c r="AV810" s="15" t="s">
        <v>174</v>
      </c>
      <c r="AW810" s="15" t="s">
        <v>32</v>
      </c>
      <c r="AX810" s="15" t="s">
        <v>83</v>
      </c>
      <c r="AY810" s="277" t="s">
        <v>168</v>
      </c>
    </row>
    <row r="811" s="2" customFormat="1" ht="33" customHeight="1">
      <c r="A811" s="39"/>
      <c r="B811" s="40"/>
      <c r="C811" s="228" t="s">
        <v>1608</v>
      </c>
      <c r="D811" s="228" t="s">
        <v>170</v>
      </c>
      <c r="E811" s="229" t="s">
        <v>1609</v>
      </c>
      <c r="F811" s="230" t="s">
        <v>1610</v>
      </c>
      <c r="G811" s="231" t="s">
        <v>272</v>
      </c>
      <c r="H811" s="232">
        <v>18.300000000000001</v>
      </c>
      <c r="I811" s="233"/>
      <c r="J811" s="234">
        <f>ROUND(I811*H811,2)</f>
        <v>0</v>
      </c>
      <c r="K811" s="230" t="s">
        <v>173</v>
      </c>
      <c r="L811" s="45"/>
      <c r="M811" s="235" t="s">
        <v>1</v>
      </c>
      <c r="N811" s="236" t="s">
        <v>41</v>
      </c>
      <c r="O811" s="92"/>
      <c r="P811" s="237">
        <f>O811*H811</f>
        <v>0</v>
      </c>
      <c r="Q811" s="237">
        <v>2.0000000000000002E-05</v>
      </c>
      <c r="R811" s="237">
        <f>Q811*H811</f>
        <v>0.00036600000000000006</v>
      </c>
      <c r="S811" s="237">
        <v>0</v>
      </c>
      <c r="T811" s="238">
        <f>S811*H811</f>
        <v>0</v>
      </c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R811" s="239" t="s">
        <v>174</v>
      </c>
      <c r="AT811" s="239" t="s">
        <v>170</v>
      </c>
      <c r="AU811" s="239" t="s">
        <v>85</v>
      </c>
      <c r="AY811" s="18" t="s">
        <v>168</v>
      </c>
      <c r="BE811" s="240">
        <f>IF(N811="základní",J811,0)</f>
        <v>0</v>
      </c>
      <c r="BF811" s="240">
        <f>IF(N811="snížená",J811,0)</f>
        <v>0</v>
      </c>
      <c r="BG811" s="240">
        <f>IF(N811="zákl. přenesená",J811,0)</f>
        <v>0</v>
      </c>
      <c r="BH811" s="240">
        <f>IF(N811="sníž. přenesená",J811,0)</f>
        <v>0</v>
      </c>
      <c r="BI811" s="240">
        <f>IF(N811="nulová",J811,0)</f>
        <v>0</v>
      </c>
      <c r="BJ811" s="18" t="s">
        <v>83</v>
      </c>
      <c r="BK811" s="240">
        <f>ROUND(I811*H811,2)</f>
        <v>0</v>
      </c>
      <c r="BL811" s="18" t="s">
        <v>174</v>
      </c>
      <c r="BM811" s="239" t="s">
        <v>1611</v>
      </c>
    </row>
    <row r="812" s="2" customFormat="1">
      <c r="A812" s="39"/>
      <c r="B812" s="40"/>
      <c r="C812" s="41"/>
      <c r="D812" s="241" t="s">
        <v>176</v>
      </c>
      <c r="E812" s="41"/>
      <c r="F812" s="242" t="s">
        <v>1612</v>
      </c>
      <c r="G812" s="41"/>
      <c r="H812" s="41"/>
      <c r="I812" s="243"/>
      <c r="J812" s="41"/>
      <c r="K812" s="41"/>
      <c r="L812" s="45"/>
      <c r="M812" s="244"/>
      <c r="N812" s="245"/>
      <c r="O812" s="92"/>
      <c r="P812" s="92"/>
      <c r="Q812" s="92"/>
      <c r="R812" s="92"/>
      <c r="S812" s="92"/>
      <c r="T812" s="93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T812" s="18" t="s">
        <v>176</v>
      </c>
      <c r="AU812" s="18" t="s">
        <v>85</v>
      </c>
    </row>
    <row r="813" s="14" customFormat="1">
      <c r="A813" s="14"/>
      <c r="B813" s="256"/>
      <c r="C813" s="257"/>
      <c r="D813" s="241" t="s">
        <v>178</v>
      </c>
      <c r="E813" s="258" t="s">
        <v>1</v>
      </c>
      <c r="F813" s="259" t="s">
        <v>1613</v>
      </c>
      <c r="G813" s="257"/>
      <c r="H813" s="260">
        <v>18.300000000000001</v>
      </c>
      <c r="I813" s="261"/>
      <c r="J813" s="257"/>
      <c r="K813" s="257"/>
      <c r="L813" s="262"/>
      <c r="M813" s="263"/>
      <c r="N813" s="264"/>
      <c r="O813" s="264"/>
      <c r="P813" s="264"/>
      <c r="Q813" s="264"/>
      <c r="R813" s="264"/>
      <c r="S813" s="264"/>
      <c r="T813" s="265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66" t="s">
        <v>178</v>
      </c>
      <c r="AU813" s="266" t="s">
        <v>85</v>
      </c>
      <c r="AV813" s="14" t="s">
        <v>85</v>
      </c>
      <c r="AW813" s="14" t="s">
        <v>32</v>
      </c>
      <c r="AX813" s="14" t="s">
        <v>76</v>
      </c>
      <c r="AY813" s="266" t="s">
        <v>168</v>
      </c>
    </row>
    <row r="814" s="15" customFormat="1">
      <c r="A814" s="15"/>
      <c r="B814" s="267"/>
      <c r="C814" s="268"/>
      <c r="D814" s="241" t="s">
        <v>178</v>
      </c>
      <c r="E814" s="269" t="s">
        <v>1</v>
      </c>
      <c r="F814" s="270" t="s">
        <v>183</v>
      </c>
      <c r="G814" s="268"/>
      <c r="H814" s="271">
        <v>18.300000000000001</v>
      </c>
      <c r="I814" s="272"/>
      <c r="J814" s="268"/>
      <c r="K814" s="268"/>
      <c r="L814" s="273"/>
      <c r="M814" s="274"/>
      <c r="N814" s="275"/>
      <c r="O814" s="275"/>
      <c r="P814" s="275"/>
      <c r="Q814" s="275"/>
      <c r="R814" s="275"/>
      <c r="S814" s="275"/>
      <c r="T814" s="276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77" t="s">
        <v>178</v>
      </c>
      <c r="AU814" s="277" t="s">
        <v>85</v>
      </c>
      <c r="AV814" s="15" t="s">
        <v>174</v>
      </c>
      <c r="AW814" s="15" t="s">
        <v>32</v>
      </c>
      <c r="AX814" s="15" t="s">
        <v>83</v>
      </c>
      <c r="AY814" s="277" t="s">
        <v>168</v>
      </c>
    </row>
    <row r="815" s="2" customFormat="1" ht="24.15" customHeight="1">
      <c r="A815" s="39"/>
      <c r="B815" s="40"/>
      <c r="C815" s="228" t="s">
        <v>1614</v>
      </c>
      <c r="D815" s="228" t="s">
        <v>170</v>
      </c>
      <c r="E815" s="229" t="s">
        <v>1615</v>
      </c>
      <c r="F815" s="230" t="s">
        <v>1616</v>
      </c>
      <c r="G815" s="231" t="s">
        <v>114</v>
      </c>
      <c r="H815" s="232">
        <v>573.923</v>
      </c>
      <c r="I815" s="233"/>
      <c r="J815" s="234">
        <f>ROUND(I815*H815,2)</f>
        <v>0</v>
      </c>
      <c r="K815" s="230" t="s">
        <v>173</v>
      </c>
      <c r="L815" s="45"/>
      <c r="M815" s="235" t="s">
        <v>1</v>
      </c>
      <c r="N815" s="236" t="s">
        <v>41</v>
      </c>
      <c r="O815" s="92"/>
      <c r="P815" s="237">
        <f>O815*H815</f>
        <v>0</v>
      </c>
      <c r="Q815" s="237">
        <v>4.0000000000000003E-05</v>
      </c>
      <c r="R815" s="237">
        <f>Q815*H815</f>
        <v>0.022956920000000002</v>
      </c>
      <c r="S815" s="237">
        <v>0</v>
      </c>
      <c r="T815" s="238">
        <f>S815*H815</f>
        <v>0</v>
      </c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R815" s="239" t="s">
        <v>298</v>
      </c>
      <c r="AT815" s="239" t="s">
        <v>170</v>
      </c>
      <c r="AU815" s="239" t="s">
        <v>85</v>
      </c>
      <c r="AY815" s="18" t="s">
        <v>168</v>
      </c>
      <c r="BE815" s="240">
        <f>IF(N815="základní",J815,0)</f>
        <v>0</v>
      </c>
      <c r="BF815" s="240">
        <f>IF(N815="snížená",J815,0)</f>
        <v>0</v>
      </c>
      <c r="BG815" s="240">
        <f>IF(N815="zákl. přenesená",J815,0)</f>
        <v>0</v>
      </c>
      <c r="BH815" s="240">
        <f>IF(N815="sníž. přenesená",J815,0)</f>
        <v>0</v>
      </c>
      <c r="BI815" s="240">
        <f>IF(N815="nulová",J815,0)</f>
        <v>0</v>
      </c>
      <c r="BJ815" s="18" t="s">
        <v>83</v>
      </c>
      <c r="BK815" s="240">
        <f>ROUND(I815*H815,2)</f>
        <v>0</v>
      </c>
      <c r="BL815" s="18" t="s">
        <v>298</v>
      </c>
      <c r="BM815" s="239" t="s">
        <v>1617</v>
      </c>
    </row>
    <row r="816" s="2" customFormat="1">
      <c r="A816" s="39"/>
      <c r="B816" s="40"/>
      <c r="C816" s="41"/>
      <c r="D816" s="241" t="s">
        <v>176</v>
      </c>
      <c r="E816" s="41"/>
      <c r="F816" s="242" t="s">
        <v>1618</v>
      </c>
      <c r="G816" s="41"/>
      <c r="H816" s="41"/>
      <c r="I816" s="243"/>
      <c r="J816" s="41"/>
      <c r="K816" s="41"/>
      <c r="L816" s="45"/>
      <c r="M816" s="244"/>
      <c r="N816" s="245"/>
      <c r="O816" s="92"/>
      <c r="P816" s="92"/>
      <c r="Q816" s="92"/>
      <c r="R816" s="92"/>
      <c r="S816" s="92"/>
      <c r="T816" s="93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T816" s="18" t="s">
        <v>176</v>
      </c>
      <c r="AU816" s="18" t="s">
        <v>85</v>
      </c>
    </row>
    <row r="817" s="14" customFormat="1">
      <c r="A817" s="14"/>
      <c r="B817" s="256"/>
      <c r="C817" s="257"/>
      <c r="D817" s="241" t="s">
        <v>178</v>
      </c>
      <c r="E817" s="258" t="s">
        <v>1</v>
      </c>
      <c r="F817" s="259" t="s">
        <v>1619</v>
      </c>
      <c r="G817" s="257"/>
      <c r="H817" s="260">
        <v>532.51700000000005</v>
      </c>
      <c r="I817" s="261"/>
      <c r="J817" s="257"/>
      <c r="K817" s="257"/>
      <c r="L817" s="262"/>
      <c r="M817" s="263"/>
      <c r="N817" s="264"/>
      <c r="O817" s="264"/>
      <c r="P817" s="264"/>
      <c r="Q817" s="264"/>
      <c r="R817" s="264"/>
      <c r="S817" s="264"/>
      <c r="T817" s="265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66" t="s">
        <v>178</v>
      </c>
      <c r="AU817" s="266" t="s">
        <v>85</v>
      </c>
      <c r="AV817" s="14" t="s">
        <v>85</v>
      </c>
      <c r="AW817" s="14" t="s">
        <v>32</v>
      </c>
      <c r="AX817" s="14" t="s">
        <v>76</v>
      </c>
      <c r="AY817" s="266" t="s">
        <v>168</v>
      </c>
    </row>
    <row r="818" s="14" customFormat="1">
      <c r="A818" s="14"/>
      <c r="B818" s="256"/>
      <c r="C818" s="257"/>
      <c r="D818" s="241" t="s">
        <v>178</v>
      </c>
      <c r="E818" s="258" t="s">
        <v>1</v>
      </c>
      <c r="F818" s="259" t="s">
        <v>1620</v>
      </c>
      <c r="G818" s="257"/>
      <c r="H818" s="260">
        <v>41.405999999999999</v>
      </c>
      <c r="I818" s="261"/>
      <c r="J818" s="257"/>
      <c r="K818" s="257"/>
      <c r="L818" s="262"/>
      <c r="M818" s="263"/>
      <c r="N818" s="264"/>
      <c r="O818" s="264"/>
      <c r="P818" s="264"/>
      <c r="Q818" s="264"/>
      <c r="R818" s="264"/>
      <c r="S818" s="264"/>
      <c r="T818" s="265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66" t="s">
        <v>178</v>
      </c>
      <c r="AU818" s="266" t="s">
        <v>85</v>
      </c>
      <c r="AV818" s="14" t="s">
        <v>85</v>
      </c>
      <c r="AW818" s="14" t="s">
        <v>32</v>
      </c>
      <c r="AX818" s="14" t="s">
        <v>76</v>
      </c>
      <c r="AY818" s="266" t="s">
        <v>168</v>
      </c>
    </row>
    <row r="819" s="15" customFormat="1">
      <c r="A819" s="15"/>
      <c r="B819" s="267"/>
      <c r="C819" s="268"/>
      <c r="D819" s="241" t="s">
        <v>178</v>
      </c>
      <c r="E819" s="269" t="s">
        <v>1</v>
      </c>
      <c r="F819" s="270" t="s">
        <v>183</v>
      </c>
      <c r="G819" s="268"/>
      <c r="H819" s="271">
        <v>573.923</v>
      </c>
      <c r="I819" s="272"/>
      <c r="J819" s="268"/>
      <c r="K819" s="268"/>
      <c r="L819" s="273"/>
      <c r="M819" s="274"/>
      <c r="N819" s="275"/>
      <c r="O819" s="275"/>
      <c r="P819" s="275"/>
      <c r="Q819" s="275"/>
      <c r="R819" s="275"/>
      <c r="S819" s="275"/>
      <c r="T819" s="276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77" t="s">
        <v>178</v>
      </c>
      <c r="AU819" s="277" t="s">
        <v>85</v>
      </c>
      <c r="AV819" s="15" t="s">
        <v>174</v>
      </c>
      <c r="AW819" s="15" t="s">
        <v>32</v>
      </c>
      <c r="AX819" s="15" t="s">
        <v>83</v>
      </c>
      <c r="AY819" s="277" t="s">
        <v>168</v>
      </c>
    </row>
    <row r="820" s="2" customFormat="1" ht="44.25" customHeight="1">
      <c r="A820" s="39"/>
      <c r="B820" s="40"/>
      <c r="C820" s="278" t="s">
        <v>1621</v>
      </c>
      <c r="D820" s="278" t="s">
        <v>242</v>
      </c>
      <c r="E820" s="279" t="s">
        <v>1622</v>
      </c>
      <c r="F820" s="280" t="s">
        <v>1623</v>
      </c>
      <c r="G820" s="281" t="s">
        <v>114</v>
      </c>
      <c r="H820" s="282">
        <v>660.01099999999997</v>
      </c>
      <c r="I820" s="283"/>
      <c r="J820" s="284">
        <f>ROUND(I820*H820,2)</f>
        <v>0</v>
      </c>
      <c r="K820" s="280" t="s">
        <v>173</v>
      </c>
      <c r="L820" s="285"/>
      <c r="M820" s="286" t="s">
        <v>1</v>
      </c>
      <c r="N820" s="287" t="s">
        <v>41</v>
      </c>
      <c r="O820" s="92"/>
      <c r="P820" s="237">
        <f>O820*H820</f>
        <v>0</v>
      </c>
      <c r="Q820" s="237">
        <v>0.00012</v>
      </c>
      <c r="R820" s="237">
        <f>Q820*H820</f>
        <v>0.079201319999999992</v>
      </c>
      <c r="S820" s="237">
        <v>0</v>
      </c>
      <c r="T820" s="238">
        <f>S820*H820</f>
        <v>0</v>
      </c>
      <c r="U820" s="39"/>
      <c r="V820" s="39"/>
      <c r="W820" s="39"/>
      <c r="X820" s="39"/>
      <c r="Y820" s="39"/>
      <c r="Z820" s="39"/>
      <c r="AA820" s="39"/>
      <c r="AB820" s="39"/>
      <c r="AC820" s="39"/>
      <c r="AD820" s="39"/>
      <c r="AE820" s="39"/>
      <c r="AR820" s="239" t="s">
        <v>222</v>
      </c>
      <c r="AT820" s="239" t="s">
        <v>242</v>
      </c>
      <c r="AU820" s="239" t="s">
        <v>85</v>
      </c>
      <c r="AY820" s="18" t="s">
        <v>168</v>
      </c>
      <c r="BE820" s="240">
        <f>IF(N820="základní",J820,0)</f>
        <v>0</v>
      </c>
      <c r="BF820" s="240">
        <f>IF(N820="snížená",J820,0)</f>
        <v>0</v>
      </c>
      <c r="BG820" s="240">
        <f>IF(N820="zákl. přenesená",J820,0)</f>
        <v>0</v>
      </c>
      <c r="BH820" s="240">
        <f>IF(N820="sníž. přenesená",J820,0)</f>
        <v>0</v>
      </c>
      <c r="BI820" s="240">
        <f>IF(N820="nulová",J820,0)</f>
        <v>0</v>
      </c>
      <c r="BJ820" s="18" t="s">
        <v>83</v>
      </c>
      <c r="BK820" s="240">
        <f>ROUND(I820*H820,2)</f>
        <v>0</v>
      </c>
      <c r="BL820" s="18" t="s">
        <v>174</v>
      </c>
      <c r="BM820" s="239" t="s">
        <v>1624</v>
      </c>
    </row>
    <row r="821" s="2" customFormat="1">
      <c r="A821" s="39"/>
      <c r="B821" s="40"/>
      <c r="C821" s="41"/>
      <c r="D821" s="241" t="s">
        <v>176</v>
      </c>
      <c r="E821" s="41"/>
      <c r="F821" s="242" t="s">
        <v>1623</v>
      </c>
      <c r="G821" s="41"/>
      <c r="H821" s="41"/>
      <c r="I821" s="243"/>
      <c r="J821" s="41"/>
      <c r="K821" s="41"/>
      <c r="L821" s="45"/>
      <c r="M821" s="244"/>
      <c r="N821" s="245"/>
      <c r="O821" s="92"/>
      <c r="P821" s="92"/>
      <c r="Q821" s="92"/>
      <c r="R821" s="92"/>
      <c r="S821" s="92"/>
      <c r="T821" s="93"/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T821" s="18" t="s">
        <v>176</v>
      </c>
      <c r="AU821" s="18" t="s">
        <v>85</v>
      </c>
    </row>
    <row r="822" s="14" customFormat="1">
      <c r="A822" s="14"/>
      <c r="B822" s="256"/>
      <c r="C822" s="257"/>
      <c r="D822" s="241" t="s">
        <v>178</v>
      </c>
      <c r="E822" s="257"/>
      <c r="F822" s="259" t="s">
        <v>1625</v>
      </c>
      <c r="G822" s="257"/>
      <c r="H822" s="260">
        <v>660.01099999999997</v>
      </c>
      <c r="I822" s="261"/>
      <c r="J822" s="257"/>
      <c r="K822" s="257"/>
      <c r="L822" s="262"/>
      <c r="M822" s="263"/>
      <c r="N822" s="264"/>
      <c r="O822" s="264"/>
      <c r="P822" s="264"/>
      <c r="Q822" s="264"/>
      <c r="R822" s="264"/>
      <c r="S822" s="264"/>
      <c r="T822" s="265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66" t="s">
        <v>178</v>
      </c>
      <c r="AU822" s="266" t="s">
        <v>85</v>
      </c>
      <c r="AV822" s="14" t="s">
        <v>85</v>
      </c>
      <c r="AW822" s="14" t="s">
        <v>4</v>
      </c>
      <c r="AX822" s="14" t="s">
        <v>83</v>
      </c>
      <c r="AY822" s="266" t="s">
        <v>168</v>
      </c>
    </row>
    <row r="823" s="2" customFormat="1" ht="24.15" customHeight="1">
      <c r="A823" s="39"/>
      <c r="B823" s="40"/>
      <c r="C823" s="228" t="s">
        <v>1626</v>
      </c>
      <c r="D823" s="228" t="s">
        <v>170</v>
      </c>
      <c r="E823" s="229" t="s">
        <v>1627</v>
      </c>
      <c r="F823" s="230" t="s">
        <v>1628</v>
      </c>
      <c r="G823" s="231" t="s">
        <v>272</v>
      </c>
      <c r="H823" s="232">
        <v>143.481</v>
      </c>
      <c r="I823" s="233"/>
      <c r="J823" s="234">
        <f>ROUND(I823*H823,2)</f>
        <v>0</v>
      </c>
      <c r="K823" s="230" t="s">
        <v>1</v>
      </c>
      <c r="L823" s="45"/>
      <c r="M823" s="235" t="s">
        <v>1</v>
      </c>
      <c r="N823" s="236" t="s">
        <v>41</v>
      </c>
      <c r="O823" s="92"/>
      <c r="P823" s="237">
        <f>O823*H823</f>
        <v>0</v>
      </c>
      <c r="Q823" s="237">
        <v>1.0000000000000001E-05</v>
      </c>
      <c r="R823" s="237">
        <f>Q823*H823</f>
        <v>0.0014348100000000001</v>
      </c>
      <c r="S823" s="237">
        <v>0</v>
      </c>
      <c r="T823" s="238">
        <f>S823*H823</f>
        <v>0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39" t="s">
        <v>174</v>
      </c>
      <c r="AT823" s="239" t="s">
        <v>170</v>
      </c>
      <c r="AU823" s="239" t="s">
        <v>85</v>
      </c>
      <c r="AY823" s="18" t="s">
        <v>168</v>
      </c>
      <c r="BE823" s="240">
        <f>IF(N823="základní",J823,0)</f>
        <v>0</v>
      </c>
      <c r="BF823" s="240">
        <f>IF(N823="snížená",J823,0)</f>
        <v>0</v>
      </c>
      <c r="BG823" s="240">
        <f>IF(N823="zákl. přenesená",J823,0)</f>
        <v>0</v>
      </c>
      <c r="BH823" s="240">
        <f>IF(N823="sníž. přenesená",J823,0)</f>
        <v>0</v>
      </c>
      <c r="BI823" s="240">
        <f>IF(N823="nulová",J823,0)</f>
        <v>0</v>
      </c>
      <c r="BJ823" s="18" t="s">
        <v>83</v>
      </c>
      <c r="BK823" s="240">
        <f>ROUND(I823*H823,2)</f>
        <v>0</v>
      </c>
      <c r="BL823" s="18" t="s">
        <v>174</v>
      </c>
      <c r="BM823" s="239" t="s">
        <v>1629</v>
      </c>
    </row>
    <row r="824" s="2" customFormat="1">
      <c r="A824" s="39"/>
      <c r="B824" s="40"/>
      <c r="C824" s="41"/>
      <c r="D824" s="241" t="s">
        <v>176</v>
      </c>
      <c r="E824" s="41"/>
      <c r="F824" s="242" t="s">
        <v>1630</v>
      </c>
      <c r="G824" s="41"/>
      <c r="H824" s="41"/>
      <c r="I824" s="243"/>
      <c r="J824" s="41"/>
      <c r="K824" s="41"/>
      <c r="L824" s="45"/>
      <c r="M824" s="244"/>
      <c r="N824" s="245"/>
      <c r="O824" s="92"/>
      <c r="P824" s="92"/>
      <c r="Q824" s="92"/>
      <c r="R824" s="92"/>
      <c r="S824" s="92"/>
      <c r="T824" s="93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T824" s="18" t="s">
        <v>176</v>
      </c>
      <c r="AU824" s="18" t="s">
        <v>85</v>
      </c>
    </row>
    <row r="825" s="14" customFormat="1">
      <c r="A825" s="14"/>
      <c r="B825" s="256"/>
      <c r="C825" s="257"/>
      <c r="D825" s="241" t="s">
        <v>178</v>
      </c>
      <c r="E825" s="258" t="s">
        <v>1</v>
      </c>
      <c r="F825" s="259" t="s">
        <v>1631</v>
      </c>
      <c r="G825" s="257"/>
      <c r="H825" s="260">
        <v>143.481</v>
      </c>
      <c r="I825" s="261"/>
      <c r="J825" s="257"/>
      <c r="K825" s="257"/>
      <c r="L825" s="262"/>
      <c r="M825" s="263"/>
      <c r="N825" s="264"/>
      <c r="O825" s="264"/>
      <c r="P825" s="264"/>
      <c r="Q825" s="264"/>
      <c r="R825" s="264"/>
      <c r="S825" s="264"/>
      <c r="T825" s="265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6" t="s">
        <v>178</v>
      </c>
      <c r="AU825" s="266" t="s">
        <v>85</v>
      </c>
      <c r="AV825" s="14" t="s">
        <v>85</v>
      </c>
      <c r="AW825" s="14" t="s">
        <v>32</v>
      </c>
      <c r="AX825" s="14" t="s">
        <v>76</v>
      </c>
      <c r="AY825" s="266" t="s">
        <v>168</v>
      </c>
    </row>
    <row r="826" s="15" customFormat="1">
      <c r="A826" s="15"/>
      <c r="B826" s="267"/>
      <c r="C826" s="268"/>
      <c r="D826" s="241" t="s">
        <v>178</v>
      </c>
      <c r="E826" s="269" t="s">
        <v>1</v>
      </c>
      <c r="F826" s="270" t="s">
        <v>183</v>
      </c>
      <c r="G826" s="268"/>
      <c r="H826" s="271">
        <v>143.481</v>
      </c>
      <c r="I826" s="272"/>
      <c r="J826" s="268"/>
      <c r="K826" s="268"/>
      <c r="L826" s="273"/>
      <c r="M826" s="274"/>
      <c r="N826" s="275"/>
      <c r="O826" s="275"/>
      <c r="P826" s="275"/>
      <c r="Q826" s="275"/>
      <c r="R826" s="275"/>
      <c r="S826" s="275"/>
      <c r="T826" s="276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77" t="s">
        <v>178</v>
      </c>
      <c r="AU826" s="277" t="s">
        <v>85</v>
      </c>
      <c r="AV826" s="15" t="s">
        <v>174</v>
      </c>
      <c r="AW826" s="15" t="s">
        <v>32</v>
      </c>
      <c r="AX826" s="15" t="s">
        <v>83</v>
      </c>
      <c r="AY826" s="277" t="s">
        <v>168</v>
      </c>
    </row>
    <row r="827" s="12" customFormat="1" ht="22.8" customHeight="1">
      <c r="A827" s="12"/>
      <c r="B827" s="212"/>
      <c r="C827" s="213"/>
      <c r="D827" s="214" t="s">
        <v>75</v>
      </c>
      <c r="E827" s="226" t="s">
        <v>230</v>
      </c>
      <c r="F827" s="226" t="s">
        <v>247</v>
      </c>
      <c r="G827" s="213"/>
      <c r="H827" s="213"/>
      <c r="I827" s="216"/>
      <c r="J827" s="227">
        <f>BK827</f>
        <v>0</v>
      </c>
      <c r="K827" s="213"/>
      <c r="L827" s="218"/>
      <c r="M827" s="219"/>
      <c r="N827" s="220"/>
      <c r="O827" s="220"/>
      <c r="P827" s="221">
        <f>SUM(P828:P858)</f>
        <v>0</v>
      </c>
      <c r="Q827" s="220"/>
      <c r="R827" s="221">
        <f>SUM(R828:R858)</f>
        <v>2.7232743600000004</v>
      </c>
      <c r="S827" s="220"/>
      <c r="T827" s="222">
        <f>SUM(T828:T858)</f>
        <v>0</v>
      </c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R827" s="223" t="s">
        <v>83</v>
      </c>
      <c r="AT827" s="224" t="s">
        <v>75</v>
      </c>
      <c r="AU827" s="224" t="s">
        <v>83</v>
      </c>
      <c r="AY827" s="223" t="s">
        <v>168</v>
      </c>
      <c r="BK827" s="225">
        <f>SUM(BK828:BK858)</f>
        <v>0</v>
      </c>
    </row>
    <row r="828" s="2" customFormat="1" ht="33" customHeight="1">
      <c r="A828" s="39"/>
      <c r="B828" s="40"/>
      <c r="C828" s="228" t="s">
        <v>1632</v>
      </c>
      <c r="D828" s="228" t="s">
        <v>170</v>
      </c>
      <c r="E828" s="229" t="s">
        <v>310</v>
      </c>
      <c r="F828" s="230" t="s">
        <v>311</v>
      </c>
      <c r="G828" s="231" t="s">
        <v>114</v>
      </c>
      <c r="H828" s="232">
        <v>413.20999999999998</v>
      </c>
      <c r="I828" s="233"/>
      <c r="J828" s="234">
        <f>ROUND(I828*H828,2)</f>
        <v>0</v>
      </c>
      <c r="K828" s="230" t="s">
        <v>173</v>
      </c>
      <c r="L828" s="45"/>
      <c r="M828" s="235" t="s">
        <v>1</v>
      </c>
      <c r="N828" s="236" t="s">
        <v>41</v>
      </c>
      <c r="O828" s="92"/>
      <c r="P828" s="237">
        <f>O828*H828</f>
        <v>0</v>
      </c>
      <c r="Q828" s="237">
        <v>0.00012999999999999999</v>
      </c>
      <c r="R828" s="237">
        <f>Q828*H828</f>
        <v>0.053717299999999996</v>
      </c>
      <c r="S828" s="237">
        <v>0</v>
      </c>
      <c r="T828" s="238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239" t="s">
        <v>174</v>
      </c>
      <c r="AT828" s="239" t="s">
        <v>170</v>
      </c>
      <c r="AU828" s="239" t="s">
        <v>85</v>
      </c>
      <c r="AY828" s="18" t="s">
        <v>168</v>
      </c>
      <c r="BE828" s="240">
        <f>IF(N828="základní",J828,0)</f>
        <v>0</v>
      </c>
      <c r="BF828" s="240">
        <f>IF(N828="snížená",J828,0)</f>
        <v>0</v>
      </c>
      <c r="BG828" s="240">
        <f>IF(N828="zákl. přenesená",J828,0)</f>
        <v>0</v>
      </c>
      <c r="BH828" s="240">
        <f>IF(N828="sníž. přenesená",J828,0)</f>
        <v>0</v>
      </c>
      <c r="BI828" s="240">
        <f>IF(N828="nulová",J828,0)</f>
        <v>0</v>
      </c>
      <c r="BJ828" s="18" t="s">
        <v>83</v>
      </c>
      <c r="BK828" s="240">
        <f>ROUND(I828*H828,2)</f>
        <v>0</v>
      </c>
      <c r="BL828" s="18" t="s">
        <v>174</v>
      </c>
      <c r="BM828" s="239" t="s">
        <v>1633</v>
      </c>
    </row>
    <row r="829" s="2" customFormat="1">
      <c r="A829" s="39"/>
      <c r="B829" s="40"/>
      <c r="C829" s="41"/>
      <c r="D829" s="241" t="s">
        <v>176</v>
      </c>
      <c r="E829" s="41"/>
      <c r="F829" s="242" t="s">
        <v>313</v>
      </c>
      <c r="G829" s="41"/>
      <c r="H829" s="41"/>
      <c r="I829" s="243"/>
      <c r="J829" s="41"/>
      <c r="K829" s="41"/>
      <c r="L829" s="45"/>
      <c r="M829" s="244"/>
      <c r="N829" s="245"/>
      <c r="O829" s="92"/>
      <c r="P829" s="92"/>
      <c r="Q829" s="92"/>
      <c r="R829" s="92"/>
      <c r="S829" s="92"/>
      <c r="T829" s="93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T829" s="18" t="s">
        <v>176</v>
      </c>
      <c r="AU829" s="18" t="s">
        <v>85</v>
      </c>
    </row>
    <row r="830" s="13" customFormat="1">
      <c r="A830" s="13"/>
      <c r="B830" s="246"/>
      <c r="C830" s="247"/>
      <c r="D830" s="241" t="s">
        <v>178</v>
      </c>
      <c r="E830" s="248" t="s">
        <v>1</v>
      </c>
      <c r="F830" s="249" t="s">
        <v>314</v>
      </c>
      <c r="G830" s="247"/>
      <c r="H830" s="248" t="s">
        <v>1</v>
      </c>
      <c r="I830" s="250"/>
      <c r="J830" s="247"/>
      <c r="K830" s="247"/>
      <c r="L830" s="251"/>
      <c r="M830" s="252"/>
      <c r="N830" s="253"/>
      <c r="O830" s="253"/>
      <c r="P830" s="253"/>
      <c r="Q830" s="253"/>
      <c r="R830" s="253"/>
      <c r="S830" s="253"/>
      <c r="T830" s="254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55" t="s">
        <v>178</v>
      </c>
      <c r="AU830" s="255" t="s">
        <v>85</v>
      </c>
      <c r="AV830" s="13" t="s">
        <v>83</v>
      </c>
      <c r="AW830" s="13" t="s">
        <v>32</v>
      </c>
      <c r="AX830" s="13" t="s">
        <v>76</v>
      </c>
      <c r="AY830" s="255" t="s">
        <v>168</v>
      </c>
    </row>
    <row r="831" s="14" customFormat="1">
      <c r="A831" s="14"/>
      <c r="B831" s="256"/>
      <c r="C831" s="257"/>
      <c r="D831" s="241" t="s">
        <v>178</v>
      </c>
      <c r="E831" s="258" t="s">
        <v>1</v>
      </c>
      <c r="F831" s="259" t="s">
        <v>938</v>
      </c>
      <c r="G831" s="257"/>
      <c r="H831" s="260">
        <v>413.20999999999998</v>
      </c>
      <c r="I831" s="261"/>
      <c r="J831" s="257"/>
      <c r="K831" s="257"/>
      <c r="L831" s="262"/>
      <c r="M831" s="263"/>
      <c r="N831" s="264"/>
      <c r="O831" s="264"/>
      <c r="P831" s="264"/>
      <c r="Q831" s="264"/>
      <c r="R831" s="264"/>
      <c r="S831" s="264"/>
      <c r="T831" s="265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66" t="s">
        <v>178</v>
      </c>
      <c r="AU831" s="266" t="s">
        <v>85</v>
      </c>
      <c r="AV831" s="14" t="s">
        <v>85</v>
      </c>
      <c r="AW831" s="14" t="s">
        <v>32</v>
      </c>
      <c r="AX831" s="14" t="s">
        <v>76</v>
      </c>
      <c r="AY831" s="266" t="s">
        <v>168</v>
      </c>
    </row>
    <row r="832" s="15" customFormat="1">
      <c r="A832" s="15"/>
      <c r="B832" s="267"/>
      <c r="C832" s="268"/>
      <c r="D832" s="241" t="s">
        <v>178</v>
      </c>
      <c r="E832" s="269" t="s">
        <v>1</v>
      </c>
      <c r="F832" s="270" t="s">
        <v>183</v>
      </c>
      <c r="G832" s="268"/>
      <c r="H832" s="271">
        <v>413.20999999999998</v>
      </c>
      <c r="I832" s="272"/>
      <c r="J832" s="268"/>
      <c r="K832" s="268"/>
      <c r="L832" s="273"/>
      <c r="M832" s="274"/>
      <c r="N832" s="275"/>
      <c r="O832" s="275"/>
      <c r="P832" s="275"/>
      <c r="Q832" s="275"/>
      <c r="R832" s="275"/>
      <c r="S832" s="275"/>
      <c r="T832" s="276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T832" s="277" t="s">
        <v>178</v>
      </c>
      <c r="AU832" s="277" t="s">
        <v>85</v>
      </c>
      <c r="AV832" s="15" t="s">
        <v>174</v>
      </c>
      <c r="AW832" s="15" t="s">
        <v>32</v>
      </c>
      <c r="AX832" s="15" t="s">
        <v>83</v>
      </c>
      <c r="AY832" s="277" t="s">
        <v>168</v>
      </c>
    </row>
    <row r="833" s="2" customFormat="1" ht="37.8" customHeight="1">
      <c r="A833" s="39"/>
      <c r="B833" s="40"/>
      <c r="C833" s="228" t="s">
        <v>1634</v>
      </c>
      <c r="D833" s="228" t="s">
        <v>170</v>
      </c>
      <c r="E833" s="229" t="s">
        <v>316</v>
      </c>
      <c r="F833" s="230" t="s">
        <v>317</v>
      </c>
      <c r="G833" s="231" t="s">
        <v>114</v>
      </c>
      <c r="H833" s="232">
        <v>411.49000000000001</v>
      </c>
      <c r="I833" s="233"/>
      <c r="J833" s="234">
        <f>ROUND(I833*H833,2)</f>
        <v>0</v>
      </c>
      <c r="K833" s="230" t="s">
        <v>173</v>
      </c>
      <c r="L833" s="45"/>
      <c r="M833" s="235" t="s">
        <v>1</v>
      </c>
      <c r="N833" s="236" t="s">
        <v>41</v>
      </c>
      <c r="O833" s="92"/>
      <c r="P833" s="237">
        <f>O833*H833</f>
        <v>0</v>
      </c>
      <c r="Q833" s="237">
        <v>0.00021000000000000001</v>
      </c>
      <c r="R833" s="237">
        <f>Q833*H833</f>
        <v>0.086412900000000001</v>
      </c>
      <c r="S833" s="237">
        <v>0</v>
      </c>
      <c r="T833" s="238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39" t="s">
        <v>174</v>
      </c>
      <c r="AT833" s="239" t="s">
        <v>170</v>
      </c>
      <c r="AU833" s="239" t="s">
        <v>85</v>
      </c>
      <c r="AY833" s="18" t="s">
        <v>168</v>
      </c>
      <c r="BE833" s="240">
        <f>IF(N833="základní",J833,0)</f>
        <v>0</v>
      </c>
      <c r="BF833" s="240">
        <f>IF(N833="snížená",J833,0)</f>
        <v>0</v>
      </c>
      <c r="BG833" s="240">
        <f>IF(N833="zákl. přenesená",J833,0)</f>
        <v>0</v>
      </c>
      <c r="BH833" s="240">
        <f>IF(N833="sníž. přenesená",J833,0)</f>
        <v>0</v>
      </c>
      <c r="BI833" s="240">
        <f>IF(N833="nulová",J833,0)</f>
        <v>0</v>
      </c>
      <c r="BJ833" s="18" t="s">
        <v>83</v>
      </c>
      <c r="BK833" s="240">
        <f>ROUND(I833*H833,2)</f>
        <v>0</v>
      </c>
      <c r="BL833" s="18" t="s">
        <v>174</v>
      </c>
      <c r="BM833" s="239" t="s">
        <v>1635</v>
      </c>
    </row>
    <row r="834" s="2" customFormat="1">
      <c r="A834" s="39"/>
      <c r="B834" s="40"/>
      <c r="C834" s="41"/>
      <c r="D834" s="241" t="s">
        <v>176</v>
      </c>
      <c r="E834" s="41"/>
      <c r="F834" s="242" t="s">
        <v>319</v>
      </c>
      <c r="G834" s="41"/>
      <c r="H834" s="41"/>
      <c r="I834" s="243"/>
      <c r="J834" s="41"/>
      <c r="K834" s="41"/>
      <c r="L834" s="45"/>
      <c r="M834" s="244"/>
      <c r="N834" s="245"/>
      <c r="O834" s="92"/>
      <c r="P834" s="92"/>
      <c r="Q834" s="92"/>
      <c r="R834" s="92"/>
      <c r="S834" s="92"/>
      <c r="T834" s="93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T834" s="18" t="s">
        <v>176</v>
      </c>
      <c r="AU834" s="18" t="s">
        <v>85</v>
      </c>
    </row>
    <row r="835" s="13" customFormat="1">
      <c r="A835" s="13"/>
      <c r="B835" s="246"/>
      <c r="C835" s="247"/>
      <c r="D835" s="241" t="s">
        <v>178</v>
      </c>
      <c r="E835" s="248" t="s">
        <v>1</v>
      </c>
      <c r="F835" s="249" t="s">
        <v>320</v>
      </c>
      <c r="G835" s="247"/>
      <c r="H835" s="248" t="s">
        <v>1</v>
      </c>
      <c r="I835" s="250"/>
      <c r="J835" s="247"/>
      <c r="K835" s="247"/>
      <c r="L835" s="251"/>
      <c r="M835" s="252"/>
      <c r="N835" s="253"/>
      <c r="O835" s="253"/>
      <c r="P835" s="253"/>
      <c r="Q835" s="253"/>
      <c r="R835" s="253"/>
      <c r="S835" s="253"/>
      <c r="T835" s="254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55" t="s">
        <v>178</v>
      </c>
      <c r="AU835" s="255" t="s">
        <v>85</v>
      </c>
      <c r="AV835" s="13" t="s">
        <v>83</v>
      </c>
      <c r="AW835" s="13" t="s">
        <v>32</v>
      </c>
      <c r="AX835" s="13" t="s">
        <v>76</v>
      </c>
      <c r="AY835" s="255" t="s">
        <v>168</v>
      </c>
    </row>
    <row r="836" s="14" customFormat="1">
      <c r="A836" s="14"/>
      <c r="B836" s="256"/>
      <c r="C836" s="257"/>
      <c r="D836" s="241" t="s">
        <v>178</v>
      </c>
      <c r="E836" s="258" t="s">
        <v>1</v>
      </c>
      <c r="F836" s="259" t="s">
        <v>935</v>
      </c>
      <c r="G836" s="257"/>
      <c r="H836" s="260">
        <v>411.49000000000001</v>
      </c>
      <c r="I836" s="261"/>
      <c r="J836" s="257"/>
      <c r="K836" s="257"/>
      <c r="L836" s="262"/>
      <c r="M836" s="263"/>
      <c r="N836" s="264"/>
      <c r="O836" s="264"/>
      <c r="P836" s="264"/>
      <c r="Q836" s="264"/>
      <c r="R836" s="264"/>
      <c r="S836" s="264"/>
      <c r="T836" s="265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66" t="s">
        <v>178</v>
      </c>
      <c r="AU836" s="266" t="s">
        <v>85</v>
      </c>
      <c r="AV836" s="14" t="s">
        <v>85</v>
      </c>
      <c r="AW836" s="14" t="s">
        <v>32</v>
      </c>
      <c r="AX836" s="14" t="s">
        <v>76</v>
      </c>
      <c r="AY836" s="266" t="s">
        <v>168</v>
      </c>
    </row>
    <row r="837" s="15" customFormat="1">
      <c r="A837" s="15"/>
      <c r="B837" s="267"/>
      <c r="C837" s="268"/>
      <c r="D837" s="241" t="s">
        <v>178</v>
      </c>
      <c r="E837" s="269" t="s">
        <v>1</v>
      </c>
      <c r="F837" s="270" t="s">
        <v>183</v>
      </c>
      <c r="G837" s="268"/>
      <c r="H837" s="271">
        <v>411.49000000000001</v>
      </c>
      <c r="I837" s="272"/>
      <c r="J837" s="268"/>
      <c r="K837" s="268"/>
      <c r="L837" s="273"/>
      <c r="M837" s="274"/>
      <c r="N837" s="275"/>
      <c r="O837" s="275"/>
      <c r="P837" s="275"/>
      <c r="Q837" s="275"/>
      <c r="R837" s="275"/>
      <c r="S837" s="275"/>
      <c r="T837" s="276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77" t="s">
        <v>178</v>
      </c>
      <c r="AU837" s="277" t="s">
        <v>85</v>
      </c>
      <c r="AV837" s="15" t="s">
        <v>174</v>
      </c>
      <c r="AW837" s="15" t="s">
        <v>32</v>
      </c>
      <c r="AX837" s="15" t="s">
        <v>83</v>
      </c>
      <c r="AY837" s="277" t="s">
        <v>168</v>
      </c>
    </row>
    <row r="838" s="2" customFormat="1" ht="24.15" customHeight="1">
      <c r="A838" s="39"/>
      <c r="B838" s="40"/>
      <c r="C838" s="228" t="s">
        <v>1636</v>
      </c>
      <c r="D838" s="228" t="s">
        <v>170</v>
      </c>
      <c r="E838" s="229" t="s">
        <v>1637</v>
      </c>
      <c r="F838" s="230" t="s">
        <v>1638</v>
      </c>
      <c r="G838" s="231" t="s">
        <v>114</v>
      </c>
      <c r="H838" s="232">
        <v>824.70000000000005</v>
      </c>
      <c r="I838" s="233"/>
      <c r="J838" s="234">
        <f>ROUND(I838*H838,2)</f>
        <v>0</v>
      </c>
      <c r="K838" s="230" t="s">
        <v>173</v>
      </c>
      <c r="L838" s="45"/>
      <c r="M838" s="235" t="s">
        <v>1</v>
      </c>
      <c r="N838" s="236" t="s">
        <v>41</v>
      </c>
      <c r="O838" s="92"/>
      <c r="P838" s="237">
        <f>O838*H838</f>
        <v>0</v>
      </c>
      <c r="Q838" s="237">
        <v>4.0000000000000003E-05</v>
      </c>
      <c r="R838" s="237">
        <f>Q838*H838</f>
        <v>0.032988000000000003</v>
      </c>
      <c r="S838" s="237">
        <v>0</v>
      </c>
      <c r="T838" s="238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239" t="s">
        <v>174</v>
      </c>
      <c r="AT838" s="239" t="s">
        <v>170</v>
      </c>
      <c r="AU838" s="239" t="s">
        <v>85</v>
      </c>
      <c r="AY838" s="18" t="s">
        <v>168</v>
      </c>
      <c r="BE838" s="240">
        <f>IF(N838="základní",J838,0)</f>
        <v>0</v>
      </c>
      <c r="BF838" s="240">
        <f>IF(N838="snížená",J838,0)</f>
        <v>0</v>
      </c>
      <c r="BG838" s="240">
        <f>IF(N838="zákl. přenesená",J838,0)</f>
        <v>0</v>
      </c>
      <c r="BH838" s="240">
        <f>IF(N838="sníž. přenesená",J838,0)</f>
        <v>0</v>
      </c>
      <c r="BI838" s="240">
        <f>IF(N838="nulová",J838,0)</f>
        <v>0</v>
      </c>
      <c r="BJ838" s="18" t="s">
        <v>83</v>
      </c>
      <c r="BK838" s="240">
        <f>ROUND(I838*H838,2)</f>
        <v>0</v>
      </c>
      <c r="BL838" s="18" t="s">
        <v>174</v>
      </c>
      <c r="BM838" s="239" t="s">
        <v>1639</v>
      </c>
    </row>
    <row r="839" s="2" customFormat="1">
      <c r="A839" s="39"/>
      <c r="B839" s="40"/>
      <c r="C839" s="41"/>
      <c r="D839" s="241" t="s">
        <v>176</v>
      </c>
      <c r="E839" s="41"/>
      <c r="F839" s="242" t="s">
        <v>1640</v>
      </c>
      <c r="G839" s="41"/>
      <c r="H839" s="41"/>
      <c r="I839" s="243"/>
      <c r="J839" s="41"/>
      <c r="K839" s="41"/>
      <c r="L839" s="45"/>
      <c r="M839" s="244"/>
      <c r="N839" s="245"/>
      <c r="O839" s="92"/>
      <c r="P839" s="92"/>
      <c r="Q839" s="92"/>
      <c r="R839" s="92"/>
      <c r="S839" s="92"/>
      <c r="T839" s="93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T839" s="18" t="s">
        <v>176</v>
      </c>
      <c r="AU839" s="18" t="s">
        <v>85</v>
      </c>
    </row>
    <row r="840" s="14" customFormat="1">
      <c r="A840" s="14"/>
      <c r="B840" s="256"/>
      <c r="C840" s="257"/>
      <c r="D840" s="241" t="s">
        <v>178</v>
      </c>
      <c r="E840" s="258" t="s">
        <v>1</v>
      </c>
      <c r="F840" s="259" t="s">
        <v>1641</v>
      </c>
      <c r="G840" s="257"/>
      <c r="H840" s="260">
        <v>824.70000000000005</v>
      </c>
      <c r="I840" s="261"/>
      <c r="J840" s="257"/>
      <c r="K840" s="257"/>
      <c r="L840" s="262"/>
      <c r="M840" s="263"/>
      <c r="N840" s="264"/>
      <c r="O840" s="264"/>
      <c r="P840" s="264"/>
      <c r="Q840" s="264"/>
      <c r="R840" s="264"/>
      <c r="S840" s="264"/>
      <c r="T840" s="265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66" t="s">
        <v>178</v>
      </c>
      <c r="AU840" s="266" t="s">
        <v>85</v>
      </c>
      <c r="AV840" s="14" t="s">
        <v>85</v>
      </c>
      <c r="AW840" s="14" t="s">
        <v>32</v>
      </c>
      <c r="AX840" s="14" t="s">
        <v>76</v>
      </c>
      <c r="AY840" s="266" t="s">
        <v>168</v>
      </c>
    </row>
    <row r="841" s="15" customFormat="1">
      <c r="A841" s="15"/>
      <c r="B841" s="267"/>
      <c r="C841" s="268"/>
      <c r="D841" s="241" t="s">
        <v>178</v>
      </c>
      <c r="E841" s="269" t="s">
        <v>1</v>
      </c>
      <c r="F841" s="270" t="s">
        <v>183</v>
      </c>
      <c r="G841" s="268"/>
      <c r="H841" s="271">
        <v>824.70000000000005</v>
      </c>
      <c r="I841" s="272"/>
      <c r="J841" s="268"/>
      <c r="K841" s="268"/>
      <c r="L841" s="273"/>
      <c r="M841" s="274"/>
      <c r="N841" s="275"/>
      <c r="O841" s="275"/>
      <c r="P841" s="275"/>
      <c r="Q841" s="275"/>
      <c r="R841" s="275"/>
      <c r="S841" s="275"/>
      <c r="T841" s="276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T841" s="277" t="s">
        <v>178</v>
      </c>
      <c r="AU841" s="277" t="s">
        <v>85</v>
      </c>
      <c r="AV841" s="15" t="s">
        <v>174</v>
      </c>
      <c r="AW841" s="15" t="s">
        <v>32</v>
      </c>
      <c r="AX841" s="15" t="s">
        <v>83</v>
      </c>
      <c r="AY841" s="277" t="s">
        <v>168</v>
      </c>
    </row>
    <row r="842" s="2" customFormat="1" ht="16.5" customHeight="1">
      <c r="A842" s="39"/>
      <c r="B842" s="40"/>
      <c r="C842" s="228" t="s">
        <v>1642</v>
      </c>
      <c r="D842" s="228" t="s">
        <v>170</v>
      </c>
      <c r="E842" s="229" t="s">
        <v>1643</v>
      </c>
      <c r="F842" s="230" t="s">
        <v>1644</v>
      </c>
      <c r="G842" s="231" t="s">
        <v>194</v>
      </c>
      <c r="H842" s="232">
        <v>1.4239999999999999</v>
      </c>
      <c r="I842" s="233"/>
      <c r="J842" s="234">
        <f>ROUND(I842*H842,2)</f>
        <v>0</v>
      </c>
      <c r="K842" s="230" t="s">
        <v>173</v>
      </c>
      <c r="L842" s="45"/>
      <c r="M842" s="235" t="s">
        <v>1</v>
      </c>
      <c r="N842" s="236" t="s">
        <v>41</v>
      </c>
      <c r="O842" s="92"/>
      <c r="P842" s="237">
        <f>O842*H842</f>
        <v>0</v>
      </c>
      <c r="Q842" s="237">
        <v>0.54034000000000004</v>
      </c>
      <c r="R842" s="237">
        <f>Q842*H842</f>
        <v>0.76944416000000004</v>
      </c>
      <c r="S842" s="237">
        <v>0</v>
      </c>
      <c r="T842" s="238">
        <f>S842*H842</f>
        <v>0</v>
      </c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R842" s="239" t="s">
        <v>174</v>
      </c>
      <c r="AT842" s="239" t="s">
        <v>170</v>
      </c>
      <c r="AU842" s="239" t="s">
        <v>85</v>
      </c>
      <c r="AY842" s="18" t="s">
        <v>168</v>
      </c>
      <c r="BE842" s="240">
        <f>IF(N842="základní",J842,0)</f>
        <v>0</v>
      </c>
      <c r="BF842" s="240">
        <f>IF(N842="snížená",J842,0)</f>
        <v>0</v>
      </c>
      <c r="BG842" s="240">
        <f>IF(N842="zákl. přenesená",J842,0)</f>
        <v>0</v>
      </c>
      <c r="BH842" s="240">
        <f>IF(N842="sníž. přenesená",J842,0)</f>
        <v>0</v>
      </c>
      <c r="BI842" s="240">
        <f>IF(N842="nulová",J842,0)</f>
        <v>0</v>
      </c>
      <c r="BJ842" s="18" t="s">
        <v>83</v>
      </c>
      <c r="BK842" s="240">
        <f>ROUND(I842*H842,2)</f>
        <v>0</v>
      </c>
      <c r="BL842" s="18" t="s">
        <v>174</v>
      </c>
      <c r="BM842" s="239" t="s">
        <v>1645</v>
      </c>
    </row>
    <row r="843" s="2" customFormat="1">
      <c r="A843" s="39"/>
      <c r="B843" s="40"/>
      <c r="C843" s="41"/>
      <c r="D843" s="241" t="s">
        <v>176</v>
      </c>
      <c r="E843" s="41"/>
      <c r="F843" s="242" t="s">
        <v>1646</v>
      </c>
      <c r="G843" s="41"/>
      <c r="H843" s="41"/>
      <c r="I843" s="243"/>
      <c r="J843" s="41"/>
      <c r="K843" s="41"/>
      <c r="L843" s="45"/>
      <c r="M843" s="244"/>
      <c r="N843" s="245"/>
      <c r="O843" s="92"/>
      <c r="P843" s="92"/>
      <c r="Q843" s="92"/>
      <c r="R843" s="92"/>
      <c r="S843" s="92"/>
      <c r="T843" s="93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T843" s="18" t="s">
        <v>176</v>
      </c>
      <c r="AU843" s="18" t="s">
        <v>85</v>
      </c>
    </row>
    <row r="844" s="13" customFormat="1">
      <c r="A844" s="13"/>
      <c r="B844" s="246"/>
      <c r="C844" s="247"/>
      <c r="D844" s="241" t="s">
        <v>178</v>
      </c>
      <c r="E844" s="248" t="s">
        <v>1</v>
      </c>
      <c r="F844" s="249" t="s">
        <v>1647</v>
      </c>
      <c r="G844" s="247"/>
      <c r="H844" s="248" t="s">
        <v>1</v>
      </c>
      <c r="I844" s="250"/>
      <c r="J844" s="247"/>
      <c r="K844" s="247"/>
      <c r="L844" s="251"/>
      <c r="M844" s="252"/>
      <c r="N844" s="253"/>
      <c r="O844" s="253"/>
      <c r="P844" s="253"/>
      <c r="Q844" s="253"/>
      <c r="R844" s="253"/>
      <c r="S844" s="253"/>
      <c r="T844" s="254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55" t="s">
        <v>178</v>
      </c>
      <c r="AU844" s="255" t="s">
        <v>85</v>
      </c>
      <c r="AV844" s="13" t="s">
        <v>83</v>
      </c>
      <c r="AW844" s="13" t="s">
        <v>32</v>
      </c>
      <c r="AX844" s="13" t="s">
        <v>76</v>
      </c>
      <c r="AY844" s="255" t="s">
        <v>168</v>
      </c>
    </row>
    <row r="845" s="14" customFormat="1">
      <c r="A845" s="14"/>
      <c r="B845" s="256"/>
      <c r="C845" s="257"/>
      <c r="D845" s="241" t="s">
        <v>178</v>
      </c>
      <c r="E845" s="258" t="s">
        <v>1</v>
      </c>
      <c r="F845" s="259" t="s">
        <v>1648</v>
      </c>
      <c r="G845" s="257"/>
      <c r="H845" s="260">
        <v>1.4239999999999999</v>
      </c>
      <c r="I845" s="261"/>
      <c r="J845" s="257"/>
      <c r="K845" s="257"/>
      <c r="L845" s="262"/>
      <c r="M845" s="263"/>
      <c r="N845" s="264"/>
      <c r="O845" s="264"/>
      <c r="P845" s="264"/>
      <c r="Q845" s="264"/>
      <c r="R845" s="264"/>
      <c r="S845" s="264"/>
      <c r="T845" s="265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66" t="s">
        <v>178</v>
      </c>
      <c r="AU845" s="266" t="s">
        <v>85</v>
      </c>
      <c r="AV845" s="14" t="s">
        <v>85</v>
      </c>
      <c r="AW845" s="14" t="s">
        <v>32</v>
      </c>
      <c r="AX845" s="14" t="s">
        <v>76</v>
      </c>
      <c r="AY845" s="266" t="s">
        <v>168</v>
      </c>
    </row>
    <row r="846" s="15" customFormat="1">
      <c r="A846" s="15"/>
      <c r="B846" s="267"/>
      <c r="C846" s="268"/>
      <c r="D846" s="241" t="s">
        <v>178</v>
      </c>
      <c r="E846" s="269" t="s">
        <v>1</v>
      </c>
      <c r="F846" s="270" t="s">
        <v>183</v>
      </c>
      <c r="G846" s="268"/>
      <c r="H846" s="271">
        <v>1.4239999999999999</v>
      </c>
      <c r="I846" s="272"/>
      <c r="J846" s="268"/>
      <c r="K846" s="268"/>
      <c r="L846" s="273"/>
      <c r="M846" s="274"/>
      <c r="N846" s="275"/>
      <c r="O846" s="275"/>
      <c r="P846" s="275"/>
      <c r="Q846" s="275"/>
      <c r="R846" s="275"/>
      <c r="S846" s="275"/>
      <c r="T846" s="276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77" t="s">
        <v>178</v>
      </c>
      <c r="AU846" s="277" t="s">
        <v>85</v>
      </c>
      <c r="AV846" s="15" t="s">
        <v>174</v>
      </c>
      <c r="AW846" s="15" t="s">
        <v>32</v>
      </c>
      <c r="AX846" s="15" t="s">
        <v>83</v>
      </c>
      <c r="AY846" s="277" t="s">
        <v>168</v>
      </c>
    </row>
    <row r="847" s="2" customFormat="1" ht="16.5" customHeight="1">
      <c r="A847" s="39"/>
      <c r="B847" s="40"/>
      <c r="C847" s="278" t="s">
        <v>1649</v>
      </c>
      <c r="D847" s="278" t="s">
        <v>242</v>
      </c>
      <c r="E847" s="279" t="s">
        <v>1650</v>
      </c>
      <c r="F847" s="280" t="s">
        <v>1651</v>
      </c>
      <c r="G847" s="281" t="s">
        <v>695</v>
      </c>
      <c r="H847" s="282">
        <v>434.31999999999999</v>
      </c>
      <c r="I847" s="283"/>
      <c r="J847" s="284">
        <f>ROUND(I847*H847,2)</f>
        <v>0</v>
      </c>
      <c r="K847" s="280" t="s">
        <v>173</v>
      </c>
      <c r="L847" s="285"/>
      <c r="M847" s="286" t="s">
        <v>1</v>
      </c>
      <c r="N847" s="287" t="s">
        <v>41</v>
      </c>
      <c r="O847" s="92"/>
      <c r="P847" s="237">
        <f>O847*H847</f>
        <v>0</v>
      </c>
      <c r="Q847" s="237">
        <v>0.0041000000000000003</v>
      </c>
      <c r="R847" s="237">
        <f>Q847*H847</f>
        <v>1.7807120000000001</v>
      </c>
      <c r="S847" s="237">
        <v>0</v>
      </c>
      <c r="T847" s="238">
        <f>S847*H847</f>
        <v>0</v>
      </c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R847" s="239" t="s">
        <v>222</v>
      </c>
      <c r="AT847" s="239" t="s">
        <v>242</v>
      </c>
      <c r="AU847" s="239" t="s">
        <v>85</v>
      </c>
      <c r="AY847" s="18" t="s">
        <v>168</v>
      </c>
      <c r="BE847" s="240">
        <f>IF(N847="základní",J847,0)</f>
        <v>0</v>
      </c>
      <c r="BF847" s="240">
        <f>IF(N847="snížená",J847,0)</f>
        <v>0</v>
      </c>
      <c r="BG847" s="240">
        <f>IF(N847="zákl. přenesená",J847,0)</f>
        <v>0</v>
      </c>
      <c r="BH847" s="240">
        <f>IF(N847="sníž. přenesená",J847,0)</f>
        <v>0</v>
      </c>
      <c r="BI847" s="240">
        <f>IF(N847="nulová",J847,0)</f>
        <v>0</v>
      </c>
      <c r="BJ847" s="18" t="s">
        <v>83</v>
      </c>
      <c r="BK847" s="240">
        <f>ROUND(I847*H847,2)</f>
        <v>0</v>
      </c>
      <c r="BL847" s="18" t="s">
        <v>174</v>
      </c>
      <c r="BM847" s="239" t="s">
        <v>1652</v>
      </c>
    </row>
    <row r="848" s="2" customFormat="1">
      <c r="A848" s="39"/>
      <c r="B848" s="40"/>
      <c r="C848" s="41"/>
      <c r="D848" s="241" t="s">
        <v>176</v>
      </c>
      <c r="E848" s="41"/>
      <c r="F848" s="242" t="s">
        <v>1651</v>
      </c>
      <c r="G848" s="41"/>
      <c r="H848" s="41"/>
      <c r="I848" s="243"/>
      <c r="J848" s="41"/>
      <c r="K848" s="41"/>
      <c r="L848" s="45"/>
      <c r="M848" s="244"/>
      <c r="N848" s="245"/>
      <c r="O848" s="92"/>
      <c r="P848" s="92"/>
      <c r="Q848" s="92"/>
      <c r="R848" s="92"/>
      <c r="S848" s="92"/>
      <c r="T848" s="93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T848" s="18" t="s">
        <v>176</v>
      </c>
      <c r="AU848" s="18" t="s">
        <v>85</v>
      </c>
    </row>
    <row r="849" s="2" customFormat="1">
      <c r="A849" s="39"/>
      <c r="B849" s="40"/>
      <c r="C849" s="41"/>
      <c r="D849" s="241" t="s">
        <v>914</v>
      </c>
      <c r="E849" s="41"/>
      <c r="F849" s="299" t="s">
        <v>1653</v>
      </c>
      <c r="G849" s="41"/>
      <c r="H849" s="41"/>
      <c r="I849" s="243"/>
      <c r="J849" s="41"/>
      <c r="K849" s="41"/>
      <c r="L849" s="45"/>
      <c r="M849" s="244"/>
      <c r="N849" s="245"/>
      <c r="O849" s="92"/>
      <c r="P849" s="92"/>
      <c r="Q849" s="92"/>
      <c r="R849" s="92"/>
      <c r="S849" s="92"/>
      <c r="T849" s="93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T849" s="18" t="s">
        <v>914</v>
      </c>
      <c r="AU849" s="18" t="s">
        <v>85</v>
      </c>
    </row>
    <row r="850" s="14" customFormat="1">
      <c r="A850" s="14"/>
      <c r="B850" s="256"/>
      <c r="C850" s="257"/>
      <c r="D850" s="241" t="s">
        <v>178</v>
      </c>
      <c r="E850" s="257"/>
      <c r="F850" s="259" t="s">
        <v>1654</v>
      </c>
      <c r="G850" s="257"/>
      <c r="H850" s="260">
        <v>434.31999999999999</v>
      </c>
      <c r="I850" s="261"/>
      <c r="J850" s="257"/>
      <c r="K850" s="257"/>
      <c r="L850" s="262"/>
      <c r="M850" s="263"/>
      <c r="N850" s="264"/>
      <c r="O850" s="264"/>
      <c r="P850" s="264"/>
      <c r="Q850" s="264"/>
      <c r="R850" s="264"/>
      <c r="S850" s="264"/>
      <c r="T850" s="265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66" t="s">
        <v>178</v>
      </c>
      <c r="AU850" s="266" t="s">
        <v>85</v>
      </c>
      <c r="AV850" s="14" t="s">
        <v>85</v>
      </c>
      <c r="AW850" s="14" t="s">
        <v>4</v>
      </c>
      <c r="AX850" s="14" t="s">
        <v>83</v>
      </c>
      <c r="AY850" s="266" t="s">
        <v>168</v>
      </c>
    </row>
    <row r="851" s="2" customFormat="1" ht="16.5" customHeight="1">
      <c r="A851" s="39"/>
      <c r="B851" s="40"/>
      <c r="C851" s="228" t="s">
        <v>1655</v>
      </c>
      <c r="D851" s="228" t="s">
        <v>170</v>
      </c>
      <c r="E851" s="229" t="s">
        <v>1656</v>
      </c>
      <c r="F851" s="230" t="s">
        <v>1657</v>
      </c>
      <c r="G851" s="231" t="s">
        <v>721</v>
      </c>
      <c r="H851" s="232">
        <v>1</v>
      </c>
      <c r="I851" s="233"/>
      <c r="J851" s="234">
        <f>ROUND(I851*H851,2)</f>
        <v>0</v>
      </c>
      <c r="K851" s="230" t="s">
        <v>1</v>
      </c>
      <c r="L851" s="45"/>
      <c r="M851" s="235" t="s">
        <v>1</v>
      </c>
      <c r="N851" s="236" t="s">
        <v>41</v>
      </c>
      <c r="O851" s="92"/>
      <c r="P851" s="237">
        <f>O851*H851</f>
        <v>0</v>
      </c>
      <c r="Q851" s="237">
        <v>0</v>
      </c>
      <c r="R851" s="237">
        <f>Q851*H851</f>
        <v>0</v>
      </c>
      <c r="S851" s="237">
        <v>0</v>
      </c>
      <c r="T851" s="238">
        <f>S851*H851</f>
        <v>0</v>
      </c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R851" s="239" t="s">
        <v>174</v>
      </c>
      <c r="AT851" s="239" t="s">
        <v>170</v>
      </c>
      <c r="AU851" s="239" t="s">
        <v>85</v>
      </c>
      <c r="AY851" s="18" t="s">
        <v>168</v>
      </c>
      <c r="BE851" s="240">
        <f>IF(N851="základní",J851,0)</f>
        <v>0</v>
      </c>
      <c r="BF851" s="240">
        <f>IF(N851="snížená",J851,0)</f>
        <v>0</v>
      </c>
      <c r="BG851" s="240">
        <f>IF(N851="zákl. přenesená",J851,0)</f>
        <v>0</v>
      </c>
      <c r="BH851" s="240">
        <f>IF(N851="sníž. přenesená",J851,0)</f>
        <v>0</v>
      </c>
      <c r="BI851" s="240">
        <f>IF(N851="nulová",J851,0)</f>
        <v>0</v>
      </c>
      <c r="BJ851" s="18" t="s">
        <v>83</v>
      </c>
      <c r="BK851" s="240">
        <f>ROUND(I851*H851,2)</f>
        <v>0</v>
      </c>
      <c r="BL851" s="18" t="s">
        <v>174</v>
      </c>
      <c r="BM851" s="239" t="s">
        <v>1658</v>
      </c>
    </row>
    <row r="852" s="2" customFormat="1">
      <c r="A852" s="39"/>
      <c r="B852" s="40"/>
      <c r="C852" s="41"/>
      <c r="D852" s="241" t="s">
        <v>176</v>
      </c>
      <c r="E852" s="41"/>
      <c r="F852" s="242" t="s">
        <v>1657</v>
      </c>
      <c r="G852" s="41"/>
      <c r="H852" s="41"/>
      <c r="I852" s="243"/>
      <c r="J852" s="41"/>
      <c r="K852" s="41"/>
      <c r="L852" s="45"/>
      <c r="M852" s="244"/>
      <c r="N852" s="245"/>
      <c r="O852" s="92"/>
      <c r="P852" s="92"/>
      <c r="Q852" s="92"/>
      <c r="R852" s="92"/>
      <c r="S852" s="92"/>
      <c r="T852" s="93"/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T852" s="18" t="s">
        <v>176</v>
      </c>
      <c r="AU852" s="18" t="s">
        <v>85</v>
      </c>
    </row>
    <row r="853" s="2" customFormat="1" ht="16.5" customHeight="1">
      <c r="A853" s="39"/>
      <c r="B853" s="40"/>
      <c r="C853" s="228" t="s">
        <v>1659</v>
      </c>
      <c r="D853" s="228" t="s">
        <v>170</v>
      </c>
      <c r="E853" s="229" t="s">
        <v>1660</v>
      </c>
      <c r="F853" s="230" t="s">
        <v>1661</v>
      </c>
      <c r="G853" s="231" t="s">
        <v>721</v>
      </c>
      <c r="H853" s="232">
        <v>1</v>
      </c>
      <c r="I853" s="233"/>
      <c r="J853" s="234">
        <f>ROUND(I853*H853,2)</f>
        <v>0</v>
      </c>
      <c r="K853" s="230" t="s">
        <v>1</v>
      </c>
      <c r="L853" s="45"/>
      <c r="M853" s="235" t="s">
        <v>1</v>
      </c>
      <c r="N853" s="236" t="s">
        <v>41</v>
      </c>
      <c r="O853" s="92"/>
      <c r="P853" s="237">
        <f>O853*H853</f>
        <v>0</v>
      </c>
      <c r="Q853" s="237">
        <v>0</v>
      </c>
      <c r="R853" s="237">
        <f>Q853*H853</f>
        <v>0</v>
      </c>
      <c r="S853" s="237">
        <v>0</v>
      </c>
      <c r="T853" s="238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239" t="s">
        <v>174</v>
      </c>
      <c r="AT853" s="239" t="s">
        <v>170</v>
      </c>
      <c r="AU853" s="239" t="s">
        <v>85</v>
      </c>
      <c r="AY853" s="18" t="s">
        <v>168</v>
      </c>
      <c r="BE853" s="240">
        <f>IF(N853="základní",J853,0)</f>
        <v>0</v>
      </c>
      <c r="BF853" s="240">
        <f>IF(N853="snížená",J853,0)</f>
        <v>0</v>
      </c>
      <c r="BG853" s="240">
        <f>IF(N853="zákl. přenesená",J853,0)</f>
        <v>0</v>
      </c>
      <c r="BH853" s="240">
        <f>IF(N853="sníž. přenesená",J853,0)</f>
        <v>0</v>
      </c>
      <c r="BI853" s="240">
        <f>IF(N853="nulová",J853,0)</f>
        <v>0</v>
      </c>
      <c r="BJ853" s="18" t="s">
        <v>83</v>
      </c>
      <c r="BK853" s="240">
        <f>ROUND(I853*H853,2)</f>
        <v>0</v>
      </c>
      <c r="BL853" s="18" t="s">
        <v>174</v>
      </c>
      <c r="BM853" s="239" t="s">
        <v>1662</v>
      </c>
    </row>
    <row r="854" s="2" customFormat="1">
      <c r="A854" s="39"/>
      <c r="B854" s="40"/>
      <c r="C854" s="41"/>
      <c r="D854" s="241" t="s">
        <v>176</v>
      </c>
      <c r="E854" s="41"/>
      <c r="F854" s="242" t="s">
        <v>1657</v>
      </c>
      <c r="G854" s="41"/>
      <c r="H854" s="41"/>
      <c r="I854" s="243"/>
      <c r="J854" s="41"/>
      <c r="K854" s="41"/>
      <c r="L854" s="45"/>
      <c r="M854" s="244"/>
      <c r="N854" s="245"/>
      <c r="O854" s="92"/>
      <c r="P854" s="92"/>
      <c r="Q854" s="92"/>
      <c r="R854" s="92"/>
      <c r="S854" s="92"/>
      <c r="T854" s="93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18" t="s">
        <v>176</v>
      </c>
      <c r="AU854" s="18" t="s">
        <v>85</v>
      </c>
    </row>
    <row r="855" s="2" customFormat="1" ht="16.5" customHeight="1">
      <c r="A855" s="39"/>
      <c r="B855" s="40"/>
      <c r="C855" s="228" t="s">
        <v>1663</v>
      </c>
      <c r="D855" s="228" t="s">
        <v>170</v>
      </c>
      <c r="E855" s="229" t="s">
        <v>1664</v>
      </c>
      <c r="F855" s="230" t="s">
        <v>1665</v>
      </c>
      <c r="G855" s="231" t="s">
        <v>721</v>
      </c>
      <c r="H855" s="232">
        <v>1</v>
      </c>
      <c r="I855" s="233"/>
      <c r="J855" s="234">
        <f>ROUND(I855*H855,2)</f>
        <v>0</v>
      </c>
      <c r="K855" s="230" t="s">
        <v>1</v>
      </c>
      <c r="L855" s="45"/>
      <c r="M855" s="235" t="s">
        <v>1</v>
      </c>
      <c r="N855" s="236" t="s">
        <v>41</v>
      </c>
      <c r="O855" s="92"/>
      <c r="P855" s="237">
        <f>O855*H855</f>
        <v>0</v>
      </c>
      <c r="Q855" s="237">
        <v>0</v>
      </c>
      <c r="R855" s="237">
        <f>Q855*H855</f>
        <v>0</v>
      </c>
      <c r="S855" s="237">
        <v>0</v>
      </c>
      <c r="T855" s="238">
        <f>S855*H855</f>
        <v>0</v>
      </c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R855" s="239" t="s">
        <v>174</v>
      </c>
      <c r="AT855" s="239" t="s">
        <v>170</v>
      </c>
      <c r="AU855" s="239" t="s">
        <v>85</v>
      </c>
      <c r="AY855" s="18" t="s">
        <v>168</v>
      </c>
      <c r="BE855" s="240">
        <f>IF(N855="základní",J855,0)</f>
        <v>0</v>
      </c>
      <c r="BF855" s="240">
        <f>IF(N855="snížená",J855,0)</f>
        <v>0</v>
      </c>
      <c r="BG855" s="240">
        <f>IF(N855="zákl. přenesená",J855,0)</f>
        <v>0</v>
      </c>
      <c r="BH855" s="240">
        <f>IF(N855="sníž. přenesená",J855,0)</f>
        <v>0</v>
      </c>
      <c r="BI855" s="240">
        <f>IF(N855="nulová",J855,0)</f>
        <v>0</v>
      </c>
      <c r="BJ855" s="18" t="s">
        <v>83</v>
      </c>
      <c r="BK855" s="240">
        <f>ROUND(I855*H855,2)</f>
        <v>0</v>
      </c>
      <c r="BL855" s="18" t="s">
        <v>174</v>
      </c>
      <c r="BM855" s="239" t="s">
        <v>1666</v>
      </c>
    </row>
    <row r="856" s="2" customFormat="1">
      <c r="A856" s="39"/>
      <c r="B856" s="40"/>
      <c r="C856" s="41"/>
      <c r="D856" s="241" t="s">
        <v>176</v>
      </c>
      <c r="E856" s="41"/>
      <c r="F856" s="242" t="s">
        <v>1657</v>
      </c>
      <c r="G856" s="41"/>
      <c r="H856" s="41"/>
      <c r="I856" s="243"/>
      <c r="J856" s="41"/>
      <c r="K856" s="41"/>
      <c r="L856" s="45"/>
      <c r="M856" s="244"/>
      <c r="N856" s="245"/>
      <c r="O856" s="92"/>
      <c r="P856" s="92"/>
      <c r="Q856" s="92"/>
      <c r="R856" s="92"/>
      <c r="S856" s="92"/>
      <c r="T856" s="93"/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T856" s="18" t="s">
        <v>176</v>
      </c>
      <c r="AU856" s="18" t="s">
        <v>85</v>
      </c>
    </row>
    <row r="857" s="2" customFormat="1" ht="16.5" customHeight="1">
      <c r="A857" s="39"/>
      <c r="B857" s="40"/>
      <c r="C857" s="228" t="s">
        <v>1667</v>
      </c>
      <c r="D857" s="228" t="s">
        <v>170</v>
      </c>
      <c r="E857" s="229" t="s">
        <v>1668</v>
      </c>
      <c r="F857" s="230" t="s">
        <v>1669</v>
      </c>
      <c r="G857" s="231" t="s">
        <v>721</v>
      </c>
      <c r="H857" s="232">
        <v>1</v>
      </c>
      <c r="I857" s="233"/>
      <c r="J857" s="234">
        <f>ROUND(I857*H857,2)</f>
        <v>0</v>
      </c>
      <c r="K857" s="230" t="s">
        <v>1</v>
      </c>
      <c r="L857" s="45"/>
      <c r="M857" s="235" t="s">
        <v>1</v>
      </c>
      <c r="N857" s="236" t="s">
        <v>41</v>
      </c>
      <c r="O857" s="92"/>
      <c r="P857" s="237">
        <f>O857*H857</f>
        <v>0</v>
      </c>
      <c r="Q857" s="237">
        <v>0</v>
      </c>
      <c r="R857" s="237">
        <f>Q857*H857</f>
        <v>0</v>
      </c>
      <c r="S857" s="237">
        <v>0</v>
      </c>
      <c r="T857" s="238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39" t="s">
        <v>174</v>
      </c>
      <c r="AT857" s="239" t="s">
        <v>170</v>
      </c>
      <c r="AU857" s="239" t="s">
        <v>85</v>
      </c>
      <c r="AY857" s="18" t="s">
        <v>168</v>
      </c>
      <c r="BE857" s="240">
        <f>IF(N857="základní",J857,0)</f>
        <v>0</v>
      </c>
      <c r="BF857" s="240">
        <f>IF(N857="snížená",J857,0)</f>
        <v>0</v>
      </c>
      <c r="BG857" s="240">
        <f>IF(N857="zákl. přenesená",J857,0)</f>
        <v>0</v>
      </c>
      <c r="BH857" s="240">
        <f>IF(N857="sníž. přenesená",J857,0)</f>
        <v>0</v>
      </c>
      <c r="BI857" s="240">
        <f>IF(N857="nulová",J857,0)</f>
        <v>0</v>
      </c>
      <c r="BJ857" s="18" t="s">
        <v>83</v>
      </c>
      <c r="BK857" s="240">
        <f>ROUND(I857*H857,2)</f>
        <v>0</v>
      </c>
      <c r="BL857" s="18" t="s">
        <v>174</v>
      </c>
      <c r="BM857" s="239" t="s">
        <v>1670</v>
      </c>
    </row>
    <row r="858" s="2" customFormat="1">
      <c r="A858" s="39"/>
      <c r="B858" s="40"/>
      <c r="C858" s="41"/>
      <c r="D858" s="241" t="s">
        <v>176</v>
      </c>
      <c r="E858" s="41"/>
      <c r="F858" s="242" t="s">
        <v>1657</v>
      </c>
      <c r="G858" s="41"/>
      <c r="H858" s="41"/>
      <c r="I858" s="243"/>
      <c r="J858" s="41"/>
      <c r="K858" s="41"/>
      <c r="L858" s="45"/>
      <c r="M858" s="244"/>
      <c r="N858" s="245"/>
      <c r="O858" s="92"/>
      <c r="P858" s="92"/>
      <c r="Q858" s="92"/>
      <c r="R858" s="92"/>
      <c r="S858" s="92"/>
      <c r="T858" s="93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T858" s="18" t="s">
        <v>176</v>
      </c>
      <c r="AU858" s="18" t="s">
        <v>85</v>
      </c>
    </row>
    <row r="859" s="12" customFormat="1" ht="22.8" customHeight="1">
      <c r="A859" s="12"/>
      <c r="B859" s="212"/>
      <c r="C859" s="213"/>
      <c r="D859" s="214" t="s">
        <v>75</v>
      </c>
      <c r="E859" s="226" t="s">
        <v>1671</v>
      </c>
      <c r="F859" s="226" t="s">
        <v>1672</v>
      </c>
      <c r="G859" s="213"/>
      <c r="H859" s="213"/>
      <c r="I859" s="216"/>
      <c r="J859" s="227">
        <f>BK859</f>
        <v>0</v>
      </c>
      <c r="K859" s="213"/>
      <c r="L859" s="218"/>
      <c r="M859" s="219"/>
      <c r="N859" s="220"/>
      <c r="O859" s="220"/>
      <c r="P859" s="221">
        <f>SUM(P860:P861)</f>
        <v>0</v>
      </c>
      <c r="Q859" s="220"/>
      <c r="R859" s="221">
        <f>SUM(R860:R861)</f>
        <v>0</v>
      </c>
      <c r="S859" s="220"/>
      <c r="T859" s="222">
        <f>SUM(T860:T861)</f>
        <v>0</v>
      </c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R859" s="223" t="s">
        <v>83</v>
      </c>
      <c r="AT859" s="224" t="s">
        <v>75</v>
      </c>
      <c r="AU859" s="224" t="s">
        <v>83</v>
      </c>
      <c r="AY859" s="223" t="s">
        <v>168</v>
      </c>
      <c r="BK859" s="225">
        <f>SUM(BK860:BK861)</f>
        <v>0</v>
      </c>
    </row>
    <row r="860" s="2" customFormat="1" ht="24.15" customHeight="1">
      <c r="A860" s="39"/>
      <c r="B860" s="40"/>
      <c r="C860" s="228" t="s">
        <v>1673</v>
      </c>
      <c r="D860" s="228" t="s">
        <v>170</v>
      </c>
      <c r="E860" s="229" t="s">
        <v>1674</v>
      </c>
      <c r="F860" s="230" t="s">
        <v>1675</v>
      </c>
      <c r="G860" s="231" t="s">
        <v>225</v>
      </c>
      <c r="H860" s="232">
        <v>602.27700000000004</v>
      </c>
      <c r="I860" s="233"/>
      <c r="J860" s="234">
        <f>ROUND(I860*H860,2)</f>
        <v>0</v>
      </c>
      <c r="K860" s="230" t="s">
        <v>195</v>
      </c>
      <c r="L860" s="45"/>
      <c r="M860" s="235" t="s">
        <v>1</v>
      </c>
      <c r="N860" s="236" t="s">
        <v>41</v>
      </c>
      <c r="O860" s="92"/>
      <c r="P860" s="237">
        <f>O860*H860</f>
        <v>0</v>
      </c>
      <c r="Q860" s="237">
        <v>0</v>
      </c>
      <c r="R860" s="237">
        <f>Q860*H860</f>
        <v>0</v>
      </c>
      <c r="S860" s="237">
        <v>0</v>
      </c>
      <c r="T860" s="238">
        <f>S860*H860</f>
        <v>0</v>
      </c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R860" s="239" t="s">
        <v>174</v>
      </c>
      <c r="AT860" s="239" t="s">
        <v>170</v>
      </c>
      <c r="AU860" s="239" t="s">
        <v>85</v>
      </c>
      <c r="AY860" s="18" t="s">
        <v>168</v>
      </c>
      <c r="BE860" s="240">
        <f>IF(N860="základní",J860,0)</f>
        <v>0</v>
      </c>
      <c r="BF860" s="240">
        <f>IF(N860="snížená",J860,0)</f>
        <v>0</v>
      </c>
      <c r="BG860" s="240">
        <f>IF(N860="zákl. přenesená",J860,0)</f>
        <v>0</v>
      </c>
      <c r="BH860" s="240">
        <f>IF(N860="sníž. přenesená",J860,0)</f>
        <v>0</v>
      </c>
      <c r="BI860" s="240">
        <f>IF(N860="nulová",J860,0)</f>
        <v>0</v>
      </c>
      <c r="BJ860" s="18" t="s">
        <v>83</v>
      </c>
      <c r="BK860" s="240">
        <f>ROUND(I860*H860,2)</f>
        <v>0</v>
      </c>
      <c r="BL860" s="18" t="s">
        <v>174</v>
      </c>
      <c r="BM860" s="239" t="s">
        <v>1676</v>
      </c>
    </row>
    <row r="861" s="2" customFormat="1">
      <c r="A861" s="39"/>
      <c r="B861" s="40"/>
      <c r="C861" s="41"/>
      <c r="D861" s="241" t="s">
        <v>176</v>
      </c>
      <c r="E861" s="41"/>
      <c r="F861" s="242" t="s">
        <v>1677</v>
      </c>
      <c r="G861" s="41"/>
      <c r="H861" s="41"/>
      <c r="I861" s="243"/>
      <c r="J861" s="41"/>
      <c r="K861" s="41"/>
      <c r="L861" s="45"/>
      <c r="M861" s="244"/>
      <c r="N861" s="245"/>
      <c r="O861" s="92"/>
      <c r="P861" s="92"/>
      <c r="Q861" s="92"/>
      <c r="R861" s="92"/>
      <c r="S861" s="92"/>
      <c r="T861" s="93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T861" s="18" t="s">
        <v>176</v>
      </c>
      <c r="AU861" s="18" t="s">
        <v>85</v>
      </c>
    </row>
    <row r="862" s="12" customFormat="1" ht="25.92" customHeight="1">
      <c r="A862" s="12"/>
      <c r="B862" s="212"/>
      <c r="C862" s="213"/>
      <c r="D862" s="214" t="s">
        <v>75</v>
      </c>
      <c r="E862" s="215" t="s">
        <v>672</v>
      </c>
      <c r="F862" s="215" t="s">
        <v>673</v>
      </c>
      <c r="G862" s="213"/>
      <c r="H862" s="213"/>
      <c r="I862" s="216"/>
      <c r="J862" s="217">
        <f>BK862</f>
        <v>0</v>
      </c>
      <c r="K862" s="213"/>
      <c r="L862" s="218"/>
      <c r="M862" s="219"/>
      <c r="N862" s="220"/>
      <c r="O862" s="220"/>
      <c r="P862" s="221">
        <f>P863+P904+P993+P1071+P1078+P1189+P1224+P1364+P1398+P1494+P1542+P1672+P1705+P1780+P1810+P1846+P1870</f>
        <v>0</v>
      </c>
      <c r="Q862" s="220"/>
      <c r="R862" s="221">
        <f>R863+R904+R993+R1071+R1078+R1189+R1224+R1364+R1398+R1494+R1542+R1672+R1705+R1780+R1810+R1846+R1870</f>
        <v>36.594844620400004</v>
      </c>
      <c r="S862" s="220"/>
      <c r="T862" s="222">
        <f>T863+T904+T993+T1071+T1078+T1189+T1224+T1364+T1398+T1494+T1542+T1672+T1705+T1780+T1810+T1846+T1870</f>
        <v>0.031468920000000004</v>
      </c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R862" s="223" t="s">
        <v>85</v>
      </c>
      <c r="AT862" s="224" t="s">
        <v>75</v>
      </c>
      <c r="AU862" s="224" t="s">
        <v>76</v>
      </c>
      <c r="AY862" s="223" t="s">
        <v>168</v>
      </c>
      <c r="BK862" s="225">
        <f>BK863+BK904+BK993+BK1071+BK1078+BK1189+BK1224+BK1364+BK1398+BK1494+BK1542+BK1672+BK1705+BK1780+BK1810+BK1846+BK1870</f>
        <v>0</v>
      </c>
    </row>
    <row r="863" s="12" customFormat="1" ht="22.8" customHeight="1">
      <c r="A863" s="12"/>
      <c r="B863" s="212"/>
      <c r="C863" s="213"/>
      <c r="D863" s="214" t="s">
        <v>75</v>
      </c>
      <c r="E863" s="226" t="s">
        <v>1678</v>
      </c>
      <c r="F863" s="226" t="s">
        <v>1679</v>
      </c>
      <c r="G863" s="213"/>
      <c r="H863" s="213"/>
      <c r="I863" s="216"/>
      <c r="J863" s="227">
        <f>BK863</f>
        <v>0</v>
      </c>
      <c r="K863" s="213"/>
      <c r="L863" s="218"/>
      <c r="M863" s="219"/>
      <c r="N863" s="220"/>
      <c r="O863" s="220"/>
      <c r="P863" s="221">
        <f>SUM(P864:P903)</f>
        <v>0</v>
      </c>
      <c r="Q863" s="220"/>
      <c r="R863" s="221">
        <f>SUM(R864:R903)</f>
        <v>3.2258618999999999</v>
      </c>
      <c r="S863" s="220"/>
      <c r="T863" s="222">
        <f>SUM(T864:T903)</f>
        <v>0</v>
      </c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R863" s="223" t="s">
        <v>85</v>
      </c>
      <c r="AT863" s="224" t="s">
        <v>75</v>
      </c>
      <c r="AU863" s="224" t="s">
        <v>83</v>
      </c>
      <c r="AY863" s="223" t="s">
        <v>168</v>
      </c>
      <c r="BK863" s="225">
        <f>SUM(BK864:BK903)</f>
        <v>0</v>
      </c>
    </row>
    <row r="864" s="2" customFormat="1" ht="24.15" customHeight="1">
      <c r="A864" s="39"/>
      <c r="B864" s="40"/>
      <c r="C864" s="228" t="s">
        <v>1680</v>
      </c>
      <c r="D864" s="228" t="s">
        <v>170</v>
      </c>
      <c r="E864" s="229" t="s">
        <v>1681</v>
      </c>
      <c r="F864" s="230" t="s">
        <v>1682</v>
      </c>
      <c r="G864" s="231" t="s">
        <v>114</v>
      </c>
      <c r="H864" s="232">
        <v>495.64800000000002</v>
      </c>
      <c r="I864" s="233"/>
      <c r="J864" s="234">
        <f>ROUND(I864*H864,2)</f>
        <v>0</v>
      </c>
      <c r="K864" s="230" t="s">
        <v>173</v>
      </c>
      <c r="L864" s="45"/>
      <c r="M864" s="235" t="s">
        <v>1</v>
      </c>
      <c r="N864" s="236" t="s">
        <v>41</v>
      </c>
      <c r="O864" s="92"/>
      <c r="P864" s="237">
        <f>O864*H864</f>
        <v>0</v>
      </c>
      <c r="Q864" s="237">
        <v>0</v>
      </c>
      <c r="R864" s="237">
        <f>Q864*H864</f>
        <v>0</v>
      </c>
      <c r="S864" s="237">
        <v>0</v>
      </c>
      <c r="T864" s="238">
        <f>S864*H864</f>
        <v>0</v>
      </c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R864" s="239" t="s">
        <v>298</v>
      </c>
      <c r="AT864" s="239" t="s">
        <v>170</v>
      </c>
      <c r="AU864" s="239" t="s">
        <v>85</v>
      </c>
      <c r="AY864" s="18" t="s">
        <v>168</v>
      </c>
      <c r="BE864" s="240">
        <f>IF(N864="základní",J864,0)</f>
        <v>0</v>
      </c>
      <c r="BF864" s="240">
        <f>IF(N864="snížená",J864,0)</f>
        <v>0</v>
      </c>
      <c r="BG864" s="240">
        <f>IF(N864="zákl. přenesená",J864,0)</f>
        <v>0</v>
      </c>
      <c r="BH864" s="240">
        <f>IF(N864="sníž. přenesená",J864,0)</f>
        <v>0</v>
      </c>
      <c r="BI864" s="240">
        <f>IF(N864="nulová",J864,0)</f>
        <v>0</v>
      </c>
      <c r="BJ864" s="18" t="s">
        <v>83</v>
      </c>
      <c r="BK864" s="240">
        <f>ROUND(I864*H864,2)</f>
        <v>0</v>
      </c>
      <c r="BL864" s="18" t="s">
        <v>298</v>
      </c>
      <c r="BM864" s="239" t="s">
        <v>1683</v>
      </c>
    </row>
    <row r="865" s="2" customFormat="1">
      <c r="A865" s="39"/>
      <c r="B865" s="40"/>
      <c r="C865" s="41"/>
      <c r="D865" s="241" t="s">
        <v>176</v>
      </c>
      <c r="E865" s="41"/>
      <c r="F865" s="242" t="s">
        <v>1684</v>
      </c>
      <c r="G865" s="41"/>
      <c r="H865" s="41"/>
      <c r="I865" s="243"/>
      <c r="J865" s="41"/>
      <c r="K865" s="41"/>
      <c r="L865" s="45"/>
      <c r="M865" s="244"/>
      <c r="N865" s="245"/>
      <c r="O865" s="92"/>
      <c r="P865" s="92"/>
      <c r="Q865" s="92"/>
      <c r="R865" s="92"/>
      <c r="S865" s="92"/>
      <c r="T865" s="93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T865" s="18" t="s">
        <v>176</v>
      </c>
      <c r="AU865" s="18" t="s">
        <v>85</v>
      </c>
    </row>
    <row r="866" s="13" customFormat="1">
      <c r="A866" s="13"/>
      <c r="B866" s="246"/>
      <c r="C866" s="247"/>
      <c r="D866" s="241" t="s">
        <v>178</v>
      </c>
      <c r="E866" s="248" t="s">
        <v>1</v>
      </c>
      <c r="F866" s="249" t="s">
        <v>1685</v>
      </c>
      <c r="G866" s="247"/>
      <c r="H866" s="248" t="s">
        <v>1</v>
      </c>
      <c r="I866" s="250"/>
      <c r="J866" s="247"/>
      <c r="K866" s="247"/>
      <c r="L866" s="251"/>
      <c r="M866" s="252"/>
      <c r="N866" s="253"/>
      <c r="O866" s="253"/>
      <c r="P866" s="253"/>
      <c r="Q866" s="253"/>
      <c r="R866" s="253"/>
      <c r="S866" s="253"/>
      <c r="T866" s="254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55" t="s">
        <v>178</v>
      </c>
      <c r="AU866" s="255" t="s">
        <v>85</v>
      </c>
      <c r="AV866" s="13" t="s">
        <v>83</v>
      </c>
      <c r="AW866" s="13" t="s">
        <v>32</v>
      </c>
      <c r="AX866" s="13" t="s">
        <v>76</v>
      </c>
      <c r="AY866" s="255" t="s">
        <v>168</v>
      </c>
    </row>
    <row r="867" s="14" customFormat="1">
      <c r="A867" s="14"/>
      <c r="B867" s="256"/>
      <c r="C867" s="257"/>
      <c r="D867" s="241" t="s">
        <v>178</v>
      </c>
      <c r="E867" s="258" t="s">
        <v>1</v>
      </c>
      <c r="F867" s="259" t="s">
        <v>1686</v>
      </c>
      <c r="G867" s="257"/>
      <c r="H867" s="260">
        <v>490</v>
      </c>
      <c r="I867" s="261"/>
      <c r="J867" s="257"/>
      <c r="K867" s="257"/>
      <c r="L867" s="262"/>
      <c r="M867" s="263"/>
      <c r="N867" s="264"/>
      <c r="O867" s="264"/>
      <c r="P867" s="264"/>
      <c r="Q867" s="264"/>
      <c r="R867" s="264"/>
      <c r="S867" s="264"/>
      <c r="T867" s="265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66" t="s">
        <v>178</v>
      </c>
      <c r="AU867" s="266" t="s">
        <v>85</v>
      </c>
      <c r="AV867" s="14" t="s">
        <v>85</v>
      </c>
      <c r="AW867" s="14" t="s">
        <v>32</v>
      </c>
      <c r="AX867" s="14" t="s">
        <v>76</v>
      </c>
      <c r="AY867" s="266" t="s">
        <v>168</v>
      </c>
    </row>
    <row r="868" s="13" customFormat="1">
      <c r="A868" s="13"/>
      <c r="B868" s="246"/>
      <c r="C868" s="247"/>
      <c r="D868" s="241" t="s">
        <v>178</v>
      </c>
      <c r="E868" s="248" t="s">
        <v>1</v>
      </c>
      <c r="F868" s="249" t="s">
        <v>982</v>
      </c>
      <c r="G868" s="247"/>
      <c r="H868" s="248" t="s">
        <v>1</v>
      </c>
      <c r="I868" s="250"/>
      <c r="J868" s="247"/>
      <c r="K868" s="247"/>
      <c r="L868" s="251"/>
      <c r="M868" s="252"/>
      <c r="N868" s="253"/>
      <c r="O868" s="253"/>
      <c r="P868" s="253"/>
      <c r="Q868" s="253"/>
      <c r="R868" s="253"/>
      <c r="S868" s="253"/>
      <c r="T868" s="254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55" t="s">
        <v>178</v>
      </c>
      <c r="AU868" s="255" t="s">
        <v>85</v>
      </c>
      <c r="AV868" s="13" t="s">
        <v>83</v>
      </c>
      <c r="AW868" s="13" t="s">
        <v>32</v>
      </c>
      <c r="AX868" s="13" t="s">
        <v>76</v>
      </c>
      <c r="AY868" s="255" t="s">
        <v>168</v>
      </c>
    </row>
    <row r="869" s="14" customFormat="1">
      <c r="A869" s="14"/>
      <c r="B869" s="256"/>
      <c r="C869" s="257"/>
      <c r="D869" s="241" t="s">
        <v>178</v>
      </c>
      <c r="E869" s="258" t="s">
        <v>1</v>
      </c>
      <c r="F869" s="259" t="s">
        <v>1687</v>
      </c>
      <c r="G869" s="257"/>
      <c r="H869" s="260">
        <v>5.6479999999999997</v>
      </c>
      <c r="I869" s="261"/>
      <c r="J869" s="257"/>
      <c r="K869" s="257"/>
      <c r="L869" s="262"/>
      <c r="M869" s="263"/>
      <c r="N869" s="264"/>
      <c r="O869" s="264"/>
      <c r="P869" s="264"/>
      <c r="Q869" s="264"/>
      <c r="R869" s="264"/>
      <c r="S869" s="264"/>
      <c r="T869" s="265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66" t="s">
        <v>178</v>
      </c>
      <c r="AU869" s="266" t="s">
        <v>85</v>
      </c>
      <c r="AV869" s="14" t="s">
        <v>85</v>
      </c>
      <c r="AW869" s="14" t="s">
        <v>32</v>
      </c>
      <c r="AX869" s="14" t="s">
        <v>76</v>
      </c>
      <c r="AY869" s="266" t="s">
        <v>168</v>
      </c>
    </row>
    <row r="870" s="15" customFormat="1">
      <c r="A870" s="15"/>
      <c r="B870" s="267"/>
      <c r="C870" s="268"/>
      <c r="D870" s="241" t="s">
        <v>178</v>
      </c>
      <c r="E870" s="269" t="s">
        <v>1</v>
      </c>
      <c r="F870" s="270" t="s">
        <v>183</v>
      </c>
      <c r="G870" s="268"/>
      <c r="H870" s="271">
        <v>495.64800000000002</v>
      </c>
      <c r="I870" s="272"/>
      <c r="J870" s="268"/>
      <c r="K870" s="268"/>
      <c r="L870" s="273"/>
      <c r="M870" s="274"/>
      <c r="N870" s="275"/>
      <c r="O870" s="275"/>
      <c r="P870" s="275"/>
      <c r="Q870" s="275"/>
      <c r="R870" s="275"/>
      <c r="S870" s="275"/>
      <c r="T870" s="276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T870" s="277" t="s">
        <v>178</v>
      </c>
      <c r="AU870" s="277" t="s">
        <v>85</v>
      </c>
      <c r="AV870" s="15" t="s">
        <v>174</v>
      </c>
      <c r="AW870" s="15" t="s">
        <v>32</v>
      </c>
      <c r="AX870" s="15" t="s">
        <v>83</v>
      </c>
      <c r="AY870" s="277" t="s">
        <v>168</v>
      </c>
    </row>
    <row r="871" s="2" customFormat="1" ht="16.5" customHeight="1">
      <c r="A871" s="39"/>
      <c r="B871" s="40"/>
      <c r="C871" s="278" t="s">
        <v>1688</v>
      </c>
      <c r="D871" s="278" t="s">
        <v>242</v>
      </c>
      <c r="E871" s="279" t="s">
        <v>1689</v>
      </c>
      <c r="F871" s="280" t="s">
        <v>1690</v>
      </c>
      <c r="G871" s="281" t="s">
        <v>225</v>
      </c>
      <c r="H871" s="282">
        <v>0.16400000000000001</v>
      </c>
      <c r="I871" s="283"/>
      <c r="J871" s="284">
        <f>ROUND(I871*H871,2)</f>
        <v>0</v>
      </c>
      <c r="K871" s="280" t="s">
        <v>173</v>
      </c>
      <c r="L871" s="285"/>
      <c r="M871" s="286" t="s">
        <v>1</v>
      </c>
      <c r="N871" s="287" t="s">
        <v>41</v>
      </c>
      <c r="O871" s="92"/>
      <c r="P871" s="237">
        <f>O871*H871</f>
        <v>0</v>
      </c>
      <c r="Q871" s="237">
        <v>1</v>
      </c>
      <c r="R871" s="237">
        <f>Q871*H871</f>
        <v>0.16400000000000001</v>
      </c>
      <c r="S871" s="237">
        <v>0</v>
      </c>
      <c r="T871" s="238">
        <f>S871*H871</f>
        <v>0</v>
      </c>
      <c r="U871" s="39"/>
      <c r="V871" s="39"/>
      <c r="W871" s="39"/>
      <c r="X871" s="39"/>
      <c r="Y871" s="39"/>
      <c r="Z871" s="39"/>
      <c r="AA871" s="39"/>
      <c r="AB871" s="39"/>
      <c r="AC871" s="39"/>
      <c r="AD871" s="39"/>
      <c r="AE871" s="39"/>
      <c r="AR871" s="239" t="s">
        <v>443</v>
      </c>
      <c r="AT871" s="239" t="s">
        <v>242</v>
      </c>
      <c r="AU871" s="239" t="s">
        <v>85</v>
      </c>
      <c r="AY871" s="18" t="s">
        <v>168</v>
      </c>
      <c r="BE871" s="240">
        <f>IF(N871="základní",J871,0)</f>
        <v>0</v>
      </c>
      <c r="BF871" s="240">
        <f>IF(N871="snížená",J871,0)</f>
        <v>0</v>
      </c>
      <c r="BG871" s="240">
        <f>IF(N871="zákl. přenesená",J871,0)</f>
        <v>0</v>
      </c>
      <c r="BH871" s="240">
        <f>IF(N871="sníž. přenesená",J871,0)</f>
        <v>0</v>
      </c>
      <c r="BI871" s="240">
        <f>IF(N871="nulová",J871,0)</f>
        <v>0</v>
      </c>
      <c r="BJ871" s="18" t="s">
        <v>83</v>
      </c>
      <c r="BK871" s="240">
        <f>ROUND(I871*H871,2)</f>
        <v>0</v>
      </c>
      <c r="BL871" s="18" t="s">
        <v>298</v>
      </c>
      <c r="BM871" s="239" t="s">
        <v>1691</v>
      </c>
    </row>
    <row r="872" s="2" customFormat="1">
      <c r="A872" s="39"/>
      <c r="B872" s="40"/>
      <c r="C872" s="41"/>
      <c r="D872" s="241" t="s">
        <v>176</v>
      </c>
      <c r="E872" s="41"/>
      <c r="F872" s="242" t="s">
        <v>1690</v>
      </c>
      <c r="G872" s="41"/>
      <c r="H872" s="41"/>
      <c r="I872" s="243"/>
      <c r="J872" s="41"/>
      <c r="K872" s="41"/>
      <c r="L872" s="45"/>
      <c r="M872" s="244"/>
      <c r="N872" s="245"/>
      <c r="O872" s="92"/>
      <c r="P872" s="92"/>
      <c r="Q872" s="92"/>
      <c r="R872" s="92"/>
      <c r="S872" s="92"/>
      <c r="T872" s="93"/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T872" s="18" t="s">
        <v>176</v>
      </c>
      <c r="AU872" s="18" t="s">
        <v>85</v>
      </c>
    </row>
    <row r="873" s="2" customFormat="1">
      <c r="A873" s="39"/>
      <c r="B873" s="40"/>
      <c r="C873" s="41"/>
      <c r="D873" s="241" t="s">
        <v>914</v>
      </c>
      <c r="E873" s="41"/>
      <c r="F873" s="299" t="s">
        <v>1692</v>
      </c>
      <c r="G873" s="41"/>
      <c r="H873" s="41"/>
      <c r="I873" s="243"/>
      <c r="J873" s="41"/>
      <c r="K873" s="41"/>
      <c r="L873" s="45"/>
      <c r="M873" s="244"/>
      <c r="N873" s="245"/>
      <c r="O873" s="92"/>
      <c r="P873" s="92"/>
      <c r="Q873" s="92"/>
      <c r="R873" s="92"/>
      <c r="S873" s="92"/>
      <c r="T873" s="93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T873" s="18" t="s">
        <v>914</v>
      </c>
      <c r="AU873" s="18" t="s">
        <v>85</v>
      </c>
    </row>
    <row r="874" s="14" customFormat="1">
      <c r="A874" s="14"/>
      <c r="B874" s="256"/>
      <c r="C874" s="257"/>
      <c r="D874" s="241" t="s">
        <v>178</v>
      </c>
      <c r="E874" s="257"/>
      <c r="F874" s="259" t="s">
        <v>1693</v>
      </c>
      <c r="G874" s="257"/>
      <c r="H874" s="260">
        <v>0.16400000000000001</v>
      </c>
      <c r="I874" s="261"/>
      <c r="J874" s="257"/>
      <c r="K874" s="257"/>
      <c r="L874" s="262"/>
      <c r="M874" s="263"/>
      <c r="N874" s="264"/>
      <c r="O874" s="264"/>
      <c r="P874" s="264"/>
      <c r="Q874" s="264"/>
      <c r="R874" s="264"/>
      <c r="S874" s="264"/>
      <c r="T874" s="265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66" t="s">
        <v>178</v>
      </c>
      <c r="AU874" s="266" t="s">
        <v>85</v>
      </c>
      <c r="AV874" s="14" t="s">
        <v>85</v>
      </c>
      <c r="AW874" s="14" t="s">
        <v>4</v>
      </c>
      <c r="AX874" s="14" t="s">
        <v>83</v>
      </c>
      <c r="AY874" s="266" t="s">
        <v>168</v>
      </c>
    </row>
    <row r="875" s="2" customFormat="1" ht="24.15" customHeight="1">
      <c r="A875" s="39"/>
      <c r="B875" s="40"/>
      <c r="C875" s="228" t="s">
        <v>1694</v>
      </c>
      <c r="D875" s="228" t="s">
        <v>170</v>
      </c>
      <c r="E875" s="229" t="s">
        <v>1695</v>
      </c>
      <c r="F875" s="230" t="s">
        <v>1696</v>
      </c>
      <c r="G875" s="231" t="s">
        <v>114</v>
      </c>
      <c r="H875" s="232">
        <v>9.1489999999999991</v>
      </c>
      <c r="I875" s="233"/>
      <c r="J875" s="234">
        <f>ROUND(I875*H875,2)</f>
        <v>0</v>
      </c>
      <c r="K875" s="230" t="s">
        <v>173</v>
      </c>
      <c r="L875" s="45"/>
      <c r="M875" s="235" t="s">
        <v>1</v>
      </c>
      <c r="N875" s="236" t="s">
        <v>41</v>
      </c>
      <c r="O875" s="92"/>
      <c r="P875" s="237">
        <f>O875*H875</f>
        <v>0</v>
      </c>
      <c r="Q875" s="237">
        <v>0</v>
      </c>
      <c r="R875" s="237">
        <f>Q875*H875</f>
        <v>0</v>
      </c>
      <c r="S875" s="237">
        <v>0</v>
      </c>
      <c r="T875" s="238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39" t="s">
        <v>298</v>
      </c>
      <c r="AT875" s="239" t="s">
        <v>170</v>
      </c>
      <c r="AU875" s="239" t="s">
        <v>85</v>
      </c>
      <c r="AY875" s="18" t="s">
        <v>168</v>
      </c>
      <c r="BE875" s="240">
        <f>IF(N875="základní",J875,0)</f>
        <v>0</v>
      </c>
      <c r="BF875" s="240">
        <f>IF(N875="snížená",J875,0)</f>
        <v>0</v>
      </c>
      <c r="BG875" s="240">
        <f>IF(N875="zákl. přenesená",J875,0)</f>
        <v>0</v>
      </c>
      <c r="BH875" s="240">
        <f>IF(N875="sníž. přenesená",J875,0)</f>
        <v>0</v>
      </c>
      <c r="BI875" s="240">
        <f>IF(N875="nulová",J875,0)</f>
        <v>0</v>
      </c>
      <c r="BJ875" s="18" t="s">
        <v>83</v>
      </c>
      <c r="BK875" s="240">
        <f>ROUND(I875*H875,2)</f>
        <v>0</v>
      </c>
      <c r="BL875" s="18" t="s">
        <v>298</v>
      </c>
      <c r="BM875" s="239" t="s">
        <v>1697</v>
      </c>
    </row>
    <row r="876" s="2" customFormat="1">
      <c r="A876" s="39"/>
      <c r="B876" s="40"/>
      <c r="C876" s="41"/>
      <c r="D876" s="241" t="s">
        <v>176</v>
      </c>
      <c r="E876" s="41"/>
      <c r="F876" s="242" t="s">
        <v>1698</v>
      </c>
      <c r="G876" s="41"/>
      <c r="H876" s="41"/>
      <c r="I876" s="243"/>
      <c r="J876" s="41"/>
      <c r="K876" s="41"/>
      <c r="L876" s="45"/>
      <c r="M876" s="244"/>
      <c r="N876" s="245"/>
      <c r="O876" s="92"/>
      <c r="P876" s="92"/>
      <c r="Q876" s="92"/>
      <c r="R876" s="92"/>
      <c r="S876" s="92"/>
      <c r="T876" s="93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T876" s="18" t="s">
        <v>176</v>
      </c>
      <c r="AU876" s="18" t="s">
        <v>85</v>
      </c>
    </row>
    <row r="877" s="13" customFormat="1">
      <c r="A877" s="13"/>
      <c r="B877" s="246"/>
      <c r="C877" s="247"/>
      <c r="D877" s="241" t="s">
        <v>178</v>
      </c>
      <c r="E877" s="248" t="s">
        <v>1</v>
      </c>
      <c r="F877" s="249" t="s">
        <v>982</v>
      </c>
      <c r="G877" s="247"/>
      <c r="H877" s="248" t="s">
        <v>1</v>
      </c>
      <c r="I877" s="250"/>
      <c r="J877" s="247"/>
      <c r="K877" s="247"/>
      <c r="L877" s="251"/>
      <c r="M877" s="252"/>
      <c r="N877" s="253"/>
      <c r="O877" s="253"/>
      <c r="P877" s="253"/>
      <c r="Q877" s="253"/>
      <c r="R877" s="253"/>
      <c r="S877" s="253"/>
      <c r="T877" s="254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55" t="s">
        <v>178</v>
      </c>
      <c r="AU877" s="255" t="s">
        <v>85</v>
      </c>
      <c r="AV877" s="13" t="s">
        <v>83</v>
      </c>
      <c r="AW877" s="13" t="s">
        <v>32</v>
      </c>
      <c r="AX877" s="13" t="s">
        <v>76</v>
      </c>
      <c r="AY877" s="255" t="s">
        <v>168</v>
      </c>
    </row>
    <row r="878" s="14" customFormat="1">
      <c r="A878" s="14"/>
      <c r="B878" s="256"/>
      <c r="C878" s="257"/>
      <c r="D878" s="241" t="s">
        <v>178</v>
      </c>
      <c r="E878" s="258" t="s">
        <v>1</v>
      </c>
      <c r="F878" s="259" t="s">
        <v>1699</v>
      </c>
      <c r="G878" s="257"/>
      <c r="H878" s="260">
        <v>9.1489999999999991</v>
      </c>
      <c r="I878" s="261"/>
      <c r="J878" s="257"/>
      <c r="K878" s="257"/>
      <c r="L878" s="262"/>
      <c r="M878" s="263"/>
      <c r="N878" s="264"/>
      <c r="O878" s="264"/>
      <c r="P878" s="264"/>
      <c r="Q878" s="264"/>
      <c r="R878" s="264"/>
      <c r="S878" s="264"/>
      <c r="T878" s="265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66" t="s">
        <v>178</v>
      </c>
      <c r="AU878" s="266" t="s">
        <v>85</v>
      </c>
      <c r="AV878" s="14" t="s">
        <v>85</v>
      </c>
      <c r="AW878" s="14" t="s">
        <v>32</v>
      </c>
      <c r="AX878" s="14" t="s">
        <v>76</v>
      </c>
      <c r="AY878" s="266" t="s">
        <v>168</v>
      </c>
    </row>
    <row r="879" s="15" customFormat="1">
      <c r="A879" s="15"/>
      <c r="B879" s="267"/>
      <c r="C879" s="268"/>
      <c r="D879" s="241" t="s">
        <v>178</v>
      </c>
      <c r="E879" s="269" t="s">
        <v>1</v>
      </c>
      <c r="F879" s="270" t="s">
        <v>183</v>
      </c>
      <c r="G879" s="268"/>
      <c r="H879" s="271">
        <v>9.1489999999999991</v>
      </c>
      <c r="I879" s="272"/>
      <c r="J879" s="268"/>
      <c r="K879" s="268"/>
      <c r="L879" s="273"/>
      <c r="M879" s="274"/>
      <c r="N879" s="275"/>
      <c r="O879" s="275"/>
      <c r="P879" s="275"/>
      <c r="Q879" s="275"/>
      <c r="R879" s="275"/>
      <c r="S879" s="275"/>
      <c r="T879" s="276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T879" s="277" t="s">
        <v>178</v>
      </c>
      <c r="AU879" s="277" t="s">
        <v>85</v>
      </c>
      <c r="AV879" s="15" t="s">
        <v>174</v>
      </c>
      <c r="AW879" s="15" t="s">
        <v>32</v>
      </c>
      <c r="AX879" s="15" t="s">
        <v>83</v>
      </c>
      <c r="AY879" s="277" t="s">
        <v>168</v>
      </c>
    </row>
    <row r="880" s="2" customFormat="1" ht="16.5" customHeight="1">
      <c r="A880" s="39"/>
      <c r="B880" s="40"/>
      <c r="C880" s="278" t="s">
        <v>1700</v>
      </c>
      <c r="D880" s="278" t="s">
        <v>242</v>
      </c>
      <c r="E880" s="279" t="s">
        <v>1689</v>
      </c>
      <c r="F880" s="280" t="s">
        <v>1690</v>
      </c>
      <c r="G880" s="281" t="s">
        <v>225</v>
      </c>
      <c r="H880" s="282">
        <v>0.0030000000000000001</v>
      </c>
      <c r="I880" s="283"/>
      <c r="J880" s="284">
        <f>ROUND(I880*H880,2)</f>
        <v>0</v>
      </c>
      <c r="K880" s="280" t="s">
        <v>173</v>
      </c>
      <c r="L880" s="285"/>
      <c r="M880" s="286" t="s">
        <v>1</v>
      </c>
      <c r="N880" s="287" t="s">
        <v>41</v>
      </c>
      <c r="O880" s="92"/>
      <c r="P880" s="237">
        <f>O880*H880</f>
        <v>0</v>
      </c>
      <c r="Q880" s="237">
        <v>1</v>
      </c>
      <c r="R880" s="237">
        <f>Q880*H880</f>
        <v>0.0030000000000000001</v>
      </c>
      <c r="S880" s="237">
        <v>0</v>
      </c>
      <c r="T880" s="238">
        <f>S880*H880</f>
        <v>0</v>
      </c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R880" s="239" t="s">
        <v>443</v>
      </c>
      <c r="AT880" s="239" t="s">
        <v>242</v>
      </c>
      <c r="AU880" s="239" t="s">
        <v>85</v>
      </c>
      <c r="AY880" s="18" t="s">
        <v>168</v>
      </c>
      <c r="BE880" s="240">
        <f>IF(N880="základní",J880,0)</f>
        <v>0</v>
      </c>
      <c r="BF880" s="240">
        <f>IF(N880="snížená",J880,0)</f>
        <v>0</v>
      </c>
      <c r="BG880" s="240">
        <f>IF(N880="zákl. přenesená",J880,0)</f>
        <v>0</v>
      </c>
      <c r="BH880" s="240">
        <f>IF(N880="sníž. přenesená",J880,0)</f>
        <v>0</v>
      </c>
      <c r="BI880" s="240">
        <f>IF(N880="nulová",J880,0)</f>
        <v>0</v>
      </c>
      <c r="BJ880" s="18" t="s">
        <v>83</v>
      </c>
      <c r="BK880" s="240">
        <f>ROUND(I880*H880,2)</f>
        <v>0</v>
      </c>
      <c r="BL880" s="18" t="s">
        <v>298</v>
      </c>
      <c r="BM880" s="239" t="s">
        <v>1701</v>
      </c>
    </row>
    <row r="881" s="2" customFormat="1">
      <c r="A881" s="39"/>
      <c r="B881" s="40"/>
      <c r="C881" s="41"/>
      <c r="D881" s="241" t="s">
        <v>176</v>
      </c>
      <c r="E881" s="41"/>
      <c r="F881" s="242" t="s">
        <v>1690</v>
      </c>
      <c r="G881" s="41"/>
      <c r="H881" s="41"/>
      <c r="I881" s="243"/>
      <c r="J881" s="41"/>
      <c r="K881" s="41"/>
      <c r="L881" s="45"/>
      <c r="M881" s="244"/>
      <c r="N881" s="245"/>
      <c r="O881" s="92"/>
      <c r="P881" s="92"/>
      <c r="Q881" s="92"/>
      <c r="R881" s="92"/>
      <c r="S881" s="92"/>
      <c r="T881" s="93"/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T881" s="18" t="s">
        <v>176</v>
      </c>
      <c r="AU881" s="18" t="s">
        <v>85</v>
      </c>
    </row>
    <row r="882" s="2" customFormat="1">
      <c r="A882" s="39"/>
      <c r="B882" s="40"/>
      <c r="C882" s="41"/>
      <c r="D882" s="241" t="s">
        <v>914</v>
      </c>
      <c r="E882" s="41"/>
      <c r="F882" s="299" t="s">
        <v>1692</v>
      </c>
      <c r="G882" s="41"/>
      <c r="H882" s="41"/>
      <c r="I882" s="243"/>
      <c r="J882" s="41"/>
      <c r="K882" s="41"/>
      <c r="L882" s="45"/>
      <c r="M882" s="244"/>
      <c r="N882" s="245"/>
      <c r="O882" s="92"/>
      <c r="P882" s="92"/>
      <c r="Q882" s="92"/>
      <c r="R882" s="92"/>
      <c r="S882" s="92"/>
      <c r="T882" s="93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18" t="s">
        <v>914</v>
      </c>
      <c r="AU882" s="18" t="s">
        <v>85</v>
      </c>
    </row>
    <row r="883" s="14" customFormat="1">
      <c r="A883" s="14"/>
      <c r="B883" s="256"/>
      <c r="C883" s="257"/>
      <c r="D883" s="241" t="s">
        <v>178</v>
      </c>
      <c r="E883" s="257"/>
      <c r="F883" s="259" t="s">
        <v>1702</v>
      </c>
      <c r="G883" s="257"/>
      <c r="H883" s="260">
        <v>0.0030000000000000001</v>
      </c>
      <c r="I883" s="261"/>
      <c r="J883" s="257"/>
      <c r="K883" s="257"/>
      <c r="L883" s="262"/>
      <c r="M883" s="263"/>
      <c r="N883" s="264"/>
      <c r="O883" s="264"/>
      <c r="P883" s="264"/>
      <c r="Q883" s="264"/>
      <c r="R883" s="264"/>
      <c r="S883" s="264"/>
      <c r="T883" s="265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66" t="s">
        <v>178</v>
      </c>
      <c r="AU883" s="266" t="s">
        <v>85</v>
      </c>
      <c r="AV883" s="14" t="s">
        <v>85</v>
      </c>
      <c r="AW883" s="14" t="s">
        <v>4</v>
      </c>
      <c r="AX883" s="14" t="s">
        <v>83</v>
      </c>
      <c r="AY883" s="266" t="s">
        <v>168</v>
      </c>
    </row>
    <row r="884" s="2" customFormat="1" ht="24.15" customHeight="1">
      <c r="A884" s="39"/>
      <c r="B884" s="40"/>
      <c r="C884" s="228" t="s">
        <v>1703</v>
      </c>
      <c r="D884" s="228" t="s">
        <v>170</v>
      </c>
      <c r="E884" s="229" t="s">
        <v>1704</v>
      </c>
      <c r="F884" s="230" t="s">
        <v>1705</v>
      </c>
      <c r="G884" s="231" t="s">
        <v>114</v>
      </c>
      <c r="H884" s="232">
        <v>501.29500000000002</v>
      </c>
      <c r="I884" s="233"/>
      <c r="J884" s="234">
        <f>ROUND(I884*H884,2)</f>
        <v>0</v>
      </c>
      <c r="K884" s="230" t="s">
        <v>173</v>
      </c>
      <c r="L884" s="45"/>
      <c r="M884" s="235" t="s">
        <v>1</v>
      </c>
      <c r="N884" s="236" t="s">
        <v>41</v>
      </c>
      <c r="O884" s="92"/>
      <c r="P884" s="237">
        <f>O884*H884</f>
        <v>0</v>
      </c>
      <c r="Q884" s="237">
        <v>0.00040000000000000002</v>
      </c>
      <c r="R884" s="237">
        <f>Q884*H884</f>
        <v>0.20051800000000003</v>
      </c>
      <c r="S884" s="237">
        <v>0</v>
      </c>
      <c r="T884" s="238">
        <f>S884*H884</f>
        <v>0</v>
      </c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R884" s="239" t="s">
        <v>298</v>
      </c>
      <c r="AT884" s="239" t="s">
        <v>170</v>
      </c>
      <c r="AU884" s="239" t="s">
        <v>85</v>
      </c>
      <c r="AY884" s="18" t="s">
        <v>168</v>
      </c>
      <c r="BE884" s="240">
        <f>IF(N884="základní",J884,0)</f>
        <v>0</v>
      </c>
      <c r="BF884" s="240">
        <f>IF(N884="snížená",J884,0)</f>
        <v>0</v>
      </c>
      <c r="BG884" s="240">
        <f>IF(N884="zákl. přenesená",J884,0)</f>
        <v>0</v>
      </c>
      <c r="BH884" s="240">
        <f>IF(N884="sníž. přenesená",J884,0)</f>
        <v>0</v>
      </c>
      <c r="BI884" s="240">
        <f>IF(N884="nulová",J884,0)</f>
        <v>0</v>
      </c>
      <c r="BJ884" s="18" t="s">
        <v>83</v>
      </c>
      <c r="BK884" s="240">
        <f>ROUND(I884*H884,2)</f>
        <v>0</v>
      </c>
      <c r="BL884" s="18" t="s">
        <v>298</v>
      </c>
      <c r="BM884" s="239" t="s">
        <v>1706</v>
      </c>
    </row>
    <row r="885" s="2" customFormat="1">
      <c r="A885" s="39"/>
      <c r="B885" s="40"/>
      <c r="C885" s="41"/>
      <c r="D885" s="241" t="s">
        <v>176</v>
      </c>
      <c r="E885" s="41"/>
      <c r="F885" s="242" t="s">
        <v>1707</v>
      </c>
      <c r="G885" s="41"/>
      <c r="H885" s="41"/>
      <c r="I885" s="243"/>
      <c r="J885" s="41"/>
      <c r="K885" s="41"/>
      <c r="L885" s="45"/>
      <c r="M885" s="244"/>
      <c r="N885" s="245"/>
      <c r="O885" s="92"/>
      <c r="P885" s="92"/>
      <c r="Q885" s="92"/>
      <c r="R885" s="92"/>
      <c r="S885" s="92"/>
      <c r="T885" s="93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T885" s="18" t="s">
        <v>176</v>
      </c>
      <c r="AU885" s="18" t="s">
        <v>85</v>
      </c>
    </row>
    <row r="886" s="13" customFormat="1">
      <c r="A886" s="13"/>
      <c r="B886" s="246"/>
      <c r="C886" s="247"/>
      <c r="D886" s="241" t="s">
        <v>178</v>
      </c>
      <c r="E886" s="248" t="s">
        <v>1</v>
      </c>
      <c r="F886" s="249" t="s">
        <v>1708</v>
      </c>
      <c r="G886" s="247"/>
      <c r="H886" s="248" t="s">
        <v>1</v>
      </c>
      <c r="I886" s="250"/>
      <c r="J886" s="247"/>
      <c r="K886" s="247"/>
      <c r="L886" s="251"/>
      <c r="M886" s="252"/>
      <c r="N886" s="253"/>
      <c r="O886" s="253"/>
      <c r="P886" s="253"/>
      <c r="Q886" s="253"/>
      <c r="R886" s="253"/>
      <c r="S886" s="253"/>
      <c r="T886" s="254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55" t="s">
        <v>178</v>
      </c>
      <c r="AU886" s="255" t="s">
        <v>85</v>
      </c>
      <c r="AV886" s="13" t="s">
        <v>83</v>
      </c>
      <c r="AW886" s="13" t="s">
        <v>32</v>
      </c>
      <c r="AX886" s="13" t="s">
        <v>76</v>
      </c>
      <c r="AY886" s="255" t="s">
        <v>168</v>
      </c>
    </row>
    <row r="887" s="14" customFormat="1">
      <c r="A887" s="14"/>
      <c r="B887" s="256"/>
      <c r="C887" s="257"/>
      <c r="D887" s="241" t="s">
        <v>178</v>
      </c>
      <c r="E887" s="258" t="s">
        <v>1</v>
      </c>
      <c r="F887" s="259" t="s">
        <v>1686</v>
      </c>
      <c r="G887" s="257"/>
      <c r="H887" s="260">
        <v>490</v>
      </c>
      <c r="I887" s="261"/>
      <c r="J887" s="257"/>
      <c r="K887" s="257"/>
      <c r="L887" s="262"/>
      <c r="M887" s="263"/>
      <c r="N887" s="264"/>
      <c r="O887" s="264"/>
      <c r="P887" s="264"/>
      <c r="Q887" s="264"/>
      <c r="R887" s="264"/>
      <c r="S887" s="264"/>
      <c r="T887" s="265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66" t="s">
        <v>178</v>
      </c>
      <c r="AU887" s="266" t="s">
        <v>85</v>
      </c>
      <c r="AV887" s="14" t="s">
        <v>85</v>
      </c>
      <c r="AW887" s="14" t="s">
        <v>32</v>
      </c>
      <c r="AX887" s="14" t="s">
        <v>76</v>
      </c>
      <c r="AY887" s="266" t="s">
        <v>168</v>
      </c>
    </row>
    <row r="888" s="13" customFormat="1">
      <c r="A888" s="13"/>
      <c r="B888" s="246"/>
      <c r="C888" s="247"/>
      <c r="D888" s="241" t="s">
        <v>178</v>
      </c>
      <c r="E888" s="248" t="s">
        <v>1</v>
      </c>
      <c r="F888" s="249" t="s">
        <v>1709</v>
      </c>
      <c r="G888" s="247"/>
      <c r="H888" s="248" t="s">
        <v>1</v>
      </c>
      <c r="I888" s="250"/>
      <c r="J888" s="247"/>
      <c r="K888" s="247"/>
      <c r="L888" s="251"/>
      <c r="M888" s="252"/>
      <c r="N888" s="253"/>
      <c r="O888" s="253"/>
      <c r="P888" s="253"/>
      <c r="Q888" s="253"/>
      <c r="R888" s="253"/>
      <c r="S888" s="253"/>
      <c r="T888" s="254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55" t="s">
        <v>178</v>
      </c>
      <c r="AU888" s="255" t="s">
        <v>85</v>
      </c>
      <c r="AV888" s="13" t="s">
        <v>83</v>
      </c>
      <c r="AW888" s="13" t="s">
        <v>32</v>
      </c>
      <c r="AX888" s="13" t="s">
        <v>76</v>
      </c>
      <c r="AY888" s="255" t="s">
        <v>168</v>
      </c>
    </row>
    <row r="889" s="14" customFormat="1">
      <c r="A889" s="14"/>
      <c r="B889" s="256"/>
      <c r="C889" s="257"/>
      <c r="D889" s="241" t="s">
        <v>178</v>
      </c>
      <c r="E889" s="258" t="s">
        <v>1</v>
      </c>
      <c r="F889" s="259" t="s">
        <v>1710</v>
      </c>
      <c r="G889" s="257"/>
      <c r="H889" s="260">
        <v>11.295</v>
      </c>
      <c r="I889" s="261"/>
      <c r="J889" s="257"/>
      <c r="K889" s="257"/>
      <c r="L889" s="262"/>
      <c r="M889" s="263"/>
      <c r="N889" s="264"/>
      <c r="O889" s="264"/>
      <c r="P889" s="264"/>
      <c r="Q889" s="264"/>
      <c r="R889" s="264"/>
      <c r="S889" s="264"/>
      <c r="T889" s="265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66" t="s">
        <v>178</v>
      </c>
      <c r="AU889" s="266" t="s">
        <v>85</v>
      </c>
      <c r="AV889" s="14" t="s">
        <v>85</v>
      </c>
      <c r="AW889" s="14" t="s">
        <v>32</v>
      </c>
      <c r="AX889" s="14" t="s">
        <v>76</v>
      </c>
      <c r="AY889" s="266" t="s">
        <v>168</v>
      </c>
    </row>
    <row r="890" s="15" customFormat="1">
      <c r="A890" s="15"/>
      <c r="B890" s="267"/>
      <c r="C890" s="268"/>
      <c r="D890" s="241" t="s">
        <v>178</v>
      </c>
      <c r="E890" s="269" t="s">
        <v>1</v>
      </c>
      <c r="F890" s="270" t="s">
        <v>183</v>
      </c>
      <c r="G890" s="268"/>
      <c r="H890" s="271">
        <v>501.29500000000002</v>
      </c>
      <c r="I890" s="272"/>
      <c r="J890" s="268"/>
      <c r="K890" s="268"/>
      <c r="L890" s="273"/>
      <c r="M890" s="274"/>
      <c r="N890" s="275"/>
      <c r="O890" s="275"/>
      <c r="P890" s="275"/>
      <c r="Q890" s="275"/>
      <c r="R890" s="275"/>
      <c r="S890" s="275"/>
      <c r="T890" s="276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T890" s="277" t="s">
        <v>178</v>
      </c>
      <c r="AU890" s="277" t="s">
        <v>85</v>
      </c>
      <c r="AV890" s="15" t="s">
        <v>174</v>
      </c>
      <c r="AW890" s="15" t="s">
        <v>32</v>
      </c>
      <c r="AX890" s="15" t="s">
        <v>83</v>
      </c>
      <c r="AY890" s="277" t="s">
        <v>168</v>
      </c>
    </row>
    <row r="891" s="2" customFormat="1" ht="55.5" customHeight="1">
      <c r="A891" s="39"/>
      <c r="B891" s="40"/>
      <c r="C891" s="278" t="s">
        <v>1711</v>
      </c>
      <c r="D891" s="278" t="s">
        <v>242</v>
      </c>
      <c r="E891" s="279" t="s">
        <v>1712</v>
      </c>
      <c r="F891" s="280" t="s">
        <v>1713</v>
      </c>
      <c r="G891" s="281" t="s">
        <v>114</v>
      </c>
      <c r="H891" s="282">
        <v>584.25900000000001</v>
      </c>
      <c r="I891" s="283"/>
      <c r="J891" s="284">
        <f>ROUND(I891*H891,2)</f>
        <v>0</v>
      </c>
      <c r="K891" s="280" t="s">
        <v>173</v>
      </c>
      <c r="L891" s="285"/>
      <c r="M891" s="286" t="s">
        <v>1</v>
      </c>
      <c r="N891" s="287" t="s">
        <v>41</v>
      </c>
      <c r="O891" s="92"/>
      <c r="P891" s="237">
        <f>O891*H891</f>
        <v>0</v>
      </c>
      <c r="Q891" s="237">
        <v>0.0047000000000000002</v>
      </c>
      <c r="R891" s="237">
        <f>Q891*H891</f>
        <v>2.7460173000000001</v>
      </c>
      <c r="S891" s="237">
        <v>0</v>
      </c>
      <c r="T891" s="238">
        <f>S891*H891</f>
        <v>0</v>
      </c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R891" s="239" t="s">
        <v>443</v>
      </c>
      <c r="AT891" s="239" t="s">
        <v>242</v>
      </c>
      <c r="AU891" s="239" t="s">
        <v>85</v>
      </c>
      <c r="AY891" s="18" t="s">
        <v>168</v>
      </c>
      <c r="BE891" s="240">
        <f>IF(N891="základní",J891,0)</f>
        <v>0</v>
      </c>
      <c r="BF891" s="240">
        <f>IF(N891="snížená",J891,0)</f>
        <v>0</v>
      </c>
      <c r="BG891" s="240">
        <f>IF(N891="zákl. přenesená",J891,0)</f>
        <v>0</v>
      </c>
      <c r="BH891" s="240">
        <f>IF(N891="sníž. přenesená",J891,0)</f>
        <v>0</v>
      </c>
      <c r="BI891" s="240">
        <f>IF(N891="nulová",J891,0)</f>
        <v>0</v>
      </c>
      <c r="BJ891" s="18" t="s">
        <v>83</v>
      </c>
      <c r="BK891" s="240">
        <f>ROUND(I891*H891,2)</f>
        <v>0</v>
      </c>
      <c r="BL891" s="18" t="s">
        <v>298</v>
      </c>
      <c r="BM891" s="239" t="s">
        <v>1714</v>
      </c>
    </row>
    <row r="892" s="2" customFormat="1">
      <c r="A892" s="39"/>
      <c r="B892" s="40"/>
      <c r="C892" s="41"/>
      <c r="D892" s="241" t="s">
        <v>176</v>
      </c>
      <c r="E892" s="41"/>
      <c r="F892" s="242" t="s">
        <v>1713</v>
      </c>
      <c r="G892" s="41"/>
      <c r="H892" s="41"/>
      <c r="I892" s="243"/>
      <c r="J892" s="41"/>
      <c r="K892" s="41"/>
      <c r="L892" s="45"/>
      <c r="M892" s="244"/>
      <c r="N892" s="245"/>
      <c r="O892" s="92"/>
      <c r="P892" s="92"/>
      <c r="Q892" s="92"/>
      <c r="R892" s="92"/>
      <c r="S892" s="92"/>
      <c r="T892" s="93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T892" s="18" t="s">
        <v>176</v>
      </c>
      <c r="AU892" s="18" t="s">
        <v>85</v>
      </c>
    </row>
    <row r="893" s="14" customFormat="1">
      <c r="A893" s="14"/>
      <c r="B893" s="256"/>
      <c r="C893" s="257"/>
      <c r="D893" s="241" t="s">
        <v>178</v>
      </c>
      <c r="E893" s="257"/>
      <c r="F893" s="259" t="s">
        <v>1715</v>
      </c>
      <c r="G893" s="257"/>
      <c r="H893" s="260">
        <v>584.25900000000001</v>
      </c>
      <c r="I893" s="261"/>
      <c r="J893" s="257"/>
      <c r="K893" s="257"/>
      <c r="L893" s="262"/>
      <c r="M893" s="263"/>
      <c r="N893" s="264"/>
      <c r="O893" s="264"/>
      <c r="P893" s="264"/>
      <c r="Q893" s="264"/>
      <c r="R893" s="264"/>
      <c r="S893" s="264"/>
      <c r="T893" s="265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66" t="s">
        <v>178</v>
      </c>
      <c r="AU893" s="266" t="s">
        <v>85</v>
      </c>
      <c r="AV893" s="14" t="s">
        <v>85</v>
      </c>
      <c r="AW893" s="14" t="s">
        <v>4</v>
      </c>
      <c r="AX893" s="14" t="s">
        <v>83</v>
      </c>
      <c r="AY893" s="266" t="s">
        <v>168</v>
      </c>
    </row>
    <row r="894" s="2" customFormat="1" ht="24.15" customHeight="1">
      <c r="A894" s="39"/>
      <c r="B894" s="40"/>
      <c r="C894" s="228" t="s">
        <v>1716</v>
      </c>
      <c r="D894" s="228" t="s">
        <v>170</v>
      </c>
      <c r="E894" s="229" t="s">
        <v>1717</v>
      </c>
      <c r="F894" s="230" t="s">
        <v>1718</v>
      </c>
      <c r="G894" s="231" t="s">
        <v>114</v>
      </c>
      <c r="H894" s="232">
        <v>18.297999999999998</v>
      </c>
      <c r="I894" s="233"/>
      <c r="J894" s="234">
        <f>ROUND(I894*H894,2)</f>
        <v>0</v>
      </c>
      <c r="K894" s="230" t="s">
        <v>173</v>
      </c>
      <c r="L894" s="45"/>
      <c r="M894" s="235" t="s">
        <v>1</v>
      </c>
      <c r="N894" s="236" t="s">
        <v>41</v>
      </c>
      <c r="O894" s="92"/>
      <c r="P894" s="237">
        <f>O894*H894</f>
        <v>0</v>
      </c>
      <c r="Q894" s="237">
        <v>0.00040000000000000002</v>
      </c>
      <c r="R894" s="237">
        <f>Q894*H894</f>
        <v>0.0073191999999999997</v>
      </c>
      <c r="S894" s="237">
        <v>0</v>
      </c>
      <c r="T894" s="238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39" t="s">
        <v>298</v>
      </c>
      <c r="AT894" s="239" t="s">
        <v>170</v>
      </c>
      <c r="AU894" s="239" t="s">
        <v>85</v>
      </c>
      <c r="AY894" s="18" t="s">
        <v>168</v>
      </c>
      <c r="BE894" s="240">
        <f>IF(N894="základní",J894,0)</f>
        <v>0</v>
      </c>
      <c r="BF894" s="240">
        <f>IF(N894="snížená",J894,0)</f>
        <v>0</v>
      </c>
      <c r="BG894" s="240">
        <f>IF(N894="zákl. přenesená",J894,0)</f>
        <v>0</v>
      </c>
      <c r="BH894" s="240">
        <f>IF(N894="sníž. přenesená",J894,0)</f>
        <v>0</v>
      </c>
      <c r="BI894" s="240">
        <f>IF(N894="nulová",J894,0)</f>
        <v>0</v>
      </c>
      <c r="BJ894" s="18" t="s">
        <v>83</v>
      </c>
      <c r="BK894" s="240">
        <f>ROUND(I894*H894,2)</f>
        <v>0</v>
      </c>
      <c r="BL894" s="18" t="s">
        <v>298</v>
      </c>
      <c r="BM894" s="239" t="s">
        <v>1719</v>
      </c>
    </row>
    <row r="895" s="2" customFormat="1">
      <c r="A895" s="39"/>
      <c r="B895" s="40"/>
      <c r="C895" s="41"/>
      <c r="D895" s="241" t="s">
        <v>176</v>
      </c>
      <c r="E895" s="41"/>
      <c r="F895" s="242" t="s">
        <v>1720</v>
      </c>
      <c r="G895" s="41"/>
      <c r="H895" s="41"/>
      <c r="I895" s="243"/>
      <c r="J895" s="41"/>
      <c r="K895" s="41"/>
      <c r="L895" s="45"/>
      <c r="M895" s="244"/>
      <c r="N895" s="245"/>
      <c r="O895" s="92"/>
      <c r="P895" s="92"/>
      <c r="Q895" s="92"/>
      <c r="R895" s="92"/>
      <c r="S895" s="92"/>
      <c r="T895" s="93"/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T895" s="18" t="s">
        <v>176</v>
      </c>
      <c r="AU895" s="18" t="s">
        <v>85</v>
      </c>
    </row>
    <row r="896" s="13" customFormat="1">
      <c r="A896" s="13"/>
      <c r="B896" s="246"/>
      <c r="C896" s="247"/>
      <c r="D896" s="241" t="s">
        <v>178</v>
      </c>
      <c r="E896" s="248" t="s">
        <v>1</v>
      </c>
      <c r="F896" s="249" t="s">
        <v>1709</v>
      </c>
      <c r="G896" s="247"/>
      <c r="H896" s="248" t="s">
        <v>1</v>
      </c>
      <c r="I896" s="250"/>
      <c r="J896" s="247"/>
      <c r="K896" s="247"/>
      <c r="L896" s="251"/>
      <c r="M896" s="252"/>
      <c r="N896" s="253"/>
      <c r="O896" s="253"/>
      <c r="P896" s="253"/>
      <c r="Q896" s="253"/>
      <c r="R896" s="253"/>
      <c r="S896" s="253"/>
      <c r="T896" s="254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55" t="s">
        <v>178</v>
      </c>
      <c r="AU896" s="255" t="s">
        <v>85</v>
      </c>
      <c r="AV896" s="13" t="s">
        <v>83</v>
      </c>
      <c r="AW896" s="13" t="s">
        <v>32</v>
      </c>
      <c r="AX896" s="13" t="s">
        <v>76</v>
      </c>
      <c r="AY896" s="255" t="s">
        <v>168</v>
      </c>
    </row>
    <row r="897" s="14" customFormat="1">
      <c r="A897" s="14"/>
      <c r="B897" s="256"/>
      <c r="C897" s="257"/>
      <c r="D897" s="241" t="s">
        <v>178</v>
      </c>
      <c r="E897" s="258" t="s">
        <v>1</v>
      </c>
      <c r="F897" s="259" t="s">
        <v>1721</v>
      </c>
      <c r="G897" s="257"/>
      <c r="H897" s="260">
        <v>18.297999999999998</v>
      </c>
      <c r="I897" s="261"/>
      <c r="J897" s="257"/>
      <c r="K897" s="257"/>
      <c r="L897" s="262"/>
      <c r="M897" s="263"/>
      <c r="N897" s="264"/>
      <c r="O897" s="264"/>
      <c r="P897" s="264"/>
      <c r="Q897" s="264"/>
      <c r="R897" s="264"/>
      <c r="S897" s="264"/>
      <c r="T897" s="265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66" t="s">
        <v>178</v>
      </c>
      <c r="AU897" s="266" t="s">
        <v>85</v>
      </c>
      <c r="AV897" s="14" t="s">
        <v>85</v>
      </c>
      <c r="AW897" s="14" t="s">
        <v>32</v>
      </c>
      <c r="AX897" s="14" t="s">
        <v>76</v>
      </c>
      <c r="AY897" s="266" t="s">
        <v>168</v>
      </c>
    </row>
    <row r="898" s="15" customFormat="1">
      <c r="A898" s="15"/>
      <c r="B898" s="267"/>
      <c r="C898" s="268"/>
      <c r="D898" s="241" t="s">
        <v>178</v>
      </c>
      <c r="E898" s="269" t="s">
        <v>1</v>
      </c>
      <c r="F898" s="270" t="s">
        <v>183</v>
      </c>
      <c r="G898" s="268"/>
      <c r="H898" s="271">
        <v>18.297999999999998</v>
      </c>
      <c r="I898" s="272"/>
      <c r="J898" s="268"/>
      <c r="K898" s="268"/>
      <c r="L898" s="273"/>
      <c r="M898" s="274"/>
      <c r="N898" s="275"/>
      <c r="O898" s="275"/>
      <c r="P898" s="275"/>
      <c r="Q898" s="275"/>
      <c r="R898" s="275"/>
      <c r="S898" s="275"/>
      <c r="T898" s="276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T898" s="277" t="s">
        <v>178</v>
      </c>
      <c r="AU898" s="277" t="s">
        <v>85</v>
      </c>
      <c r="AV898" s="15" t="s">
        <v>174</v>
      </c>
      <c r="AW898" s="15" t="s">
        <v>32</v>
      </c>
      <c r="AX898" s="15" t="s">
        <v>83</v>
      </c>
      <c r="AY898" s="277" t="s">
        <v>168</v>
      </c>
    </row>
    <row r="899" s="2" customFormat="1" ht="55.5" customHeight="1">
      <c r="A899" s="39"/>
      <c r="B899" s="40"/>
      <c r="C899" s="278" t="s">
        <v>1722</v>
      </c>
      <c r="D899" s="278" t="s">
        <v>242</v>
      </c>
      <c r="E899" s="279" t="s">
        <v>1712</v>
      </c>
      <c r="F899" s="280" t="s">
        <v>1713</v>
      </c>
      <c r="G899" s="281" t="s">
        <v>114</v>
      </c>
      <c r="H899" s="282">
        <v>22.341999999999999</v>
      </c>
      <c r="I899" s="283"/>
      <c r="J899" s="284">
        <f>ROUND(I899*H899,2)</f>
        <v>0</v>
      </c>
      <c r="K899" s="280" t="s">
        <v>173</v>
      </c>
      <c r="L899" s="285"/>
      <c r="M899" s="286" t="s">
        <v>1</v>
      </c>
      <c r="N899" s="287" t="s">
        <v>41</v>
      </c>
      <c r="O899" s="92"/>
      <c r="P899" s="237">
        <f>O899*H899</f>
        <v>0</v>
      </c>
      <c r="Q899" s="237">
        <v>0.0047000000000000002</v>
      </c>
      <c r="R899" s="237">
        <f>Q899*H899</f>
        <v>0.1050074</v>
      </c>
      <c r="S899" s="237">
        <v>0</v>
      </c>
      <c r="T899" s="238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39" t="s">
        <v>443</v>
      </c>
      <c r="AT899" s="239" t="s">
        <v>242</v>
      </c>
      <c r="AU899" s="239" t="s">
        <v>85</v>
      </c>
      <c r="AY899" s="18" t="s">
        <v>168</v>
      </c>
      <c r="BE899" s="240">
        <f>IF(N899="základní",J899,0)</f>
        <v>0</v>
      </c>
      <c r="BF899" s="240">
        <f>IF(N899="snížená",J899,0)</f>
        <v>0</v>
      </c>
      <c r="BG899" s="240">
        <f>IF(N899="zákl. přenesená",J899,0)</f>
        <v>0</v>
      </c>
      <c r="BH899" s="240">
        <f>IF(N899="sníž. přenesená",J899,0)</f>
        <v>0</v>
      </c>
      <c r="BI899" s="240">
        <f>IF(N899="nulová",J899,0)</f>
        <v>0</v>
      </c>
      <c r="BJ899" s="18" t="s">
        <v>83</v>
      </c>
      <c r="BK899" s="240">
        <f>ROUND(I899*H899,2)</f>
        <v>0</v>
      </c>
      <c r="BL899" s="18" t="s">
        <v>298</v>
      </c>
      <c r="BM899" s="239" t="s">
        <v>1723</v>
      </c>
    </row>
    <row r="900" s="2" customFormat="1">
      <c r="A900" s="39"/>
      <c r="B900" s="40"/>
      <c r="C900" s="41"/>
      <c r="D900" s="241" t="s">
        <v>176</v>
      </c>
      <c r="E900" s="41"/>
      <c r="F900" s="242" t="s">
        <v>1713</v>
      </c>
      <c r="G900" s="41"/>
      <c r="H900" s="41"/>
      <c r="I900" s="243"/>
      <c r="J900" s="41"/>
      <c r="K900" s="41"/>
      <c r="L900" s="45"/>
      <c r="M900" s="244"/>
      <c r="N900" s="245"/>
      <c r="O900" s="92"/>
      <c r="P900" s="92"/>
      <c r="Q900" s="92"/>
      <c r="R900" s="92"/>
      <c r="S900" s="92"/>
      <c r="T900" s="93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T900" s="18" t="s">
        <v>176</v>
      </c>
      <c r="AU900" s="18" t="s">
        <v>85</v>
      </c>
    </row>
    <row r="901" s="14" customFormat="1">
      <c r="A901" s="14"/>
      <c r="B901" s="256"/>
      <c r="C901" s="257"/>
      <c r="D901" s="241" t="s">
        <v>178</v>
      </c>
      <c r="E901" s="257"/>
      <c r="F901" s="259" t="s">
        <v>1724</v>
      </c>
      <c r="G901" s="257"/>
      <c r="H901" s="260">
        <v>22.341999999999999</v>
      </c>
      <c r="I901" s="261"/>
      <c r="J901" s="257"/>
      <c r="K901" s="257"/>
      <c r="L901" s="262"/>
      <c r="M901" s="263"/>
      <c r="N901" s="264"/>
      <c r="O901" s="264"/>
      <c r="P901" s="264"/>
      <c r="Q901" s="264"/>
      <c r="R901" s="264"/>
      <c r="S901" s="264"/>
      <c r="T901" s="265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66" t="s">
        <v>178</v>
      </c>
      <c r="AU901" s="266" t="s">
        <v>85</v>
      </c>
      <c r="AV901" s="14" t="s">
        <v>85</v>
      </c>
      <c r="AW901" s="14" t="s">
        <v>4</v>
      </c>
      <c r="AX901" s="14" t="s">
        <v>83</v>
      </c>
      <c r="AY901" s="266" t="s">
        <v>168</v>
      </c>
    </row>
    <row r="902" s="2" customFormat="1" ht="33" customHeight="1">
      <c r="A902" s="39"/>
      <c r="B902" s="40"/>
      <c r="C902" s="228" t="s">
        <v>1725</v>
      </c>
      <c r="D902" s="228" t="s">
        <v>170</v>
      </c>
      <c r="E902" s="229" t="s">
        <v>1726</v>
      </c>
      <c r="F902" s="230" t="s">
        <v>1727</v>
      </c>
      <c r="G902" s="231" t="s">
        <v>1728</v>
      </c>
      <c r="H902" s="303"/>
      <c r="I902" s="233"/>
      <c r="J902" s="234">
        <f>ROUND(I902*H902,2)</f>
        <v>0</v>
      </c>
      <c r="K902" s="230" t="s">
        <v>173</v>
      </c>
      <c r="L902" s="45"/>
      <c r="M902" s="235" t="s">
        <v>1</v>
      </c>
      <c r="N902" s="236" t="s">
        <v>41</v>
      </c>
      <c r="O902" s="92"/>
      <c r="P902" s="237">
        <f>O902*H902</f>
        <v>0</v>
      </c>
      <c r="Q902" s="237">
        <v>0</v>
      </c>
      <c r="R902" s="237">
        <f>Q902*H902</f>
        <v>0</v>
      </c>
      <c r="S902" s="237">
        <v>0</v>
      </c>
      <c r="T902" s="238">
        <f>S902*H902</f>
        <v>0</v>
      </c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R902" s="239" t="s">
        <v>298</v>
      </c>
      <c r="AT902" s="239" t="s">
        <v>170</v>
      </c>
      <c r="AU902" s="239" t="s">
        <v>85</v>
      </c>
      <c r="AY902" s="18" t="s">
        <v>168</v>
      </c>
      <c r="BE902" s="240">
        <f>IF(N902="základní",J902,0)</f>
        <v>0</v>
      </c>
      <c r="BF902" s="240">
        <f>IF(N902="snížená",J902,0)</f>
        <v>0</v>
      </c>
      <c r="BG902" s="240">
        <f>IF(N902="zákl. přenesená",J902,0)</f>
        <v>0</v>
      </c>
      <c r="BH902" s="240">
        <f>IF(N902="sníž. přenesená",J902,0)</f>
        <v>0</v>
      </c>
      <c r="BI902" s="240">
        <f>IF(N902="nulová",J902,0)</f>
        <v>0</v>
      </c>
      <c r="BJ902" s="18" t="s">
        <v>83</v>
      </c>
      <c r="BK902" s="240">
        <f>ROUND(I902*H902,2)</f>
        <v>0</v>
      </c>
      <c r="BL902" s="18" t="s">
        <v>298</v>
      </c>
      <c r="BM902" s="239" t="s">
        <v>1729</v>
      </c>
    </row>
    <row r="903" s="2" customFormat="1">
      <c r="A903" s="39"/>
      <c r="B903" s="40"/>
      <c r="C903" s="41"/>
      <c r="D903" s="241" t="s">
        <v>176</v>
      </c>
      <c r="E903" s="41"/>
      <c r="F903" s="242" t="s">
        <v>1730</v>
      </c>
      <c r="G903" s="41"/>
      <c r="H903" s="41"/>
      <c r="I903" s="243"/>
      <c r="J903" s="41"/>
      <c r="K903" s="41"/>
      <c r="L903" s="45"/>
      <c r="M903" s="244"/>
      <c r="N903" s="245"/>
      <c r="O903" s="92"/>
      <c r="P903" s="92"/>
      <c r="Q903" s="92"/>
      <c r="R903" s="92"/>
      <c r="S903" s="92"/>
      <c r="T903" s="93"/>
      <c r="U903" s="39"/>
      <c r="V903" s="39"/>
      <c r="W903" s="39"/>
      <c r="X903" s="39"/>
      <c r="Y903" s="39"/>
      <c r="Z903" s="39"/>
      <c r="AA903" s="39"/>
      <c r="AB903" s="39"/>
      <c r="AC903" s="39"/>
      <c r="AD903" s="39"/>
      <c r="AE903" s="39"/>
      <c r="AT903" s="18" t="s">
        <v>176</v>
      </c>
      <c r="AU903" s="18" t="s">
        <v>85</v>
      </c>
    </row>
    <row r="904" s="12" customFormat="1" ht="22.8" customHeight="1">
      <c r="A904" s="12"/>
      <c r="B904" s="212"/>
      <c r="C904" s="213"/>
      <c r="D904" s="214" t="s">
        <v>75</v>
      </c>
      <c r="E904" s="226" t="s">
        <v>674</v>
      </c>
      <c r="F904" s="226" t="s">
        <v>675</v>
      </c>
      <c r="G904" s="213"/>
      <c r="H904" s="213"/>
      <c r="I904" s="216"/>
      <c r="J904" s="227">
        <f>BK904</f>
        <v>0</v>
      </c>
      <c r="K904" s="213"/>
      <c r="L904" s="218"/>
      <c r="M904" s="219"/>
      <c r="N904" s="220"/>
      <c r="O904" s="220"/>
      <c r="P904" s="221">
        <f>SUM(P905:P992)</f>
        <v>0</v>
      </c>
      <c r="Q904" s="220"/>
      <c r="R904" s="221">
        <f>SUM(R905:R992)</f>
        <v>5.2374283200000011</v>
      </c>
      <c r="S904" s="220"/>
      <c r="T904" s="222">
        <f>SUM(T905:T992)</f>
        <v>0</v>
      </c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R904" s="223" t="s">
        <v>85</v>
      </c>
      <c r="AT904" s="224" t="s">
        <v>75</v>
      </c>
      <c r="AU904" s="224" t="s">
        <v>83</v>
      </c>
      <c r="AY904" s="223" t="s">
        <v>168</v>
      </c>
      <c r="BK904" s="225">
        <f>SUM(BK905:BK992)</f>
        <v>0</v>
      </c>
    </row>
    <row r="905" s="2" customFormat="1" ht="37.8" customHeight="1">
      <c r="A905" s="39"/>
      <c r="B905" s="40"/>
      <c r="C905" s="228" t="s">
        <v>1731</v>
      </c>
      <c r="D905" s="228" t="s">
        <v>170</v>
      </c>
      <c r="E905" s="229" t="s">
        <v>1732</v>
      </c>
      <c r="F905" s="230" t="s">
        <v>1733</v>
      </c>
      <c r="G905" s="231" t="s">
        <v>114</v>
      </c>
      <c r="H905" s="232">
        <v>524.27999999999997</v>
      </c>
      <c r="I905" s="233"/>
      <c r="J905" s="234">
        <f>ROUND(I905*H905,2)</f>
        <v>0</v>
      </c>
      <c r="K905" s="230" t="s">
        <v>173</v>
      </c>
      <c r="L905" s="45"/>
      <c r="M905" s="235" t="s">
        <v>1</v>
      </c>
      <c r="N905" s="236" t="s">
        <v>41</v>
      </c>
      <c r="O905" s="92"/>
      <c r="P905" s="237">
        <f>O905*H905</f>
        <v>0</v>
      </c>
      <c r="Q905" s="237">
        <v>0</v>
      </c>
      <c r="R905" s="237">
        <f>Q905*H905</f>
        <v>0</v>
      </c>
      <c r="S905" s="237">
        <v>0</v>
      </c>
      <c r="T905" s="238">
        <f>S905*H905</f>
        <v>0</v>
      </c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R905" s="239" t="s">
        <v>298</v>
      </c>
      <c r="AT905" s="239" t="s">
        <v>170</v>
      </c>
      <c r="AU905" s="239" t="s">
        <v>85</v>
      </c>
      <c r="AY905" s="18" t="s">
        <v>168</v>
      </c>
      <c r="BE905" s="240">
        <f>IF(N905="základní",J905,0)</f>
        <v>0</v>
      </c>
      <c r="BF905" s="240">
        <f>IF(N905="snížená",J905,0)</f>
        <v>0</v>
      </c>
      <c r="BG905" s="240">
        <f>IF(N905="zákl. přenesená",J905,0)</f>
        <v>0</v>
      </c>
      <c r="BH905" s="240">
        <f>IF(N905="sníž. přenesená",J905,0)</f>
        <v>0</v>
      </c>
      <c r="BI905" s="240">
        <f>IF(N905="nulová",J905,0)</f>
        <v>0</v>
      </c>
      <c r="BJ905" s="18" t="s">
        <v>83</v>
      </c>
      <c r="BK905" s="240">
        <f>ROUND(I905*H905,2)</f>
        <v>0</v>
      </c>
      <c r="BL905" s="18" t="s">
        <v>298</v>
      </c>
      <c r="BM905" s="239" t="s">
        <v>1734</v>
      </c>
    </row>
    <row r="906" s="2" customFormat="1">
      <c r="A906" s="39"/>
      <c r="B906" s="40"/>
      <c r="C906" s="41"/>
      <c r="D906" s="241" t="s">
        <v>176</v>
      </c>
      <c r="E906" s="41"/>
      <c r="F906" s="242" t="s">
        <v>1733</v>
      </c>
      <c r="G906" s="41"/>
      <c r="H906" s="41"/>
      <c r="I906" s="243"/>
      <c r="J906" s="41"/>
      <c r="K906" s="41"/>
      <c r="L906" s="45"/>
      <c r="M906" s="244"/>
      <c r="N906" s="245"/>
      <c r="O906" s="92"/>
      <c r="P906" s="92"/>
      <c r="Q906" s="92"/>
      <c r="R906" s="92"/>
      <c r="S906" s="92"/>
      <c r="T906" s="93"/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T906" s="18" t="s">
        <v>176</v>
      </c>
      <c r="AU906" s="18" t="s">
        <v>85</v>
      </c>
    </row>
    <row r="907" s="14" customFormat="1">
      <c r="A907" s="14"/>
      <c r="B907" s="256"/>
      <c r="C907" s="257"/>
      <c r="D907" s="241" t="s">
        <v>178</v>
      </c>
      <c r="E907" s="258" t="s">
        <v>1</v>
      </c>
      <c r="F907" s="259" t="s">
        <v>920</v>
      </c>
      <c r="G907" s="257"/>
      <c r="H907" s="260">
        <v>444.69</v>
      </c>
      <c r="I907" s="261"/>
      <c r="J907" s="257"/>
      <c r="K907" s="257"/>
      <c r="L907" s="262"/>
      <c r="M907" s="263"/>
      <c r="N907" s="264"/>
      <c r="O907" s="264"/>
      <c r="P907" s="264"/>
      <c r="Q907" s="264"/>
      <c r="R907" s="264"/>
      <c r="S907" s="264"/>
      <c r="T907" s="265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66" t="s">
        <v>178</v>
      </c>
      <c r="AU907" s="266" t="s">
        <v>85</v>
      </c>
      <c r="AV907" s="14" t="s">
        <v>85</v>
      </c>
      <c r="AW907" s="14" t="s">
        <v>32</v>
      </c>
      <c r="AX907" s="14" t="s">
        <v>76</v>
      </c>
      <c r="AY907" s="266" t="s">
        <v>168</v>
      </c>
    </row>
    <row r="908" s="14" customFormat="1">
      <c r="A908" s="14"/>
      <c r="B908" s="256"/>
      <c r="C908" s="257"/>
      <c r="D908" s="241" t="s">
        <v>178</v>
      </c>
      <c r="E908" s="258" t="s">
        <v>1</v>
      </c>
      <c r="F908" s="259" t="s">
        <v>1735</v>
      </c>
      <c r="G908" s="257"/>
      <c r="H908" s="260">
        <v>59.640000000000001</v>
      </c>
      <c r="I908" s="261"/>
      <c r="J908" s="257"/>
      <c r="K908" s="257"/>
      <c r="L908" s="262"/>
      <c r="M908" s="263"/>
      <c r="N908" s="264"/>
      <c r="O908" s="264"/>
      <c r="P908" s="264"/>
      <c r="Q908" s="264"/>
      <c r="R908" s="264"/>
      <c r="S908" s="264"/>
      <c r="T908" s="265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66" t="s">
        <v>178</v>
      </c>
      <c r="AU908" s="266" t="s">
        <v>85</v>
      </c>
      <c r="AV908" s="14" t="s">
        <v>85</v>
      </c>
      <c r="AW908" s="14" t="s">
        <v>32</v>
      </c>
      <c r="AX908" s="14" t="s">
        <v>76</v>
      </c>
      <c r="AY908" s="266" t="s">
        <v>168</v>
      </c>
    </row>
    <row r="909" s="14" customFormat="1">
      <c r="A909" s="14"/>
      <c r="B909" s="256"/>
      <c r="C909" s="257"/>
      <c r="D909" s="241" t="s">
        <v>178</v>
      </c>
      <c r="E909" s="258" t="s">
        <v>1</v>
      </c>
      <c r="F909" s="259" t="s">
        <v>926</v>
      </c>
      <c r="G909" s="257"/>
      <c r="H909" s="260">
        <v>19.949999999999999</v>
      </c>
      <c r="I909" s="261"/>
      <c r="J909" s="257"/>
      <c r="K909" s="257"/>
      <c r="L909" s="262"/>
      <c r="M909" s="263"/>
      <c r="N909" s="264"/>
      <c r="O909" s="264"/>
      <c r="P909" s="264"/>
      <c r="Q909" s="264"/>
      <c r="R909" s="264"/>
      <c r="S909" s="264"/>
      <c r="T909" s="265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66" t="s">
        <v>178</v>
      </c>
      <c r="AU909" s="266" t="s">
        <v>85</v>
      </c>
      <c r="AV909" s="14" t="s">
        <v>85</v>
      </c>
      <c r="AW909" s="14" t="s">
        <v>32</v>
      </c>
      <c r="AX909" s="14" t="s">
        <v>76</v>
      </c>
      <c r="AY909" s="266" t="s">
        <v>168</v>
      </c>
    </row>
    <row r="910" s="15" customFormat="1">
      <c r="A910" s="15"/>
      <c r="B910" s="267"/>
      <c r="C910" s="268"/>
      <c r="D910" s="241" t="s">
        <v>178</v>
      </c>
      <c r="E910" s="269" t="s">
        <v>1</v>
      </c>
      <c r="F910" s="270" t="s">
        <v>183</v>
      </c>
      <c r="G910" s="268"/>
      <c r="H910" s="271">
        <v>524.27999999999997</v>
      </c>
      <c r="I910" s="272"/>
      <c r="J910" s="268"/>
      <c r="K910" s="268"/>
      <c r="L910" s="273"/>
      <c r="M910" s="274"/>
      <c r="N910" s="275"/>
      <c r="O910" s="275"/>
      <c r="P910" s="275"/>
      <c r="Q910" s="275"/>
      <c r="R910" s="275"/>
      <c r="S910" s="275"/>
      <c r="T910" s="276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T910" s="277" t="s">
        <v>178</v>
      </c>
      <c r="AU910" s="277" t="s">
        <v>85</v>
      </c>
      <c r="AV910" s="15" t="s">
        <v>174</v>
      </c>
      <c r="AW910" s="15" t="s">
        <v>32</v>
      </c>
      <c r="AX910" s="15" t="s">
        <v>83</v>
      </c>
      <c r="AY910" s="277" t="s">
        <v>168</v>
      </c>
    </row>
    <row r="911" s="2" customFormat="1" ht="16.5" customHeight="1">
      <c r="A911" s="39"/>
      <c r="B911" s="40"/>
      <c r="C911" s="278" t="s">
        <v>1736</v>
      </c>
      <c r="D911" s="278" t="s">
        <v>242</v>
      </c>
      <c r="E911" s="279" t="s">
        <v>1737</v>
      </c>
      <c r="F911" s="280" t="s">
        <v>1738</v>
      </c>
      <c r="G911" s="281" t="s">
        <v>225</v>
      </c>
      <c r="H911" s="282">
        <v>0.20999999999999999</v>
      </c>
      <c r="I911" s="283"/>
      <c r="J911" s="284">
        <f>ROUND(I911*H911,2)</f>
        <v>0</v>
      </c>
      <c r="K911" s="280" t="s">
        <v>173</v>
      </c>
      <c r="L911" s="285"/>
      <c r="M911" s="286" t="s">
        <v>1</v>
      </c>
      <c r="N911" s="287" t="s">
        <v>41</v>
      </c>
      <c r="O911" s="92"/>
      <c r="P911" s="237">
        <f>O911*H911</f>
        <v>0</v>
      </c>
      <c r="Q911" s="237">
        <v>1</v>
      </c>
      <c r="R911" s="237">
        <f>Q911*H911</f>
        <v>0.20999999999999999</v>
      </c>
      <c r="S911" s="237">
        <v>0</v>
      </c>
      <c r="T911" s="238">
        <f>S911*H911</f>
        <v>0</v>
      </c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R911" s="239" t="s">
        <v>443</v>
      </c>
      <c r="AT911" s="239" t="s">
        <v>242</v>
      </c>
      <c r="AU911" s="239" t="s">
        <v>85</v>
      </c>
      <c r="AY911" s="18" t="s">
        <v>168</v>
      </c>
      <c r="BE911" s="240">
        <f>IF(N911="základní",J911,0)</f>
        <v>0</v>
      </c>
      <c r="BF911" s="240">
        <f>IF(N911="snížená",J911,0)</f>
        <v>0</v>
      </c>
      <c r="BG911" s="240">
        <f>IF(N911="zákl. přenesená",J911,0)</f>
        <v>0</v>
      </c>
      <c r="BH911" s="240">
        <f>IF(N911="sníž. přenesená",J911,0)</f>
        <v>0</v>
      </c>
      <c r="BI911" s="240">
        <f>IF(N911="nulová",J911,0)</f>
        <v>0</v>
      </c>
      <c r="BJ911" s="18" t="s">
        <v>83</v>
      </c>
      <c r="BK911" s="240">
        <f>ROUND(I911*H911,2)</f>
        <v>0</v>
      </c>
      <c r="BL911" s="18" t="s">
        <v>298</v>
      </c>
      <c r="BM911" s="239" t="s">
        <v>1739</v>
      </c>
    </row>
    <row r="912" s="2" customFormat="1">
      <c r="A912" s="39"/>
      <c r="B912" s="40"/>
      <c r="C912" s="41"/>
      <c r="D912" s="241" t="s">
        <v>176</v>
      </c>
      <c r="E912" s="41"/>
      <c r="F912" s="242" t="s">
        <v>1738</v>
      </c>
      <c r="G912" s="41"/>
      <c r="H912" s="41"/>
      <c r="I912" s="243"/>
      <c r="J912" s="41"/>
      <c r="K912" s="41"/>
      <c r="L912" s="45"/>
      <c r="M912" s="244"/>
      <c r="N912" s="245"/>
      <c r="O912" s="92"/>
      <c r="P912" s="92"/>
      <c r="Q912" s="92"/>
      <c r="R912" s="92"/>
      <c r="S912" s="92"/>
      <c r="T912" s="93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T912" s="18" t="s">
        <v>176</v>
      </c>
      <c r="AU912" s="18" t="s">
        <v>85</v>
      </c>
    </row>
    <row r="913" s="13" customFormat="1">
      <c r="A913" s="13"/>
      <c r="B913" s="246"/>
      <c r="C913" s="247"/>
      <c r="D913" s="241" t="s">
        <v>178</v>
      </c>
      <c r="E913" s="248" t="s">
        <v>1</v>
      </c>
      <c r="F913" s="249" t="s">
        <v>1740</v>
      </c>
      <c r="G913" s="247"/>
      <c r="H913" s="248" t="s">
        <v>1</v>
      </c>
      <c r="I913" s="250"/>
      <c r="J913" s="247"/>
      <c r="K913" s="247"/>
      <c r="L913" s="251"/>
      <c r="M913" s="252"/>
      <c r="N913" s="253"/>
      <c r="O913" s="253"/>
      <c r="P913" s="253"/>
      <c r="Q913" s="253"/>
      <c r="R913" s="253"/>
      <c r="S913" s="253"/>
      <c r="T913" s="254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55" t="s">
        <v>178</v>
      </c>
      <c r="AU913" s="255" t="s">
        <v>85</v>
      </c>
      <c r="AV913" s="13" t="s">
        <v>83</v>
      </c>
      <c r="AW913" s="13" t="s">
        <v>32</v>
      </c>
      <c r="AX913" s="13" t="s">
        <v>76</v>
      </c>
      <c r="AY913" s="255" t="s">
        <v>168</v>
      </c>
    </row>
    <row r="914" s="14" customFormat="1">
      <c r="A914" s="14"/>
      <c r="B914" s="256"/>
      <c r="C914" s="257"/>
      <c r="D914" s="241" t="s">
        <v>178</v>
      </c>
      <c r="E914" s="258" t="s">
        <v>1</v>
      </c>
      <c r="F914" s="259" t="s">
        <v>1741</v>
      </c>
      <c r="G914" s="257"/>
      <c r="H914" s="260">
        <v>0.17799999999999999</v>
      </c>
      <c r="I914" s="261"/>
      <c r="J914" s="257"/>
      <c r="K914" s="257"/>
      <c r="L914" s="262"/>
      <c r="M914" s="263"/>
      <c r="N914" s="264"/>
      <c r="O914" s="264"/>
      <c r="P914" s="264"/>
      <c r="Q914" s="264"/>
      <c r="R914" s="264"/>
      <c r="S914" s="264"/>
      <c r="T914" s="265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66" t="s">
        <v>178</v>
      </c>
      <c r="AU914" s="266" t="s">
        <v>85</v>
      </c>
      <c r="AV914" s="14" t="s">
        <v>85</v>
      </c>
      <c r="AW914" s="14" t="s">
        <v>32</v>
      </c>
      <c r="AX914" s="14" t="s">
        <v>76</v>
      </c>
      <c r="AY914" s="266" t="s">
        <v>168</v>
      </c>
    </row>
    <row r="915" s="14" customFormat="1">
      <c r="A915" s="14"/>
      <c r="B915" s="256"/>
      <c r="C915" s="257"/>
      <c r="D915" s="241" t="s">
        <v>178</v>
      </c>
      <c r="E915" s="258" t="s">
        <v>1</v>
      </c>
      <c r="F915" s="259" t="s">
        <v>1742</v>
      </c>
      <c r="G915" s="257"/>
      <c r="H915" s="260">
        <v>0.024</v>
      </c>
      <c r="I915" s="261"/>
      <c r="J915" s="257"/>
      <c r="K915" s="257"/>
      <c r="L915" s="262"/>
      <c r="M915" s="263"/>
      <c r="N915" s="264"/>
      <c r="O915" s="264"/>
      <c r="P915" s="264"/>
      <c r="Q915" s="264"/>
      <c r="R915" s="264"/>
      <c r="S915" s="264"/>
      <c r="T915" s="265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66" t="s">
        <v>178</v>
      </c>
      <c r="AU915" s="266" t="s">
        <v>85</v>
      </c>
      <c r="AV915" s="14" t="s">
        <v>85</v>
      </c>
      <c r="AW915" s="14" t="s">
        <v>32</v>
      </c>
      <c r="AX915" s="14" t="s">
        <v>76</v>
      </c>
      <c r="AY915" s="266" t="s">
        <v>168</v>
      </c>
    </row>
    <row r="916" s="14" customFormat="1">
      <c r="A916" s="14"/>
      <c r="B916" s="256"/>
      <c r="C916" s="257"/>
      <c r="D916" s="241" t="s">
        <v>178</v>
      </c>
      <c r="E916" s="258" t="s">
        <v>1</v>
      </c>
      <c r="F916" s="259" t="s">
        <v>1743</v>
      </c>
      <c r="G916" s="257"/>
      <c r="H916" s="260">
        <v>0.0080000000000000002</v>
      </c>
      <c r="I916" s="261"/>
      <c r="J916" s="257"/>
      <c r="K916" s="257"/>
      <c r="L916" s="262"/>
      <c r="M916" s="263"/>
      <c r="N916" s="264"/>
      <c r="O916" s="264"/>
      <c r="P916" s="264"/>
      <c r="Q916" s="264"/>
      <c r="R916" s="264"/>
      <c r="S916" s="264"/>
      <c r="T916" s="265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66" t="s">
        <v>178</v>
      </c>
      <c r="AU916" s="266" t="s">
        <v>85</v>
      </c>
      <c r="AV916" s="14" t="s">
        <v>85</v>
      </c>
      <c r="AW916" s="14" t="s">
        <v>32</v>
      </c>
      <c r="AX916" s="14" t="s">
        <v>76</v>
      </c>
      <c r="AY916" s="266" t="s">
        <v>168</v>
      </c>
    </row>
    <row r="917" s="15" customFormat="1">
      <c r="A917" s="15"/>
      <c r="B917" s="267"/>
      <c r="C917" s="268"/>
      <c r="D917" s="241" t="s">
        <v>178</v>
      </c>
      <c r="E917" s="269" t="s">
        <v>1</v>
      </c>
      <c r="F917" s="270" t="s">
        <v>183</v>
      </c>
      <c r="G917" s="268"/>
      <c r="H917" s="271">
        <v>0.20999999999999999</v>
      </c>
      <c r="I917" s="272"/>
      <c r="J917" s="268"/>
      <c r="K917" s="268"/>
      <c r="L917" s="273"/>
      <c r="M917" s="274"/>
      <c r="N917" s="275"/>
      <c r="O917" s="275"/>
      <c r="P917" s="275"/>
      <c r="Q917" s="275"/>
      <c r="R917" s="275"/>
      <c r="S917" s="275"/>
      <c r="T917" s="276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T917" s="277" t="s">
        <v>178</v>
      </c>
      <c r="AU917" s="277" t="s">
        <v>85</v>
      </c>
      <c r="AV917" s="15" t="s">
        <v>174</v>
      </c>
      <c r="AW917" s="15" t="s">
        <v>32</v>
      </c>
      <c r="AX917" s="15" t="s">
        <v>83</v>
      </c>
      <c r="AY917" s="277" t="s">
        <v>168</v>
      </c>
    </row>
    <row r="918" s="13" customFormat="1">
      <c r="A918" s="13"/>
      <c r="B918" s="246"/>
      <c r="C918" s="247"/>
      <c r="D918" s="241" t="s">
        <v>178</v>
      </c>
      <c r="E918" s="248" t="s">
        <v>1</v>
      </c>
      <c r="F918" s="249" t="s">
        <v>1744</v>
      </c>
      <c r="G918" s="247"/>
      <c r="H918" s="248" t="s">
        <v>1</v>
      </c>
      <c r="I918" s="250"/>
      <c r="J918" s="247"/>
      <c r="K918" s="247"/>
      <c r="L918" s="251"/>
      <c r="M918" s="252"/>
      <c r="N918" s="253"/>
      <c r="O918" s="253"/>
      <c r="P918" s="253"/>
      <c r="Q918" s="253"/>
      <c r="R918" s="253"/>
      <c r="S918" s="253"/>
      <c r="T918" s="254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55" t="s">
        <v>178</v>
      </c>
      <c r="AU918" s="255" t="s">
        <v>85</v>
      </c>
      <c r="AV918" s="13" t="s">
        <v>83</v>
      </c>
      <c r="AW918" s="13" t="s">
        <v>32</v>
      </c>
      <c r="AX918" s="13" t="s">
        <v>76</v>
      </c>
      <c r="AY918" s="255" t="s">
        <v>168</v>
      </c>
    </row>
    <row r="919" s="2" customFormat="1" ht="24.15" customHeight="1">
      <c r="A919" s="39"/>
      <c r="B919" s="40"/>
      <c r="C919" s="228" t="s">
        <v>1745</v>
      </c>
      <c r="D919" s="228" t="s">
        <v>170</v>
      </c>
      <c r="E919" s="229" t="s">
        <v>1746</v>
      </c>
      <c r="F919" s="230" t="s">
        <v>1747</v>
      </c>
      <c r="G919" s="231" t="s">
        <v>114</v>
      </c>
      <c r="H919" s="232">
        <v>524.27999999999997</v>
      </c>
      <c r="I919" s="233"/>
      <c r="J919" s="234">
        <f>ROUND(I919*H919,2)</f>
        <v>0</v>
      </c>
      <c r="K919" s="230" t="s">
        <v>173</v>
      </c>
      <c r="L919" s="45"/>
      <c r="M919" s="235" t="s">
        <v>1</v>
      </c>
      <c r="N919" s="236" t="s">
        <v>41</v>
      </c>
      <c r="O919" s="92"/>
      <c r="P919" s="237">
        <f>O919*H919</f>
        <v>0</v>
      </c>
      <c r="Q919" s="237">
        <v>0.00088000000000000003</v>
      </c>
      <c r="R919" s="237">
        <f>Q919*H919</f>
        <v>0.46136640000000001</v>
      </c>
      <c r="S919" s="237">
        <v>0</v>
      </c>
      <c r="T919" s="238">
        <f>S919*H919</f>
        <v>0</v>
      </c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R919" s="239" t="s">
        <v>298</v>
      </c>
      <c r="AT919" s="239" t="s">
        <v>170</v>
      </c>
      <c r="AU919" s="239" t="s">
        <v>85</v>
      </c>
      <c r="AY919" s="18" t="s">
        <v>168</v>
      </c>
      <c r="BE919" s="240">
        <f>IF(N919="základní",J919,0)</f>
        <v>0</v>
      </c>
      <c r="BF919" s="240">
        <f>IF(N919="snížená",J919,0)</f>
        <v>0</v>
      </c>
      <c r="BG919" s="240">
        <f>IF(N919="zákl. přenesená",J919,0)</f>
        <v>0</v>
      </c>
      <c r="BH919" s="240">
        <f>IF(N919="sníž. přenesená",J919,0)</f>
        <v>0</v>
      </c>
      <c r="BI919" s="240">
        <f>IF(N919="nulová",J919,0)</f>
        <v>0</v>
      </c>
      <c r="BJ919" s="18" t="s">
        <v>83</v>
      </c>
      <c r="BK919" s="240">
        <f>ROUND(I919*H919,2)</f>
        <v>0</v>
      </c>
      <c r="BL919" s="18" t="s">
        <v>298</v>
      </c>
      <c r="BM919" s="239" t="s">
        <v>1748</v>
      </c>
    </row>
    <row r="920" s="2" customFormat="1">
      <c r="A920" s="39"/>
      <c r="B920" s="40"/>
      <c r="C920" s="41"/>
      <c r="D920" s="241" t="s">
        <v>176</v>
      </c>
      <c r="E920" s="41"/>
      <c r="F920" s="242" t="s">
        <v>1749</v>
      </c>
      <c r="G920" s="41"/>
      <c r="H920" s="41"/>
      <c r="I920" s="243"/>
      <c r="J920" s="41"/>
      <c r="K920" s="41"/>
      <c r="L920" s="45"/>
      <c r="M920" s="244"/>
      <c r="N920" s="245"/>
      <c r="O920" s="92"/>
      <c r="P920" s="92"/>
      <c r="Q920" s="92"/>
      <c r="R920" s="92"/>
      <c r="S920" s="92"/>
      <c r="T920" s="93"/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T920" s="18" t="s">
        <v>176</v>
      </c>
      <c r="AU920" s="18" t="s">
        <v>85</v>
      </c>
    </row>
    <row r="921" s="14" customFormat="1">
      <c r="A921" s="14"/>
      <c r="B921" s="256"/>
      <c r="C921" s="257"/>
      <c r="D921" s="241" t="s">
        <v>178</v>
      </c>
      <c r="E921" s="258" t="s">
        <v>1</v>
      </c>
      <c r="F921" s="259" t="s">
        <v>920</v>
      </c>
      <c r="G921" s="257"/>
      <c r="H921" s="260">
        <v>444.69</v>
      </c>
      <c r="I921" s="261"/>
      <c r="J921" s="257"/>
      <c r="K921" s="257"/>
      <c r="L921" s="262"/>
      <c r="M921" s="263"/>
      <c r="N921" s="264"/>
      <c r="O921" s="264"/>
      <c r="P921" s="264"/>
      <c r="Q921" s="264"/>
      <c r="R921" s="264"/>
      <c r="S921" s="264"/>
      <c r="T921" s="265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66" t="s">
        <v>178</v>
      </c>
      <c r="AU921" s="266" t="s">
        <v>85</v>
      </c>
      <c r="AV921" s="14" t="s">
        <v>85</v>
      </c>
      <c r="AW921" s="14" t="s">
        <v>32</v>
      </c>
      <c r="AX921" s="14" t="s">
        <v>76</v>
      </c>
      <c r="AY921" s="266" t="s">
        <v>168</v>
      </c>
    </row>
    <row r="922" s="14" customFormat="1">
      <c r="A922" s="14"/>
      <c r="B922" s="256"/>
      <c r="C922" s="257"/>
      <c r="D922" s="241" t="s">
        <v>178</v>
      </c>
      <c r="E922" s="258" t="s">
        <v>1</v>
      </c>
      <c r="F922" s="259" t="s">
        <v>1735</v>
      </c>
      <c r="G922" s="257"/>
      <c r="H922" s="260">
        <v>59.640000000000001</v>
      </c>
      <c r="I922" s="261"/>
      <c r="J922" s="257"/>
      <c r="K922" s="257"/>
      <c r="L922" s="262"/>
      <c r="M922" s="263"/>
      <c r="N922" s="264"/>
      <c r="O922" s="264"/>
      <c r="P922" s="264"/>
      <c r="Q922" s="264"/>
      <c r="R922" s="264"/>
      <c r="S922" s="264"/>
      <c r="T922" s="265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66" t="s">
        <v>178</v>
      </c>
      <c r="AU922" s="266" t="s">
        <v>85</v>
      </c>
      <c r="AV922" s="14" t="s">
        <v>85</v>
      </c>
      <c r="AW922" s="14" t="s">
        <v>32</v>
      </c>
      <c r="AX922" s="14" t="s">
        <v>76</v>
      </c>
      <c r="AY922" s="266" t="s">
        <v>168</v>
      </c>
    </row>
    <row r="923" s="14" customFormat="1">
      <c r="A923" s="14"/>
      <c r="B923" s="256"/>
      <c r="C923" s="257"/>
      <c r="D923" s="241" t="s">
        <v>178</v>
      </c>
      <c r="E923" s="258" t="s">
        <v>1</v>
      </c>
      <c r="F923" s="259" t="s">
        <v>926</v>
      </c>
      <c r="G923" s="257"/>
      <c r="H923" s="260">
        <v>19.949999999999999</v>
      </c>
      <c r="I923" s="261"/>
      <c r="J923" s="257"/>
      <c r="K923" s="257"/>
      <c r="L923" s="262"/>
      <c r="M923" s="263"/>
      <c r="N923" s="264"/>
      <c r="O923" s="264"/>
      <c r="P923" s="264"/>
      <c r="Q923" s="264"/>
      <c r="R923" s="264"/>
      <c r="S923" s="264"/>
      <c r="T923" s="265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66" t="s">
        <v>178</v>
      </c>
      <c r="AU923" s="266" t="s">
        <v>85</v>
      </c>
      <c r="AV923" s="14" t="s">
        <v>85</v>
      </c>
      <c r="AW923" s="14" t="s">
        <v>32</v>
      </c>
      <c r="AX923" s="14" t="s">
        <v>76</v>
      </c>
      <c r="AY923" s="266" t="s">
        <v>168</v>
      </c>
    </row>
    <row r="924" s="15" customFormat="1">
      <c r="A924" s="15"/>
      <c r="B924" s="267"/>
      <c r="C924" s="268"/>
      <c r="D924" s="241" t="s">
        <v>178</v>
      </c>
      <c r="E924" s="269" t="s">
        <v>1</v>
      </c>
      <c r="F924" s="270" t="s">
        <v>183</v>
      </c>
      <c r="G924" s="268"/>
      <c r="H924" s="271">
        <v>524.27999999999997</v>
      </c>
      <c r="I924" s="272"/>
      <c r="J924" s="268"/>
      <c r="K924" s="268"/>
      <c r="L924" s="273"/>
      <c r="M924" s="274"/>
      <c r="N924" s="275"/>
      <c r="O924" s="275"/>
      <c r="P924" s="275"/>
      <c r="Q924" s="275"/>
      <c r="R924" s="275"/>
      <c r="S924" s="275"/>
      <c r="T924" s="276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T924" s="277" t="s">
        <v>178</v>
      </c>
      <c r="AU924" s="277" t="s">
        <v>85</v>
      </c>
      <c r="AV924" s="15" t="s">
        <v>174</v>
      </c>
      <c r="AW924" s="15" t="s">
        <v>32</v>
      </c>
      <c r="AX924" s="15" t="s">
        <v>83</v>
      </c>
      <c r="AY924" s="277" t="s">
        <v>168</v>
      </c>
    </row>
    <row r="925" s="2" customFormat="1" ht="44.25" customHeight="1">
      <c r="A925" s="39"/>
      <c r="B925" s="40"/>
      <c r="C925" s="278" t="s">
        <v>1750</v>
      </c>
      <c r="D925" s="278" t="s">
        <v>242</v>
      </c>
      <c r="E925" s="279" t="s">
        <v>1751</v>
      </c>
      <c r="F925" s="280" t="s">
        <v>1752</v>
      </c>
      <c r="G925" s="281" t="s">
        <v>114</v>
      </c>
      <c r="H925" s="282">
        <v>602.923</v>
      </c>
      <c r="I925" s="283"/>
      <c r="J925" s="284">
        <f>ROUND(I925*H925,2)</f>
        <v>0</v>
      </c>
      <c r="K925" s="280" t="s">
        <v>173</v>
      </c>
      <c r="L925" s="285"/>
      <c r="M925" s="286" t="s">
        <v>1</v>
      </c>
      <c r="N925" s="287" t="s">
        <v>41</v>
      </c>
      <c r="O925" s="92"/>
      <c r="P925" s="237">
        <f>O925*H925</f>
        <v>0</v>
      </c>
      <c r="Q925" s="237">
        <v>0.0054000000000000003</v>
      </c>
      <c r="R925" s="237">
        <f>Q925*H925</f>
        <v>3.2557842000000004</v>
      </c>
      <c r="S925" s="237">
        <v>0</v>
      </c>
      <c r="T925" s="238">
        <f>S925*H925</f>
        <v>0</v>
      </c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R925" s="239" t="s">
        <v>443</v>
      </c>
      <c r="AT925" s="239" t="s">
        <v>242</v>
      </c>
      <c r="AU925" s="239" t="s">
        <v>85</v>
      </c>
      <c r="AY925" s="18" t="s">
        <v>168</v>
      </c>
      <c r="BE925" s="240">
        <f>IF(N925="základní",J925,0)</f>
        <v>0</v>
      </c>
      <c r="BF925" s="240">
        <f>IF(N925="snížená",J925,0)</f>
        <v>0</v>
      </c>
      <c r="BG925" s="240">
        <f>IF(N925="zákl. přenesená",J925,0)</f>
        <v>0</v>
      </c>
      <c r="BH925" s="240">
        <f>IF(N925="sníž. přenesená",J925,0)</f>
        <v>0</v>
      </c>
      <c r="BI925" s="240">
        <f>IF(N925="nulová",J925,0)</f>
        <v>0</v>
      </c>
      <c r="BJ925" s="18" t="s">
        <v>83</v>
      </c>
      <c r="BK925" s="240">
        <f>ROUND(I925*H925,2)</f>
        <v>0</v>
      </c>
      <c r="BL925" s="18" t="s">
        <v>298</v>
      </c>
      <c r="BM925" s="239" t="s">
        <v>1753</v>
      </c>
    </row>
    <row r="926" s="2" customFormat="1">
      <c r="A926" s="39"/>
      <c r="B926" s="40"/>
      <c r="C926" s="41"/>
      <c r="D926" s="241" t="s">
        <v>176</v>
      </c>
      <c r="E926" s="41"/>
      <c r="F926" s="242" t="s">
        <v>1752</v>
      </c>
      <c r="G926" s="41"/>
      <c r="H926" s="41"/>
      <c r="I926" s="243"/>
      <c r="J926" s="41"/>
      <c r="K926" s="41"/>
      <c r="L926" s="45"/>
      <c r="M926" s="244"/>
      <c r="N926" s="245"/>
      <c r="O926" s="92"/>
      <c r="P926" s="92"/>
      <c r="Q926" s="92"/>
      <c r="R926" s="92"/>
      <c r="S926" s="92"/>
      <c r="T926" s="93"/>
      <c r="U926" s="39"/>
      <c r="V926" s="39"/>
      <c r="W926" s="39"/>
      <c r="X926" s="39"/>
      <c r="Y926" s="39"/>
      <c r="Z926" s="39"/>
      <c r="AA926" s="39"/>
      <c r="AB926" s="39"/>
      <c r="AC926" s="39"/>
      <c r="AD926" s="39"/>
      <c r="AE926" s="39"/>
      <c r="AT926" s="18" t="s">
        <v>176</v>
      </c>
      <c r="AU926" s="18" t="s">
        <v>85</v>
      </c>
    </row>
    <row r="927" s="13" customFormat="1">
      <c r="A927" s="13"/>
      <c r="B927" s="246"/>
      <c r="C927" s="247"/>
      <c r="D927" s="241" t="s">
        <v>178</v>
      </c>
      <c r="E927" s="248" t="s">
        <v>1</v>
      </c>
      <c r="F927" s="249" t="s">
        <v>1740</v>
      </c>
      <c r="G927" s="247"/>
      <c r="H927" s="248" t="s">
        <v>1</v>
      </c>
      <c r="I927" s="250"/>
      <c r="J927" s="247"/>
      <c r="K927" s="247"/>
      <c r="L927" s="251"/>
      <c r="M927" s="252"/>
      <c r="N927" s="253"/>
      <c r="O927" s="253"/>
      <c r="P927" s="253"/>
      <c r="Q927" s="253"/>
      <c r="R927" s="253"/>
      <c r="S927" s="253"/>
      <c r="T927" s="254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55" t="s">
        <v>178</v>
      </c>
      <c r="AU927" s="255" t="s">
        <v>85</v>
      </c>
      <c r="AV927" s="13" t="s">
        <v>83</v>
      </c>
      <c r="AW927" s="13" t="s">
        <v>32</v>
      </c>
      <c r="AX927" s="13" t="s">
        <v>76</v>
      </c>
      <c r="AY927" s="255" t="s">
        <v>168</v>
      </c>
    </row>
    <row r="928" s="14" customFormat="1">
      <c r="A928" s="14"/>
      <c r="B928" s="256"/>
      <c r="C928" s="257"/>
      <c r="D928" s="241" t="s">
        <v>178</v>
      </c>
      <c r="E928" s="258" t="s">
        <v>1</v>
      </c>
      <c r="F928" s="259" t="s">
        <v>1754</v>
      </c>
      <c r="G928" s="257"/>
      <c r="H928" s="260">
        <v>511.39400000000001</v>
      </c>
      <c r="I928" s="261"/>
      <c r="J928" s="257"/>
      <c r="K928" s="257"/>
      <c r="L928" s="262"/>
      <c r="M928" s="263"/>
      <c r="N928" s="264"/>
      <c r="O928" s="264"/>
      <c r="P928" s="264"/>
      <c r="Q928" s="264"/>
      <c r="R928" s="264"/>
      <c r="S928" s="264"/>
      <c r="T928" s="265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66" t="s">
        <v>178</v>
      </c>
      <c r="AU928" s="266" t="s">
        <v>85</v>
      </c>
      <c r="AV928" s="14" t="s">
        <v>85</v>
      </c>
      <c r="AW928" s="14" t="s">
        <v>32</v>
      </c>
      <c r="AX928" s="14" t="s">
        <v>76</v>
      </c>
      <c r="AY928" s="266" t="s">
        <v>168</v>
      </c>
    </row>
    <row r="929" s="14" customFormat="1">
      <c r="A929" s="14"/>
      <c r="B929" s="256"/>
      <c r="C929" s="257"/>
      <c r="D929" s="241" t="s">
        <v>178</v>
      </c>
      <c r="E929" s="258" t="s">
        <v>1</v>
      </c>
      <c r="F929" s="259" t="s">
        <v>1755</v>
      </c>
      <c r="G929" s="257"/>
      <c r="H929" s="260">
        <v>68.585999999999999</v>
      </c>
      <c r="I929" s="261"/>
      <c r="J929" s="257"/>
      <c r="K929" s="257"/>
      <c r="L929" s="262"/>
      <c r="M929" s="263"/>
      <c r="N929" s="264"/>
      <c r="O929" s="264"/>
      <c r="P929" s="264"/>
      <c r="Q929" s="264"/>
      <c r="R929" s="264"/>
      <c r="S929" s="264"/>
      <c r="T929" s="265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66" t="s">
        <v>178</v>
      </c>
      <c r="AU929" s="266" t="s">
        <v>85</v>
      </c>
      <c r="AV929" s="14" t="s">
        <v>85</v>
      </c>
      <c r="AW929" s="14" t="s">
        <v>32</v>
      </c>
      <c r="AX929" s="14" t="s">
        <v>76</v>
      </c>
      <c r="AY929" s="266" t="s">
        <v>168</v>
      </c>
    </row>
    <row r="930" s="14" customFormat="1">
      <c r="A930" s="14"/>
      <c r="B930" s="256"/>
      <c r="C930" s="257"/>
      <c r="D930" s="241" t="s">
        <v>178</v>
      </c>
      <c r="E930" s="258" t="s">
        <v>1</v>
      </c>
      <c r="F930" s="259" t="s">
        <v>1756</v>
      </c>
      <c r="G930" s="257"/>
      <c r="H930" s="260">
        <v>22.943000000000001</v>
      </c>
      <c r="I930" s="261"/>
      <c r="J930" s="257"/>
      <c r="K930" s="257"/>
      <c r="L930" s="262"/>
      <c r="M930" s="263"/>
      <c r="N930" s="264"/>
      <c r="O930" s="264"/>
      <c r="P930" s="264"/>
      <c r="Q930" s="264"/>
      <c r="R930" s="264"/>
      <c r="S930" s="264"/>
      <c r="T930" s="265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66" t="s">
        <v>178</v>
      </c>
      <c r="AU930" s="266" t="s">
        <v>85</v>
      </c>
      <c r="AV930" s="14" t="s">
        <v>85</v>
      </c>
      <c r="AW930" s="14" t="s">
        <v>32</v>
      </c>
      <c r="AX930" s="14" t="s">
        <v>76</v>
      </c>
      <c r="AY930" s="266" t="s">
        <v>168</v>
      </c>
    </row>
    <row r="931" s="15" customFormat="1">
      <c r="A931" s="15"/>
      <c r="B931" s="267"/>
      <c r="C931" s="268"/>
      <c r="D931" s="241" t="s">
        <v>178</v>
      </c>
      <c r="E931" s="269" t="s">
        <v>1</v>
      </c>
      <c r="F931" s="270" t="s">
        <v>183</v>
      </c>
      <c r="G931" s="268"/>
      <c r="H931" s="271">
        <v>602.923</v>
      </c>
      <c r="I931" s="272"/>
      <c r="J931" s="268"/>
      <c r="K931" s="268"/>
      <c r="L931" s="273"/>
      <c r="M931" s="274"/>
      <c r="N931" s="275"/>
      <c r="O931" s="275"/>
      <c r="P931" s="275"/>
      <c r="Q931" s="275"/>
      <c r="R931" s="275"/>
      <c r="S931" s="275"/>
      <c r="T931" s="276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T931" s="277" t="s">
        <v>178</v>
      </c>
      <c r="AU931" s="277" t="s">
        <v>85</v>
      </c>
      <c r="AV931" s="15" t="s">
        <v>174</v>
      </c>
      <c r="AW931" s="15" t="s">
        <v>32</v>
      </c>
      <c r="AX931" s="15" t="s">
        <v>83</v>
      </c>
      <c r="AY931" s="277" t="s">
        <v>168</v>
      </c>
    </row>
    <row r="932" s="2" customFormat="1" ht="37.8" customHeight="1">
      <c r="A932" s="39"/>
      <c r="B932" s="40"/>
      <c r="C932" s="228" t="s">
        <v>1757</v>
      </c>
      <c r="D932" s="228" t="s">
        <v>170</v>
      </c>
      <c r="E932" s="229" t="s">
        <v>1758</v>
      </c>
      <c r="F932" s="230" t="s">
        <v>1759</v>
      </c>
      <c r="G932" s="231" t="s">
        <v>272</v>
      </c>
      <c r="H932" s="232">
        <v>85.200000000000003</v>
      </c>
      <c r="I932" s="233"/>
      <c r="J932" s="234">
        <f>ROUND(I932*H932,2)</f>
        <v>0</v>
      </c>
      <c r="K932" s="230" t="s">
        <v>173</v>
      </c>
      <c r="L932" s="45"/>
      <c r="M932" s="235" t="s">
        <v>1</v>
      </c>
      <c r="N932" s="236" t="s">
        <v>41</v>
      </c>
      <c r="O932" s="92"/>
      <c r="P932" s="237">
        <f>O932*H932</f>
        <v>0</v>
      </c>
      <c r="Q932" s="237">
        <v>0.00059999999999999995</v>
      </c>
      <c r="R932" s="237">
        <f>Q932*H932</f>
        <v>0.051119999999999999</v>
      </c>
      <c r="S932" s="237">
        <v>0</v>
      </c>
      <c r="T932" s="238">
        <f>S932*H932</f>
        <v>0</v>
      </c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R932" s="239" t="s">
        <v>298</v>
      </c>
      <c r="AT932" s="239" t="s">
        <v>170</v>
      </c>
      <c r="AU932" s="239" t="s">
        <v>85</v>
      </c>
      <c r="AY932" s="18" t="s">
        <v>168</v>
      </c>
      <c r="BE932" s="240">
        <f>IF(N932="základní",J932,0)</f>
        <v>0</v>
      </c>
      <c r="BF932" s="240">
        <f>IF(N932="snížená",J932,0)</f>
        <v>0</v>
      </c>
      <c r="BG932" s="240">
        <f>IF(N932="zákl. přenesená",J932,0)</f>
        <v>0</v>
      </c>
      <c r="BH932" s="240">
        <f>IF(N932="sníž. přenesená",J932,0)</f>
        <v>0</v>
      </c>
      <c r="BI932" s="240">
        <f>IF(N932="nulová",J932,0)</f>
        <v>0</v>
      </c>
      <c r="BJ932" s="18" t="s">
        <v>83</v>
      </c>
      <c r="BK932" s="240">
        <f>ROUND(I932*H932,2)</f>
        <v>0</v>
      </c>
      <c r="BL932" s="18" t="s">
        <v>298</v>
      </c>
      <c r="BM932" s="239" t="s">
        <v>1760</v>
      </c>
    </row>
    <row r="933" s="2" customFormat="1">
      <c r="A933" s="39"/>
      <c r="B933" s="40"/>
      <c r="C933" s="41"/>
      <c r="D933" s="241" t="s">
        <v>176</v>
      </c>
      <c r="E933" s="41"/>
      <c r="F933" s="242" t="s">
        <v>1761</v>
      </c>
      <c r="G933" s="41"/>
      <c r="H933" s="41"/>
      <c r="I933" s="243"/>
      <c r="J933" s="41"/>
      <c r="K933" s="41"/>
      <c r="L933" s="45"/>
      <c r="M933" s="244"/>
      <c r="N933" s="245"/>
      <c r="O933" s="92"/>
      <c r="P933" s="92"/>
      <c r="Q933" s="92"/>
      <c r="R933" s="92"/>
      <c r="S933" s="92"/>
      <c r="T933" s="93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T933" s="18" t="s">
        <v>176</v>
      </c>
      <c r="AU933" s="18" t="s">
        <v>85</v>
      </c>
    </row>
    <row r="934" s="13" customFormat="1">
      <c r="A934" s="13"/>
      <c r="B934" s="246"/>
      <c r="C934" s="247"/>
      <c r="D934" s="241" t="s">
        <v>178</v>
      </c>
      <c r="E934" s="248" t="s">
        <v>1</v>
      </c>
      <c r="F934" s="249" t="s">
        <v>1762</v>
      </c>
      <c r="G934" s="247"/>
      <c r="H934" s="248" t="s">
        <v>1</v>
      </c>
      <c r="I934" s="250"/>
      <c r="J934" s="247"/>
      <c r="K934" s="247"/>
      <c r="L934" s="251"/>
      <c r="M934" s="252"/>
      <c r="N934" s="253"/>
      <c r="O934" s="253"/>
      <c r="P934" s="253"/>
      <c r="Q934" s="253"/>
      <c r="R934" s="253"/>
      <c r="S934" s="253"/>
      <c r="T934" s="254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55" t="s">
        <v>178</v>
      </c>
      <c r="AU934" s="255" t="s">
        <v>85</v>
      </c>
      <c r="AV934" s="13" t="s">
        <v>83</v>
      </c>
      <c r="AW934" s="13" t="s">
        <v>32</v>
      </c>
      <c r="AX934" s="13" t="s">
        <v>76</v>
      </c>
      <c r="AY934" s="255" t="s">
        <v>168</v>
      </c>
    </row>
    <row r="935" s="14" customFormat="1">
      <c r="A935" s="14"/>
      <c r="B935" s="256"/>
      <c r="C935" s="257"/>
      <c r="D935" s="241" t="s">
        <v>178</v>
      </c>
      <c r="E935" s="258" t="s">
        <v>1</v>
      </c>
      <c r="F935" s="259" t="s">
        <v>1763</v>
      </c>
      <c r="G935" s="257"/>
      <c r="H935" s="260">
        <v>85.200000000000003</v>
      </c>
      <c r="I935" s="261"/>
      <c r="J935" s="257"/>
      <c r="K935" s="257"/>
      <c r="L935" s="262"/>
      <c r="M935" s="263"/>
      <c r="N935" s="264"/>
      <c r="O935" s="264"/>
      <c r="P935" s="264"/>
      <c r="Q935" s="264"/>
      <c r="R935" s="264"/>
      <c r="S935" s="264"/>
      <c r="T935" s="265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66" t="s">
        <v>178</v>
      </c>
      <c r="AU935" s="266" t="s">
        <v>85</v>
      </c>
      <c r="AV935" s="14" t="s">
        <v>85</v>
      </c>
      <c r="AW935" s="14" t="s">
        <v>32</v>
      </c>
      <c r="AX935" s="14" t="s">
        <v>76</v>
      </c>
      <c r="AY935" s="266" t="s">
        <v>168</v>
      </c>
    </row>
    <row r="936" s="15" customFormat="1">
      <c r="A936" s="15"/>
      <c r="B936" s="267"/>
      <c r="C936" s="268"/>
      <c r="D936" s="241" t="s">
        <v>178</v>
      </c>
      <c r="E936" s="269" t="s">
        <v>1</v>
      </c>
      <c r="F936" s="270" t="s">
        <v>183</v>
      </c>
      <c r="G936" s="268"/>
      <c r="H936" s="271">
        <v>85.200000000000003</v>
      </c>
      <c r="I936" s="272"/>
      <c r="J936" s="268"/>
      <c r="K936" s="268"/>
      <c r="L936" s="273"/>
      <c r="M936" s="274"/>
      <c r="N936" s="275"/>
      <c r="O936" s="275"/>
      <c r="P936" s="275"/>
      <c r="Q936" s="275"/>
      <c r="R936" s="275"/>
      <c r="S936" s="275"/>
      <c r="T936" s="276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T936" s="277" t="s">
        <v>178</v>
      </c>
      <c r="AU936" s="277" t="s">
        <v>85</v>
      </c>
      <c r="AV936" s="15" t="s">
        <v>174</v>
      </c>
      <c r="AW936" s="15" t="s">
        <v>32</v>
      </c>
      <c r="AX936" s="15" t="s">
        <v>83</v>
      </c>
      <c r="AY936" s="277" t="s">
        <v>168</v>
      </c>
    </row>
    <row r="937" s="2" customFormat="1" ht="37.8" customHeight="1">
      <c r="A937" s="39"/>
      <c r="B937" s="40"/>
      <c r="C937" s="228" t="s">
        <v>1764</v>
      </c>
      <c r="D937" s="228" t="s">
        <v>170</v>
      </c>
      <c r="E937" s="229" t="s">
        <v>1765</v>
      </c>
      <c r="F937" s="230" t="s">
        <v>1766</v>
      </c>
      <c r="G937" s="231" t="s">
        <v>272</v>
      </c>
      <c r="H937" s="232">
        <v>87.599999999999994</v>
      </c>
      <c r="I937" s="233"/>
      <c r="J937" s="234">
        <f>ROUND(I937*H937,2)</f>
        <v>0</v>
      </c>
      <c r="K937" s="230" t="s">
        <v>173</v>
      </c>
      <c r="L937" s="45"/>
      <c r="M937" s="235" t="s">
        <v>1</v>
      </c>
      <c r="N937" s="236" t="s">
        <v>41</v>
      </c>
      <c r="O937" s="92"/>
      <c r="P937" s="237">
        <f>O937*H937</f>
        <v>0</v>
      </c>
      <c r="Q937" s="237">
        <v>0.00059999999999999995</v>
      </c>
      <c r="R937" s="237">
        <f>Q937*H937</f>
        <v>0.052559999999999989</v>
      </c>
      <c r="S937" s="237">
        <v>0</v>
      </c>
      <c r="T937" s="238">
        <f>S937*H937</f>
        <v>0</v>
      </c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R937" s="239" t="s">
        <v>298</v>
      </c>
      <c r="AT937" s="239" t="s">
        <v>170</v>
      </c>
      <c r="AU937" s="239" t="s">
        <v>85</v>
      </c>
      <c r="AY937" s="18" t="s">
        <v>168</v>
      </c>
      <c r="BE937" s="240">
        <f>IF(N937="základní",J937,0)</f>
        <v>0</v>
      </c>
      <c r="BF937" s="240">
        <f>IF(N937="snížená",J937,0)</f>
        <v>0</v>
      </c>
      <c r="BG937" s="240">
        <f>IF(N937="zákl. přenesená",J937,0)</f>
        <v>0</v>
      </c>
      <c r="BH937" s="240">
        <f>IF(N937="sníž. přenesená",J937,0)</f>
        <v>0</v>
      </c>
      <c r="BI937" s="240">
        <f>IF(N937="nulová",J937,0)</f>
        <v>0</v>
      </c>
      <c r="BJ937" s="18" t="s">
        <v>83</v>
      </c>
      <c r="BK937" s="240">
        <f>ROUND(I937*H937,2)</f>
        <v>0</v>
      </c>
      <c r="BL937" s="18" t="s">
        <v>298</v>
      </c>
      <c r="BM937" s="239" t="s">
        <v>1767</v>
      </c>
    </row>
    <row r="938" s="2" customFormat="1">
      <c r="A938" s="39"/>
      <c r="B938" s="40"/>
      <c r="C938" s="41"/>
      <c r="D938" s="241" t="s">
        <v>176</v>
      </c>
      <c r="E938" s="41"/>
      <c r="F938" s="242" t="s">
        <v>1768</v>
      </c>
      <c r="G938" s="41"/>
      <c r="H938" s="41"/>
      <c r="I938" s="243"/>
      <c r="J938" s="41"/>
      <c r="K938" s="41"/>
      <c r="L938" s="45"/>
      <c r="M938" s="244"/>
      <c r="N938" s="245"/>
      <c r="O938" s="92"/>
      <c r="P938" s="92"/>
      <c r="Q938" s="92"/>
      <c r="R938" s="92"/>
      <c r="S938" s="92"/>
      <c r="T938" s="93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T938" s="18" t="s">
        <v>176</v>
      </c>
      <c r="AU938" s="18" t="s">
        <v>85</v>
      </c>
    </row>
    <row r="939" s="13" customFormat="1">
      <c r="A939" s="13"/>
      <c r="B939" s="246"/>
      <c r="C939" s="247"/>
      <c r="D939" s="241" t="s">
        <v>178</v>
      </c>
      <c r="E939" s="248" t="s">
        <v>1</v>
      </c>
      <c r="F939" s="249" t="s">
        <v>1769</v>
      </c>
      <c r="G939" s="247"/>
      <c r="H939" s="248" t="s">
        <v>1</v>
      </c>
      <c r="I939" s="250"/>
      <c r="J939" s="247"/>
      <c r="K939" s="247"/>
      <c r="L939" s="251"/>
      <c r="M939" s="252"/>
      <c r="N939" s="253"/>
      <c r="O939" s="253"/>
      <c r="P939" s="253"/>
      <c r="Q939" s="253"/>
      <c r="R939" s="253"/>
      <c r="S939" s="253"/>
      <c r="T939" s="254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55" t="s">
        <v>178</v>
      </c>
      <c r="AU939" s="255" t="s">
        <v>85</v>
      </c>
      <c r="AV939" s="13" t="s">
        <v>83</v>
      </c>
      <c r="AW939" s="13" t="s">
        <v>32</v>
      </c>
      <c r="AX939" s="13" t="s">
        <v>76</v>
      </c>
      <c r="AY939" s="255" t="s">
        <v>168</v>
      </c>
    </row>
    <row r="940" s="14" customFormat="1">
      <c r="A940" s="14"/>
      <c r="B940" s="256"/>
      <c r="C940" s="257"/>
      <c r="D940" s="241" t="s">
        <v>178</v>
      </c>
      <c r="E940" s="258" t="s">
        <v>1</v>
      </c>
      <c r="F940" s="259" t="s">
        <v>559</v>
      </c>
      <c r="G940" s="257"/>
      <c r="H940" s="260">
        <v>87.599999999999994</v>
      </c>
      <c r="I940" s="261"/>
      <c r="J940" s="257"/>
      <c r="K940" s="257"/>
      <c r="L940" s="262"/>
      <c r="M940" s="263"/>
      <c r="N940" s="264"/>
      <c r="O940" s="264"/>
      <c r="P940" s="264"/>
      <c r="Q940" s="264"/>
      <c r="R940" s="264"/>
      <c r="S940" s="264"/>
      <c r="T940" s="265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66" t="s">
        <v>178</v>
      </c>
      <c r="AU940" s="266" t="s">
        <v>85</v>
      </c>
      <c r="AV940" s="14" t="s">
        <v>85</v>
      </c>
      <c r="AW940" s="14" t="s">
        <v>32</v>
      </c>
      <c r="AX940" s="14" t="s">
        <v>76</v>
      </c>
      <c r="AY940" s="266" t="s">
        <v>168</v>
      </c>
    </row>
    <row r="941" s="15" customFormat="1">
      <c r="A941" s="15"/>
      <c r="B941" s="267"/>
      <c r="C941" s="268"/>
      <c r="D941" s="241" t="s">
        <v>178</v>
      </c>
      <c r="E941" s="269" t="s">
        <v>1</v>
      </c>
      <c r="F941" s="270" t="s">
        <v>183</v>
      </c>
      <c r="G941" s="268"/>
      <c r="H941" s="271">
        <v>87.599999999999994</v>
      </c>
      <c r="I941" s="272"/>
      <c r="J941" s="268"/>
      <c r="K941" s="268"/>
      <c r="L941" s="273"/>
      <c r="M941" s="274"/>
      <c r="N941" s="275"/>
      <c r="O941" s="275"/>
      <c r="P941" s="275"/>
      <c r="Q941" s="275"/>
      <c r="R941" s="275"/>
      <c r="S941" s="275"/>
      <c r="T941" s="276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T941" s="277" t="s">
        <v>178</v>
      </c>
      <c r="AU941" s="277" t="s">
        <v>85</v>
      </c>
      <c r="AV941" s="15" t="s">
        <v>174</v>
      </c>
      <c r="AW941" s="15" t="s">
        <v>32</v>
      </c>
      <c r="AX941" s="15" t="s">
        <v>83</v>
      </c>
      <c r="AY941" s="277" t="s">
        <v>168</v>
      </c>
    </row>
    <row r="942" s="2" customFormat="1" ht="37.8" customHeight="1">
      <c r="A942" s="39"/>
      <c r="B942" s="40"/>
      <c r="C942" s="228" t="s">
        <v>1770</v>
      </c>
      <c r="D942" s="228" t="s">
        <v>170</v>
      </c>
      <c r="E942" s="229" t="s">
        <v>1771</v>
      </c>
      <c r="F942" s="230" t="s">
        <v>1772</v>
      </c>
      <c r="G942" s="231" t="s">
        <v>272</v>
      </c>
      <c r="H942" s="232">
        <v>91.849999999999994</v>
      </c>
      <c r="I942" s="233"/>
      <c r="J942" s="234">
        <f>ROUND(I942*H942,2)</f>
        <v>0</v>
      </c>
      <c r="K942" s="230" t="s">
        <v>173</v>
      </c>
      <c r="L942" s="45"/>
      <c r="M942" s="235" t="s">
        <v>1</v>
      </c>
      <c r="N942" s="236" t="s">
        <v>41</v>
      </c>
      <c r="O942" s="92"/>
      <c r="P942" s="237">
        <f>O942*H942</f>
        <v>0</v>
      </c>
      <c r="Q942" s="237">
        <v>0.00042999999999999999</v>
      </c>
      <c r="R942" s="237">
        <f>Q942*H942</f>
        <v>0.039495499999999996</v>
      </c>
      <c r="S942" s="237">
        <v>0</v>
      </c>
      <c r="T942" s="238">
        <f>S942*H942</f>
        <v>0</v>
      </c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R942" s="239" t="s">
        <v>298</v>
      </c>
      <c r="AT942" s="239" t="s">
        <v>170</v>
      </c>
      <c r="AU942" s="239" t="s">
        <v>85</v>
      </c>
      <c r="AY942" s="18" t="s">
        <v>168</v>
      </c>
      <c r="BE942" s="240">
        <f>IF(N942="základní",J942,0)</f>
        <v>0</v>
      </c>
      <c r="BF942" s="240">
        <f>IF(N942="snížená",J942,0)</f>
        <v>0</v>
      </c>
      <c r="BG942" s="240">
        <f>IF(N942="zákl. přenesená",J942,0)</f>
        <v>0</v>
      </c>
      <c r="BH942" s="240">
        <f>IF(N942="sníž. přenesená",J942,0)</f>
        <v>0</v>
      </c>
      <c r="BI942" s="240">
        <f>IF(N942="nulová",J942,0)</f>
        <v>0</v>
      </c>
      <c r="BJ942" s="18" t="s">
        <v>83</v>
      </c>
      <c r="BK942" s="240">
        <f>ROUND(I942*H942,2)</f>
        <v>0</v>
      </c>
      <c r="BL942" s="18" t="s">
        <v>298</v>
      </c>
      <c r="BM942" s="239" t="s">
        <v>1773</v>
      </c>
    </row>
    <row r="943" s="2" customFormat="1">
      <c r="A943" s="39"/>
      <c r="B943" s="40"/>
      <c r="C943" s="41"/>
      <c r="D943" s="241" t="s">
        <v>176</v>
      </c>
      <c r="E943" s="41"/>
      <c r="F943" s="242" t="s">
        <v>1774</v>
      </c>
      <c r="G943" s="41"/>
      <c r="H943" s="41"/>
      <c r="I943" s="243"/>
      <c r="J943" s="41"/>
      <c r="K943" s="41"/>
      <c r="L943" s="45"/>
      <c r="M943" s="244"/>
      <c r="N943" s="245"/>
      <c r="O943" s="92"/>
      <c r="P943" s="92"/>
      <c r="Q943" s="92"/>
      <c r="R943" s="92"/>
      <c r="S943" s="92"/>
      <c r="T943" s="93"/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T943" s="18" t="s">
        <v>176</v>
      </c>
      <c r="AU943" s="18" t="s">
        <v>85</v>
      </c>
    </row>
    <row r="944" s="13" customFormat="1">
      <c r="A944" s="13"/>
      <c r="B944" s="246"/>
      <c r="C944" s="247"/>
      <c r="D944" s="241" t="s">
        <v>178</v>
      </c>
      <c r="E944" s="248" t="s">
        <v>1</v>
      </c>
      <c r="F944" s="249" t="s">
        <v>1775</v>
      </c>
      <c r="G944" s="247"/>
      <c r="H944" s="248" t="s">
        <v>1</v>
      </c>
      <c r="I944" s="250"/>
      <c r="J944" s="247"/>
      <c r="K944" s="247"/>
      <c r="L944" s="251"/>
      <c r="M944" s="252"/>
      <c r="N944" s="253"/>
      <c r="O944" s="253"/>
      <c r="P944" s="253"/>
      <c r="Q944" s="253"/>
      <c r="R944" s="253"/>
      <c r="S944" s="253"/>
      <c r="T944" s="254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55" t="s">
        <v>178</v>
      </c>
      <c r="AU944" s="255" t="s">
        <v>85</v>
      </c>
      <c r="AV944" s="13" t="s">
        <v>83</v>
      </c>
      <c r="AW944" s="13" t="s">
        <v>32</v>
      </c>
      <c r="AX944" s="13" t="s">
        <v>76</v>
      </c>
      <c r="AY944" s="255" t="s">
        <v>168</v>
      </c>
    </row>
    <row r="945" s="14" customFormat="1">
      <c r="A945" s="14"/>
      <c r="B945" s="256"/>
      <c r="C945" s="257"/>
      <c r="D945" s="241" t="s">
        <v>178</v>
      </c>
      <c r="E945" s="258" t="s">
        <v>1</v>
      </c>
      <c r="F945" s="259" t="s">
        <v>1776</v>
      </c>
      <c r="G945" s="257"/>
      <c r="H945" s="260">
        <v>91.849999999999994</v>
      </c>
      <c r="I945" s="261"/>
      <c r="J945" s="257"/>
      <c r="K945" s="257"/>
      <c r="L945" s="262"/>
      <c r="M945" s="263"/>
      <c r="N945" s="264"/>
      <c r="O945" s="264"/>
      <c r="P945" s="264"/>
      <c r="Q945" s="264"/>
      <c r="R945" s="264"/>
      <c r="S945" s="264"/>
      <c r="T945" s="265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66" t="s">
        <v>178</v>
      </c>
      <c r="AU945" s="266" t="s">
        <v>85</v>
      </c>
      <c r="AV945" s="14" t="s">
        <v>85</v>
      </c>
      <c r="AW945" s="14" t="s">
        <v>32</v>
      </c>
      <c r="AX945" s="14" t="s">
        <v>76</v>
      </c>
      <c r="AY945" s="266" t="s">
        <v>168</v>
      </c>
    </row>
    <row r="946" s="15" customFormat="1">
      <c r="A946" s="15"/>
      <c r="B946" s="267"/>
      <c r="C946" s="268"/>
      <c r="D946" s="241" t="s">
        <v>178</v>
      </c>
      <c r="E946" s="269" t="s">
        <v>1</v>
      </c>
      <c r="F946" s="270" t="s">
        <v>183</v>
      </c>
      <c r="G946" s="268"/>
      <c r="H946" s="271">
        <v>91.849999999999994</v>
      </c>
      <c r="I946" s="272"/>
      <c r="J946" s="268"/>
      <c r="K946" s="268"/>
      <c r="L946" s="273"/>
      <c r="M946" s="274"/>
      <c r="N946" s="275"/>
      <c r="O946" s="275"/>
      <c r="P946" s="275"/>
      <c r="Q946" s="275"/>
      <c r="R946" s="275"/>
      <c r="S946" s="275"/>
      <c r="T946" s="276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T946" s="277" t="s">
        <v>178</v>
      </c>
      <c r="AU946" s="277" t="s">
        <v>85</v>
      </c>
      <c r="AV946" s="15" t="s">
        <v>174</v>
      </c>
      <c r="AW946" s="15" t="s">
        <v>32</v>
      </c>
      <c r="AX946" s="15" t="s">
        <v>83</v>
      </c>
      <c r="AY946" s="277" t="s">
        <v>168</v>
      </c>
    </row>
    <row r="947" s="2" customFormat="1" ht="62.7" customHeight="1">
      <c r="A947" s="39"/>
      <c r="B947" s="40"/>
      <c r="C947" s="228" t="s">
        <v>1777</v>
      </c>
      <c r="D947" s="228" t="s">
        <v>170</v>
      </c>
      <c r="E947" s="229" t="s">
        <v>1778</v>
      </c>
      <c r="F947" s="230" t="s">
        <v>1779</v>
      </c>
      <c r="G947" s="231" t="s">
        <v>114</v>
      </c>
      <c r="H947" s="232">
        <v>401.53199999999998</v>
      </c>
      <c r="I947" s="233"/>
      <c r="J947" s="234">
        <f>ROUND(I947*H947,2)</f>
        <v>0</v>
      </c>
      <c r="K947" s="230" t="s">
        <v>173</v>
      </c>
      <c r="L947" s="45"/>
      <c r="M947" s="235" t="s">
        <v>1</v>
      </c>
      <c r="N947" s="236" t="s">
        <v>41</v>
      </c>
      <c r="O947" s="92"/>
      <c r="P947" s="237">
        <f>O947*H947</f>
        <v>0</v>
      </c>
      <c r="Q947" s="237">
        <v>0.00013999999999999999</v>
      </c>
      <c r="R947" s="237">
        <f>Q947*H947</f>
        <v>0.05621447999999999</v>
      </c>
      <c r="S947" s="237">
        <v>0</v>
      </c>
      <c r="T947" s="238">
        <f>S947*H947</f>
        <v>0</v>
      </c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R947" s="239" t="s">
        <v>298</v>
      </c>
      <c r="AT947" s="239" t="s">
        <v>170</v>
      </c>
      <c r="AU947" s="239" t="s">
        <v>85</v>
      </c>
      <c r="AY947" s="18" t="s">
        <v>168</v>
      </c>
      <c r="BE947" s="240">
        <f>IF(N947="základní",J947,0)</f>
        <v>0</v>
      </c>
      <c r="BF947" s="240">
        <f>IF(N947="snížená",J947,0)</f>
        <v>0</v>
      </c>
      <c r="BG947" s="240">
        <f>IF(N947="zákl. přenesená",J947,0)</f>
        <v>0</v>
      </c>
      <c r="BH947" s="240">
        <f>IF(N947="sníž. přenesená",J947,0)</f>
        <v>0</v>
      </c>
      <c r="BI947" s="240">
        <f>IF(N947="nulová",J947,0)</f>
        <v>0</v>
      </c>
      <c r="BJ947" s="18" t="s">
        <v>83</v>
      </c>
      <c r="BK947" s="240">
        <f>ROUND(I947*H947,2)</f>
        <v>0</v>
      </c>
      <c r="BL947" s="18" t="s">
        <v>298</v>
      </c>
      <c r="BM947" s="239" t="s">
        <v>1780</v>
      </c>
    </row>
    <row r="948" s="2" customFormat="1">
      <c r="A948" s="39"/>
      <c r="B948" s="40"/>
      <c r="C948" s="41"/>
      <c r="D948" s="241" t="s">
        <v>176</v>
      </c>
      <c r="E948" s="41"/>
      <c r="F948" s="242" t="s">
        <v>1779</v>
      </c>
      <c r="G948" s="41"/>
      <c r="H948" s="41"/>
      <c r="I948" s="243"/>
      <c r="J948" s="41"/>
      <c r="K948" s="41"/>
      <c r="L948" s="45"/>
      <c r="M948" s="244"/>
      <c r="N948" s="245"/>
      <c r="O948" s="92"/>
      <c r="P948" s="92"/>
      <c r="Q948" s="92"/>
      <c r="R948" s="92"/>
      <c r="S948" s="92"/>
      <c r="T948" s="93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T948" s="18" t="s">
        <v>176</v>
      </c>
      <c r="AU948" s="18" t="s">
        <v>85</v>
      </c>
    </row>
    <row r="949" s="13" customFormat="1">
      <c r="A949" s="13"/>
      <c r="B949" s="246"/>
      <c r="C949" s="247"/>
      <c r="D949" s="241" t="s">
        <v>178</v>
      </c>
      <c r="E949" s="248" t="s">
        <v>1</v>
      </c>
      <c r="F949" s="249" t="s">
        <v>1740</v>
      </c>
      <c r="G949" s="247"/>
      <c r="H949" s="248" t="s">
        <v>1</v>
      </c>
      <c r="I949" s="250"/>
      <c r="J949" s="247"/>
      <c r="K949" s="247"/>
      <c r="L949" s="251"/>
      <c r="M949" s="252"/>
      <c r="N949" s="253"/>
      <c r="O949" s="253"/>
      <c r="P949" s="253"/>
      <c r="Q949" s="253"/>
      <c r="R949" s="253"/>
      <c r="S949" s="253"/>
      <c r="T949" s="254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55" t="s">
        <v>178</v>
      </c>
      <c r="AU949" s="255" t="s">
        <v>85</v>
      </c>
      <c r="AV949" s="13" t="s">
        <v>83</v>
      </c>
      <c r="AW949" s="13" t="s">
        <v>32</v>
      </c>
      <c r="AX949" s="13" t="s">
        <v>76</v>
      </c>
      <c r="AY949" s="255" t="s">
        <v>168</v>
      </c>
    </row>
    <row r="950" s="14" customFormat="1">
      <c r="A950" s="14"/>
      <c r="B950" s="256"/>
      <c r="C950" s="257"/>
      <c r="D950" s="241" t="s">
        <v>178</v>
      </c>
      <c r="E950" s="258" t="s">
        <v>1</v>
      </c>
      <c r="F950" s="259" t="s">
        <v>1781</v>
      </c>
      <c r="G950" s="257"/>
      <c r="H950" s="260">
        <v>355.75200000000001</v>
      </c>
      <c r="I950" s="261"/>
      <c r="J950" s="257"/>
      <c r="K950" s="257"/>
      <c r="L950" s="262"/>
      <c r="M950" s="263"/>
      <c r="N950" s="264"/>
      <c r="O950" s="264"/>
      <c r="P950" s="264"/>
      <c r="Q950" s="264"/>
      <c r="R950" s="264"/>
      <c r="S950" s="264"/>
      <c r="T950" s="265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66" t="s">
        <v>178</v>
      </c>
      <c r="AU950" s="266" t="s">
        <v>85</v>
      </c>
      <c r="AV950" s="14" t="s">
        <v>85</v>
      </c>
      <c r="AW950" s="14" t="s">
        <v>32</v>
      </c>
      <c r="AX950" s="14" t="s">
        <v>76</v>
      </c>
      <c r="AY950" s="266" t="s">
        <v>168</v>
      </c>
    </row>
    <row r="951" s="14" customFormat="1">
      <c r="A951" s="14"/>
      <c r="B951" s="256"/>
      <c r="C951" s="257"/>
      <c r="D951" s="241" t="s">
        <v>178</v>
      </c>
      <c r="E951" s="258" t="s">
        <v>1</v>
      </c>
      <c r="F951" s="259" t="s">
        <v>1782</v>
      </c>
      <c r="G951" s="257"/>
      <c r="H951" s="260">
        <v>29.82</v>
      </c>
      <c r="I951" s="261"/>
      <c r="J951" s="257"/>
      <c r="K951" s="257"/>
      <c r="L951" s="262"/>
      <c r="M951" s="263"/>
      <c r="N951" s="264"/>
      <c r="O951" s="264"/>
      <c r="P951" s="264"/>
      <c r="Q951" s="264"/>
      <c r="R951" s="264"/>
      <c r="S951" s="264"/>
      <c r="T951" s="265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66" t="s">
        <v>178</v>
      </c>
      <c r="AU951" s="266" t="s">
        <v>85</v>
      </c>
      <c r="AV951" s="14" t="s">
        <v>85</v>
      </c>
      <c r="AW951" s="14" t="s">
        <v>32</v>
      </c>
      <c r="AX951" s="14" t="s">
        <v>76</v>
      </c>
      <c r="AY951" s="266" t="s">
        <v>168</v>
      </c>
    </row>
    <row r="952" s="14" customFormat="1">
      <c r="A952" s="14"/>
      <c r="B952" s="256"/>
      <c r="C952" s="257"/>
      <c r="D952" s="241" t="s">
        <v>178</v>
      </c>
      <c r="E952" s="258" t="s">
        <v>1</v>
      </c>
      <c r="F952" s="259" t="s">
        <v>1783</v>
      </c>
      <c r="G952" s="257"/>
      <c r="H952" s="260">
        <v>15.960000000000001</v>
      </c>
      <c r="I952" s="261"/>
      <c r="J952" s="257"/>
      <c r="K952" s="257"/>
      <c r="L952" s="262"/>
      <c r="M952" s="263"/>
      <c r="N952" s="264"/>
      <c r="O952" s="264"/>
      <c r="P952" s="264"/>
      <c r="Q952" s="264"/>
      <c r="R952" s="264"/>
      <c r="S952" s="264"/>
      <c r="T952" s="265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66" t="s">
        <v>178</v>
      </c>
      <c r="AU952" s="266" t="s">
        <v>85</v>
      </c>
      <c r="AV952" s="14" t="s">
        <v>85</v>
      </c>
      <c r="AW952" s="14" t="s">
        <v>32</v>
      </c>
      <c r="AX952" s="14" t="s">
        <v>76</v>
      </c>
      <c r="AY952" s="266" t="s">
        <v>168</v>
      </c>
    </row>
    <row r="953" s="15" customFormat="1">
      <c r="A953" s="15"/>
      <c r="B953" s="267"/>
      <c r="C953" s="268"/>
      <c r="D953" s="241" t="s">
        <v>178</v>
      </c>
      <c r="E953" s="269" t="s">
        <v>1</v>
      </c>
      <c r="F953" s="270" t="s">
        <v>183</v>
      </c>
      <c r="G953" s="268"/>
      <c r="H953" s="271">
        <v>401.53199999999998</v>
      </c>
      <c r="I953" s="272"/>
      <c r="J953" s="268"/>
      <c r="K953" s="268"/>
      <c r="L953" s="273"/>
      <c r="M953" s="274"/>
      <c r="N953" s="275"/>
      <c r="O953" s="275"/>
      <c r="P953" s="275"/>
      <c r="Q953" s="275"/>
      <c r="R953" s="275"/>
      <c r="S953" s="275"/>
      <c r="T953" s="276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T953" s="277" t="s">
        <v>178</v>
      </c>
      <c r="AU953" s="277" t="s">
        <v>85</v>
      </c>
      <c r="AV953" s="15" t="s">
        <v>174</v>
      </c>
      <c r="AW953" s="15" t="s">
        <v>32</v>
      </c>
      <c r="AX953" s="15" t="s">
        <v>83</v>
      </c>
      <c r="AY953" s="277" t="s">
        <v>168</v>
      </c>
    </row>
    <row r="954" s="2" customFormat="1" ht="24.15" customHeight="1">
      <c r="A954" s="39"/>
      <c r="B954" s="40"/>
      <c r="C954" s="278" t="s">
        <v>1784</v>
      </c>
      <c r="D954" s="278" t="s">
        <v>242</v>
      </c>
      <c r="E954" s="279" t="s">
        <v>1785</v>
      </c>
      <c r="F954" s="280" t="s">
        <v>1786</v>
      </c>
      <c r="G954" s="281" t="s">
        <v>114</v>
      </c>
      <c r="H954" s="282">
        <v>564.15700000000004</v>
      </c>
      <c r="I954" s="283"/>
      <c r="J954" s="284">
        <f>ROUND(I954*H954,2)</f>
        <v>0</v>
      </c>
      <c r="K954" s="280" t="s">
        <v>173</v>
      </c>
      <c r="L954" s="285"/>
      <c r="M954" s="286" t="s">
        <v>1</v>
      </c>
      <c r="N954" s="287" t="s">
        <v>41</v>
      </c>
      <c r="O954" s="92"/>
      <c r="P954" s="237">
        <f>O954*H954</f>
        <v>0</v>
      </c>
      <c r="Q954" s="237">
        <v>0.0019</v>
      </c>
      <c r="R954" s="237">
        <f>Q954*H954</f>
        <v>1.0718983</v>
      </c>
      <c r="S954" s="237">
        <v>0</v>
      </c>
      <c r="T954" s="238">
        <f>S954*H954</f>
        <v>0</v>
      </c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R954" s="239" t="s">
        <v>443</v>
      </c>
      <c r="AT954" s="239" t="s">
        <v>242</v>
      </c>
      <c r="AU954" s="239" t="s">
        <v>85</v>
      </c>
      <c r="AY954" s="18" t="s">
        <v>168</v>
      </c>
      <c r="BE954" s="240">
        <f>IF(N954="základní",J954,0)</f>
        <v>0</v>
      </c>
      <c r="BF954" s="240">
        <f>IF(N954="snížená",J954,0)</f>
        <v>0</v>
      </c>
      <c r="BG954" s="240">
        <f>IF(N954="zákl. přenesená",J954,0)</f>
        <v>0</v>
      </c>
      <c r="BH954" s="240">
        <f>IF(N954="sníž. přenesená",J954,0)</f>
        <v>0</v>
      </c>
      <c r="BI954" s="240">
        <f>IF(N954="nulová",J954,0)</f>
        <v>0</v>
      </c>
      <c r="BJ954" s="18" t="s">
        <v>83</v>
      </c>
      <c r="BK954" s="240">
        <f>ROUND(I954*H954,2)</f>
        <v>0</v>
      </c>
      <c r="BL954" s="18" t="s">
        <v>298</v>
      </c>
      <c r="BM954" s="239" t="s">
        <v>1787</v>
      </c>
    </row>
    <row r="955" s="2" customFormat="1">
      <c r="A955" s="39"/>
      <c r="B955" s="40"/>
      <c r="C955" s="41"/>
      <c r="D955" s="241" t="s">
        <v>176</v>
      </c>
      <c r="E955" s="41"/>
      <c r="F955" s="242" t="s">
        <v>1786</v>
      </c>
      <c r="G955" s="41"/>
      <c r="H955" s="41"/>
      <c r="I955" s="243"/>
      <c r="J955" s="41"/>
      <c r="K955" s="41"/>
      <c r="L955" s="45"/>
      <c r="M955" s="244"/>
      <c r="N955" s="245"/>
      <c r="O955" s="92"/>
      <c r="P955" s="92"/>
      <c r="Q955" s="92"/>
      <c r="R955" s="92"/>
      <c r="S955" s="92"/>
      <c r="T955" s="93"/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T955" s="18" t="s">
        <v>176</v>
      </c>
      <c r="AU955" s="18" t="s">
        <v>85</v>
      </c>
    </row>
    <row r="956" s="13" customFormat="1">
      <c r="A956" s="13"/>
      <c r="B956" s="246"/>
      <c r="C956" s="247"/>
      <c r="D956" s="241" t="s">
        <v>178</v>
      </c>
      <c r="E956" s="248" t="s">
        <v>1</v>
      </c>
      <c r="F956" s="249" t="s">
        <v>1740</v>
      </c>
      <c r="G956" s="247"/>
      <c r="H956" s="248" t="s">
        <v>1</v>
      </c>
      <c r="I956" s="250"/>
      <c r="J956" s="247"/>
      <c r="K956" s="247"/>
      <c r="L956" s="251"/>
      <c r="M956" s="252"/>
      <c r="N956" s="253"/>
      <c r="O956" s="253"/>
      <c r="P956" s="253"/>
      <c r="Q956" s="253"/>
      <c r="R956" s="253"/>
      <c r="S956" s="253"/>
      <c r="T956" s="254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55" t="s">
        <v>178</v>
      </c>
      <c r="AU956" s="255" t="s">
        <v>85</v>
      </c>
      <c r="AV956" s="13" t="s">
        <v>83</v>
      </c>
      <c r="AW956" s="13" t="s">
        <v>32</v>
      </c>
      <c r="AX956" s="13" t="s">
        <v>76</v>
      </c>
      <c r="AY956" s="255" t="s">
        <v>168</v>
      </c>
    </row>
    <row r="957" s="14" customFormat="1">
      <c r="A957" s="14"/>
      <c r="B957" s="256"/>
      <c r="C957" s="257"/>
      <c r="D957" s="241" t="s">
        <v>178</v>
      </c>
      <c r="E957" s="258" t="s">
        <v>1</v>
      </c>
      <c r="F957" s="259" t="s">
        <v>1754</v>
      </c>
      <c r="G957" s="257"/>
      <c r="H957" s="260">
        <v>511.39400000000001</v>
      </c>
      <c r="I957" s="261"/>
      <c r="J957" s="257"/>
      <c r="K957" s="257"/>
      <c r="L957" s="262"/>
      <c r="M957" s="263"/>
      <c r="N957" s="264"/>
      <c r="O957" s="264"/>
      <c r="P957" s="264"/>
      <c r="Q957" s="264"/>
      <c r="R957" s="264"/>
      <c r="S957" s="264"/>
      <c r="T957" s="265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66" t="s">
        <v>178</v>
      </c>
      <c r="AU957" s="266" t="s">
        <v>85</v>
      </c>
      <c r="AV957" s="14" t="s">
        <v>85</v>
      </c>
      <c r="AW957" s="14" t="s">
        <v>32</v>
      </c>
      <c r="AX957" s="14" t="s">
        <v>76</v>
      </c>
      <c r="AY957" s="266" t="s">
        <v>168</v>
      </c>
    </row>
    <row r="958" s="14" customFormat="1">
      <c r="A958" s="14"/>
      <c r="B958" s="256"/>
      <c r="C958" s="257"/>
      <c r="D958" s="241" t="s">
        <v>178</v>
      </c>
      <c r="E958" s="258" t="s">
        <v>1</v>
      </c>
      <c r="F958" s="259" t="s">
        <v>1782</v>
      </c>
      <c r="G958" s="257"/>
      <c r="H958" s="260">
        <v>29.82</v>
      </c>
      <c r="I958" s="261"/>
      <c r="J958" s="257"/>
      <c r="K958" s="257"/>
      <c r="L958" s="262"/>
      <c r="M958" s="263"/>
      <c r="N958" s="264"/>
      <c r="O958" s="264"/>
      <c r="P958" s="264"/>
      <c r="Q958" s="264"/>
      <c r="R958" s="264"/>
      <c r="S958" s="264"/>
      <c r="T958" s="265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266" t="s">
        <v>178</v>
      </c>
      <c r="AU958" s="266" t="s">
        <v>85</v>
      </c>
      <c r="AV958" s="14" t="s">
        <v>85</v>
      </c>
      <c r="AW958" s="14" t="s">
        <v>32</v>
      </c>
      <c r="AX958" s="14" t="s">
        <v>76</v>
      </c>
      <c r="AY958" s="266" t="s">
        <v>168</v>
      </c>
    </row>
    <row r="959" s="14" customFormat="1">
      <c r="A959" s="14"/>
      <c r="B959" s="256"/>
      <c r="C959" s="257"/>
      <c r="D959" s="241" t="s">
        <v>178</v>
      </c>
      <c r="E959" s="258" t="s">
        <v>1</v>
      </c>
      <c r="F959" s="259" t="s">
        <v>1756</v>
      </c>
      <c r="G959" s="257"/>
      <c r="H959" s="260">
        <v>22.943000000000001</v>
      </c>
      <c r="I959" s="261"/>
      <c r="J959" s="257"/>
      <c r="K959" s="257"/>
      <c r="L959" s="262"/>
      <c r="M959" s="263"/>
      <c r="N959" s="264"/>
      <c r="O959" s="264"/>
      <c r="P959" s="264"/>
      <c r="Q959" s="264"/>
      <c r="R959" s="264"/>
      <c r="S959" s="264"/>
      <c r="T959" s="265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66" t="s">
        <v>178</v>
      </c>
      <c r="AU959" s="266" t="s">
        <v>85</v>
      </c>
      <c r="AV959" s="14" t="s">
        <v>85</v>
      </c>
      <c r="AW959" s="14" t="s">
        <v>32</v>
      </c>
      <c r="AX959" s="14" t="s">
        <v>76</v>
      </c>
      <c r="AY959" s="266" t="s">
        <v>168</v>
      </c>
    </row>
    <row r="960" s="15" customFormat="1">
      <c r="A960" s="15"/>
      <c r="B960" s="267"/>
      <c r="C960" s="268"/>
      <c r="D960" s="241" t="s">
        <v>178</v>
      </c>
      <c r="E960" s="269" t="s">
        <v>1</v>
      </c>
      <c r="F960" s="270" t="s">
        <v>183</v>
      </c>
      <c r="G960" s="268"/>
      <c r="H960" s="271">
        <v>564.15700000000004</v>
      </c>
      <c r="I960" s="272"/>
      <c r="J960" s="268"/>
      <c r="K960" s="268"/>
      <c r="L960" s="273"/>
      <c r="M960" s="274"/>
      <c r="N960" s="275"/>
      <c r="O960" s="275"/>
      <c r="P960" s="275"/>
      <c r="Q960" s="275"/>
      <c r="R960" s="275"/>
      <c r="S960" s="275"/>
      <c r="T960" s="276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T960" s="277" t="s">
        <v>178</v>
      </c>
      <c r="AU960" s="277" t="s">
        <v>85</v>
      </c>
      <c r="AV960" s="15" t="s">
        <v>174</v>
      </c>
      <c r="AW960" s="15" t="s">
        <v>32</v>
      </c>
      <c r="AX960" s="15" t="s">
        <v>83</v>
      </c>
      <c r="AY960" s="277" t="s">
        <v>168</v>
      </c>
    </row>
    <row r="961" s="2" customFormat="1" ht="62.7" customHeight="1">
      <c r="A961" s="39"/>
      <c r="B961" s="40"/>
      <c r="C961" s="228" t="s">
        <v>1788</v>
      </c>
      <c r="D961" s="228" t="s">
        <v>170</v>
      </c>
      <c r="E961" s="229" t="s">
        <v>1789</v>
      </c>
      <c r="F961" s="230" t="s">
        <v>1790</v>
      </c>
      <c r="G961" s="231" t="s">
        <v>114</v>
      </c>
      <c r="H961" s="232">
        <v>46.463999999999999</v>
      </c>
      <c r="I961" s="233"/>
      <c r="J961" s="234">
        <f>ROUND(I961*H961,2)</f>
        <v>0</v>
      </c>
      <c r="K961" s="230" t="s">
        <v>173</v>
      </c>
      <c r="L961" s="45"/>
      <c r="M961" s="235" t="s">
        <v>1</v>
      </c>
      <c r="N961" s="236" t="s">
        <v>41</v>
      </c>
      <c r="O961" s="92"/>
      <c r="P961" s="237">
        <f>O961*H961</f>
        <v>0</v>
      </c>
      <c r="Q961" s="237">
        <v>0.00027999999999999998</v>
      </c>
      <c r="R961" s="237">
        <f>Q961*H961</f>
        <v>0.013009919999999998</v>
      </c>
      <c r="S961" s="237">
        <v>0</v>
      </c>
      <c r="T961" s="238">
        <f>S961*H961</f>
        <v>0</v>
      </c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R961" s="239" t="s">
        <v>298</v>
      </c>
      <c r="AT961" s="239" t="s">
        <v>170</v>
      </c>
      <c r="AU961" s="239" t="s">
        <v>85</v>
      </c>
      <c r="AY961" s="18" t="s">
        <v>168</v>
      </c>
      <c r="BE961" s="240">
        <f>IF(N961="základní",J961,0)</f>
        <v>0</v>
      </c>
      <c r="BF961" s="240">
        <f>IF(N961="snížená",J961,0)</f>
        <v>0</v>
      </c>
      <c r="BG961" s="240">
        <f>IF(N961="zákl. přenesená",J961,0)</f>
        <v>0</v>
      </c>
      <c r="BH961" s="240">
        <f>IF(N961="sníž. přenesená",J961,0)</f>
        <v>0</v>
      </c>
      <c r="BI961" s="240">
        <f>IF(N961="nulová",J961,0)</f>
        <v>0</v>
      </c>
      <c r="BJ961" s="18" t="s">
        <v>83</v>
      </c>
      <c r="BK961" s="240">
        <f>ROUND(I961*H961,2)</f>
        <v>0</v>
      </c>
      <c r="BL961" s="18" t="s">
        <v>298</v>
      </c>
      <c r="BM961" s="239" t="s">
        <v>1791</v>
      </c>
    </row>
    <row r="962" s="2" customFormat="1">
      <c r="A962" s="39"/>
      <c r="B962" s="40"/>
      <c r="C962" s="41"/>
      <c r="D962" s="241" t="s">
        <v>176</v>
      </c>
      <c r="E962" s="41"/>
      <c r="F962" s="242" t="s">
        <v>1790</v>
      </c>
      <c r="G962" s="41"/>
      <c r="H962" s="41"/>
      <c r="I962" s="243"/>
      <c r="J962" s="41"/>
      <c r="K962" s="41"/>
      <c r="L962" s="45"/>
      <c r="M962" s="244"/>
      <c r="N962" s="245"/>
      <c r="O962" s="92"/>
      <c r="P962" s="92"/>
      <c r="Q962" s="92"/>
      <c r="R962" s="92"/>
      <c r="S962" s="92"/>
      <c r="T962" s="93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T962" s="18" t="s">
        <v>176</v>
      </c>
      <c r="AU962" s="18" t="s">
        <v>85</v>
      </c>
    </row>
    <row r="963" s="13" customFormat="1">
      <c r="A963" s="13"/>
      <c r="B963" s="246"/>
      <c r="C963" s="247"/>
      <c r="D963" s="241" t="s">
        <v>178</v>
      </c>
      <c r="E963" s="248" t="s">
        <v>1</v>
      </c>
      <c r="F963" s="249" t="s">
        <v>1740</v>
      </c>
      <c r="G963" s="247"/>
      <c r="H963" s="248" t="s">
        <v>1</v>
      </c>
      <c r="I963" s="250"/>
      <c r="J963" s="247"/>
      <c r="K963" s="247"/>
      <c r="L963" s="251"/>
      <c r="M963" s="252"/>
      <c r="N963" s="253"/>
      <c r="O963" s="253"/>
      <c r="P963" s="253"/>
      <c r="Q963" s="253"/>
      <c r="R963" s="253"/>
      <c r="S963" s="253"/>
      <c r="T963" s="254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55" t="s">
        <v>178</v>
      </c>
      <c r="AU963" s="255" t="s">
        <v>85</v>
      </c>
      <c r="AV963" s="13" t="s">
        <v>83</v>
      </c>
      <c r="AW963" s="13" t="s">
        <v>32</v>
      </c>
      <c r="AX963" s="13" t="s">
        <v>76</v>
      </c>
      <c r="AY963" s="255" t="s">
        <v>168</v>
      </c>
    </row>
    <row r="964" s="14" customFormat="1">
      <c r="A964" s="14"/>
      <c r="B964" s="256"/>
      <c r="C964" s="257"/>
      <c r="D964" s="241" t="s">
        <v>178</v>
      </c>
      <c r="E964" s="258" t="s">
        <v>1</v>
      </c>
      <c r="F964" s="259" t="s">
        <v>1792</v>
      </c>
      <c r="G964" s="257"/>
      <c r="H964" s="260">
        <v>44.469000000000001</v>
      </c>
      <c r="I964" s="261"/>
      <c r="J964" s="257"/>
      <c r="K964" s="257"/>
      <c r="L964" s="262"/>
      <c r="M964" s="263"/>
      <c r="N964" s="264"/>
      <c r="O964" s="264"/>
      <c r="P964" s="264"/>
      <c r="Q964" s="264"/>
      <c r="R964" s="264"/>
      <c r="S964" s="264"/>
      <c r="T964" s="265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66" t="s">
        <v>178</v>
      </c>
      <c r="AU964" s="266" t="s">
        <v>85</v>
      </c>
      <c r="AV964" s="14" t="s">
        <v>85</v>
      </c>
      <c r="AW964" s="14" t="s">
        <v>32</v>
      </c>
      <c r="AX964" s="14" t="s">
        <v>76</v>
      </c>
      <c r="AY964" s="266" t="s">
        <v>168</v>
      </c>
    </row>
    <row r="965" s="14" customFormat="1">
      <c r="A965" s="14"/>
      <c r="B965" s="256"/>
      <c r="C965" s="257"/>
      <c r="D965" s="241" t="s">
        <v>178</v>
      </c>
      <c r="E965" s="258" t="s">
        <v>1</v>
      </c>
      <c r="F965" s="259" t="s">
        <v>1793</v>
      </c>
      <c r="G965" s="257"/>
      <c r="H965" s="260">
        <v>1.9950000000000001</v>
      </c>
      <c r="I965" s="261"/>
      <c r="J965" s="257"/>
      <c r="K965" s="257"/>
      <c r="L965" s="262"/>
      <c r="M965" s="263"/>
      <c r="N965" s="264"/>
      <c r="O965" s="264"/>
      <c r="P965" s="264"/>
      <c r="Q965" s="264"/>
      <c r="R965" s="264"/>
      <c r="S965" s="264"/>
      <c r="T965" s="265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66" t="s">
        <v>178</v>
      </c>
      <c r="AU965" s="266" t="s">
        <v>85</v>
      </c>
      <c r="AV965" s="14" t="s">
        <v>85</v>
      </c>
      <c r="AW965" s="14" t="s">
        <v>32</v>
      </c>
      <c r="AX965" s="14" t="s">
        <v>76</v>
      </c>
      <c r="AY965" s="266" t="s">
        <v>168</v>
      </c>
    </row>
    <row r="966" s="15" customFormat="1">
      <c r="A966" s="15"/>
      <c r="B966" s="267"/>
      <c r="C966" s="268"/>
      <c r="D966" s="241" t="s">
        <v>178</v>
      </c>
      <c r="E966" s="269" t="s">
        <v>1</v>
      </c>
      <c r="F966" s="270" t="s">
        <v>183</v>
      </c>
      <c r="G966" s="268"/>
      <c r="H966" s="271">
        <v>46.463999999999999</v>
      </c>
      <c r="I966" s="272"/>
      <c r="J966" s="268"/>
      <c r="K966" s="268"/>
      <c r="L966" s="273"/>
      <c r="M966" s="274"/>
      <c r="N966" s="275"/>
      <c r="O966" s="275"/>
      <c r="P966" s="275"/>
      <c r="Q966" s="275"/>
      <c r="R966" s="275"/>
      <c r="S966" s="275"/>
      <c r="T966" s="276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T966" s="277" t="s">
        <v>178</v>
      </c>
      <c r="AU966" s="277" t="s">
        <v>85</v>
      </c>
      <c r="AV966" s="15" t="s">
        <v>174</v>
      </c>
      <c r="AW966" s="15" t="s">
        <v>32</v>
      </c>
      <c r="AX966" s="15" t="s">
        <v>83</v>
      </c>
      <c r="AY966" s="277" t="s">
        <v>168</v>
      </c>
    </row>
    <row r="967" s="2" customFormat="1" ht="62.7" customHeight="1">
      <c r="A967" s="39"/>
      <c r="B967" s="40"/>
      <c r="C967" s="228" t="s">
        <v>1794</v>
      </c>
      <c r="D967" s="228" t="s">
        <v>170</v>
      </c>
      <c r="E967" s="229" t="s">
        <v>1795</v>
      </c>
      <c r="F967" s="230" t="s">
        <v>1796</v>
      </c>
      <c r="G967" s="231" t="s">
        <v>114</v>
      </c>
      <c r="H967" s="232">
        <v>46.463999999999999</v>
      </c>
      <c r="I967" s="233"/>
      <c r="J967" s="234">
        <f>ROUND(I967*H967,2)</f>
        <v>0</v>
      </c>
      <c r="K967" s="230" t="s">
        <v>173</v>
      </c>
      <c r="L967" s="45"/>
      <c r="M967" s="235" t="s">
        <v>1</v>
      </c>
      <c r="N967" s="236" t="s">
        <v>41</v>
      </c>
      <c r="O967" s="92"/>
      <c r="P967" s="237">
        <f>O967*H967</f>
        <v>0</v>
      </c>
      <c r="Q967" s="237">
        <v>0.00042999999999999999</v>
      </c>
      <c r="R967" s="237">
        <f>Q967*H967</f>
        <v>0.019979520000000001</v>
      </c>
      <c r="S967" s="237">
        <v>0</v>
      </c>
      <c r="T967" s="238">
        <f>S967*H967</f>
        <v>0</v>
      </c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R967" s="239" t="s">
        <v>298</v>
      </c>
      <c r="AT967" s="239" t="s">
        <v>170</v>
      </c>
      <c r="AU967" s="239" t="s">
        <v>85</v>
      </c>
      <c r="AY967" s="18" t="s">
        <v>168</v>
      </c>
      <c r="BE967" s="240">
        <f>IF(N967="základní",J967,0)</f>
        <v>0</v>
      </c>
      <c r="BF967" s="240">
        <f>IF(N967="snížená",J967,0)</f>
        <v>0</v>
      </c>
      <c r="BG967" s="240">
        <f>IF(N967="zákl. přenesená",J967,0)</f>
        <v>0</v>
      </c>
      <c r="BH967" s="240">
        <f>IF(N967="sníž. přenesená",J967,0)</f>
        <v>0</v>
      </c>
      <c r="BI967" s="240">
        <f>IF(N967="nulová",J967,0)</f>
        <v>0</v>
      </c>
      <c r="BJ967" s="18" t="s">
        <v>83</v>
      </c>
      <c r="BK967" s="240">
        <f>ROUND(I967*H967,2)</f>
        <v>0</v>
      </c>
      <c r="BL967" s="18" t="s">
        <v>298</v>
      </c>
      <c r="BM967" s="239" t="s">
        <v>1797</v>
      </c>
    </row>
    <row r="968" s="2" customFormat="1">
      <c r="A968" s="39"/>
      <c r="B968" s="40"/>
      <c r="C968" s="41"/>
      <c r="D968" s="241" t="s">
        <v>176</v>
      </c>
      <c r="E968" s="41"/>
      <c r="F968" s="242" t="s">
        <v>1796</v>
      </c>
      <c r="G968" s="41"/>
      <c r="H968" s="41"/>
      <c r="I968" s="243"/>
      <c r="J968" s="41"/>
      <c r="K968" s="41"/>
      <c r="L968" s="45"/>
      <c r="M968" s="244"/>
      <c r="N968" s="245"/>
      <c r="O968" s="92"/>
      <c r="P968" s="92"/>
      <c r="Q968" s="92"/>
      <c r="R968" s="92"/>
      <c r="S968" s="92"/>
      <c r="T968" s="93"/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T968" s="18" t="s">
        <v>176</v>
      </c>
      <c r="AU968" s="18" t="s">
        <v>85</v>
      </c>
    </row>
    <row r="969" s="13" customFormat="1">
      <c r="A969" s="13"/>
      <c r="B969" s="246"/>
      <c r="C969" s="247"/>
      <c r="D969" s="241" t="s">
        <v>178</v>
      </c>
      <c r="E969" s="248" t="s">
        <v>1</v>
      </c>
      <c r="F969" s="249" t="s">
        <v>1740</v>
      </c>
      <c r="G969" s="247"/>
      <c r="H969" s="248" t="s">
        <v>1</v>
      </c>
      <c r="I969" s="250"/>
      <c r="J969" s="247"/>
      <c r="K969" s="247"/>
      <c r="L969" s="251"/>
      <c r="M969" s="252"/>
      <c r="N969" s="253"/>
      <c r="O969" s="253"/>
      <c r="P969" s="253"/>
      <c r="Q969" s="253"/>
      <c r="R969" s="253"/>
      <c r="S969" s="253"/>
      <c r="T969" s="254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55" t="s">
        <v>178</v>
      </c>
      <c r="AU969" s="255" t="s">
        <v>85</v>
      </c>
      <c r="AV969" s="13" t="s">
        <v>83</v>
      </c>
      <c r="AW969" s="13" t="s">
        <v>32</v>
      </c>
      <c r="AX969" s="13" t="s">
        <v>76</v>
      </c>
      <c r="AY969" s="255" t="s">
        <v>168</v>
      </c>
    </row>
    <row r="970" s="14" customFormat="1">
      <c r="A970" s="14"/>
      <c r="B970" s="256"/>
      <c r="C970" s="257"/>
      <c r="D970" s="241" t="s">
        <v>178</v>
      </c>
      <c r="E970" s="258" t="s">
        <v>1</v>
      </c>
      <c r="F970" s="259" t="s">
        <v>1792</v>
      </c>
      <c r="G970" s="257"/>
      <c r="H970" s="260">
        <v>44.469000000000001</v>
      </c>
      <c r="I970" s="261"/>
      <c r="J970" s="257"/>
      <c r="K970" s="257"/>
      <c r="L970" s="262"/>
      <c r="M970" s="263"/>
      <c r="N970" s="264"/>
      <c r="O970" s="264"/>
      <c r="P970" s="264"/>
      <c r="Q970" s="264"/>
      <c r="R970" s="264"/>
      <c r="S970" s="264"/>
      <c r="T970" s="265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66" t="s">
        <v>178</v>
      </c>
      <c r="AU970" s="266" t="s">
        <v>85</v>
      </c>
      <c r="AV970" s="14" t="s">
        <v>85</v>
      </c>
      <c r="AW970" s="14" t="s">
        <v>32</v>
      </c>
      <c r="AX970" s="14" t="s">
        <v>76</v>
      </c>
      <c r="AY970" s="266" t="s">
        <v>168</v>
      </c>
    </row>
    <row r="971" s="14" customFormat="1">
      <c r="A971" s="14"/>
      <c r="B971" s="256"/>
      <c r="C971" s="257"/>
      <c r="D971" s="241" t="s">
        <v>178</v>
      </c>
      <c r="E971" s="258" t="s">
        <v>1</v>
      </c>
      <c r="F971" s="259" t="s">
        <v>1793</v>
      </c>
      <c r="G971" s="257"/>
      <c r="H971" s="260">
        <v>1.9950000000000001</v>
      </c>
      <c r="I971" s="261"/>
      <c r="J971" s="257"/>
      <c r="K971" s="257"/>
      <c r="L971" s="262"/>
      <c r="M971" s="263"/>
      <c r="N971" s="264"/>
      <c r="O971" s="264"/>
      <c r="P971" s="264"/>
      <c r="Q971" s="264"/>
      <c r="R971" s="264"/>
      <c r="S971" s="264"/>
      <c r="T971" s="265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66" t="s">
        <v>178</v>
      </c>
      <c r="AU971" s="266" t="s">
        <v>85</v>
      </c>
      <c r="AV971" s="14" t="s">
        <v>85</v>
      </c>
      <c r="AW971" s="14" t="s">
        <v>32</v>
      </c>
      <c r="AX971" s="14" t="s">
        <v>76</v>
      </c>
      <c r="AY971" s="266" t="s">
        <v>168</v>
      </c>
    </row>
    <row r="972" s="15" customFormat="1">
      <c r="A972" s="15"/>
      <c r="B972" s="267"/>
      <c r="C972" s="268"/>
      <c r="D972" s="241" t="s">
        <v>178</v>
      </c>
      <c r="E972" s="269" t="s">
        <v>1</v>
      </c>
      <c r="F972" s="270" t="s">
        <v>183</v>
      </c>
      <c r="G972" s="268"/>
      <c r="H972" s="271">
        <v>46.463999999999999</v>
      </c>
      <c r="I972" s="272"/>
      <c r="J972" s="268"/>
      <c r="K972" s="268"/>
      <c r="L972" s="273"/>
      <c r="M972" s="274"/>
      <c r="N972" s="275"/>
      <c r="O972" s="275"/>
      <c r="P972" s="275"/>
      <c r="Q972" s="275"/>
      <c r="R972" s="275"/>
      <c r="S972" s="275"/>
      <c r="T972" s="276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T972" s="277" t="s">
        <v>178</v>
      </c>
      <c r="AU972" s="277" t="s">
        <v>85</v>
      </c>
      <c r="AV972" s="15" t="s">
        <v>174</v>
      </c>
      <c r="AW972" s="15" t="s">
        <v>32</v>
      </c>
      <c r="AX972" s="15" t="s">
        <v>83</v>
      </c>
      <c r="AY972" s="277" t="s">
        <v>168</v>
      </c>
    </row>
    <row r="973" s="2" customFormat="1" ht="33" customHeight="1">
      <c r="A973" s="39"/>
      <c r="B973" s="40"/>
      <c r="C973" s="228" t="s">
        <v>1798</v>
      </c>
      <c r="D973" s="228" t="s">
        <v>170</v>
      </c>
      <c r="E973" s="229" t="s">
        <v>1799</v>
      </c>
      <c r="F973" s="230" t="s">
        <v>1800</v>
      </c>
      <c r="G973" s="231" t="s">
        <v>114</v>
      </c>
      <c r="H973" s="232">
        <v>464.63999999999999</v>
      </c>
      <c r="I973" s="233"/>
      <c r="J973" s="234">
        <f>ROUND(I973*H973,2)</f>
        <v>0</v>
      </c>
      <c r="K973" s="230" t="s">
        <v>173</v>
      </c>
      <c r="L973" s="45"/>
      <c r="M973" s="235" t="s">
        <v>1</v>
      </c>
      <c r="N973" s="236" t="s">
        <v>41</v>
      </c>
      <c r="O973" s="92"/>
      <c r="P973" s="237">
        <f>O973*H973</f>
        <v>0</v>
      </c>
      <c r="Q973" s="237">
        <v>0</v>
      </c>
      <c r="R973" s="237">
        <f>Q973*H973</f>
        <v>0</v>
      </c>
      <c r="S973" s="237">
        <v>0</v>
      </c>
      <c r="T973" s="238">
        <f>S973*H973</f>
        <v>0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39" t="s">
        <v>298</v>
      </c>
      <c r="AT973" s="239" t="s">
        <v>170</v>
      </c>
      <c r="AU973" s="239" t="s">
        <v>85</v>
      </c>
      <c r="AY973" s="18" t="s">
        <v>168</v>
      </c>
      <c r="BE973" s="240">
        <f>IF(N973="základní",J973,0)</f>
        <v>0</v>
      </c>
      <c r="BF973" s="240">
        <f>IF(N973="snížená",J973,0)</f>
        <v>0</v>
      </c>
      <c r="BG973" s="240">
        <f>IF(N973="zákl. přenesená",J973,0)</f>
        <v>0</v>
      </c>
      <c r="BH973" s="240">
        <f>IF(N973="sníž. přenesená",J973,0)</f>
        <v>0</v>
      </c>
      <c r="BI973" s="240">
        <f>IF(N973="nulová",J973,0)</f>
        <v>0</v>
      </c>
      <c r="BJ973" s="18" t="s">
        <v>83</v>
      </c>
      <c r="BK973" s="240">
        <f>ROUND(I973*H973,2)</f>
        <v>0</v>
      </c>
      <c r="BL973" s="18" t="s">
        <v>298</v>
      </c>
      <c r="BM973" s="239" t="s">
        <v>1801</v>
      </c>
    </row>
    <row r="974" s="2" customFormat="1">
      <c r="A974" s="39"/>
      <c r="B974" s="40"/>
      <c r="C974" s="41"/>
      <c r="D974" s="241" t="s">
        <v>176</v>
      </c>
      <c r="E974" s="41"/>
      <c r="F974" s="242" t="s">
        <v>1800</v>
      </c>
      <c r="G974" s="41"/>
      <c r="H974" s="41"/>
      <c r="I974" s="243"/>
      <c r="J974" s="41"/>
      <c r="K974" s="41"/>
      <c r="L974" s="45"/>
      <c r="M974" s="244"/>
      <c r="N974" s="245"/>
      <c r="O974" s="92"/>
      <c r="P974" s="92"/>
      <c r="Q974" s="92"/>
      <c r="R974" s="92"/>
      <c r="S974" s="92"/>
      <c r="T974" s="93"/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T974" s="18" t="s">
        <v>176</v>
      </c>
      <c r="AU974" s="18" t="s">
        <v>85</v>
      </c>
    </row>
    <row r="975" s="14" customFormat="1">
      <c r="A975" s="14"/>
      <c r="B975" s="256"/>
      <c r="C975" s="257"/>
      <c r="D975" s="241" t="s">
        <v>178</v>
      </c>
      <c r="E975" s="258" t="s">
        <v>1</v>
      </c>
      <c r="F975" s="259" t="s">
        <v>920</v>
      </c>
      <c r="G975" s="257"/>
      <c r="H975" s="260">
        <v>444.69</v>
      </c>
      <c r="I975" s="261"/>
      <c r="J975" s="257"/>
      <c r="K975" s="257"/>
      <c r="L975" s="262"/>
      <c r="M975" s="263"/>
      <c r="N975" s="264"/>
      <c r="O975" s="264"/>
      <c r="P975" s="264"/>
      <c r="Q975" s="264"/>
      <c r="R975" s="264"/>
      <c r="S975" s="264"/>
      <c r="T975" s="265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66" t="s">
        <v>178</v>
      </c>
      <c r="AU975" s="266" t="s">
        <v>85</v>
      </c>
      <c r="AV975" s="14" t="s">
        <v>85</v>
      </c>
      <c r="AW975" s="14" t="s">
        <v>32</v>
      </c>
      <c r="AX975" s="14" t="s">
        <v>76</v>
      </c>
      <c r="AY975" s="266" t="s">
        <v>168</v>
      </c>
    </row>
    <row r="976" s="14" customFormat="1">
      <c r="A976" s="14"/>
      <c r="B976" s="256"/>
      <c r="C976" s="257"/>
      <c r="D976" s="241" t="s">
        <v>178</v>
      </c>
      <c r="E976" s="258" t="s">
        <v>1</v>
      </c>
      <c r="F976" s="259" t="s">
        <v>926</v>
      </c>
      <c r="G976" s="257"/>
      <c r="H976" s="260">
        <v>19.949999999999999</v>
      </c>
      <c r="I976" s="261"/>
      <c r="J976" s="257"/>
      <c r="K976" s="257"/>
      <c r="L976" s="262"/>
      <c r="M976" s="263"/>
      <c r="N976" s="264"/>
      <c r="O976" s="264"/>
      <c r="P976" s="264"/>
      <c r="Q976" s="264"/>
      <c r="R976" s="264"/>
      <c r="S976" s="264"/>
      <c r="T976" s="265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66" t="s">
        <v>178</v>
      </c>
      <c r="AU976" s="266" t="s">
        <v>85</v>
      </c>
      <c r="AV976" s="14" t="s">
        <v>85</v>
      </c>
      <c r="AW976" s="14" t="s">
        <v>32</v>
      </c>
      <c r="AX976" s="14" t="s">
        <v>76</v>
      </c>
      <c r="AY976" s="266" t="s">
        <v>168</v>
      </c>
    </row>
    <row r="977" s="15" customFormat="1">
      <c r="A977" s="15"/>
      <c r="B977" s="267"/>
      <c r="C977" s="268"/>
      <c r="D977" s="241" t="s">
        <v>178</v>
      </c>
      <c r="E977" s="269" t="s">
        <v>1</v>
      </c>
      <c r="F977" s="270" t="s">
        <v>183</v>
      </c>
      <c r="G977" s="268"/>
      <c r="H977" s="271">
        <v>464.63999999999999</v>
      </c>
      <c r="I977" s="272"/>
      <c r="J977" s="268"/>
      <c r="K977" s="268"/>
      <c r="L977" s="273"/>
      <c r="M977" s="274"/>
      <c r="N977" s="275"/>
      <c r="O977" s="275"/>
      <c r="P977" s="275"/>
      <c r="Q977" s="275"/>
      <c r="R977" s="275"/>
      <c r="S977" s="275"/>
      <c r="T977" s="276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T977" s="277" t="s">
        <v>178</v>
      </c>
      <c r="AU977" s="277" t="s">
        <v>85</v>
      </c>
      <c r="AV977" s="15" t="s">
        <v>174</v>
      </c>
      <c r="AW977" s="15" t="s">
        <v>32</v>
      </c>
      <c r="AX977" s="15" t="s">
        <v>83</v>
      </c>
      <c r="AY977" s="277" t="s">
        <v>168</v>
      </c>
    </row>
    <row r="978" s="2" customFormat="1" ht="24.15" customHeight="1">
      <c r="A978" s="39"/>
      <c r="B978" s="40"/>
      <c r="C978" s="278" t="s">
        <v>1802</v>
      </c>
      <c r="D978" s="278" t="s">
        <v>242</v>
      </c>
      <c r="E978" s="279" t="s">
        <v>1803</v>
      </c>
      <c r="F978" s="280" t="s">
        <v>1804</v>
      </c>
      <c r="G978" s="281" t="s">
        <v>114</v>
      </c>
      <c r="H978" s="282">
        <v>511.10399999999998</v>
      </c>
      <c r="I978" s="283"/>
      <c r="J978" s="284">
        <f>ROUND(I978*H978,2)</f>
        <v>0</v>
      </c>
      <c r="K978" s="280" t="s">
        <v>173</v>
      </c>
      <c r="L978" s="285"/>
      <c r="M978" s="286" t="s">
        <v>1</v>
      </c>
      <c r="N978" s="287" t="s">
        <v>41</v>
      </c>
      <c r="O978" s="92"/>
      <c r="P978" s="237">
        <f>O978*H978</f>
        <v>0</v>
      </c>
      <c r="Q978" s="237">
        <v>0</v>
      </c>
      <c r="R978" s="237">
        <f>Q978*H978</f>
        <v>0</v>
      </c>
      <c r="S978" s="237">
        <v>0</v>
      </c>
      <c r="T978" s="238">
        <f>S978*H978</f>
        <v>0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39" t="s">
        <v>443</v>
      </c>
      <c r="AT978" s="239" t="s">
        <v>242</v>
      </c>
      <c r="AU978" s="239" t="s">
        <v>85</v>
      </c>
      <c r="AY978" s="18" t="s">
        <v>168</v>
      </c>
      <c r="BE978" s="240">
        <f>IF(N978="základní",J978,0)</f>
        <v>0</v>
      </c>
      <c r="BF978" s="240">
        <f>IF(N978="snížená",J978,0)</f>
        <v>0</v>
      </c>
      <c r="BG978" s="240">
        <f>IF(N978="zákl. přenesená",J978,0)</f>
        <v>0</v>
      </c>
      <c r="BH978" s="240">
        <f>IF(N978="sníž. přenesená",J978,0)</f>
        <v>0</v>
      </c>
      <c r="BI978" s="240">
        <f>IF(N978="nulová",J978,0)</f>
        <v>0</v>
      </c>
      <c r="BJ978" s="18" t="s">
        <v>83</v>
      </c>
      <c r="BK978" s="240">
        <f>ROUND(I978*H978,2)</f>
        <v>0</v>
      </c>
      <c r="BL978" s="18" t="s">
        <v>298</v>
      </c>
      <c r="BM978" s="239" t="s">
        <v>1805</v>
      </c>
    </row>
    <row r="979" s="2" customFormat="1">
      <c r="A979" s="39"/>
      <c r="B979" s="40"/>
      <c r="C979" s="41"/>
      <c r="D979" s="241" t="s">
        <v>176</v>
      </c>
      <c r="E979" s="41"/>
      <c r="F979" s="242" t="s">
        <v>1804</v>
      </c>
      <c r="G979" s="41"/>
      <c r="H979" s="41"/>
      <c r="I979" s="243"/>
      <c r="J979" s="41"/>
      <c r="K979" s="41"/>
      <c r="L979" s="45"/>
      <c r="M979" s="244"/>
      <c r="N979" s="245"/>
      <c r="O979" s="92"/>
      <c r="P979" s="92"/>
      <c r="Q979" s="92"/>
      <c r="R979" s="92"/>
      <c r="S979" s="92"/>
      <c r="T979" s="93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T979" s="18" t="s">
        <v>176</v>
      </c>
      <c r="AU979" s="18" t="s">
        <v>85</v>
      </c>
    </row>
    <row r="980" s="13" customFormat="1">
      <c r="A980" s="13"/>
      <c r="B980" s="246"/>
      <c r="C980" s="247"/>
      <c r="D980" s="241" t="s">
        <v>178</v>
      </c>
      <c r="E980" s="248" t="s">
        <v>1</v>
      </c>
      <c r="F980" s="249" t="s">
        <v>1740</v>
      </c>
      <c r="G980" s="247"/>
      <c r="H980" s="248" t="s">
        <v>1</v>
      </c>
      <c r="I980" s="250"/>
      <c r="J980" s="247"/>
      <c r="K980" s="247"/>
      <c r="L980" s="251"/>
      <c r="M980" s="252"/>
      <c r="N980" s="253"/>
      <c r="O980" s="253"/>
      <c r="P980" s="253"/>
      <c r="Q980" s="253"/>
      <c r="R980" s="253"/>
      <c r="S980" s="253"/>
      <c r="T980" s="254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55" t="s">
        <v>178</v>
      </c>
      <c r="AU980" s="255" t="s">
        <v>85</v>
      </c>
      <c r="AV980" s="13" t="s">
        <v>83</v>
      </c>
      <c r="AW980" s="13" t="s">
        <v>32</v>
      </c>
      <c r="AX980" s="13" t="s">
        <v>76</v>
      </c>
      <c r="AY980" s="255" t="s">
        <v>168</v>
      </c>
    </row>
    <row r="981" s="14" customFormat="1">
      <c r="A981" s="14"/>
      <c r="B981" s="256"/>
      <c r="C981" s="257"/>
      <c r="D981" s="241" t="s">
        <v>178</v>
      </c>
      <c r="E981" s="258" t="s">
        <v>1</v>
      </c>
      <c r="F981" s="259" t="s">
        <v>1806</v>
      </c>
      <c r="G981" s="257"/>
      <c r="H981" s="260">
        <v>489.15899999999999</v>
      </c>
      <c r="I981" s="261"/>
      <c r="J981" s="257"/>
      <c r="K981" s="257"/>
      <c r="L981" s="262"/>
      <c r="M981" s="263"/>
      <c r="N981" s="264"/>
      <c r="O981" s="264"/>
      <c r="P981" s="264"/>
      <c r="Q981" s="264"/>
      <c r="R981" s="264"/>
      <c r="S981" s="264"/>
      <c r="T981" s="265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66" t="s">
        <v>178</v>
      </c>
      <c r="AU981" s="266" t="s">
        <v>85</v>
      </c>
      <c r="AV981" s="14" t="s">
        <v>85</v>
      </c>
      <c r="AW981" s="14" t="s">
        <v>32</v>
      </c>
      <c r="AX981" s="14" t="s">
        <v>76</v>
      </c>
      <c r="AY981" s="266" t="s">
        <v>168</v>
      </c>
    </row>
    <row r="982" s="14" customFormat="1">
      <c r="A982" s="14"/>
      <c r="B982" s="256"/>
      <c r="C982" s="257"/>
      <c r="D982" s="241" t="s">
        <v>178</v>
      </c>
      <c r="E982" s="258" t="s">
        <v>1</v>
      </c>
      <c r="F982" s="259" t="s">
        <v>1807</v>
      </c>
      <c r="G982" s="257"/>
      <c r="H982" s="260">
        <v>21.945</v>
      </c>
      <c r="I982" s="261"/>
      <c r="J982" s="257"/>
      <c r="K982" s="257"/>
      <c r="L982" s="262"/>
      <c r="M982" s="263"/>
      <c r="N982" s="264"/>
      <c r="O982" s="264"/>
      <c r="P982" s="264"/>
      <c r="Q982" s="264"/>
      <c r="R982" s="264"/>
      <c r="S982" s="264"/>
      <c r="T982" s="265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66" t="s">
        <v>178</v>
      </c>
      <c r="AU982" s="266" t="s">
        <v>85</v>
      </c>
      <c r="AV982" s="14" t="s">
        <v>85</v>
      </c>
      <c r="AW982" s="14" t="s">
        <v>32</v>
      </c>
      <c r="AX982" s="14" t="s">
        <v>76</v>
      </c>
      <c r="AY982" s="266" t="s">
        <v>168</v>
      </c>
    </row>
    <row r="983" s="15" customFormat="1">
      <c r="A983" s="15"/>
      <c r="B983" s="267"/>
      <c r="C983" s="268"/>
      <c r="D983" s="241" t="s">
        <v>178</v>
      </c>
      <c r="E983" s="269" t="s">
        <v>1</v>
      </c>
      <c r="F983" s="270" t="s">
        <v>183</v>
      </c>
      <c r="G983" s="268"/>
      <c r="H983" s="271">
        <v>511.10399999999998</v>
      </c>
      <c r="I983" s="272"/>
      <c r="J983" s="268"/>
      <c r="K983" s="268"/>
      <c r="L983" s="273"/>
      <c r="M983" s="274"/>
      <c r="N983" s="275"/>
      <c r="O983" s="275"/>
      <c r="P983" s="275"/>
      <c r="Q983" s="275"/>
      <c r="R983" s="275"/>
      <c r="S983" s="275"/>
      <c r="T983" s="276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T983" s="277" t="s">
        <v>178</v>
      </c>
      <c r="AU983" s="277" t="s">
        <v>85</v>
      </c>
      <c r="AV983" s="15" t="s">
        <v>174</v>
      </c>
      <c r="AW983" s="15" t="s">
        <v>32</v>
      </c>
      <c r="AX983" s="15" t="s">
        <v>83</v>
      </c>
      <c r="AY983" s="277" t="s">
        <v>168</v>
      </c>
    </row>
    <row r="984" s="2" customFormat="1" ht="24.15" customHeight="1">
      <c r="A984" s="39"/>
      <c r="B984" s="40"/>
      <c r="C984" s="228" t="s">
        <v>1808</v>
      </c>
      <c r="D984" s="228" t="s">
        <v>170</v>
      </c>
      <c r="E984" s="229" t="s">
        <v>1809</v>
      </c>
      <c r="F984" s="230" t="s">
        <v>1810</v>
      </c>
      <c r="G984" s="231" t="s">
        <v>695</v>
      </c>
      <c r="H984" s="232">
        <v>1</v>
      </c>
      <c r="I984" s="233"/>
      <c r="J984" s="234">
        <f>ROUND(I984*H984,2)</f>
        <v>0</v>
      </c>
      <c r="K984" s="230" t="s">
        <v>1</v>
      </c>
      <c r="L984" s="45"/>
      <c r="M984" s="235" t="s">
        <v>1</v>
      </c>
      <c r="N984" s="236" t="s">
        <v>41</v>
      </c>
      <c r="O984" s="92"/>
      <c r="P984" s="237">
        <f>O984*H984</f>
        <v>0</v>
      </c>
      <c r="Q984" s="237">
        <v>0</v>
      </c>
      <c r="R984" s="237">
        <f>Q984*H984</f>
        <v>0</v>
      </c>
      <c r="S984" s="237">
        <v>0</v>
      </c>
      <c r="T984" s="238">
        <f>S984*H984</f>
        <v>0</v>
      </c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R984" s="239" t="s">
        <v>298</v>
      </c>
      <c r="AT984" s="239" t="s">
        <v>170</v>
      </c>
      <c r="AU984" s="239" t="s">
        <v>85</v>
      </c>
      <c r="AY984" s="18" t="s">
        <v>168</v>
      </c>
      <c r="BE984" s="240">
        <f>IF(N984="základní",J984,0)</f>
        <v>0</v>
      </c>
      <c r="BF984" s="240">
        <f>IF(N984="snížená",J984,0)</f>
        <v>0</v>
      </c>
      <c r="BG984" s="240">
        <f>IF(N984="zákl. přenesená",J984,0)</f>
        <v>0</v>
      </c>
      <c r="BH984" s="240">
        <f>IF(N984="sníž. přenesená",J984,0)</f>
        <v>0</v>
      </c>
      <c r="BI984" s="240">
        <f>IF(N984="nulová",J984,0)</f>
        <v>0</v>
      </c>
      <c r="BJ984" s="18" t="s">
        <v>83</v>
      </c>
      <c r="BK984" s="240">
        <f>ROUND(I984*H984,2)</f>
        <v>0</v>
      </c>
      <c r="BL984" s="18" t="s">
        <v>298</v>
      </c>
      <c r="BM984" s="239" t="s">
        <v>1811</v>
      </c>
    </row>
    <row r="985" s="2" customFormat="1">
      <c r="A985" s="39"/>
      <c r="B985" s="40"/>
      <c r="C985" s="41"/>
      <c r="D985" s="241" t="s">
        <v>176</v>
      </c>
      <c r="E985" s="41"/>
      <c r="F985" s="242" t="s">
        <v>1812</v>
      </c>
      <c r="G985" s="41"/>
      <c r="H985" s="41"/>
      <c r="I985" s="243"/>
      <c r="J985" s="41"/>
      <c r="K985" s="41"/>
      <c r="L985" s="45"/>
      <c r="M985" s="244"/>
      <c r="N985" s="245"/>
      <c r="O985" s="92"/>
      <c r="P985" s="92"/>
      <c r="Q985" s="92"/>
      <c r="R985" s="92"/>
      <c r="S985" s="92"/>
      <c r="T985" s="93"/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T985" s="18" t="s">
        <v>176</v>
      </c>
      <c r="AU985" s="18" t="s">
        <v>85</v>
      </c>
    </row>
    <row r="986" s="13" customFormat="1">
      <c r="A986" s="13"/>
      <c r="B986" s="246"/>
      <c r="C986" s="247"/>
      <c r="D986" s="241" t="s">
        <v>178</v>
      </c>
      <c r="E986" s="248" t="s">
        <v>1</v>
      </c>
      <c r="F986" s="249" t="s">
        <v>1813</v>
      </c>
      <c r="G986" s="247"/>
      <c r="H986" s="248" t="s">
        <v>1</v>
      </c>
      <c r="I986" s="250"/>
      <c r="J986" s="247"/>
      <c r="K986" s="247"/>
      <c r="L986" s="251"/>
      <c r="M986" s="252"/>
      <c r="N986" s="253"/>
      <c r="O986" s="253"/>
      <c r="P986" s="253"/>
      <c r="Q986" s="253"/>
      <c r="R986" s="253"/>
      <c r="S986" s="253"/>
      <c r="T986" s="254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55" t="s">
        <v>178</v>
      </c>
      <c r="AU986" s="255" t="s">
        <v>85</v>
      </c>
      <c r="AV986" s="13" t="s">
        <v>83</v>
      </c>
      <c r="AW986" s="13" t="s">
        <v>32</v>
      </c>
      <c r="AX986" s="13" t="s">
        <v>76</v>
      </c>
      <c r="AY986" s="255" t="s">
        <v>168</v>
      </c>
    </row>
    <row r="987" s="14" customFormat="1">
      <c r="A987" s="14"/>
      <c r="B987" s="256"/>
      <c r="C987" s="257"/>
      <c r="D987" s="241" t="s">
        <v>178</v>
      </c>
      <c r="E987" s="258" t="s">
        <v>1</v>
      </c>
      <c r="F987" s="259" t="s">
        <v>1814</v>
      </c>
      <c r="G987" s="257"/>
      <c r="H987" s="260">
        <v>1</v>
      </c>
      <c r="I987" s="261"/>
      <c r="J987" s="257"/>
      <c r="K987" s="257"/>
      <c r="L987" s="262"/>
      <c r="M987" s="263"/>
      <c r="N987" s="264"/>
      <c r="O987" s="264"/>
      <c r="P987" s="264"/>
      <c r="Q987" s="264"/>
      <c r="R987" s="264"/>
      <c r="S987" s="264"/>
      <c r="T987" s="265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66" t="s">
        <v>178</v>
      </c>
      <c r="AU987" s="266" t="s">
        <v>85</v>
      </c>
      <c r="AV987" s="14" t="s">
        <v>85</v>
      </c>
      <c r="AW987" s="14" t="s">
        <v>32</v>
      </c>
      <c r="AX987" s="14" t="s">
        <v>76</v>
      </c>
      <c r="AY987" s="266" t="s">
        <v>168</v>
      </c>
    </row>
    <row r="988" s="15" customFormat="1">
      <c r="A988" s="15"/>
      <c r="B988" s="267"/>
      <c r="C988" s="268"/>
      <c r="D988" s="241" t="s">
        <v>178</v>
      </c>
      <c r="E988" s="269" t="s">
        <v>1</v>
      </c>
      <c r="F988" s="270" t="s">
        <v>183</v>
      </c>
      <c r="G988" s="268"/>
      <c r="H988" s="271">
        <v>1</v>
      </c>
      <c r="I988" s="272"/>
      <c r="J988" s="268"/>
      <c r="K988" s="268"/>
      <c r="L988" s="273"/>
      <c r="M988" s="274"/>
      <c r="N988" s="275"/>
      <c r="O988" s="275"/>
      <c r="P988" s="275"/>
      <c r="Q988" s="275"/>
      <c r="R988" s="275"/>
      <c r="S988" s="275"/>
      <c r="T988" s="276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77" t="s">
        <v>178</v>
      </c>
      <c r="AU988" s="277" t="s">
        <v>85</v>
      </c>
      <c r="AV988" s="15" t="s">
        <v>174</v>
      </c>
      <c r="AW988" s="15" t="s">
        <v>32</v>
      </c>
      <c r="AX988" s="15" t="s">
        <v>83</v>
      </c>
      <c r="AY988" s="277" t="s">
        <v>168</v>
      </c>
    </row>
    <row r="989" s="2" customFormat="1" ht="16.5" customHeight="1">
      <c r="A989" s="39"/>
      <c r="B989" s="40"/>
      <c r="C989" s="278" t="s">
        <v>1815</v>
      </c>
      <c r="D989" s="278" t="s">
        <v>242</v>
      </c>
      <c r="E989" s="279" t="s">
        <v>1816</v>
      </c>
      <c r="F989" s="280" t="s">
        <v>1817</v>
      </c>
      <c r="G989" s="281" t="s">
        <v>695</v>
      </c>
      <c r="H989" s="282">
        <v>1</v>
      </c>
      <c r="I989" s="283"/>
      <c r="J989" s="284">
        <f>ROUND(I989*H989,2)</f>
        <v>0</v>
      </c>
      <c r="K989" s="280" t="s">
        <v>1</v>
      </c>
      <c r="L989" s="285"/>
      <c r="M989" s="286" t="s">
        <v>1</v>
      </c>
      <c r="N989" s="287" t="s">
        <v>41</v>
      </c>
      <c r="O989" s="92"/>
      <c r="P989" s="237">
        <f>O989*H989</f>
        <v>0</v>
      </c>
      <c r="Q989" s="237">
        <v>0.0060000000000000001</v>
      </c>
      <c r="R989" s="237">
        <f>Q989*H989</f>
        <v>0.0060000000000000001</v>
      </c>
      <c r="S989" s="237">
        <v>0</v>
      </c>
      <c r="T989" s="238">
        <f>S989*H989</f>
        <v>0</v>
      </c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R989" s="239" t="s">
        <v>443</v>
      </c>
      <c r="AT989" s="239" t="s">
        <v>242</v>
      </c>
      <c r="AU989" s="239" t="s">
        <v>85</v>
      </c>
      <c r="AY989" s="18" t="s">
        <v>168</v>
      </c>
      <c r="BE989" s="240">
        <f>IF(N989="základní",J989,0)</f>
        <v>0</v>
      </c>
      <c r="BF989" s="240">
        <f>IF(N989="snížená",J989,0)</f>
        <v>0</v>
      </c>
      <c r="BG989" s="240">
        <f>IF(N989="zákl. přenesená",J989,0)</f>
        <v>0</v>
      </c>
      <c r="BH989" s="240">
        <f>IF(N989="sníž. přenesená",J989,0)</f>
        <v>0</v>
      </c>
      <c r="BI989" s="240">
        <f>IF(N989="nulová",J989,0)</f>
        <v>0</v>
      </c>
      <c r="BJ989" s="18" t="s">
        <v>83</v>
      </c>
      <c r="BK989" s="240">
        <f>ROUND(I989*H989,2)</f>
        <v>0</v>
      </c>
      <c r="BL989" s="18" t="s">
        <v>298</v>
      </c>
      <c r="BM989" s="239" t="s">
        <v>1818</v>
      </c>
    </row>
    <row r="990" s="2" customFormat="1">
      <c r="A990" s="39"/>
      <c r="B990" s="40"/>
      <c r="C990" s="41"/>
      <c r="D990" s="241" t="s">
        <v>176</v>
      </c>
      <c r="E990" s="41"/>
      <c r="F990" s="242" t="s">
        <v>1819</v>
      </c>
      <c r="G990" s="41"/>
      <c r="H990" s="41"/>
      <c r="I990" s="243"/>
      <c r="J990" s="41"/>
      <c r="K990" s="41"/>
      <c r="L990" s="45"/>
      <c r="M990" s="244"/>
      <c r="N990" s="245"/>
      <c r="O990" s="92"/>
      <c r="P990" s="92"/>
      <c r="Q990" s="92"/>
      <c r="R990" s="92"/>
      <c r="S990" s="92"/>
      <c r="T990" s="93"/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T990" s="18" t="s">
        <v>176</v>
      </c>
      <c r="AU990" s="18" t="s">
        <v>85</v>
      </c>
    </row>
    <row r="991" s="2" customFormat="1" ht="24.15" customHeight="1">
      <c r="A991" s="39"/>
      <c r="B991" s="40"/>
      <c r="C991" s="228" t="s">
        <v>1820</v>
      </c>
      <c r="D991" s="228" t="s">
        <v>170</v>
      </c>
      <c r="E991" s="229" t="s">
        <v>1821</v>
      </c>
      <c r="F991" s="230" t="s">
        <v>1822</v>
      </c>
      <c r="G991" s="231" t="s">
        <v>1728</v>
      </c>
      <c r="H991" s="303"/>
      <c r="I991" s="233"/>
      <c r="J991" s="234">
        <f>ROUND(I991*H991,2)</f>
        <v>0</v>
      </c>
      <c r="K991" s="230" t="s">
        <v>173</v>
      </c>
      <c r="L991" s="45"/>
      <c r="M991" s="235" t="s">
        <v>1</v>
      </c>
      <c r="N991" s="236" t="s">
        <v>41</v>
      </c>
      <c r="O991" s="92"/>
      <c r="P991" s="237">
        <f>O991*H991</f>
        <v>0</v>
      </c>
      <c r="Q991" s="237">
        <v>0</v>
      </c>
      <c r="R991" s="237">
        <f>Q991*H991</f>
        <v>0</v>
      </c>
      <c r="S991" s="237">
        <v>0</v>
      </c>
      <c r="T991" s="238">
        <f>S991*H991</f>
        <v>0</v>
      </c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R991" s="239" t="s">
        <v>298</v>
      </c>
      <c r="AT991" s="239" t="s">
        <v>170</v>
      </c>
      <c r="AU991" s="239" t="s">
        <v>85</v>
      </c>
      <c r="AY991" s="18" t="s">
        <v>168</v>
      </c>
      <c r="BE991" s="240">
        <f>IF(N991="základní",J991,0)</f>
        <v>0</v>
      </c>
      <c r="BF991" s="240">
        <f>IF(N991="snížená",J991,0)</f>
        <v>0</v>
      </c>
      <c r="BG991" s="240">
        <f>IF(N991="zákl. přenesená",J991,0)</f>
        <v>0</v>
      </c>
      <c r="BH991" s="240">
        <f>IF(N991="sníž. přenesená",J991,0)</f>
        <v>0</v>
      </c>
      <c r="BI991" s="240">
        <f>IF(N991="nulová",J991,0)</f>
        <v>0</v>
      </c>
      <c r="BJ991" s="18" t="s">
        <v>83</v>
      </c>
      <c r="BK991" s="240">
        <f>ROUND(I991*H991,2)</f>
        <v>0</v>
      </c>
      <c r="BL991" s="18" t="s">
        <v>298</v>
      </c>
      <c r="BM991" s="239" t="s">
        <v>1823</v>
      </c>
    </row>
    <row r="992" s="2" customFormat="1">
      <c r="A992" s="39"/>
      <c r="B992" s="40"/>
      <c r="C992" s="41"/>
      <c r="D992" s="241" t="s">
        <v>176</v>
      </c>
      <c r="E992" s="41"/>
      <c r="F992" s="242" t="s">
        <v>1824</v>
      </c>
      <c r="G992" s="41"/>
      <c r="H992" s="41"/>
      <c r="I992" s="243"/>
      <c r="J992" s="41"/>
      <c r="K992" s="41"/>
      <c r="L992" s="45"/>
      <c r="M992" s="244"/>
      <c r="N992" s="245"/>
      <c r="O992" s="92"/>
      <c r="P992" s="92"/>
      <c r="Q992" s="92"/>
      <c r="R992" s="92"/>
      <c r="S992" s="92"/>
      <c r="T992" s="93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T992" s="18" t="s">
        <v>176</v>
      </c>
      <c r="AU992" s="18" t="s">
        <v>85</v>
      </c>
    </row>
    <row r="993" s="12" customFormat="1" ht="22.8" customHeight="1">
      <c r="A993" s="12"/>
      <c r="B993" s="212"/>
      <c r="C993" s="213"/>
      <c r="D993" s="214" t="s">
        <v>75</v>
      </c>
      <c r="E993" s="226" t="s">
        <v>699</v>
      </c>
      <c r="F993" s="226" t="s">
        <v>700</v>
      </c>
      <c r="G993" s="213"/>
      <c r="H993" s="213"/>
      <c r="I993" s="216"/>
      <c r="J993" s="227">
        <f>BK993</f>
        <v>0</v>
      </c>
      <c r="K993" s="213"/>
      <c r="L993" s="218"/>
      <c r="M993" s="219"/>
      <c r="N993" s="220"/>
      <c r="O993" s="220"/>
      <c r="P993" s="221">
        <f>SUM(P994:P1070)</f>
        <v>0</v>
      </c>
      <c r="Q993" s="220"/>
      <c r="R993" s="221">
        <f>SUM(R994:R1070)</f>
        <v>4.1807292399999998</v>
      </c>
      <c r="S993" s="220"/>
      <c r="T993" s="222">
        <f>SUM(T994:T1070)</f>
        <v>0</v>
      </c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R993" s="223" t="s">
        <v>85</v>
      </c>
      <c r="AT993" s="224" t="s">
        <v>75</v>
      </c>
      <c r="AU993" s="224" t="s">
        <v>83</v>
      </c>
      <c r="AY993" s="223" t="s">
        <v>168</v>
      </c>
      <c r="BK993" s="225">
        <f>SUM(BK994:BK1070)</f>
        <v>0</v>
      </c>
    </row>
    <row r="994" s="2" customFormat="1" ht="24.15" customHeight="1">
      <c r="A994" s="39"/>
      <c r="B994" s="40"/>
      <c r="C994" s="228" t="s">
        <v>1825</v>
      </c>
      <c r="D994" s="228" t="s">
        <v>170</v>
      </c>
      <c r="E994" s="229" t="s">
        <v>1826</v>
      </c>
      <c r="F994" s="230" t="s">
        <v>1827</v>
      </c>
      <c r="G994" s="231" t="s">
        <v>114</v>
      </c>
      <c r="H994" s="232">
        <v>18.449999999999999</v>
      </c>
      <c r="I994" s="233"/>
      <c r="J994" s="234">
        <f>ROUND(I994*H994,2)</f>
        <v>0</v>
      </c>
      <c r="K994" s="230" t="s">
        <v>173</v>
      </c>
      <c r="L994" s="45"/>
      <c r="M994" s="235" t="s">
        <v>1</v>
      </c>
      <c r="N994" s="236" t="s">
        <v>41</v>
      </c>
      <c r="O994" s="92"/>
      <c r="P994" s="237">
        <f>O994*H994</f>
        <v>0</v>
      </c>
      <c r="Q994" s="237">
        <v>0</v>
      </c>
      <c r="R994" s="237">
        <f>Q994*H994</f>
        <v>0</v>
      </c>
      <c r="S994" s="237">
        <v>0</v>
      </c>
      <c r="T994" s="238">
        <f>S994*H994</f>
        <v>0</v>
      </c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R994" s="239" t="s">
        <v>298</v>
      </c>
      <c r="AT994" s="239" t="s">
        <v>170</v>
      </c>
      <c r="AU994" s="239" t="s">
        <v>85</v>
      </c>
      <c r="AY994" s="18" t="s">
        <v>168</v>
      </c>
      <c r="BE994" s="240">
        <f>IF(N994="základní",J994,0)</f>
        <v>0</v>
      </c>
      <c r="BF994" s="240">
        <f>IF(N994="snížená",J994,0)</f>
        <v>0</v>
      </c>
      <c r="BG994" s="240">
        <f>IF(N994="zákl. přenesená",J994,0)</f>
        <v>0</v>
      </c>
      <c r="BH994" s="240">
        <f>IF(N994="sníž. přenesená",J994,0)</f>
        <v>0</v>
      </c>
      <c r="BI994" s="240">
        <f>IF(N994="nulová",J994,0)</f>
        <v>0</v>
      </c>
      <c r="BJ994" s="18" t="s">
        <v>83</v>
      </c>
      <c r="BK994" s="240">
        <f>ROUND(I994*H994,2)</f>
        <v>0</v>
      </c>
      <c r="BL994" s="18" t="s">
        <v>298</v>
      </c>
      <c r="BM994" s="239" t="s">
        <v>1828</v>
      </c>
    </row>
    <row r="995" s="2" customFormat="1">
      <c r="A995" s="39"/>
      <c r="B995" s="40"/>
      <c r="C995" s="41"/>
      <c r="D995" s="241" t="s">
        <v>176</v>
      </c>
      <c r="E995" s="41"/>
      <c r="F995" s="242" t="s">
        <v>1829</v>
      </c>
      <c r="G995" s="41"/>
      <c r="H995" s="41"/>
      <c r="I995" s="243"/>
      <c r="J995" s="41"/>
      <c r="K995" s="41"/>
      <c r="L995" s="45"/>
      <c r="M995" s="244"/>
      <c r="N995" s="245"/>
      <c r="O995" s="92"/>
      <c r="P995" s="92"/>
      <c r="Q995" s="92"/>
      <c r="R995" s="92"/>
      <c r="S995" s="92"/>
      <c r="T995" s="93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T995" s="18" t="s">
        <v>176</v>
      </c>
      <c r="AU995" s="18" t="s">
        <v>85</v>
      </c>
    </row>
    <row r="996" s="14" customFormat="1">
      <c r="A996" s="14"/>
      <c r="B996" s="256"/>
      <c r="C996" s="257"/>
      <c r="D996" s="241" t="s">
        <v>178</v>
      </c>
      <c r="E996" s="258" t="s">
        <v>1</v>
      </c>
      <c r="F996" s="259" t="s">
        <v>1830</v>
      </c>
      <c r="G996" s="257"/>
      <c r="H996" s="260">
        <v>18.449999999999999</v>
      </c>
      <c r="I996" s="261"/>
      <c r="J996" s="257"/>
      <c r="K996" s="257"/>
      <c r="L996" s="262"/>
      <c r="M996" s="263"/>
      <c r="N996" s="264"/>
      <c r="O996" s="264"/>
      <c r="P996" s="264"/>
      <c r="Q996" s="264"/>
      <c r="R996" s="264"/>
      <c r="S996" s="264"/>
      <c r="T996" s="265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66" t="s">
        <v>178</v>
      </c>
      <c r="AU996" s="266" t="s">
        <v>85</v>
      </c>
      <c r="AV996" s="14" t="s">
        <v>85</v>
      </c>
      <c r="AW996" s="14" t="s">
        <v>32</v>
      </c>
      <c r="AX996" s="14" t="s">
        <v>76</v>
      </c>
      <c r="AY996" s="266" t="s">
        <v>168</v>
      </c>
    </row>
    <row r="997" s="15" customFormat="1">
      <c r="A997" s="15"/>
      <c r="B997" s="267"/>
      <c r="C997" s="268"/>
      <c r="D997" s="241" t="s">
        <v>178</v>
      </c>
      <c r="E997" s="269" t="s">
        <v>1</v>
      </c>
      <c r="F997" s="270" t="s">
        <v>183</v>
      </c>
      <c r="G997" s="268"/>
      <c r="H997" s="271">
        <v>18.449999999999999</v>
      </c>
      <c r="I997" s="272"/>
      <c r="J997" s="268"/>
      <c r="K997" s="268"/>
      <c r="L997" s="273"/>
      <c r="M997" s="274"/>
      <c r="N997" s="275"/>
      <c r="O997" s="275"/>
      <c r="P997" s="275"/>
      <c r="Q997" s="275"/>
      <c r="R997" s="275"/>
      <c r="S997" s="275"/>
      <c r="T997" s="276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T997" s="277" t="s">
        <v>178</v>
      </c>
      <c r="AU997" s="277" t="s">
        <v>85</v>
      </c>
      <c r="AV997" s="15" t="s">
        <v>174</v>
      </c>
      <c r="AW997" s="15" t="s">
        <v>32</v>
      </c>
      <c r="AX997" s="15" t="s">
        <v>83</v>
      </c>
      <c r="AY997" s="277" t="s">
        <v>168</v>
      </c>
    </row>
    <row r="998" s="2" customFormat="1" ht="24.15" customHeight="1">
      <c r="A998" s="39"/>
      <c r="B998" s="40"/>
      <c r="C998" s="278" t="s">
        <v>1831</v>
      </c>
      <c r="D998" s="278" t="s">
        <v>242</v>
      </c>
      <c r="E998" s="279" t="s">
        <v>1832</v>
      </c>
      <c r="F998" s="280" t="s">
        <v>1833</v>
      </c>
      <c r="G998" s="281" t="s">
        <v>114</v>
      </c>
      <c r="H998" s="282">
        <v>20.295000000000002</v>
      </c>
      <c r="I998" s="283"/>
      <c r="J998" s="284">
        <f>ROUND(I998*H998,2)</f>
        <v>0</v>
      </c>
      <c r="K998" s="280" t="s">
        <v>173</v>
      </c>
      <c r="L998" s="285"/>
      <c r="M998" s="286" t="s">
        <v>1</v>
      </c>
      <c r="N998" s="287" t="s">
        <v>41</v>
      </c>
      <c r="O998" s="92"/>
      <c r="P998" s="237">
        <f>O998*H998</f>
        <v>0</v>
      </c>
      <c r="Q998" s="237">
        <v>0.0028999999999999998</v>
      </c>
      <c r="R998" s="237">
        <f>Q998*H998</f>
        <v>0.058855499999999998</v>
      </c>
      <c r="S998" s="237">
        <v>0</v>
      </c>
      <c r="T998" s="238">
        <f>S998*H998</f>
        <v>0</v>
      </c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R998" s="239" t="s">
        <v>443</v>
      </c>
      <c r="AT998" s="239" t="s">
        <v>242</v>
      </c>
      <c r="AU998" s="239" t="s">
        <v>85</v>
      </c>
      <c r="AY998" s="18" t="s">
        <v>168</v>
      </c>
      <c r="BE998" s="240">
        <f>IF(N998="základní",J998,0)</f>
        <v>0</v>
      </c>
      <c r="BF998" s="240">
        <f>IF(N998="snížená",J998,0)</f>
        <v>0</v>
      </c>
      <c r="BG998" s="240">
        <f>IF(N998="zákl. přenesená",J998,0)</f>
        <v>0</v>
      </c>
      <c r="BH998" s="240">
        <f>IF(N998="sníž. přenesená",J998,0)</f>
        <v>0</v>
      </c>
      <c r="BI998" s="240">
        <f>IF(N998="nulová",J998,0)</f>
        <v>0</v>
      </c>
      <c r="BJ998" s="18" t="s">
        <v>83</v>
      </c>
      <c r="BK998" s="240">
        <f>ROUND(I998*H998,2)</f>
        <v>0</v>
      </c>
      <c r="BL998" s="18" t="s">
        <v>298</v>
      </c>
      <c r="BM998" s="239" t="s">
        <v>1834</v>
      </c>
    </row>
    <row r="999" s="2" customFormat="1">
      <c r="A999" s="39"/>
      <c r="B999" s="40"/>
      <c r="C999" s="41"/>
      <c r="D999" s="241" t="s">
        <v>176</v>
      </c>
      <c r="E999" s="41"/>
      <c r="F999" s="242" t="s">
        <v>1833</v>
      </c>
      <c r="G999" s="41"/>
      <c r="H999" s="41"/>
      <c r="I999" s="243"/>
      <c r="J999" s="41"/>
      <c r="K999" s="41"/>
      <c r="L999" s="45"/>
      <c r="M999" s="244"/>
      <c r="N999" s="245"/>
      <c r="O999" s="92"/>
      <c r="P999" s="92"/>
      <c r="Q999" s="92"/>
      <c r="R999" s="92"/>
      <c r="S999" s="92"/>
      <c r="T999" s="93"/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T999" s="18" t="s">
        <v>176</v>
      </c>
      <c r="AU999" s="18" t="s">
        <v>85</v>
      </c>
    </row>
    <row r="1000" s="14" customFormat="1">
      <c r="A1000" s="14"/>
      <c r="B1000" s="256"/>
      <c r="C1000" s="257"/>
      <c r="D1000" s="241" t="s">
        <v>178</v>
      </c>
      <c r="E1000" s="257"/>
      <c r="F1000" s="259" t="s">
        <v>1835</v>
      </c>
      <c r="G1000" s="257"/>
      <c r="H1000" s="260">
        <v>20.295000000000002</v>
      </c>
      <c r="I1000" s="261"/>
      <c r="J1000" s="257"/>
      <c r="K1000" s="257"/>
      <c r="L1000" s="262"/>
      <c r="M1000" s="263"/>
      <c r="N1000" s="264"/>
      <c r="O1000" s="264"/>
      <c r="P1000" s="264"/>
      <c r="Q1000" s="264"/>
      <c r="R1000" s="264"/>
      <c r="S1000" s="264"/>
      <c r="T1000" s="265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66" t="s">
        <v>178</v>
      </c>
      <c r="AU1000" s="266" t="s">
        <v>85</v>
      </c>
      <c r="AV1000" s="14" t="s">
        <v>85</v>
      </c>
      <c r="AW1000" s="14" t="s">
        <v>4</v>
      </c>
      <c r="AX1000" s="14" t="s">
        <v>83</v>
      </c>
      <c r="AY1000" s="266" t="s">
        <v>168</v>
      </c>
    </row>
    <row r="1001" s="2" customFormat="1" ht="24.15" customHeight="1">
      <c r="A1001" s="39"/>
      <c r="B1001" s="40"/>
      <c r="C1001" s="228" t="s">
        <v>1836</v>
      </c>
      <c r="D1001" s="228" t="s">
        <v>170</v>
      </c>
      <c r="E1001" s="229" t="s">
        <v>1826</v>
      </c>
      <c r="F1001" s="230" t="s">
        <v>1827</v>
      </c>
      <c r="G1001" s="231" t="s">
        <v>114</v>
      </c>
      <c r="H1001" s="232">
        <v>413.20999999999998</v>
      </c>
      <c r="I1001" s="233"/>
      <c r="J1001" s="234">
        <f>ROUND(I1001*H1001,2)</f>
        <v>0</v>
      </c>
      <c r="K1001" s="230" t="s">
        <v>173</v>
      </c>
      <c r="L1001" s="45"/>
      <c r="M1001" s="235" t="s">
        <v>1</v>
      </c>
      <c r="N1001" s="236" t="s">
        <v>41</v>
      </c>
      <c r="O1001" s="92"/>
      <c r="P1001" s="237">
        <f>O1001*H1001</f>
        <v>0</v>
      </c>
      <c r="Q1001" s="237">
        <v>0</v>
      </c>
      <c r="R1001" s="237">
        <f>Q1001*H1001</f>
        <v>0</v>
      </c>
      <c r="S1001" s="237">
        <v>0</v>
      </c>
      <c r="T1001" s="238">
        <f>S1001*H1001</f>
        <v>0</v>
      </c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R1001" s="239" t="s">
        <v>298</v>
      </c>
      <c r="AT1001" s="239" t="s">
        <v>170</v>
      </c>
      <c r="AU1001" s="239" t="s">
        <v>85</v>
      </c>
      <c r="AY1001" s="18" t="s">
        <v>168</v>
      </c>
      <c r="BE1001" s="240">
        <f>IF(N1001="základní",J1001,0)</f>
        <v>0</v>
      </c>
      <c r="BF1001" s="240">
        <f>IF(N1001="snížená",J1001,0)</f>
        <v>0</v>
      </c>
      <c r="BG1001" s="240">
        <f>IF(N1001="zákl. přenesená",J1001,0)</f>
        <v>0</v>
      </c>
      <c r="BH1001" s="240">
        <f>IF(N1001="sníž. přenesená",J1001,0)</f>
        <v>0</v>
      </c>
      <c r="BI1001" s="240">
        <f>IF(N1001="nulová",J1001,0)</f>
        <v>0</v>
      </c>
      <c r="BJ1001" s="18" t="s">
        <v>83</v>
      </c>
      <c r="BK1001" s="240">
        <f>ROUND(I1001*H1001,2)</f>
        <v>0</v>
      </c>
      <c r="BL1001" s="18" t="s">
        <v>298</v>
      </c>
      <c r="BM1001" s="239" t="s">
        <v>1837</v>
      </c>
    </row>
    <row r="1002" s="2" customFormat="1">
      <c r="A1002" s="39"/>
      <c r="B1002" s="40"/>
      <c r="C1002" s="41"/>
      <c r="D1002" s="241" t="s">
        <v>176</v>
      </c>
      <c r="E1002" s="41"/>
      <c r="F1002" s="242" t="s">
        <v>1829</v>
      </c>
      <c r="G1002" s="41"/>
      <c r="H1002" s="41"/>
      <c r="I1002" s="243"/>
      <c r="J1002" s="41"/>
      <c r="K1002" s="41"/>
      <c r="L1002" s="45"/>
      <c r="M1002" s="244"/>
      <c r="N1002" s="245"/>
      <c r="O1002" s="92"/>
      <c r="P1002" s="92"/>
      <c r="Q1002" s="92"/>
      <c r="R1002" s="92"/>
      <c r="S1002" s="92"/>
      <c r="T1002" s="93"/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T1002" s="18" t="s">
        <v>176</v>
      </c>
      <c r="AU1002" s="18" t="s">
        <v>85</v>
      </c>
    </row>
    <row r="1003" s="13" customFormat="1">
      <c r="A1003" s="13"/>
      <c r="B1003" s="246"/>
      <c r="C1003" s="247"/>
      <c r="D1003" s="241" t="s">
        <v>178</v>
      </c>
      <c r="E1003" s="248" t="s">
        <v>1</v>
      </c>
      <c r="F1003" s="249" t="s">
        <v>1558</v>
      </c>
      <c r="G1003" s="247"/>
      <c r="H1003" s="248" t="s">
        <v>1</v>
      </c>
      <c r="I1003" s="250"/>
      <c r="J1003" s="247"/>
      <c r="K1003" s="247"/>
      <c r="L1003" s="251"/>
      <c r="M1003" s="252"/>
      <c r="N1003" s="253"/>
      <c r="O1003" s="253"/>
      <c r="P1003" s="253"/>
      <c r="Q1003" s="253"/>
      <c r="R1003" s="253"/>
      <c r="S1003" s="253"/>
      <c r="T1003" s="254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55" t="s">
        <v>178</v>
      </c>
      <c r="AU1003" s="255" t="s">
        <v>85</v>
      </c>
      <c r="AV1003" s="13" t="s">
        <v>83</v>
      </c>
      <c r="AW1003" s="13" t="s">
        <v>32</v>
      </c>
      <c r="AX1003" s="13" t="s">
        <v>76</v>
      </c>
      <c r="AY1003" s="255" t="s">
        <v>168</v>
      </c>
    </row>
    <row r="1004" s="14" customFormat="1">
      <c r="A1004" s="14"/>
      <c r="B1004" s="256"/>
      <c r="C1004" s="257"/>
      <c r="D1004" s="241" t="s">
        <v>178</v>
      </c>
      <c r="E1004" s="258" t="s">
        <v>1</v>
      </c>
      <c r="F1004" s="259" t="s">
        <v>938</v>
      </c>
      <c r="G1004" s="257"/>
      <c r="H1004" s="260">
        <v>413.20999999999998</v>
      </c>
      <c r="I1004" s="261"/>
      <c r="J1004" s="257"/>
      <c r="K1004" s="257"/>
      <c r="L1004" s="262"/>
      <c r="M1004" s="263"/>
      <c r="N1004" s="264"/>
      <c r="O1004" s="264"/>
      <c r="P1004" s="264"/>
      <c r="Q1004" s="264"/>
      <c r="R1004" s="264"/>
      <c r="S1004" s="264"/>
      <c r="T1004" s="265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66" t="s">
        <v>178</v>
      </c>
      <c r="AU1004" s="266" t="s">
        <v>85</v>
      </c>
      <c r="AV1004" s="14" t="s">
        <v>85</v>
      </c>
      <c r="AW1004" s="14" t="s">
        <v>32</v>
      </c>
      <c r="AX1004" s="14" t="s">
        <v>76</v>
      </c>
      <c r="AY1004" s="266" t="s">
        <v>168</v>
      </c>
    </row>
    <row r="1005" s="15" customFormat="1">
      <c r="A1005" s="15"/>
      <c r="B1005" s="267"/>
      <c r="C1005" s="268"/>
      <c r="D1005" s="241" t="s">
        <v>178</v>
      </c>
      <c r="E1005" s="269" t="s">
        <v>1</v>
      </c>
      <c r="F1005" s="270" t="s">
        <v>183</v>
      </c>
      <c r="G1005" s="268"/>
      <c r="H1005" s="271">
        <v>413.20999999999998</v>
      </c>
      <c r="I1005" s="272"/>
      <c r="J1005" s="268"/>
      <c r="K1005" s="268"/>
      <c r="L1005" s="273"/>
      <c r="M1005" s="274"/>
      <c r="N1005" s="275"/>
      <c r="O1005" s="275"/>
      <c r="P1005" s="275"/>
      <c r="Q1005" s="275"/>
      <c r="R1005" s="275"/>
      <c r="S1005" s="275"/>
      <c r="T1005" s="276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T1005" s="277" t="s">
        <v>178</v>
      </c>
      <c r="AU1005" s="277" t="s">
        <v>85</v>
      </c>
      <c r="AV1005" s="15" t="s">
        <v>174</v>
      </c>
      <c r="AW1005" s="15" t="s">
        <v>32</v>
      </c>
      <c r="AX1005" s="15" t="s">
        <v>83</v>
      </c>
      <c r="AY1005" s="277" t="s">
        <v>168</v>
      </c>
    </row>
    <row r="1006" s="2" customFormat="1" ht="24.15" customHeight="1">
      <c r="A1006" s="39"/>
      <c r="B1006" s="40"/>
      <c r="C1006" s="278" t="s">
        <v>1838</v>
      </c>
      <c r="D1006" s="278" t="s">
        <v>242</v>
      </c>
      <c r="E1006" s="279" t="s">
        <v>1839</v>
      </c>
      <c r="F1006" s="280" t="s">
        <v>1840</v>
      </c>
      <c r="G1006" s="281" t="s">
        <v>114</v>
      </c>
      <c r="H1006" s="282">
        <v>454.53100000000001</v>
      </c>
      <c r="I1006" s="283"/>
      <c r="J1006" s="284">
        <f>ROUND(I1006*H1006,2)</f>
        <v>0</v>
      </c>
      <c r="K1006" s="280" t="s">
        <v>173</v>
      </c>
      <c r="L1006" s="285"/>
      <c r="M1006" s="286" t="s">
        <v>1</v>
      </c>
      <c r="N1006" s="287" t="s">
        <v>41</v>
      </c>
      <c r="O1006" s="92"/>
      <c r="P1006" s="237">
        <f>O1006*H1006</f>
        <v>0</v>
      </c>
      <c r="Q1006" s="237">
        <v>0.00064999999999999997</v>
      </c>
      <c r="R1006" s="237">
        <f>Q1006*H1006</f>
        <v>0.29544514999999999</v>
      </c>
      <c r="S1006" s="237">
        <v>0</v>
      </c>
      <c r="T1006" s="238">
        <f>S1006*H1006</f>
        <v>0</v>
      </c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R1006" s="239" t="s">
        <v>443</v>
      </c>
      <c r="AT1006" s="239" t="s">
        <v>242</v>
      </c>
      <c r="AU1006" s="239" t="s">
        <v>85</v>
      </c>
      <c r="AY1006" s="18" t="s">
        <v>168</v>
      </c>
      <c r="BE1006" s="240">
        <f>IF(N1006="základní",J1006,0)</f>
        <v>0</v>
      </c>
      <c r="BF1006" s="240">
        <f>IF(N1006="snížená",J1006,0)</f>
        <v>0</v>
      </c>
      <c r="BG1006" s="240">
        <f>IF(N1006="zákl. přenesená",J1006,0)</f>
        <v>0</v>
      </c>
      <c r="BH1006" s="240">
        <f>IF(N1006="sníž. přenesená",J1006,0)</f>
        <v>0</v>
      </c>
      <c r="BI1006" s="240">
        <f>IF(N1006="nulová",J1006,0)</f>
        <v>0</v>
      </c>
      <c r="BJ1006" s="18" t="s">
        <v>83</v>
      </c>
      <c r="BK1006" s="240">
        <f>ROUND(I1006*H1006,2)</f>
        <v>0</v>
      </c>
      <c r="BL1006" s="18" t="s">
        <v>298</v>
      </c>
      <c r="BM1006" s="239" t="s">
        <v>1841</v>
      </c>
    </row>
    <row r="1007" s="2" customFormat="1">
      <c r="A1007" s="39"/>
      <c r="B1007" s="40"/>
      <c r="C1007" s="41"/>
      <c r="D1007" s="241" t="s">
        <v>176</v>
      </c>
      <c r="E1007" s="41"/>
      <c r="F1007" s="242" t="s">
        <v>1840</v>
      </c>
      <c r="G1007" s="41"/>
      <c r="H1007" s="41"/>
      <c r="I1007" s="243"/>
      <c r="J1007" s="41"/>
      <c r="K1007" s="41"/>
      <c r="L1007" s="45"/>
      <c r="M1007" s="244"/>
      <c r="N1007" s="245"/>
      <c r="O1007" s="92"/>
      <c r="P1007" s="92"/>
      <c r="Q1007" s="92"/>
      <c r="R1007" s="92"/>
      <c r="S1007" s="92"/>
      <c r="T1007" s="93"/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T1007" s="18" t="s">
        <v>176</v>
      </c>
      <c r="AU1007" s="18" t="s">
        <v>85</v>
      </c>
    </row>
    <row r="1008" s="2" customFormat="1">
      <c r="A1008" s="39"/>
      <c r="B1008" s="40"/>
      <c r="C1008" s="41"/>
      <c r="D1008" s="241" t="s">
        <v>914</v>
      </c>
      <c r="E1008" s="41"/>
      <c r="F1008" s="299" t="s">
        <v>1842</v>
      </c>
      <c r="G1008" s="41"/>
      <c r="H1008" s="41"/>
      <c r="I1008" s="243"/>
      <c r="J1008" s="41"/>
      <c r="K1008" s="41"/>
      <c r="L1008" s="45"/>
      <c r="M1008" s="244"/>
      <c r="N1008" s="245"/>
      <c r="O1008" s="92"/>
      <c r="P1008" s="92"/>
      <c r="Q1008" s="92"/>
      <c r="R1008" s="92"/>
      <c r="S1008" s="92"/>
      <c r="T1008" s="93"/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T1008" s="18" t="s">
        <v>914</v>
      </c>
      <c r="AU1008" s="18" t="s">
        <v>85</v>
      </c>
    </row>
    <row r="1009" s="14" customFormat="1">
      <c r="A1009" s="14"/>
      <c r="B1009" s="256"/>
      <c r="C1009" s="257"/>
      <c r="D1009" s="241" t="s">
        <v>178</v>
      </c>
      <c r="E1009" s="257"/>
      <c r="F1009" s="259" t="s">
        <v>1843</v>
      </c>
      <c r="G1009" s="257"/>
      <c r="H1009" s="260">
        <v>454.53100000000001</v>
      </c>
      <c r="I1009" s="261"/>
      <c r="J1009" s="257"/>
      <c r="K1009" s="257"/>
      <c r="L1009" s="262"/>
      <c r="M1009" s="263"/>
      <c r="N1009" s="264"/>
      <c r="O1009" s="264"/>
      <c r="P1009" s="264"/>
      <c r="Q1009" s="264"/>
      <c r="R1009" s="264"/>
      <c r="S1009" s="264"/>
      <c r="T1009" s="265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66" t="s">
        <v>178</v>
      </c>
      <c r="AU1009" s="266" t="s">
        <v>85</v>
      </c>
      <c r="AV1009" s="14" t="s">
        <v>85</v>
      </c>
      <c r="AW1009" s="14" t="s">
        <v>4</v>
      </c>
      <c r="AX1009" s="14" t="s">
        <v>83</v>
      </c>
      <c r="AY1009" s="266" t="s">
        <v>168</v>
      </c>
    </row>
    <row r="1010" s="2" customFormat="1" ht="37.8" customHeight="1">
      <c r="A1010" s="39"/>
      <c r="B1010" s="40"/>
      <c r="C1010" s="228" t="s">
        <v>1844</v>
      </c>
      <c r="D1010" s="228" t="s">
        <v>170</v>
      </c>
      <c r="E1010" s="229" t="s">
        <v>1845</v>
      </c>
      <c r="F1010" s="230" t="s">
        <v>1846</v>
      </c>
      <c r="G1010" s="231" t="s">
        <v>114</v>
      </c>
      <c r="H1010" s="232">
        <v>16.800000000000001</v>
      </c>
      <c r="I1010" s="233"/>
      <c r="J1010" s="234">
        <f>ROUND(I1010*H1010,2)</f>
        <v>0</v>
      </c>
      <c r="K1010" s="230" t="s">
        <v>173</v>
      </c>
      <c r="L1010" s="45"/>
      <c r="M1010" s="235" t="s">
        <v>1</v>
      </c>
      <c r="N1010" s="236" t="s">
        <v>41</v>
      </c>
      <c r="O1010" s="92"/>
      <c r="P1010" s="237">
        <f>O1010*H1010</f>
        <v>0</v>
      </c>
      <c r="Q1010" s="237">
        <v>0</v>
      </c>
      <c r="R1010" s="237">
        <f>Q1010*H1010</f>
        <v>0</v>
      </c>
      <c r="S1010" s="237">
        <v>0</v>
      </c>
      <c r="T1010" s="238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39" t="s">
        <v>298</v>
      </c>
      <c r="AT1010" s="239" t="s">
        <v>170</v>
      </c>
      <c r="AU1010" s="239" t="s">
        <v>85</v>
      </c>
      <c r="AY1010" s="18" t="s">
        <v>168</v>
      </c>
      <c r="BE1010" s="240">
        <f>IF(N1010="základní",J1010,0)</f>
        <v>0</v>
      </c>
      <c r="BF1010" s="240">
        <f>IF(N1010="snížená",J1010,0)</f>
        <v>0</v>
      </c>
      <c r="BG1010" s="240">
        <f>IF(N1010="zákl. přenesená",J1010,0)</f>
        <v>0</v>
      </c>
      <c r="BH1010" s="240">
        <f>IF(N1010="sníž. přenesená",J1010,0)</f>
        <v>0</v>
      </c>
      <c r="BI1010" s="240">
        <f>IF(N1010="nulová",J1010,0)</f>
        <v>0</v>
      </c>
      <c r="BJ1010" s="18" t="s">
        <v>83</v>
      </c>
      <c r="BK1010" s="240">
        <f>ROUND(I1010*H1010,2)</f>
        <v>0</v>
      </c>
      <c r="BL1010" s="18" t="s">
        <v>298</v>
      </c>
      <c r="BM1010" s="239" t="s">
        <v>1847</v>
      </c>
    </row>
    <row r="1011" s="2" customFormat="1">
      <c r="A1011" s="39"/>
      <c r="B1011" s="40"/>
      <c r="C1011" s="41"/>
      <c r="D1011" s="241" t="s">
        <v>176</v>
      </c>
      <c r="E1011" s="41"/>
      <c r="F1011" s="242" t="s">
        <v>1846</v>
      </c>
      <c r="G1011" s="41"/>
      <c r="H1011" s="41"/>
      <c r="I1011" s="243"/>
      <c r="J1011" s="41"/>
      <c r="K1011" s="41"/>
      <c r="L1011" s="45"/>
      <c r="M1011" s="244"/>
      <c r="N1011" s="245"/>
      <c r="O1011" s="92"/>
      <c r="P1011" s="92"/>
      <c r="Q1011" s="92"/>
      <c r="R1011" s="92"/>
      <c r="S1011" s="92"/>
      <c r="T1011" s="93"/>
      <c r="U1011" s="39"/>
      <c r="V1011" s="39"/>
      <c r="W1011" s="39"/>
      <c r="X1011" s="39"/>
      <c r="Y1011" s="39"/>
      <c r="Z1011" s="39"/>
      <c r="AA1011" s="39"/>
      <c r="AB1011" s="39"/>
      <c r="AC1011" s="39"/>
      <c r="AD1011" s="39"/>
      <c r="AE1011" s="39"/>
      <c r="AT1011" s="18" t="s">
        <v>176</v>
      </c>
      <c r="AU1011" s="18" t="s">
        <v>85</v>
      </c>
    </row>
    <row r="1012" s="13" customFormat="1">
      <c r="A1012" s="13"/>
      <c r="B1012" s="246"/>
      <c r="C1012" s="247"/>
      <c r="D1012" s="241" t="s">
        <v>178</v>
      </c>
      <c r="E1012" s="248" t="s">
        <v>1</v>
      </c>
      <c r="F1012" s="249" t="s">
        <v>417</v>
      </c>
      <c r="G1012" s="247"/>
      <c r="H1012" s="248" t="s">
        <v>1</v>
      </c>
      <c r="I1012" s="250"/>
      <c r="J1012" s="247"/>
      <c r="K1012" s="247"/>
      <c r="L1012" s="251"/>
      <c r="M1012" s="252"/>
      <c r="N1012" s="253"/>
      <c r="O1012" s="253"/>
      <c r="P1012" s="253"/>
      <c r="Q1012" s="253"/>
      <c r="R1012" s="253"/>
      <c r="S1012" s="253"/>
      <c r="T1012" s="254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55" t="s">
        <v>178</v>
      </c>
      <c r="AU1012" s="255" t="s">
        <v>85</v>
      </c>
      <c r="AV1012" s="13" t="s">
        <v>83</v>
      </c>
      <c r="AW1012" s="13" t="s">
        <v>32</v>
      </c>
      <c r="AX1012" s="13" t="s">
        <v>76</v>
      </c>
      <c r="AY1012" s="255" t="s">
        <v>168</v>
      </c>
    </row>
    <row r="1013" s="13" customFormat="1">
      <c r="A1013" s="13"/>
      <c r="B1013" s="246"/>
      <c r="C1013" s="247"/>
      <c r="D1013" s="241" t="s">
        <v>178</v>
      </c>
      <c r="E1013" s="248" t="s">
        <v>1</v>
      </c>
      <c r="F1013" s="249" t="s">
        <v>1848</v>
      </c>
      <c r="G1013" s="247"/>
      <c r="H1013" s="248" t="s">
        <v>1</v>
      </c>
      <c r="I1013" s="250"/>
      <c r="J1013" s="247"/>
      <c r="K1013" s="247"/>
      <c r="L1013" s="251"/>
      <c r="M1013" s="252"/>
      <c r="N1013" s="253"/>
      <c r="O1013" s="253"/>
      <c r="P1013" s="253"/>
      <c r="Q1013" s="253"/>
      <c r="R1013" s="253"/>
      <c r="S1013" s="253"/>
      <c r="T1013" s="254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55" t="s">
        <v>178</v>
      </c>
      <c r="AU1013" s="255" t="s">
        <v>85</v>
      </c>
      <c r="AV1013" s="13" t="s">
        <v>83</v>
      </c>
      <c r="AW1013" s="13" t="s">
        <v>32</v>
      </c>
      <c r="AX1013" s="13" t="s">
        <v>76</v>
      </c>
      <c r="AY1013" s="255" t="s">
        <v>168</v>
      </c>
    </row>
    <row r="1014" s="14" customFormat="1">
      <c r="A1014" s="14"/>
      <c r="B1014" s="256"/>
      <c r="C1014" s="257"/>
      <c r="D1014" s="241" t="s">
        <v>178</v>
      </c>
      <c r="E1014" s="258" t="s">
        <v>1</v>
      </c>
      <c r="F1014" s="259" t="s">
        <v>707</v>
      </c>
      <c r="G1014" s="257"/>
      <c r="H1014" s="260">
        <v>16.800000000000001</v>
      </c>
      <c r="I1014" s="261"/>
      <c r="J1014" s="257"/>
      <c r="K1014" s="257"/>
      <c r="L1014" s="262"/>
      <c r="M1014" s="263"/>
      <c r="N1014" s="264"/>
      <c r="O1014" s="264"/>
      <c r="P1014" s="264"/>
      <c r="Q1014" s="264"/>
      <c r="R1014" s="264"/>
      <c r="S1014" s="264"/>
      <c r="T1014" s="265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66" t="s">
        <v>178</v>
      </c>
      <c r="AU1014" s="266" t="s">
        <v>85</v>
      </c>
      <c r="AV1014" s="14" t="s">
        <v>85</v>
      </c>
      <c r="AW1014" s="14" t="s">
        <v>32</v>
      </c>
      <c r="AX1014" s="14" t="s">
        <v>76</v>
      </c>
      <c r="AY1014" s="266" t="s">
        <v>168</v>
      </c>
    </row>
    <row r="1015" s="15" customFormat="1">
      <c r="A1015" s="15"/>
      <c r="B1015" s="267"/>
      <c r="C1015" s="268"/>
      <c r="D1015" s="241" t="s">
        <v>178</v>
      </c>
      <c r="E1015" s="269" t="s">
        <v>1</v>
      </c>
      <c r="F1015" s="270" t="s">
        <v>183</v>
      </c>
      <c r="G1015" s="268"/>
      <c r="H1015" s="271">
        <v>16.800000000000001</v>
      </c>
      <c r="I1015" s="272"/>
      <c r="J1015" s="268"/>
      <c r="K1015" s="268"/>
      <c r="L1015" s="273"/>
      <c r="M1015" s="274"/>
      <c r="N1015" s="275"/>
      <c r="O1015" s="275"/>
      <c r="P1015" s="275"/>
      <c r="Q1015" s="275"/>
      <c r="R1015" s="275"/>
      <c r="S1015" s="275"/>
      <c r="T1015" s="276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T1015" s="277" t="s">
        <v>178</v>
      </c>
      <c r="AU1015" s="277" t="s">
        <v>85</v>
      </c>
      <c r="AV1015" s="15" t="s">
        <v>174</v>
      </c>
      <c r="AW1015" s="15" t="s">
        <v>32</v>
      </c>
      <c r="AX1015" s="15" t="s">
        <v>83</v>
      </c>
      <c r="AY1015" s="277" t="s">
        <v>168</v>
      </c>
    </row>
    <row r="1016" s="2" customFormat="1" ht="24.15" customHeight="1">
      <c r="A1016" s="39"/>
      <c r="B1016" s="40"/>
      <c r="C1016" s="278" t="s">
        <v>1849</v>
      </c>
      <c r="D1016" s="278" t="s">
        <v>242</v>
      </c>
      <c r="E1016" s="279" t="s">
        <v>1850</v>
      </c>
      <c r="F1016" s="280" t="s">
        <v>1851</v>
      </c>
      <c r="G1016" s="281" t="s">
        <v>114</v>
      </c>
      <c r="H1016" s="282">
        <v>17.992999999999999</v>
      </c>
      <c r="I1016" s="283"/>
      <c r="J1016" s="284">
        <f>ROUND(I1016*H1016,2)</f>
        <v>0</v>
      </c>
      <c r="K1016" s="280" t="s">
        <v>173</v>
      </c>
      <c r="L1016" s="285"/>
      <c r="M1016" s="286" t="s">
        <v>1</v>
      </c>
      <c r="N1016" s="287" t="s">
        <v>41</v>
      </c>
      <c r="O1016" s="92"/>
      <c r="P1016" s="237">
        <f>O1016*H1016</f>
        <v>0</v>
      </c>
      <c r="Q1016" s="237">
        <v>0.0014</v>
      </c>
      <c r="R1016" s="237">
        <f>Q1016*H1016</f>
        <v>0.025190199999999999</v>
      </c>
      <c r="S1016" s="237">
        <v>0</v>
      </c>
      <c r="T1016" s="238">
        <f>S1016*H1016</f>
        <v>0</v>
      </c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R1016" s="239" t="s">
        <v>443</v>
      </c>
      <c r="AT1016" s="239" t="s">
        <v>242</v>
      </c>
      <c r="AU1016" s="239" t="s">
        <v>85</v>
      </c>
      <c r="AY1016" s="18" t="s">
        <v>168</v>
      </c>
      <c r="BE1016" s="240">
        <f>IF(N1016="základní",J1016,0)</f>
        <v>0</v>
      </c>
      <c r="BF1016" s="240">
        <f>IF(N1016="snížená",J1016,0)</f>
        <v>0</v>
      </c>
      <c r="BG1016" s="240">
        <f>IF(N1016="zákl. přenesená",J1016,0)</f>
        <v>0</v>
      </c>
      <c r="BH1016" s="240">
        <f>IF(N1016="sníž. přenesená",J1016,0)</f>
        <v>0</v>
      </c>
      <c r="BI1016" s="240">
        <f>IF(N1016="nulová",J1016,0)</f>
        <v>0</v>
      </c>
      <c r="BJ1016" s="18" t="s">
        <v>83</v>
      </c>
      <c r="BK1016" s="240">
        <f>ROUND(I1016*H1016,2)</f>
        <v>0</v>
      </c>
      <c r="BL1016" s="18" t="s">
        <v>298</v>
      </c>
      <c r="BM1016" s="239" t="s">
        <v>1852</v>
      </c>
    </row>
    <row r="1017" s="2" customFormat="1">
      <c r="A1017" s="39"/>
      <c r="B1017" s="40"/>
      <c r="C1017" s="41"/>
      <c r="D1017" s="241" t="s">
        <v>176</v>
      </c>
      <c r="E1017" s="41"/>
      <c r="F1017" s="242" t="s">
        <v>1851</v>
      </c>
      <c r="G1017" s="41"/>
      <c r="H1017" s="41"/>
      <c r="I1017" s="243"/>
      <c r="J1017" s="41"/>
      <c r="K1017" s="41"/>
      <c r="L1017" s="45"/>
      <c r="M1017" s="244"/>
      <c r="N1017" s="245"/>
      <c r="O1017" s="92"/>
      <c r="P1017" s="92"/>
      <c r="Q1017" s="92"/>
      <c r="R1017" s="92"/>
      <c r="S1017" s="92"/>
      <c r="T1017" s="93"/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T1017" s="18" t="s">
        <v>176</v>
      </c>
      <c r="AU1017" s="18" t="s">
        <v>85</v>
      </c>
    </row>
    <row r="1018" s="13" customFormat="1">
      <c r="A1018" s="13"/>
      <c r="B1018" s="246"/>
      <c r="C1018" s="247"/>
      <c r="D1018" s="241" t="s">
        <v>178</v>
      </c>
      <c r="E1018" s="248" t="s">
        <v>1</v>
      </c>
      <c r="F1018" s="249" t="s">
        <v>1740</v>
      </c>
      <c r="G1018" s="247"/>
      <c r="H1018" s="248" t="s">
        <v>1</v>
      </c>
      <c r="I1018" s="250"/>
      <c r="J1018" s="247"/>
      <c r="K1018" s="247"/>
      <c r="L1018" s="251"/>
      <c r="M1018" s="252"/>
      <c r="N1018" s="253"/>
      <c r="O1018" s="253"/>
      <c r="P1018" s="253"/>
      <c r="Q1018" s="253"/>
      <c r="R1018" s="253"/>
      <c r="S1018" s="253"/>
      <c r="T1018" s="254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55" t="s">
        <v>178</v>
      </c>
      <c r="AU1018" s="255" t="s">
        <v>85</v>
      </c>
      <c r="AV1018" s="13" t="s">
        <v>83</v>
      </c>
      <c r="AW1018" s="13" t="s">
        <v>32</v>
      </c>
      <c r="AX1018" s="13" t="s">
        <v>76</v>
      </c>
      <c r="AY1018" s="255" t="s">
        <v>168</v>
      </c>
    </row>
    <row r="1019" s="14" customFormat="1">
      <c r="A1019" s="14"/>
      <c r="B1019" s="256"/>
      <c r="C1019" s="257"/>
      <c r="D1019" s="241" t="s">
        <v>178</v>
      </c>
      <c r="E1019" s="258" t="s">
        <v>1</v>
      </c>
      <c r="F1019" s="259" t="s">
        <v>1853</v>
      </c>
      <c r="G1019" s="257"/>
      <c r="H1019" s="260">
        <v>17.640000000000001</v>
      </c>
      <c r="I1019" s="261"/>
      <c r="J1019" s="257"/>
      <c r="K1019" s="257"/>
      <c r="L1019" s="262"/>
      <c r="M1019" s="263"/>
      <c r="N1019" s="264"/>
      <c r="O1019" s="264"/>
      <c r="P1019" s="264"/>
      <c r="Q1019" s="264"/>
      <c r="R1019" s="264"/>
      <c r="S1019" s="264"/>
      <c r="T1019" s="265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66" t="s">
        <v>178</v>
      </c>
      <c r="AU1019" s="266" t="s">
        <v>85</v>
      </c>
      <c r="AV1019" s="14" t="s">
        <v>85</v>
      </c>
      <c r="AW1019" s="14" t="s">
        <v>32</v>
      </c>
      <c r="AX1019" s="14" t="s">
        <v>83</v>
      </c>
      <c r="AY1019" s="266" t="s">
        <v>168</v>
      </c>
    </row>
    <row r="1020" s="14" customFormat="1">
      <c r="A1020" s="14"/>
      <c r="B1020" s="256"/>
      <c r="C1020" s="257"/>
      <c r="D1020" s="241" t="s">
        <v>178</v>
      </c>
      <c r="E1020" s="257"/>
      <c r="F1020" s="259" t="s">
        <v>1854</v>
      </c>
      <c r="G1020" s="257"/>
      <c r="H1020" s="260">
        <v>17.992999999999999</v>
      </c>
      <c r="I1020" s="261"/>
      <c r="J1020" s="257"/>
      <c r="K1020" s="257"/>
      <c r="L1020" s="262"/>
      <c r="M1020" s="263"/>
      <c r="N1020" s="264"/>
      <c r="O1020" s="264"/>
      <c r="P1020" s="264"/>
      <c r="Q1020" s="264"/>
      <c r="R1020" s="264"/>
      <c r="S1020" s="264"/>
      <c r="T1020" s="265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66" t="s">
        <v>178</v>
      </c>
      <c r="AU1020" s="266" t="s">
        <v>85</v>
      </c>
      <c r="AV1020" s="14" t="s">
        <v>85</v>
      </c>
      <c r="AW1020" s="14" t="s">
        <v>4</v>
      </c>
      <c r="AX1020" s="14" t="s">
        <v>83</v>
      </c>
      <c r="AY1020" s="266" t="s">
        <v>168</v>
      </c>
    </row>
    <row r="1021" s="2" customFormat="1" ht="24.15" customHeight="1">
      <c r="A1021" s="39"/>
      <c r="B1021" s="40"/>
      <c r="C1021" s="228" t="s">
        <v>1855</v>
      </c>
      <c r="D1021" s="228" t="s">
        <v>170</v>
      </c>
      <c r="E1021" s="229" t="s">
        <v>1856</v>
      </c>
      <c r="F1021" s="230" t="s">
        <v>1857</v>
      </c>
      <c r="G1021" s="231" t="s">
        <v>114</v>
      </c>
      <c r="H1021" s="232">
        <v>444.69</v>
      </c>
      <c r="I1021" s="233"/>
      <c r="J1021" s="234">
        <f>ROUND(I1021*H1021,2)</f>
        <v>0</v>
      </c>
      <c r="K1021" s="230" t="s">
        <v>173</v>
      </c>
      <c r="L1021" s="45"/>
      <c r="M1021" s="235" t="s">
        <v>1</v>
      </c>
      <c r="N1021" s="236" t="s">
        <v>41</v>
      </c>
      <c r="O1021" s="92"/>
      <c r="P1021" s="237">
        <f>O1021*H1021</f>
        <v>0</v>
      </c>
      <c r="Q1021" s="237">
        <v>0</v>
      </c>
      <c r="R1021" s="237">
        <f>Q1021*H1021</f>
        <v>0</v>
      </c>
      <c r="S1021" s="237">
        <v>0</v>
      </c>
      <c r="T1021" s="238">
        <f>S1021*H1021</f>
        <v>0</v>
      </c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R1021" s="239" t="s">
        <v>298</v>
      </c>
      <c r="AT1021" s="239" t="s">
        <v>170</v>
      </c>
      <c r="AU1021" s="239" t="s">
        <v>85</v>
      </c>
      <c r="AY1021" s="18" t="s">
        <v>168</v>
      </c>
      <c r="BE1021" s="240">
        <f>IF(N1021="základní",J1021,0)</f>
        <v>0</v>
      </c>
      <c r="BF1021" s="240">
        <f>IF(N1021="snížená",J1021,0)</f>
        <v>0</v>
      </c>
      <c r="BG1021" s="240">
        <f>IF(N1021="zákl. přenesená",J1021,0)</f>
        <v>0</v>
      </c>
      <c r="BH1021" s="240">
        <f>IF(N1021="sníž. přenesená",J1021,0)</f>
        <v>0</v>
      </c>
      <c r="BI1021" s="240">
        <f>IF(N1021="nulová",J1021,0)</f>
        <v>0</v>
      </c>
      <c r="BJ1021" s="18" t="s">
        <v>83</v>
      </c>
      <c r="BK1021" s="240">
        <f>ROUND(I1021*H1021,2)</f>
        <v>0</v>
      </c>
      <c r="BL1021" s="18" t="s">
        <v>298</v>
      </c>
      <c r="BM1021" s="239" t="s">
        <v>1858</v>
      </c>
    </row>
    <row r="1022" s="2" customFormat="1">
      <c r="A1022" s="39"/>
      <c r="B1022" s="40"/>
      <c r="C1022" s="41"/>
      <c r="D1022" s="241" t="s">
        <v>176</v>
      </c>
      <c r="E1022" s="41"/>
      <c r="F1022" s="242" t="s">
        <v>1859</v>
      </c>
      <c r="G1022" s="41"/>
      <c r="H1022" s="41"/>
      <c r="I1022" s="243"/>
      <c r="J1022" s="41"/>
      <c r="K1022" s="41"/>
      <c r="L1022" s="45"/>
      <c r="M1022" s="244"/>
      <c r="N1022" s="245"/>
      <c r="O1022" s="92"/>
      <c r="P1022" s="92"/>
      <c r="Q1022" s="92"/>
      <c r="R1022" s="92"/>
      <c r="S1022" s="92"/>
      <c r="T1022" s="93"/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T1022" s="18" t="s">
        <v>176</v>
      </c>
      <c r="AU1022" s="18" t="s">
        <v>85</v>
      </c>
    </row>
    <row r="1023" s="14" customFormat="1">
      <c r="A1023" s="14"/>
      <c r="B1023" s="256"/>
      <c r="C1023" s="257"/>
      <c r="D1023" s="241" t="s">
        <v>178</v>
      </c>
      <c r="E1023" s="258" t="s">
        <v>1</v>
      </c>
      <c r="F1023" s="259" t="s">
        <v>920</v>
      </c>
      <c r="G1023" s="257"/>
      <c r="H1023" s="260">
        <v>444.69</v>
      </c>
      <c r="I1023" s="261"/>
      <c r="J1023" s="257"/>
      <c r="K1023" s="257"/>
      <c r="L1023" s="262"/>
      <c r="M1023" s="263"/>
      <c r="N1023" s="264"/>
      <c r="O1023" s="264"/>
      <c r="P1023" s="264"/>
      <c r="Q1023" s="264"/>
      <c r="R1023" s="264"/>
      <c r="S1023" s="264"/>
      <c r="T1023" s="265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66" t="s">
        <v>178</v>
      </c>
      <c r="AU1023" s="266" t="s">
        <v>85</v>
      </c>
      <c r="AV1023" s="14" t="s">
        <v>85</v>
      </c>
      <c r="AW1023" s="14" t="s">
        <v>32</v>
      </c>
      <c r="AX1023" s="14" t="s">
        <v>83</v>
      </c>
      <c r="AY1023" s="266" t="s">
        <v>168</v>
      </c>
    </row>
    <row r="1024" s="2" customFormat="1" ht="24.15" customHeight="1">
      <c r="A1024" s="39"/>
      <c r="B1024" s="40"/>
      <c r="C1024" s="278" t="s">
        <v>1860</v>
      </c>
      <c r="D1024" s="278" t="s">
        <v>242</v>
      </c>
      <c r="E1024" s="279" t="s">
        <v>1861</v>
      </c>
      <c r="F1024" s="280" t="s">
        <v>1862</v>
      </c>
      <c r="G1024" s="281" t="s">
        <v>114</v>
      </c>
      <c r="H1024" s="282">
        <v>466.92500000000001</v>
      </c>
      <c r="I1024" s="283"/>
      <c r="J1024" s="284">
        <f>ROUND(I1024*H1024,2)</f>
        <v>0</v>
      </c>
      <c r="K1024" s="280" t="s">
        <v>173</v>
      </c>
      <c r="L1024" s="285"/>
      <c r="M1024" s="286" t="s">
        <v>1</v>
      </c>
      <c r="N1024" s="287" t="s">
        <v>41</v>
      </c>
      <c r="O1024" s="92"/>
      <c r="P1024" s="237">
        <f>O1024*H1024</f>
        <v>0</v>
      </c>
      <c r="Q1024" s="237">
        <v>0.0025000000000000001</v>
      </c>
      <c r="R1024" s="237">
        <f>Q1024*H1024</f>
        <v>1.1673125</v>
      </c>
      <c r="S1024" s="237">
        <v>0</v>
      </c>
      <c r="T1024" s="238">
        <f>S1024*H1024</f>
        <v>0</v>
      </c>
      <c r="U1024" s="39"/>
      <c r="V1024" s="39"/>
      <c r="W1024" s="39"/>
      <c r="X1024" s="39"/>
      <c r="Y1024" s="39"/>
      <c r="Z1024" s="39"/>
      <c r="AA1024" s="39"/>
      <c r="AB1024" s="39"/>
      <c r="AC1024" s="39"/>
      <c r="AD1024" s="39"/>
      <c r="AE1024" s="39"/>
      <c r="AR1024" s="239" t="s">
        <v>443</v>
      </c>
      <c r="AT1024" s="239" t="s">
        <v>242</v>
      </c>
      <c r="AU1024" s="239" t="s">
        <v>85</v>
      </c>
      <c r="AY1024" s="18" t="s">
        <v>168</v>
      </c>
      <c r="BE1024" s="240">
        <f>IF(N1024="základní",J1024,0)</f>
        <v>0</v>
      </c>
      <c r="BF1024" s="240">
        <f>IF(N1024="snížená",J1024,0)</f>
        <v>0</v>
      </c>
      <c r="BG1024" s="240">
        <f>IF(N1024="zákl. přenesená",J1024,0)</f>
        <v>0</v>
      </c>
      <c r="BH1024" s="240">
        <f>IF(N1024="sníž. přenesená",J1024,0)</f>
        <v>0</v>
      </c>
      <c r="BI1024" s="240">
        <f>IF(N1024="nulová",J1024,0)</f>
        <v>0</v>
      </c>
      <c r="BJ1024" s="18" t="s">
        <v>83</v>
      </c>
      <c r="BK1024" s="240">
        <f>ROUND(I1024*H1024,2)</f>
        <v>0</v>
      </c>
      <c r="BL1024" s="18" t="s">
        <v>298</v>
      </c>
      <c r="BM1024" s="239" t="s">
        <v>1863</v>
      </c>
    </row>
    <row r="1025" s="2" customFormat="1">
      <c r="A1025" s="39"/>
      <c r="B1025" s="40"/>
      <c r="C1025" s="41"/>
      <c r="D1025" s="241" t="s">
        <v>176</v>
      </c>
      <c r="E1025" s="41"/>
      <c r="F1025" s="242" t="s">
        <v>1862</v>
      </c>
      <c r="G1025" s="41"/>
      <c r="H1025" s="41"/>
      <c r="I1025" s="243"/>
      <c r="J1025" s="41"/>
      <c r="K1025" s="41"/>
      <c r="L1025" s="45"/>
      <c r="M1025" s="244"/>
      <c r="N1025" s="245"/>
      <c r="O1025" s="92"/>
      <c r="P1025" s="92"/>
      <c r="Q1025" s="92"/>
      <c r="R1025" s="92"/>
      <c r="S1025" s="92"/>
      <c r="T1025" s="93"/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T1025" s="18" t="s">
        <v>176</v>
      </c>
      <c r="AU1025" s="18" t="s">
        <v>85</v>
      </c>
    </row>
    <row r="1026" s="13" customFormat="1">
      <c r="A1026" s="13"/>
      <c r="B1026" s="246"/>
      <c r="C1026" s="247"/>
      <c r="D1026" s="241" t="s">
        <v>178</v>
      </c>
      <c r="E1026" s="248" t="s">
        <v>1</v>
      </c>
      <c r="F1026" s="249" t="s">
        <v>1740</v>
      </c>
      <c r="G1026" s="247"/>
      <c r="H1026" s="248" t="s">
        <v>1</v>
      </c>
      <c r="I1026" s="250"/>
      <c r="J1026" s="247"/>
      <c r="K1026" s="247"/>
      <c r="L1026" s="251"/>
      <c r="M1026" s="252"/>
      <c r="N1026" s="253"/>
      <c r="O1026" s="253"/>
      <c r="P1026" s="253"/>
      <c r="Q1026" s="253"/>
      <c r="R1026" s="253"/>
      <c r="S1026" s="253"/>
      <c r="T1026" s="254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55" t="s">
        <v>178</v>
      </c>
      <c r="AU1026" s="255" t="s">
        <v>85</v>
      </c>
      <c r="AV1026" s="13" t="s">
        <v>83</v>
      </c>
      <c r="AW1026" s="13" t="s">
        <v>32</v>
      </c>
      <c r="AX1026" s="13" t="s">
        <v>76</v>
      </c>
      <c r="AY1026" s="255" t="s">
        <v>168</v>
      </c>
    </row>
    <row r="1027" s="14" customFormat="1">
      <c r="A1027" s="14"/>
      <c r="B1027" s="256"/>
      <c r="C1027" s="257"/>
      <c r="D1027" s="241" t="s">
        <v>178</v>
      </c>
      <c r="E1027" s="258" t="s">
        <v>1</v>
      </c>
      <c r="F1027" s="259" t="s">
        <v>1864</v>
      </c>
      <c r="G1027" s="257"/>
      <c r="H1027" s="260">
        <v>466.92500000000001</v>
      </c>
      <c r="I1027" s="261"/>
      <c r="J1027" s="257"/>
      <c r="K1027" s="257"/>
      <c r="L1027" s="262"/>
      <c r="M1027" s="263"/>
      <c r="N1027" s="264"/>
      <c r="O1027" s="264"/>
      <c r="P1027" s="264"/>
      <c r="Q1027" s="264"/>
      <c r="R1027" s="264"/>
      <c r="S1027" s="264"/>
      <c r="T1027" s="265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66" t="s">
        <v>178</v>
      </c>
      <c r="AU1027" s="266" t="s">
        <v>85</v>
      </c>
      <c r="AV1027" s="14" t="s">
        <v>85</v>
      </c>
      <c r="AW1027" s="14" t="s">
        <v>32</v>
      </c>
      <c r="AX1027" s="14" t="s">
        <v>83</v>
      </c>
      <c r="AY1027" s="266" t="s">
        <v>168</v>
      </c>
    </row>
    <row r="1028" s="2" customFormat="1" ht="24.15" customHeight="1">
      <c r="A1028" s="39"/>
      <c r="B1028" s="40"/>
      <c r="C1028" s="278" t="s">
        <v>1865</v>
      </c>
      <c r="D1028" s="278" t="s">
        <v>242</v>
      </c>
      <c r="E1028" s="279" t="s">
        <v>1866</v>
      </c>
      <c r="F1028" s="280" t="s">
        <v>1867</v>
      </c>
      <c r="G1028" s="281" t="s">
        <v>114</v>
      </c>
      <c r="H1028" s="282">
        <v>466.92500000000001</v>
      </c>
      <c r="I1028" s="283"/>
      <c r="J1028" s="284">
        <f>ROUND(I1028*H1028,2)</f>
        <v>0</v>
      </c>
      <c r="K1028" s="280" t="s">
        <v>173</v>
      </c>
      <c r="L1028" s="285"/>
      <c r="M1028" s="286" t="s">
        <v>1</v>
      </c>
      <c r="N1028" s="287" t="s">
        <v>41</v>
      </c>
      <c r="O1028" s="92"/>
      <c r="P1028" s="237">
        <f>O1028*H1028</f>
        <v>0</v>
      </c>
      <c r="Q1028" s="237">
        <v>0.0037499999999999999</v>
      </c>
      <c r="R1028" s="237">
        <f>Q1028*H1028</f>
        <v>1.75096875</v>
      </c>
      <c r="S1028" s="237">
        <v>0</v>
      </c>
      <c r="T1028" s="238">
        <f>S1028*H1028</f>
        <v>0</v>
      </c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R1028" s="239" t="s">
        <v>443</v>
      </c>
      <c r="AT1028" s="239" t="s">
        <v>242</v>
      </c>
      <c r="AU1028" s="239" t="s">
        <v>85</v>
      </c>
      <c r="AY1028" s="18" t="s">
        <v>168</v>
      </c>
      <c r="BE1028" s="240">
        <f>IF(N1028="základní",J1028,0)</f>
        <v>0</v>
      </c>
      <c r="BF1028" s="240">
        <f>IF(N1028="snížená",J1028,0)</f>
        <v>0</v>
      </c>
      <c r="BG1028" s="240">
        <f>IF(N1028="zákl. přenesená",J1028,0)</f>
        <v>0</v>
      </c>
      <c r="BH1028" s="240">
        <f>IF(N1028="sníž. přenesená",J1028,0)</f>
        <v>0</v>
      </c>
      <c r="BI1028" s="240">
        <f>IF(N1028="nulová",J1028,0)</f>
        <v>0</v>
      </c>
      <c r="BJ1028" s="18" t="s">
        <v>83</v>
      </c>
      <c r="BK1028" s="240">
        <f>ROUND(I1028*H1028,2)</f>
        <v>0</v>
      </c>
      <c r="BL1028" s="18" t="s">
        <v>298</v>
      </c>
      <c r="BM1028" s="239" t="s">
        <v>1868</v>
      </c>
    </row>
    <row r="1029" s="2" customFormat="1">
      <c r="A1029" s="39"/>
      <c r="B1029" s="40"/>
      <c r="C1029" s="41"/>
      <c r="D1029" s="241" t="s">
        <v>176</v>
      </c>
      <c r="E1029" s="41"/>
      <c r="F1029" s="242" t="s">
        <v>1867</v>
      </c>
      <c r="G1029" s="41"/>
      <c r="H1029" s="41"/>
      <c r="I1029" s="243"/>
      <c r="J1029" s="41"/>
      <c r="K1029" s="41"/>
      <c r="L1029" s="45"/>
      <c r="M1029" s="244"/>
      <c r="N1029" s="245"/>
      <c r="O1029" s="92"/>
      <c r="P1029" s="92"/>
      <c r="Q1029" s="92"/>
      <c r="R1029" s="92"/>
      <c r="S1029" s="92"/>
      <c r="T1029" s="93"/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T1029" s="18" t="s">
        <v>176</v>
      </c>
      <c r="AU1029" s="18" t="s">
        <v>85</v>
      </c>
    </row>
    <row r="1030" s="13" customFormat="1">
      <c r="A1030" s="13"/>
      <c r="B1030" s="246"/>
      <c r="C1030" s="247"/>
      <c r="D1030" s="241" t="s">
        <v>178</v>
      </c>
      <c r="E1030" s="248" t="s">
        <v>1</v>
      </c>
      <c r="F1030" s="249" t="s">
        <v>1740</v>
      </c>
      <c r="G1030" s="247"/>
      <c r="H1030" s="248" t="s">
        <v>1</v>
      </c>
      <c r="I1030" s="250"/>
      <c r="J1030" s="247"/>
      <c r="K1030" s="247"/>
      <c r="L1030" s="251"/>
      <c r="M1030" s="252"/>
      <c r="N1030" s="253"/>
      <c r="O1030" s="253"/>
      <c r="P1030" s="253"/>
      <c r="Q1030" s="253"/>
      <c r="R1030" s="253"/>
      <c r="S1030" s="253"/>
      <c r="T1030" s="254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55" t="s">
        <v>178</v>
      </c>
      <c r="AU1030" s="255" t="s">
        <v>85</v>
      </c>
      <c r="AV1030" s="13" t="s">
        <v>83</v>
      </c>
      <c r="AW1030" s="13" t="s">
        <v>32</v>
      </c>
      <c r="AX1030" s="13" t="s">
        <v>76</v>
      </c>
      <c r="AY1030" s="255" t="s">
        <v>168</v>
      </c>
    </row>
    <row r="1031" s="14" customFormat="1">
      <c r="A1031" s="14"/>
      <c r="B1031" s="256"/>
      <c r="C1031" s="257"/>
      <c r="D1031" s="241" t="s">
        <v>178</v>
      </c>
      <c r="E1031" s="258" t="s">
        <v>1</v>
      </c>
      <c r="F1031" s="259" t="s">
        <v>1864</v>
      </c>
      <c r="G1031" s="257"/>
      <c r="H1031" s="260">
        <v>466.92500000000001</v>
      </c>
      <c r="I1031" s="261"/>
      <c r="J1031" s="257"/>
      <c r="K1031" s="257"/>
      <c r="L1031" s="262"/>
      <c r="M1031" s="263"/>
      <c r="N1031" s="264"/>
      <c r="O1031" s="264"/>
      <c r="P1031" s="264"/>
      <c r="Q1031" s="264"/>
      <c r="R1031" s="264"/>
      <c r="S1031" s="264"/>
      <c r="T1031" s="265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66" t="s">
        <v>178</v>
      </c>
      <c r="AU1031" s="266" t="s">
        <v>85</v>
      </c>
      <c r="AV1031" s="14" t="s">
        <v>85</v>
      </c>
      <c r="AW1031" s="14" t="s">
        <v>32</v>
      </c>
      <c r="AX1031" s="14" t="s">
        <v>83</v>
      </c>
      <c r="AY1031" s="266" t="s">
        <v>168</v>
      </c>
    </row>
    <row r="1032" s="2" customFormat="1" ht="44.25" customHeight="1">
      <c r="A1032" s="39"/>
      <c r="B1032" s="40"/>
      <c r="C1032" s="228" t="s">
        <v>1869</v>
      </c>
      <c r="D1032" s="228" t="s">
        <v>170</v>
      </c>
      <c r="E1032" s="229" t="s">
        <v>1870</v>
      </c>
      <c r="F1032" s="230" t="s">
        <v>1871</v>
      </c>
      <c r="G1032" s="231" t="s">
        <v>114</v>
      </c>
      <c r="H1032" s="232">
        <v>444.69</v>
      </c>
      <c r="I1032" s="233"/>
      <c r="J1032" s="234">
        <f>ROUND(I1032*H1032,2)</f>
        <v>0</v>
      </c>
      <c r="K1032" s="230" t="s">
        <v>173</v>
      </c>
      <c r="L1032" s="45"/>
      <c r="M1032" s="235" t="s">
        <v>1</v>
      </c>
      <c r="N1032" s="236" t="s">
        <v>41</v>
      </c>
      <c r="O1032" s="92"/>
      <c r="P1032" s="237">
        <f>O1032*H1032</f>
        <v>0</v>
      </c>
      <c r="Q1032" s="237">
        <v>0.00010000000000000001</v>
      </c>
      <c r="R1032" s="237">
        <f>Q1032*H1032</f>
        <v>0.044469000000000002</v>
      </c>
      <c r="S1032" s="237">
        <v>0</v>
      </c>
      <c r="T1032" s="238">
        <f>S1032*H1032</f>
        <v>0</v>
      </c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R1032" s="239" t="s">
        <v>298</v>
      </c>
      <c r="AT1032" s="239" t="s">
        <v>170</v>
      </c>
      <c r="AU1032" s="239" t="s">
        <v>85</v>
      </c>
      <c r="AY1032" s="18" t="s">
        <v>168</v>
      </c>
      <c r="BE1032" s="240">
        <f>IF(N1032="základní",J1032,0)</f>
        <v>0</v>
      </c>
      <c r="BF1032" s="240">
        <f>IF(N1032="snížená",J1032,0)</f>
        <v>0</v>
      </c>
      <c r="BG1032" s="240">
        <f>IF(N1032="zákl. přenesená",J1032,0)</f>
        <v>0</v>
      </c>
      <c r="BH1032" s="240">
        <f>IF(N1032="sníž. přenesená",J1032,0)</f>
        <v>0</v>
      </c>
      <c r="BI1032" s="240">
        <f>IF(N1032="nulová",J1032,0)</f>
        <v>0</v>
      </c>
      <c r="BJ1032" s="18" t="s">
        <v>83</v>
      </c>
      <c r="BK1032" s="240">
        <f>ROUND(I1032*H1032,2)</f>
        <v>0</v>
      </c>
      <c r="BL1032" s="18" t="s">
        <v>298</v>
      </c>
      <c r="BM1032" s="239" t="s">
        <v>1872</v>
      </c>
    </row>
    <row r="1033" s="2" customFormat="1">
      <c r="A1033" s="39"/>
      <c r="B1033" s="40"/>
      <c r="C1033" s="41"/>
      <c r="D1033" s="241" t="s">
        <v>176</v>
      </c>
      <c r="E1033" s="41"/>
      <c r="F1033" s="242" t="s">
        <v>1871</v>
      </c>
      <c r="G1033" s="41"/>
      <c r="H1033" s="41"/>
      <c r="I1033" s="243"/>
      <c r="J1033" s="41"/>
      <c r="K1033" s="41"/>
      <c r="L1033" s="45"/>
      <c r="M1033" s="244"/>
      <c r="N1033" s="245"/>
      <c r="O1033" s="92"/>
      <c r="P1033" s="92"/>
      <c r="Q1033" s="92"/>
      <c r="R1033" s="92"/>
      <c r="S1033" s="92"/>
      <c r="T1033" s="93"/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T1033" s="18" t="s">
        <v>176</v>
      </c>
      <c r="AU1033" s="18" t="s">
        <v>85</v>
      </c>
    </row>
    <row r="1034" s="14" customFormat="1">
      <c r="A1034" s="14"/>
      <c r="B1034" s="256"/>
      <c r="C1034" s="257"/>
      <c r="D1034" s="241" t="s">
        <v>178</v>
      </c>
      <c r="E1034" s="258" t="s">
        <v>1</v>
      </c>
      <c r="F1034" s="259" t="s">
        <v>920</v>
      </c>
      <c r="G1034" s="257"/>
      <c r="H1034" s="260">
        <v>444.69</v>
      </c>
      <c r="I1034" s="261"/>
      <c r="J1034" s="257"/>
      <c r="K1034" s="257"/>
      <c r="L1034" s="262"/>
      <c r="M1034" s="263"/>
      <c r="N1034" s="264"/>
      <c r="O1034" s="264"/>
      <c r="P1034" s="264"/>
      <c r="Q1034" s="264"/>
      <c r="R1034" s="264"/>
      <c r="S1034" s="264"/>
      <c r="T1034" s="265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66" t="s">
        <v>178</v>
      </c>
      <c r="AU1034" s="266" t="s">
        <v>85</v>
      </c>
      <c r="AV1034" s="14" t="s">
        <v>85</v>
      </c>
      <c r="AW1034" s="14" t="s">
        <v>32</v>
      </c>
      <c r="AX1034" s="14" t="s">
        <v>83</v>
      </c>
      <c r="AY1034" s="266" t="s">
        <v>168</v>
      </c>
    </row>
    <row r="1035" s="2" customFormat="1" ht="24.15" customHeight="1">
      <c r="A1035" s="39"/>
      <c r="B1035" s="40"/>
      <c r="C1035" s="228" t="s">
        <v>1873</v>
      </c>
      <c r="D1035" s="228" t="s">
        <v>170</v>
      </c>
      <c r="E1035" s="229" t="s">
        <v>1874</v>
      </c>
      <c r="F1035" s="230" t="s">
        <v>1875</v>
      </c>
      <c r="G1035" s="231" t="s">
        <v>114</v>
      </c>
      <c r="H1035" s="232">
        <v>444.69</v>
      </c>
      <c r="I1035" s="233"/>
      <c r="J1035" s="234">
        <f>ROUND(I1035*H1035,2)</f>
        <v>0</v>
      </c>
      <c r="K1035" s="230" t="s">
        <v>173</v>
      </c>
      <c r="L1035" s="45"/>
      <c r="M1035" s="235" t="s">
        <v>1</v>
      </c>
      <c r="N1035" s="236" t="s">
        <v>41</v>
      </c>
      <c r="O1035" s="92"/>
      <c r="P1035" s="237">
        <f>O1035*H1035</f>
        <v>0</v>
      </c>
      <c r="Q1035" s="237">
        <v>0</v>
      </c>
      <c r="R1035" s="237">
        <f>Q1035*H1035</f>
        <v>0</v>
      </c>
      <c r="S1035" s="237">
        <v>0</v>
      </c>
      <c r="T1035" s="238">
        <f>S1035*H1035</f>
        <v>0</v>
      </c>
      <c r="U1035" s="39"/>
      <c r="V1035" s="39"/>
      <c r="W1035" s="39"/>
      <c r="X1035" s="39"/>
      <c r="Y1035" s="39"/>
      <c r="Z1035" s="39"/>
      <c r="AA1035" s="39"/>
      <c r="AB1035" s="39"/>
      <c r="AC1035" s="39"/>
      <c r="AD1035" s="39"/>
      <c r="AE1035" s="39"/>
      <c r="AR1035" s="239" t="s">
        <v>298</v>
      </c>
      <c r="AT1035" s="239" t="s">
        <v>170</v>
      </c>
      <c r="AU1035" s="239" t="s">
        <v>85</v>
      </c>
      <c r="AY1035" s="18" t="s">
        <v>168</v>
      </c>
      <c r="BE1035" s="240">
        <f>IF(N1035="základní",J1035,0)</f>
        <v>0</v>
      </c>
      <c r="BF1035" s="240">
        <f>IF(N1035="snížená",J1035,0)</f>
        <v>0</v>
      </c>
      <c r="BG1035" s="240">
        <f>IF(N1035="zákl. přenesená",J1035,0)</f>
        <v>0</v>
      </c>
      <c r="BH1035" s="240">
        <f>IF(N1035="sníž. přenesená",J1035,0)</f>
        <v>0</v>
      </c>
      <c r="BI1035" s="240">
        <f>IF(N1035="nulová",J1035,0)</f>
        <v>0</v>
      </c>
      <c r="BJ1035" s="18" t="s">
        <v>83</v>
      </c>
      <c r="BK1035" s="240">
        <f>ROUND(I1035*H1035,2)</f>
        <v>0</v>
      </c>
      <c r="BL1035" s="18" t="s">
        <v>298</v>
      </c>
      <c r="BM1035" s="239" t="s">
        <v>1876</v>
      </c>
    </row>
    <row r="1036" s="2" customFormat="1">
      <c r="A1036" s="39"/>
      <c r="B1036" s="40"/>
      <c r="C1036" s="41"/>
      <c r="D1036" s="241" t="s">
        <v>176</v>
      </c>
      <c r="E1036" s="41"/>
      <c r="F1036" s="242" t="s">
        <v>1875</v>
      </c>
      <c r="G1036" s="41"/>
      <c r="H1036" s="41"/>
      <c r="I1036" s="243"/>
      <c r="J1036" s="41"/>
      <c r="K1036" s="41"/>
      <c r="L1036" s="45"/>
      <c r="M1036" s="244"/>
      <c r="N1036" s="245"/>
      <c r="O1036" s="92"/>
      <c r="P1036" s="92"/>
      <c r="Q1036" s="92"/>
      <c r="R1036" s="92"/>
      <c r="S1036" s="92"/>
      <c r="T1036" s="93"/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T1036" s="18" t="s">
        <v>176</v>
      </c>
      <c r="AU1036" s="18" t="s">
        <v>85</v>
      </c>
    </row>
    <row r="1037" s="14" customFormat="1">
      <c r="A1037" s="14"/>
      <c r="B1037" s="256"/>
      <c r="C1037" s="257"/>
      <c r="D1037" s="241" t="s">
        <v>178</v>
      </c>
      <c r="E1037" s="258" t="s">
        <v>1</v>
      </c>
      <c r="F1037" s="259" t="s">
        <v>920</v>
      </c>
      <c r="G1037" s="257"/>
      <c r="H1037" s="260">
        <v>444.69</v>
      </c>
      <c r="I1037" s="261"/>
      <c r="J1037" s="257"/>
      <c r="K1037" s="257"/>
      <c r="L1037" s="262"/>
      <c r="M1037" s="263"/>
      <c r="N1037" s="264"/>
      <c r="O1037" s="264"/>
      <c r="P1037" s="264"/>
      <c r="Q1037" s="264"/>
      <c r="R1037" s="264"/>
      <c r="S1037" s="264"/>
      <c r="T1037" s="265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66" t="s">
        <v>178</v>
      </c>
      <c r="AU1037" s="266" t="s">
        <v>85</v>
      </c>
      <c r="AV1037" s="14" t="s">
        <v>85</v>
      </c>
      <c r="AW1037" s="14" t="s">
        <v>32</v>
      </c>
      <c r="AX1037" s="14" t="s">
        <v>83</v>
      </c>
      <c r="AY1037" s="266" t="s">
        <v>168</v>
      </c>
    </row>
    <row r="1038" s="2" customFormat="1" ht="24.15" customHeight="1">
      <c r="A1038" s="39"/>
      <c r="B1038" s="40"/>
      <c r="C1038" s="278" t="s">
        <v>1877</v>
      </c>
      <c r="D1038" s="278" t="s">
        <v>242</v>
      </c>
      <c r="E1038" s="279" t="s">
        <v>1878</v>
      </c>
      <c r="F1038" s="280" t="s">
        <v>1879</v>
      </c>
      <c r="G1038" s="281" t="s">
        <v>194</v>
      </c>
      <c r="H1038" s="282">
        <v>36.286999999999999</v>
      </c>
      <c r="I1038" s="283"/>
      <c r="J1038" s="284">
        <f>ROUND(I1038*H1038,2)</f>
        <v>0</v>
      </c>
      <c r="K1038" s="280" t="s">
        <v>173</v>
      </c>
      <c r="L1038" s="285"/>
      <c r="M1038" s="286" t="s">
        <v>1</v>
      </c>
      <c r="N1038" s="287" t="s">
        <v>41</v>
      </c>
      <c r="O1038" s="92"/>
      <c r="P1038" s="237">
        <f>O1038*H1038</f>
        <v>0</v>
      </c>
      <c r="Q1038" s="237">
        <v>0.02</v>
      </c>
      <c r="R1038" s="237">
        <f>Q1038*H1038</f>
        <v>0.72573999999999994</v>
      </c>
      <c r="S1038" s="237">
        <v>0</v>
      </c>
      <c r="T1038" s="238">
        <f>S1038*H1038</f>
        <v>0</v>
      </c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R1038" s="239" t="s">
        <v>443</v>
      </c>
      <c r="AT1038" s="239" t="s">
        <v>242</v>
      </c>
      <c r="AU1038" s="239" t="s">
        <v>85</v>
      </c>
      <c r="AY1038" s="18" t="s">
        <v>168</v>
      </c>
      <c r="BE1038" s="240">
        <f>IF(N1038="základní",J1038,0)</f>
        <v>0</v>
      </c>
      <c r="BF1038" s="240">
        <f>IF(N1038="snížená",J1038,0)</f>
        <v>0</v>
      </c>
      <c r="BG1038" s="240">
        <f>IF(N1038="zákl. přenesená",J1038,0)</f>
        <v>0</v>
      </c>
      <c r="BH1038" s="240">
        <f>IF(N1038="sníž. přenesená",J1038,0)</f>
        <v>0</v>
      </c>
      <c r="BI1038" s="240">
        <f>IF(N1038="nulová",J1038,0)</f>
        <v>0</v>
      </c>
      <c r="BJ1038" s="18" t="s">
        <v>83</v>
      </c>
      <c r="BK1038" s="240">
        <f>ROUND(I1038*H1038,2)</f>
        <v>0</v>
      </c>
      <c r="BL1038" s="18" t="s">
        <v>298</v>
      </c>
      <c r="BM1038" s="239" t="s">
        <v>1880</v>
      </c>
    </row>
    <row r="1039" s="2" customFormat="1">
      <c r="A1039" s="39"/>
      <c r="B1039" s="40"/>
      <c r="C1039" s="41"/>
      <c r="D1039" s="241" t="s">
        <v>176</v>
      </c>
      <c r="E1039" s="41"/>
      <c r="F1039" s="242" t="s">
        <v>1879</v>
      </c>
      <c r="G1039" s="41"/>
      <c r="H1039" s="41"/>
      <c r="I1039" s="243"/>
      <c r="J1039" s="41"/>
      <c r="K1039" s="41"/>
      <c r="L1039" s="45"/>
      <c r="M1039" s="244"/>
      <c r="N1039" s="245"/>
      <c r="O1039" s="92"/>
      <c r="P1039" s="92"/>
      <c r="Q1039" s="92"/>
      <c r="R1039" s="92"/>
      <c r="S1039" s="92"/>
      <c r="T1039" s="93"/>
      <c r="U1039" s="39"/>
      <c r="V1039" s="39"/>
      <c r="W1039" s="39"/>
      <c r="X1039" s="39"/>
      <c r="Y1039" s="39"/>
      <c r="Z1039" s="39"/>
      <c r="AA1039" s="39"/>
      <c r="AB1039" s="39"/>
      <c r="AC1039" s="39"/>
      <c r="AD1039" s="39"/>
      <c r="AE1039" s="39"/>
      <c r="AT1039" s="18" t="s">
        <v>176</v>
      </c>
      <c r="AU1039" s="18" t="s">
        <v>85</v>
      </c>
    </row>
    <row r="1040" s="13" customFormat="1">
      <c r="A1040" s="13"/>
      <c r="B1040" s="246"/>
      <c r="C1040" s="247"/>
      <c r="D1040" s="241" t="s">
        <v>178</v>
      </c>
      <c r="E1040" s="248" t="s">
        <v>1</v>
      </c>
      <c r="F1040" s="249" t="s">
        <v>1740</v>
      </c>
      <c r="G1040" s="247"/>
      <c r="H1040" s="248" t="s">
        <v>1</v>
      </c>
      <c r="I1040" s="250"/>
      <c r="J1040" s="247"/>
      <c r="K1040" s="247"/>
      <c r="L1040" s="251"/>
      <c r="M1040" s="252"/>
      <c r="N1040" s="253"/>
      <c r="O1040" s="253"/>
      <c r="P1040" s="253"/>
      <c r="Q1040" s="253"/>
      <c r="R1040" s="253"/>
      <c r="S1040" s="253"/>
      <c r="T1040" s="254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55" t="s">
        <v>178</v>
      </c>
      <c r="AU1040" s="255" t="s">
        <v>85</v>
      </c>
      <c r="AV1040" s="13" t="s">
        <v>83</v>
      </c>
      <c r="AW1040" s="13" t="s">
        <v>32</v>
      </c>
      <c r="AX1040" s="13" t="s">
        <v>76</v>
      </c>
      <c r="AY1040" s="255" t="s">
        <v>168</v>
      </c>
    </row>
    <row r="1041" s="14" customFormat="1">
      <c r="A1041" s="14"/>
      <c r="B1041" s="256"/>
      <c r="C1041" s="257"/>
      <c r="D1041" s="241" t="s">
        <v>178</v>
      </c>
      <c r="E1041" s="258" t="s">
        <v>1</v>
      </c>
      <c r="F1041" s="259" t="s">
        <v>1881</v>
      </c>
      <c r="G1041" s="257"/>
      <c r="H1041" s="260">
        <v>36.286999999999999</v>
      </c>
      <c r="I1041" s="261"/>
      <c r="J1041" s="257"/>
      <c r="K1041" s="257"/>
      <c r="L1041" s="262"/>
      <c r="M1041" s="263"/>
      <c r="N1041" s="264"/>
      <c r="O1041" s="264"/>
      <c r="P1041" s="264"/>
      <c r="Q1041" s="264"/>
      <c r="R1041" s="264"/>
      <c r="S1041" s="264"/>
      <c r="T1041" s="265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66" t="s">
        <v>178</v>
      </c>
      <c r="AU1041" s="266" t="s">
        <v>85</v>
      </c>
      <c r="AV1041" s="14" t="s">
        <v>85</v>
      </c>
      <c r="AW1041" s="14" t="s">
        <v>32</v>
      </c>
      <c r="AX1041" s="14" t="s">
        <v>83</v>
      </c>
      <c r="AY1041" s="266" t="s">
        <v>168</v>
      </c>
    </row>
    <row r="1042" s="2" customFormat="1" ht="24.15" customHeight="1">
      <c r="A1042" s="39"/>
      <c r="B1042" s="40"/>
      <c r="C1042" s="228" t="s">
        <v>1882</v>
      </c>
      <c r="D1042" s="228" t="s">
        <v>170</v>
      </c>
      <c r="E1042" s="229" t="s">
        <v>1883</v>
      </c>
      <c r="F1042" s="230" t="s">
        <v>1884</v>
      </c>
      <c r="G1042" s="231" t="s">
        <v>114</v>
      </c>
      <c r="H1042" s="232">
        <v>431.66000000000002</v>
      </c>
      <c r="I1042" s="233"/>
      <c r="J1042" s="234">
        <f>ROUND(I1042*H1042,2)</f>
        <v>0</v>
      </c>
      <c r="K1042" s="230" t="s">
        <v>173</v>
      </c>
      <c r="L1042" s="45"/>
      <c r="M1042" s="235" t="s">
        <v>1</v>
      </c>
      <c r="N1042" s="236" t="s">
        <v>41</v>
      </c>
      <c r="O1042" s="92"/>
      <c r="P1042" s="237">
        <f>O1042*H1042</f>
        <v>0</v>
      </c>
      <c r="Q1042" s="237">
        <v>0</v>
      </c>
      <c r="R1042" s="237">
        <f>Q1042*H1042</f>
        <v>0</v>
      </c>
      <c r="S1042" s="237">
        <v>0</v>
      </c>
      <c r="T1042" s="238">
        <f>S1042*H1042</f>
        <v>0</v>
      </c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R1042" s="239" t="s">
        <v>298</v>
      </c>
      <c r="AT1042" s="239" t="s">
        <v>170</v>
      </c>
      <c r="AU1042" s="239" t="s">
        <v>85</v>
      </c>
      <c r="AY1042" s="18" t="s">
        <v>168</v>
      </c>
      <c r="BE1042" s="240">
        <f>IF(N1042="základní",J1042,0)</f>
        <v>0</v>
      </c>
      <c r="BF1042" s="240">
        <f>IF(N1042="snížená",J1042,0)</f>
        <v>0</v>
      </c>
      <c r="BG1042" s="240">
        <f>IF(N1042="zákl. přenesená",J1042,0)</f>
        <v>0</v>
      </c>
      <c r="BH1042" s="240">
        <f>IF(N1042="sníž. přenesená",J1042,0)</f>
        <v>0</v>
      </c>
      <c r="BI1042" s="240">
        <f>IF(N1042="nulová",J1042,0)</f>
        <v>0</v>
      </c>
      <c r="BJ1042" s="18" t="s">
        <v>83</v>
      </c>
      <c r="BK1042" s="240">
        <f>ROUND(I1042*H1042,2)</f>
        <v>0</v>
      </c>
      <c r="BL1042" s="18" t="s">
        <v>298</v>
      </c>
      <c r="BM1042" s="239" t="s">
        <v>1885</v>
      </c>
    </row>
    <row r="1043" s="2" customFormat="1">
      <c r="A1043" s="39"/>
      <c r="B1043" s="40"/>
      <c r="C1043" s="41"/>
      <c r="D1043" s="241" t="s">
        <v>176</v>
      </c>
      <c r="E1043" s="41"/>
      <c r="F1043" s="242" t="s">
        <v>1886</v>
      </c>
      <c r="G1043" s="41"/>
      <c r="H1043" s="41"/>
      <c r="I1043" s="243"/>
      <c r="J1043" s="41"/>
      <c r="K1043" s="41"/>
      <c r="L1043" s="45"/>
      <c r="M1043" s="244"/>
      <c r="N1043" s="245"/>
      <c r="O1043" s="92"/>
      <c r="P1043" s="92"/>
      <c r="Q1043" s="92"/>
      <c r="R1043" s="92"/>
      <c r="S1043" s="92"/>
      <c r="T1043" s="93"/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T1043" s="18" t="s">
        <v>176</v>
      </c>
      <c r="AU1043" s="18" t="s">
        <v>85</v>
      </c>
    </row>
    <row r="1044" s="14" customFormat="1">
      <c r="A1044" s="14"/>
      <c r="B1044" s="256"/>
      <c r="C1044" s="257"/>
      <c r="D1044" s="241" t="s">
        <v>178</v>
      </c>
      <c r="E1044" s="258" t="s">
        <v>1</v>
      </c>
      <c r="F1044" s="259" t="s">
        <v>1887</v>
      </c>
      <c r="G1044" s="257"/>
      <c r="H1044" s="260">
        <v>18.449999999999999</v>
      </c>
      <c r="I1044" s="261"/>
      <c r="J1044" s="257"/>
      <c r="K1044" s="257"/>
      <c r="L1044" s="262"/>
      <c r="M1044" s="263"/>
      <c r="N1044" s="264"/>
      <c r="O1044" s="264"/>
      <c r="P1044" s="264"/>
      <c r="Q1044" s="264"/>
      <c r="R1044" s="264"/>
      <c r="S1044" s="264"/>
      <c r="T1044" s="265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66" t="s">
        <v>178</v>
      </c>
      <c r="AU1044" s="266" t="s">
        <v>85</v>
      </c>
      <c r="AV1044" s="14" t="s">
        <v>85</v>
      </c>
      <c r="AW1044" s="14" t="s">
        <v>32</v>
      </c>
      <c r="AX1044" s="14" t="s">
        <v>76</v>
      </c>
      <c r="AY1044" s="266" t="s">
        <v>168</v>
      </c>
    </row>
    <row r="1045" s="13" customFormat="1">
      <c r="A1045" s="13"/>
      <c r="B1045" s="246"/>
      <c r="C1045" s="247"/>
      <c r="D1045" s="241" t="s">
        <v>178</v>
      </c>
      <c r="E1045" s="248" t="s">
        <v>1</v>
      </c>
      <c r="F1045" s="249" t="s">
        <v>1558</v>
      </c>
      <c r="G1045" s="247"/>
      <c r="H1045" s="248" t="s">
        <v>1</v>
      </c>
      <c r="I1045" s="250"/>
      <c r="J1045" s="247"/>
      <c r="K1045" s="247"/>
      <c r="L1045" s="251"/>
      <c r="M1045" s="252"/>
      <c r="N1045" s="253"/>
      <c r="O1045" s="253"/>
      <c r="P1045" s="253"/>
      <c r="Q1045" s="253"/>
      <c r="R1045" s="253"/>
      <c r="S1045" s="253"/>
      <c r="T1045" s="254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55" t="s">
        <v>178</v>
      </c>
      <c r="AU1045" s="255" t="s">
        <v>85</v>
      </c>
      <c r="AV1045" s="13" t="s">
        <v>83</v>
      </c>
      <c r="AW1045" s="13" t="s">
        <v>32</v>
      </c>
      <c r="AX1045" s="13" t="s">
        <v>76</v>
      </c>
      <c r="AY1045" s="255" t="s">
        <v>168</v>
      </c>
    </row>
    <row r="1046" s="14" customFormat="1">
      <c r="A1046" s="14"/>
      <c r="B1046" s="256"/>
      <c r="C1046" s="257"/>
      <c r="D1046" s="241" t="s">
        <v>178</v>
      </c>
      <c r="E1046" s="258" t="s">
        <v>1</v>
      </c>
      <c r="F1046" s="259" t="s">
        <v>938</v>
      </c>
      <c r="G1046" s="257"/>
      <c r="H1046" s="260">
        <v>413.20999999999998</v>
      </c>
      <c r="I1046" s="261"/>
      <c r="J1046" s="257"/>
      <c r="K1046" s="257"/>
      <c r="L1046" s="262"/>
      <c r="M1046" s="263"/>
      <c r="N1046" s="264"/>
      <c r="O1046" s="264"/>
      <c r="P1046" s="264"/>
      <c r="Q1046" s="264"/>
      <c r="R1046" s="264"/>
      <c r="S1046" s="264"/>
      <c r="T1046" s="265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66" t="s">
        <v>178</v>
      </c>
      <c r="AU1046" s="266" t="s">
        <v>85</v>
      </c>
      <c r="AV1046" s="14" t="s">
        <v>85</v>
      </c>
      <c r="AW1046" s="14" t="s">
        <v>32</v>
      </c>
      <c r="AX1046" s="14" t="s">
        <v>76</v>
      </c>
      <c r="AY1046" s="266" t="s">
        <v>168</v>
      </c>
    </row>
    <row r="1047" s="15" customFormat="1">
      <c r="A1047" s="15"/>
      <c r="B1047" s="267"/>
      <c r="C1047" s="268"/>
      <c r="D1047" s="241" t="s">
        <v>178</v>
      </c>
      <c r="E1047" s="269" t="s">
        <v>1</v>
      </c>
      <c r="F1047" s="270" t="s">
        <v>183</v>
      </c>
      <c r="G1047" s="268"/>
      <c r="H1047" s="271">
        <v>431.66000000000002</v>
      </c>
      <c r="I1047" s="272"/>
      <c r="J1047" s="268"/>
      <c r="K1047" s="268"/>
      <c r="L1047" s="273"/>
      <c r="M1047" s="274"/>
      <c r="N1047" s="275"/>
      <c r="O1047" s="275"/>
      <c r="P1047" s="275"/>
      <c r="Q1047" s="275"/>
      <c r="R1047" s="275"/>
      <c r="S1047" s="275"/>
      <c r="T1047" s="276"/>
      <c r="U1047" s="15"/>
      <c r="V1047" s="15"/>
      <c r="W1047" s="15"/>
      <c r="X1047" s="15"/>
      <c r="Y1047" s="15"/>
      <c r="Z1047" s="15"/>
      <c r="AA1047" s="15"/>
      <c r="AB1047" s="15"/>
      <c r="AC1047" s="15"/>
      <c r="AD1047" s="15"/>
      <c r="AE1047" s="15"/>
      <c r="AT1047" s="277" t="s">
        <v>178</v>
      </c>
      <c r="AU1047" s="277" t="s">
        <v>85</v>
      </c>
      <c r="AV1047" s="15" t="s">
        <v>174</v>
      </c>
      <c r="AW1047" s="15" t="s">
        <v>32</v>
      </c>
      <c r="AX1047" s="15" t="s">
        <v>83</v>
      </c>
      <c r="AY1047" s="277" t="s">
        <v>168</v>
      </c>
    </row>
    <row r="1048" s="2" customFormat="1" ht="24.15" customHeight="1">
      <c r="A1048" s="39"/>
      <c r="B1048" s="40"/>
      <c r="C1048" s="278" t="s">
        <v>1888</v>
      </c>
      <c r="D1048" s="278" t="s">
        <v>242</v>
      </c>
      <c r="E1048" s="279" t="s">
        <v>1889</v>
      </c>
      <c r="F1048" s="280" t="s">
        <v>1890</v>
      </c>
      <c r="G1048" s="281" t="s">
        <v>114</v>
      </c>
      <c r="H1048" s="282">
        <v>474.82600000000002</v>
      </c>
      <c r="I1048" s="283"/>
      <c r="J1048" s="284">
        <f>ROUND(I1048*H1048,2)</f>
        <v>0</v>
      </c>
      <c r="K1048" s="280" t="s">
        <v>173</v>
      </c>
      <c r="L1048" s="285"/>
      <c r="M1048" s="286" t="s">
        <v>1</v>
      </c>
      <c r="N1048" s="287" t="s">
        <v>41</v>
      </c>
      <c r="O1048" s="92"/>
      <c r="P1048" s="237">
        <f>O1048*H1048</f>
        <v>0</v>
      </c>
      <c r="Q1048" s="237">
        <v>0.00019000000000000001</v>
      </c>
      <c r="R1048" s="237">
        <f>Q1048*H1048</f>
        <v>0.090216940000000009</v>
      </c>
      <c r="S1048" s="237">
        <v>0</v>
      </c>
      <c r="T1048" s="238">
        <f>S1048*H1048</f>
        <v>0</v>
      </c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R1048" s="239" t="s">
        <v>443</v>
      </c>
      <c r="AT1048" s="239" t="s">
        <v>242</v>
      </c>
      <c r="AU1048" s="239" t="s">
        <v>85</v>
      </c>
      <c r="AY1048" s="18" t="s">
        <v>168</v>
      </c>
      <c r="BE1048" s="240">
        <f>IF(N1048="základní",J1048,0)</f>
        <v>0</v>
      </c>
      <c r="BF1048" s="240">
        <f>IF(N1048="snížená",J1048,0)</f>
        <v>0</v>
      </c>
      <c r="BG1048" s="240">
        <f>IF(N1048="zákl. přenesená",J1048,0)</f>
        <v>0</v>
      </c>
      <c r="BH1048" s="240">
        <f>IF(N1048="sníž. přenesená",J1048,0)</f>
        <v>0</v>
      </c>
      <c r="BI1048" s="240">
        <f>IF(N1048="nulová",J1048,0)</f>
        <v>0</v>
      </c>
      <c r="BJ1048" s="18" t="s">
        <v>83</v>
      </c>
      <c r="BK1048" s="240">
        <f>ROUND(I1048*H1048,2)</f>
        <v>0</v>
      </c>
      <c r="BL1048" s="18" t="s">
        <v>298</v>
      </c>
      <c r="BM1048" s="239" t="s">
        <v>1891</v>
      </c>
    </row>
    <row r="1049" s="2" customFormat="1">
      <c r="A1049" s="39"/>
      <c r="B1049" s="40"/>
      <c r="C1049" s="41"/>
      <c r="D1049" s="241" t="s">
        <v>176</v>
      </c>
      <c r="E1049" s="41"/>
      <c r="F1049" s="242" t="s">
        <v>1890</v>
      </c>
      <c r="G1049" s="41"/>
      <c r="H1049" s="41"/>
      <c r="I1049" s="243"/>
      <c r="J1049" s="41"/>
      <c r="K1049" s="41"/>
      <c r="L1049" s="45"/>
      <c r="M1049" s="244"/>
      <c r="N1049" s="245"/>
      <c r="O1049" s="92"/>
      <c r="P1049" s="92"/>
      <c r="Q1049" s="92"/>
      <c r="R1049" s="92"/>
      <c r="S1049" s="92"/>
      <c r="T1049" s="93"/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T1049" s="18" t="s">
        <v>176</v>
      </c>
      <c r="AU1049" s="18" t="s">
        <v>85</v>
      </c>
    </row>
    <row r="1050" s="14" customFormat="1">
      <c r="A1050" s="14"/>
      <c r="B1050" s="256"/>
      <c r="C1050" s="257"/>
      <c r="D1050" s="241" t="s">
        <v>178</v>
      </c>
      <c r="E1050" s="257"/>
      <c r="F1050" s="259" t="s">
        <v>1892</v>
      </c>
      <c r="G1050" s="257"/>
      <c r="H1050" s="260">
        <v>474.82600000000002</v>
      </c>
      <c r="I1050" s="261"/>
      <c r="J1050" s="257"/>
      <c r="K1050" s="257"/>
      <c r="L1050" s="262"/>
      <c r="M1050" s="263"/>
      <c r="N1050" s="264"/>
      <c r="O1050" s="264"/>
      <c r="P1050" s="264"/>
      <c r="Q1050" s="264"/>
      <c r="R1050" s="264"/>
      <c r="S1050" s="264"/>
      <c r="T1050" s="265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66" t="s">
        <v>178</v>
      </c>
      <c r="AU1050" s="266" t="s">
        <v>85</v>
      </c>
      <c r="AV1050" s="14" t="s">
        <v>85</v>
      </c>
      <c r="AW1050" s="14" t="s">
        <v>4</v>
      </c>
      <c r="AX1050" s="14" t="s">
        <v>83</v>
      </c>
      <c r="AY1050" s="266" t="s">
        <v>168</v>
      </c>
    </row>
    <row r="1051" s="2" customFormat="1" ht="24.15" customHeight="1">
      <c r="A1051" s="39"/>
      <c r="B1051" s="40"/>
      <c r="C1051" s="228" t="s">
        <v>1893</v>
      </c>
      <c r="D1051" s="228" t="s">
        <v>170</v>
      </c>
      <c r="E1051" s="229" t="s">
        <v>1894</v>
      </c>
      <c r="F1051" s="230" t="s">
        <v>1895</v>
      </c>
      <c r="G1051" s="231" t="s">
        <v>272</v>
      </c>
      <c r="H1051" s="232">
        <v>281.63999999999999</v>
      </c>
      <c r="I1051" s="233"/>
      <c r="J1051" s="234">
        <f>ROUND(I1051*H1051,2)</f>
        <v>0</v>
      </c>
      <c r="K1051" s="230" t="s">
        <v>1</v>
      </c>
      <c r="L1051" s="45"/>
      <c r="M1051" s="235" t="s">
        <v>1</v>
      </c>
      <c r="N1051" s="236" t="s">
        <v>41</v>
      </c>
      <c r="O1051" s="92"/>
      <c r="P1051" s="237">
        <f>O1051*H1051</f>
        <v>0</v>
      </c>
      <c r="Q1051" s="237">
        <v>4.0000000000000003E-05</v>
      </c>
      <c r="R1051" s="237">
        <f>Q1051*H1051</f>
        <v>0.011265600000000001</v>
      </c>
      <c r="S1051" s="237">
        <v>0</v>
      </c>
      <c r="T1051" s="238">
        <f>S1051*H1051</f>
        <v>0</v>
      </c>
      <c r="U1051" s="39"/>
      <c r="V1051" s="39"/>
      <c r="W1051" s="39"/>
      <c r="X1051" s="39"/>
      <c r="Y1051" s="39"/>
      <c r="Z1051" s="39"/>
      <c r="AA1051" s="39"/>
      <c r="AB1051" s="39"/>
      <c r="AC1051" s="39"/>
      <c r="AD1051" s="39"/>
      <c r="AE1051" s="39"/>
      <c r="AR1051" s="239" t="s">
        <v>298</v>
      </c>
      <c r="AT1051" s="239" t="s">
        <v>170</v>
      </c>
      <c r="AU1051" s="239" t="s">
        <v>85</v>
      </c>
      <c r="AY1051" s="18" t="s">
        <v>168</v>
      </c>
      <c r="BE1051" s="240">
        <f>IF(N1051="základní",J1051,0)</f>
        <v>0</v>
      </c>
      <c r="BF1051" s="240">
        <f>IF(N1051="snížená",J1051,0)</f>
        <v>0</v>
      </c>
      <c r="BG1051" s="240">
        <f>IF(N1051="zákl. přenesená",J1051,0)</f>
        <v>0</v>
      </c>
      <c r="BH1051" s="240">
        <f>IF(N1051="sníž. přenesená",J1051,0)</f>
        <v>0</v>
      </c>
      <c r="BI1051" s="240">
        <f>IF(N1051="nulová",J1051,0)</f>
        <v>0</v>
      </c>
      <c r="BJ1051" s="18" t="s">
        <v>83</v>
      </c>
      <c r="BK1051" s="240">
        <f>ROUND(I1051*H1051,2)</f>
        <v>0</v>
      </c>
      <c r="BL1051" s="18" t="s">
        <v>298</v>
      </c>
      <c r="BM1051" s="239" t="s">
        <v>1896</v>
      </c>
    </row>
    <row r="1052" s="2" customFormat="1">
      <c r="A1052" s="39"/>
      <c r="B1052" s="40"/>
      <c r="C1052" s="41"/>
      <c r="D1052" s="241" t="s">
        <v>176</v>
      </c>
      <c r="E1052" s="41"/>
      <c r="F1052" s="242" t="s">
        <v>1618</v>
      </c>
      <c r="G1052" s="41"/>
      <c r="H1052" s="41"/>
      <c r="I1052" s="243"/>
      <c r="J1052" s="41"/>
      <c r="K1052" s="41"/>
      <c r="L1052" s="45"/>
      <c r="M1052" s="244"/>
      <c r="N1052" s="245"/>
      <c r="O1052" s="92"/>
      <c r="P1052" s="92"/>
      <c r="Q1052" s="92"/>
      <c r="R1052" s="92"/>
      <c r="S1052" s="92"/>
      <c r="T1052" s="93"/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/>
      <c r="AE1052" s="39"/>
      <c r="AT1052" s="18" t="s">
        <v>176</v>
      </c>
      <c r="AU1052" s="18" t="s">
        <v>85</v>
      </c>
    </row>
    <row r="1053" s="13" customFormat="1">
      <c r="A1053" s="13"/>
      <c r="B1053" s="246"/>
      <c r="C1053" s="247"/>
      <c r="D1053" s="241" t="s">
        <v>178</v>
      </c>
      <c r="E1053" s="248" t="s">
        <v>1</v>
      </c>
      <c r="F1053" s="249" t="s">
        <v>1897</v>
      </c>
      <c r="G1053" s="247"/>
      <c r="H1053" s="248" t="s">
        <v>1</v>
      </c>
      <c r="I1053" s="250"/>
      <c r="J1053" s="247"/>
      <c r="K1053" s="247"/>
      <c r="L1053" s="251"/>
      <c r="M1053" s="252"/>
      <c r="N1053" s="253"/>
      <c r="O1053" s="253"/>
      <c r="P1053" s="253"/>
      <c r="Q1053" s="253"/>
      <c r="R1053" s="253"/>
      <c r="S1053" s="253"/>
      <c r="T1053" s="254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55" t="s">
        <v>178</v>
      </c>
      <c r="AU1053" s="255" t="s">
        <v>85</v>
      </c>
      <c r="AV1053" s="13" t="s">
        <v>83</v>
      </c>
      <c r="AW1053" s="13" t="s">
        <v>32</v>
      </c>
      <c r="AX1053" s="13" t="s">
        <v>76</v>
      </c>
      <c r="AY1053" s="255" t="s">
        <v>168</v>
      </c>
    </row>
    <row r="1054" s="14" customFormat="1">
      <c r="A1054" s="14"/>
      <c r="B1054" s="256"/>
      <c r="C1054" s="257"/>
      <c r="D1054" s="241" t="s">
        <v>178</v>
      </c>
      <c r="E1054" s="258" t="s">
        <v>1</v>
      </c>
      <c r="F1054" s="259" t="s">
        <v>1898</v>
      </c>
      <c r="G1054" s="257"/>
      <c r="H1054" s="260">
        <v>265.24000000000001</v>
      </c>
      <c r="I1054" s="261"/>
      <c r="J1054" s="257"/>
      <c r="K1054" s="257"/>
      <c r="L1054" s="262"/>
      <c r="M1054" s="263"/>
      <c r="N1054" s="264"/>
      <c r="O1054" s="264"/>
      <c r="P1054" s="264"/>
      <c r="Q1054" s="264"/>
      <c r="R1054" s="264"/>
      <c r="S1054" s="264"/>
      <c r="T1054" s="265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66" t="s">
        <v>178</v>
      </c>
      <c r="AU1054" s="266" t="s">
        <v>85</v>
      </c>
      <c r="AV1054" s="14" t="s">
        <v>85</v>
      </c>
      <c r="AW1054" s="14" t="s">
        <v>32</v>
      </c>
      <c r="AX1054" s="14" t="s">
        <v>76</v>
      </c>
      <c r="AY1054" s="266" t="s">
        <v>168</v>
      </c>
    </row>
    <row r="1055" s="14" customFormat="1">
      <c r="A1055" s="14"/>
      <c r="B1055" s="256"/>
      <c r="C1055" s="257"/>
      <c r="D1055" s="241" t="s">
        <v>178</v>
      </c>
      <c r="E1055" s="258" t="s">
        <v>1</v>
      </c>
      <c r="F1055" s="259" t="s">
        <v>1899</v>
      </c>
      <c r="G1055" s="257"/>
      <c r="H1055" s="260">
        <v>16.399999999999999</v>
      </c>
      <c r="I1055" s="261"/>
      <c r="J1055" s="257"/>
      <c r="K1055" s="257"/>
      <c r="L1055" s="262"/>
      <c r="M1055" s="263"/>
      <c r="N1055" s="264"/>
      <c r="O1055" s="264"/>
      <c r="P1055" s="264"/>
      <c r="Q1055" s="264"/>
      <c r="R1055" s="264"/>
      <c r="S1055" s="264"/>
      <c r="T1055" s="265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66" t="s">
        <v>178</v>
      </c>
      <c r="AU1055" s="266" t="s">
        <v>85</v>
      </c>
      <c r="AV1055" s="14" t="s">
        <v>85</v>
      </c>
      <c r="AW1055" s="14" t="s">
        <v>32</v>
      </c>
      <c r="AX1055" s="14" t="s">
        <v>76</v>
      </c>
      <c r="AY1055" s="266" t="s">
        <v>168</v>
      </c>
    </row>
    <row r="1056" s="15" customFormat="1">
      <c r="A1056" s="15"/>
      <c r="B1056" s="267"/>
      <c r="C1056" s="268"/>
      <c r="D1056" s="241" t="s">
        <v>178</v>
      </c>
      <c r="E1056" s="269" t="s">
        <v>1</v>
      </c>
      <c r="F1056" s="270" t="s">
        <v>183</v>
      </c>
      <c r="G1056" s="268"/>
      <c r="H1056" s="271">
        <v>281.63999999999999</v>
      </c>
      <c r="I1056" s="272"/>
      <c r="J1056" s="268"/>
      <c r="K1056" s="268"/>
      <c r="L1056" s="273"/>
      <c r="M1056" s="274"/>
      <c r="N1056" s="275"/>
      <c r="O1056" s="275"/>
      <c r="P1056" s="275"/>
      <c r="Q1056" s="275"/>
      <c r="R1056" s="275"/>
      <c r="S1056" s="275"/>
      <c r="T1056" s="276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T1056" s="277" t="s">
        <v>178</v>
      </c>
      <c r="AU1056" s="277" t="s">
        <v>85</v>
      </c>
      <c r="AV1056" s="15" t="s">
        <v>174</v>
      </c>
      <c r="AW1056" s="15" t="s">
        <v>32</v>
      </c>
      <c r="AX1056" s="15" t="s">
        <v>83</v>
      </c>
      <c r="AY1056" s="277" t="s">
        <v>168</v>
      </c>
    </row>
    <row r="1057" s="2" customFormat="1" ht="24.15" customHeight="1">
      <c r="A1057" s="39"/>
      <c r="B1057" s="40"/>
      <c r="C1057" s="278" t="s">
        <v>1900</v>
      </c>
      <c r="D1057" s="278" t="s">
        <v>242</v>
      </c>
      <c r="E1057" s="279" t="s">
        <v>1901</v>
      </c>
      <c r="F1057" s="280" t="s">
        <v>1902</v>
      </c>
      <c r="G1057" s="281" t="s">
        <v>272</v>
      </c>
      <c r="H1057" s="282">
        <v>309.80399999999997</v>
      </c>
      <c r="I1057" s="283"/>
      <c r="J1057" s="284">
        <f>ROUND(I1057*H1057,2)</f>
        <v>0</v>
      </c>
      <c r="K1057" s="280" t="s">
        <v>1903</v>
      </c>
      <c r="L1057" s="285"/>
      <c r="M1057" s="286" t="s">
        <v>1</v>
      </c>
      <c r="N1057" s="287" t="s">
        <v>41</v>
      </c>
      <c r="O1057" s="92"/>
      <c r="P1057" s="237">
        <f>O1057*H1057</f>
        <v>0</v>
      </c>
      <c r="Q1057" s="237">
        <v>0</v>
      </c>
      <c r="R1057" s="237">
        <f>Q1057*H1057</f>
        <v>0</v>
      </c>
      <c r="S1057" s="237">
        <v>0</v>
      </c>
      <c r="T1057" s="238">
        <f>S1057*H1057</f>
        <v>0</v>
      </c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R1057" s="239" t="s">
        <v>443</v>
      </c>
      <c r="AT1057" s="239" t="s">
        <v>242</v>
      </c>
      <c r="AU1057" s="239" t="s">
        <v>85</v>
      </c>
      <c r="AY1057" s="18" t="s">
        <v>168</v>
      </c>
      <c r="BE1057" s="240">
        <f>IF(N1057="základní",J1057,0)</f>
        <v>0</v>
      </c>
      <c r="BF1057" s="240">
        <f>IF(N1057="snížená",J1057,0)</f>
        <v>0</v>
      </c>
      <c r="BG1057" s="240">
        <f>IF(N1057="zákl. přenesená",J1057,0)</f>
        <v>0</v>
      </c>
      <c r="BH1057" s="240">
        <f>IF(N1057="sníž. přenesená",J1057,0)</f>
        <v>0</v>
      </c>
      <c r="BI1057" s="240">
        <f>IF(N1057="nulová",J1057,0)</f>
        <v>0</v>
      </c>
      <c r="BJ1057" s="18" t="s">
        <v>83</v>
      </c>
      <c r="BK1057" s="240">
        <f>ROUND(I1057*H1057,2)</f>
        <v>0</v>
      </c>
      <c r="BL1057" s="18" t="s">
        <v>298</v>
      </c>
      <c r="BM1057" s="239" t="s">
        <v>1904</v>
      </c>
    </row>
    <row r="1058" s="2" customFormat="1">
      <c r="A1058" s="39"/>
      <c r="B1058" s="40"/>
      <c r="C1058" s="41"/>
      <c r="D1058" s="241" t="s">
        <v>176</v>
      </c>
      <c r="E1058" s="41"/>
      <c r="F1058" s="242" t="s">
        <v>1905</v>
      </c>
      <c r="G1058" s="41"/>
      <c r="H1058" s="41"/>
      <c r="I1058" s="243"/>
      <c r="J1058" s="41"/>
      <c r="K1058" s="41"/>
      <c r="L1058" s="45"/>
      <c r="M1058" s="244"/>
      <c r="N1058" s="245"/>
      <c r="O1058" s="92"/>
      <c r="P1058" s="92"/>
      <c r="Q1058" s="92"/>
      <c r="R1058" s="92"/>
      <c r="S1058" s="92"/>
      <c r="T1058" s="93"/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T1058" s="18" t="s">
        <v>176</v>
      </c>
      <c r="AU1058" s="18" t="s">
        <v>85</v>
      </c>
    </row>
    <row r="1059" s="14" customFormat="1">
      <c r="A1059" s="14"/>
      <c r="B1059" s="256"/>
      <c r="C1059" s="257"/>
      <c r="D1059" s="241" t="s">
        <v>178</v>
      </c>
      <c r="E1059" s="257"/>
      <c r="F1059" s="259" t="s">
        <v>1906</v>
      </c>
      <c r="G1059" s="257"/>
      <c r="H1059" s="260">
        <v>309.80399999999997</v>
      </c>
      <c r="I1059" s="261"/>
      <c r="J1059" s="257"/>
      <c r="K1059" s="257"/>
      <c r="L1059" s="262"/>
      <c r="M1059" s="263"/>
      <c r="N1059" s="264"/>
      <c r="O1059" s="264"/>
      <c r="P1059" s="264"/>
      <c r="Q1059" s="264"/>
      <c r="R1059" s="264"/>
      <c r="S1059" s="264"/>
      <c r="T1059" s="265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66" t="s">
        <v>178</v>
      </c>
      <c r="AU1059" s="266" t="s">
        <v>85</v>
      </c>
      <c r="AV1059" s="14" t="s">
        <v>85</v>
      </c>
      <c r="AW1059" s="14" t="s">
        <v>4</v>
      </c>
      <c r="AX1059" s="14" t="s">
        <v>83</v>
      </c>
      <c r="AY1059" s="266" t="s">
        <v>168</v>
      </c>
    </row>
    <row r="1060" s="2" customFormat="1" ht="24.15" customHeight="1">
      <c r="A1060" s="39"/>
      <c r="B1060" s="40"/>
      <c r="C1060" s="228" t="s">
        <v>1907</v>
      </c>
      <c r="D1060" s="228" t="s">
        <v>170</v>
      </c>
      <c r="E1060" s="229" t="s">
        <v>1908</v>
      </c>
      <c r="F1060" s="230" t="s">
        <v>1909</v>
      </c>
      <c r="G1060" s="231" t="s">
        <v>272</v>
      </c>
      <c r="H1060" s="232">
        <v>281.63999999999999</v>
      </c>
      <c r="I1060" s="233"/>
      <c r="J1060" s="234">
        <f>ROUND(I1060*H1060,2)</f>
        <v>0</v>
      </c>
      <c r="K1060" s="230" t="s">
        <v>1</v>
      </c>
      <c r="L1060" s="45"/>
      <c r="M1060" s="235" t="s">
        <v>1</v>
      </c>
      <c r="N1060" s="236" t="s">
        <v>41</v>
      </c>
      <c r="O1060" s="92"/>
      <c r="P1060" s="237">
        <f>O1060*H1060</f>
        <v>0</v>
      </c>
      <c r="Q1060" s="237">
        <v>4.0000000000000003E-05</v>
      </c>
      <c r="R1060" s="237">
        <f>Q1060*H1060</f>
        <v>0.011265600000000001</v>
      </c>
      <c r="S1060" s="237">
        <v>0</v>
      </c>
      <c r="T1060" s="238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239" t="s">
        <v>298</v>
      </c>
      <c r="AT1060" s="239" t="s">
        <v>170</v>
      </c>
      <c r="AU1060" s="239" t="s">
        <v>85</v>
      </c>
      <c r="AY1060" s="18" t="s">
        <v>168</v>
      </c>
      <c r="BE1060" s="240">
        <f>IF(N1060="základní",J1060,0)</f>
        <v>0</v>
      </c>
      <c r="BF1060" s="240">
        <f>IF(N1060="snížená",J1060,0)</f>
        <v>0</v>
      </c>
      <c r="BG1060" s="240">
        <f>IF(N1060="zákl. přenesená",J1060,0)</f>
        <v>0</v>
      </c>
      <c r="BH1060" s="240">
        <f>IF(N1060="sníž. přenesená",J1060,0)</f>
        <v>0</v>
      </c>
      <c r="BI1060" s="240">
        <f>IF(N1060="nulová",J1060,0)</f>
        <v>0</v>
      </c>
      <c r="BJ1060" s="18" t="s">
        <v>83</v>
      </c>
      <c r="BK1060" s="240">
        <f>ROUND(I1060*H1060,2)</f>
        <v>0</v>
      </c>
      <c r="BL1060" s="18" t="s">
        <v>298</v>
      </c>
      <c r="BM1060" s="239" t="s">
        <v>1910</v>
      </c>
    </row>
    <row r="1061" s="2" customFormat="1">
      <c r="A1061" s="39"/>
      <c r="B1061" s="40"/>
      <c r="C1061" s="41"/>
      <c r="D1061" s="241" t="s">
        <v>176</v>
      </c>
      <c r="E1061" s="41"/>
      <c r="F1061" s="242" t="s">
        <v>1618</v>
      </c>
      <c r="G1061" s="41"/>
      <c r="H1061" s="41"/>
      <c r="I1061" s="243"/>
      <c r="J1061" s="41"/>
      <c r="K1061" s="41"/>
      <c r="L1061" s="45"/>
      <c r="M1061" s="244"/>
      <c r="N1061" s="245"/>
      <c r="O1061" s="92"/>
      <c r="P1061" s="92"/>
      <c r="Q1061" s="92"/>
      <c r="R1061" s="92"/>
      <c r="S1061" s="92"/>
      <c r="T1061" s="93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T1061" s="18" t="s">
        <v>176</v>
      </c>
      <c r="AU1061" s="18" t="s">
        <v>85</v>
      </c>
    </row>
    <row r="1062" s="13" customFormat="1">
      <c r="A1062" s="13"/>
      <c r="B1062" s="246"/>
      <c r="C1062" s="247"/>
      <c r="D1062" s="241" t="s">
        <v>178</v>
      </c>
      <c r="E1062" s="248" t="s">
        <v>1</v>
      </c>
      <c r="F1062" s="249" t="s">
        <v>1911</v>
      </c>
      <c r="G1062" s="247"/>
      <c r="H1062" s="248" t="s">
        <v>1</v>
      </c>
      <c r="I1062" s="250"/>
      <c r="J1062" s="247"/>
      <c r="K1062" s="247"/>
      <c r="L1062" s="251"/>
      <c r="M1062" s="252"/>
      <c r="N1062" s="253"/>
      <c r="O1062" s="253"/>
      <c r="P1062" s="253"/>
      <c r="Q1062" s="253"/>
      <c r="R1062" s="253"/>
      <c r="S1062" s="253"/>
      <c r="T1062" s="254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55" t="s">
        <v>178</v>
      </c>
      <c r="AU1062" s="255" t="s">
        <v>85</v>
      </c>
      <c r="AV1062" s="13" t="s">
        <v>83</v>
      </c>
      <c r="AW1062" s="13" t="s">
        <v>32</v>
      </c>
      <c r="AX1062" s="13" t="s">
        <v>76</v>
      </c>
      <c r="AY1062" s="255" t="s">
        <v>168</v>
      </c>
    </row>
    <row r="1063" s="14" customFormat="1">
      <c r="A1063" s="14"/>
      <c r="B1063" s="256"/>
      <c r="C1063" s="257"/>
      <c r="D1063" s="241" t="s">
        <v>178</v>
      </c>
      <c r="E1063" s="258" t="s">
        <v>1</v>
      </c>
      <c r="F1063" s="259" t="s">
        <v>1898</v>
      </c>
      <c r="G1063" s="257"/>
      <c r="H1063" s="260">
        <v>265.24000000000001</v>
      </c>
      <c r="I1063" s="261"/>
      <c r="J1063" s="257"/>
      <c r="K1063" s="257"/>
      <c r="L1063" s="262"/>
      <c r="M1063" s="263"/>
      <c r="N1063" s="264"/>
      <c r="O1063" s="264"/>
      <c r="P1063" s="264"/>
      <c r="Q1063" s="264"/>
      <c r="R1063" s="264"/>
      <c r="S1063" s="264"/>
      <c r="T1063" s="265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66" t="s">
        <v>178</v>
      </c>
      <c r="AU1063" s="266" t="s">
        <v>85</v>
      </c>
      <c r="AV1063" s="14" t="s">
        <v>85</v>
      </c>
      <c r="AW1063" s="14" t="s">
        <v>32</v>
      </c>
      <c r="AX1063" s="14" t="s">
        <v>76</v>
      </c>
      <c r="AY1063" s="266" t="s">
        <v>168</v>
      </c>
    </row>
    <row r="1064" s="14" customFormat="1">
      <c r="A1064" s="14"/>
      <c r="B1064" s="256"/>
      <c r="C1064" s="257"/>
      <c r="D1064" s="241" t="s">
        <v>178</v>
      </c>
      <c r="E1064" s="258" t="s">
        <v>1</v>
      </c>
      <c r="F1064" s="259" t="s">
        <v>1899</v>
      </c>
      <c r="G1064" s="257"/>
      <c r="H1064" s="260">
        <v>16.399999999999999</v>
      </c>
      <c r="I1064" s="261"/>
      <c r="J1064" s="257"/>
      <c r="K1064" s="257"/>
      <c r="L1064" s="262"/>
      <c r="M1064" s="263"/>
      <c r="N1064" s="264"/>
      <c r="O1064" s="264"/>
      <c r="P1064" s="264"/>
      <c r="Q1064" s="264"/>
      <c r="R1064" s="264"/>
      <c r="S1064" s="264"/>
      <c r="T1064" s="265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66" t="s">
        <v>178</v>
      </c>
      <c r="AU1064" s="266" t="s">
        <v>85</v>
      </c>
      <c r="AV1064" s="14" t="s">
        <v>85</v>
      </c>
      <c r="AW1064" s="14" t="s">
        <v>32</v>
      </c>
      <c r="AX1064" s="14" t="s">
        <v>76</v>
      </c>
      <c r="AY1064" s="266" t="s">
        <v>168</v>
      </c>
    </row>
    <row r="1065" s="15" customFormat="1">
      <c r="A1065" s="15"/>
      <c r="B1065" s="267"/>
      <c r="C1065" s="268"/>
      <c r="D1065" s="241" t="s">
        <v>178</v>
      </c>
      <c r="E1065" s="269" t="s">
        <v>1</v>
      </c>
      <c r="F1065" s="270" t="s">
        <v>183</v>
      </c>
      <c r="G1065" s="268"/>
      <c r="H1065" s="271">
        <v>281.63999999999999</v>
      </c>
      <c r="I1065" s="272"/>
      <c r="J1065" s="268"/>
      <c r="K1065" s="268"/>
      <c r="L1065" s="273"/>
      <c r="M1065" s="274"/>
      <c r="N1065" s="275"/>
      <c r="O1065" s="275"/>
      <c r="P1065" s="275"/>
      <c r="Q1065" s="275"/>
      <c r="R1065" s="275"/>
      <c r="S1065" s="275"/>
      <c r="T1065" s="276"/>
      <c r="U1065" s="15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T1065" s="277" t="s">
        <v>178</v>
      </c>
      <c r="AU1065" s="277" t="s">
        <v>85</v>
      </c>
      <c r="AV1065" s="15" t="s">
        <v>174</v>
      </c>
      <c r="AW1065" s="15" t="s">
        <v>32</v>
      </c>
      <c r="AX1065" s="15" t="s">
        <v>83</v>
      </c>
      <c r="AY1065" s="277" t="s">
        <v>168</v>
      </c>
    </row>
    <row r="1066" s="2" customFormat="1" ht="21.75" customHeight="1">
      <c r="A1066" s="39"/>
      <c r="B1066" s="40"/>
      <c r="C1066" s="278" t="s">
        <v>1912</v>
      </c>
      <c r="D1066" s="278" t="s">
        <v>242</v>
      </c>
      <c r="E1066" s="279" t="s">
        <v>1913</v>
      </c>
      <c r="F1066" s="280" t="s">
        <v>1914</v>
      </c>
      <c r="G1066" s="281" t="s">
        <v>272</v>
      </c>
      <c r="H1066" s="282">
        <v>309.80399999999997</v>
      </c>
      <c r="I1066" s="283"/>
      <c r="J1066" s="284">
        <f>ROUND(I1066*H1066,2)</f>
        <v>0</v>
      </c>
      <c r="K1066" s="280" t="s">
        <v>1903</v>
      </c>
      <c r="L1066" s="285"/>
      <c r="M1066" s="286" t="s">
        <v>1</v>
      </c>
      <c r="N1066" s="287" t="s">
        <v>41</v>
      </c>
      <c r="O1066" s="92"/>
      <c r="P1066" s="237">
        <f>O1066*H1066</f>
        <v>0</v>
      </c>
      <c r="Q1066" s="237">
        <v>0</v>
      </c>
      <c r="R1066" s="237">
        <f>Q1066*H1066</f>
        <v>0</v>
      </c>
      <c r="S1066" s="237">
        <v>0</v>
      </c>
      <c r="T1066" s="238">
        <f>S1066*H1066</f>
        <v>0</v>
      </c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39"/>
      <c r="AR1066" s="239" t="s">
        <v>443</v>
      </c>
      <c r="AT1066" s="239" t="s">
        <v>242</v>
      </c>
      <c r="AU1066" s="239" t="s">
        <v>85</v>
      </c>
      <c r="AY1066" s="18" t="s">
        <v>168</v>
      </c>
      <c r="BE1066" s="240">
        <f>IF(N1066="základní",J1066,0)</f>
        <v>0</v>
      </c>
      <c r="BF1066" s="240">
        <f>IF(N1066="snížená",J1066,0)</f>
        <v>0</v>
      </c>
      <c r="BG1066" s="240">
        <f>IF(N1066="zákl. přenesená",J1066,0)</f>
        <v>0</v>
      </c>
      <c r="BH1066" s="240">
        <f>IF(N1066="sníž. přenesená",J1066,0)</f>
        <v>0</v>
      </c>
      <c r="BI1066" s="240">
        <f>IF(N1066="nulová",J1066,0)</f>
        <v>0</v>
      </c>
      <c r="BJ1066" s="18" t="s">
        <v>83</v>
      </c>
      <c r="BK1066" s="240">
        <f>ROUND(I1066*H1066,2)</f>
        <v>0</v>
      </c>
      <c r="BL1066" s="18" t="s">
        <v>298</v>
      </c>
      <c r="BM1066" s="239" t="s">
        <v>1915</v>
      </c>
    </row>
    <row r="1067" s="2" customFormat="1">
      <c r="A1067" s="39"/>
      <c r="B1067" s="40"/>
      <c r="C1067" s="41"/>
      <c r="D1067" s="241" t="s">
        <v>176</v>
      </c>
      <c r="E1067" s="41"/>
      <c r="F1067" s="242" t="s">
        <v>1916</v>
      </c>
      <c r="G1067" s="41"/>
      <c r="H1067" s="41"/>
      <c r="I1067" s="243"/>
      <c r="J1067" s="41"/>
      <c r="K1067" s="41"/>
      <c r="L1067" s="45"/>
      <c r="M1067" s="244"/>
      <c r="N1067" s="245"/>
      <c r="O1067" s="92"/>
      <c r="P1067" s="92"/>
      <c r="Q1067" s="92"/>
      <c r="R1067" s="92"/>
      <c r="S1067" s="92"/>
      <c r="T1067" s="93"/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/>
      <c r="AE1067" s="39"/>
      <c r="AT1067" s="18" t="s">
        <v>176</v>
      </c>
      <c r="AU1067" s="18" t="s">
        <v>85</v>
      </c>
    </row>
    <row r="1068" s="14" customFormat="1">
      <c r="A1068" s="14"/>
      <c r="B1068" s="256"/>
      <c r="C1068" s="257"/>
      <c r="D1068" s="241" t="s">
        <v>178</v>
      </c>
      <c r="E1068" s="257"/>
      <c r="F1068" s="259" t="s">
        <v>1906</v>
      </c>
      <c r="G1068" s="257"/>
      <c r="H1068" s="260">
        <v>309.80399999999997</v>
      </c>
      <c r="I1068" s="261"/>
      <c r="J1068" s="257"/>
      <c r="K1068" s="257"/>
      <c r="L1068" s="262"/>
      <c r="M1068" s="263"/>
      <c r="N1068" s="264"/>
      <c r="O1068" s="264"/>
      <c r="P1068" s="264"/>
      <c r="Q1068" s="264"/>
      <c r="R1068" s="264"/>
      <c r="S1068" s="264"/>
      <c r="T1068" s="265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66" t="s">
        <v>178</v>
      </c>
      <c r="AU1068" s="266" t="s">
        <v>85</v>
      </c>
      <c r="AV1068" s="14" t="s">
        <v>85</v>
      </c>
      <c r="AW1068" s="14" t="s">
        <v>4</v>
      </c>
      <c r="AX1068" s="14" t="s">
        <v>83</v>
      </c>
      <c r="AY1068" s="266" t="s">
        <v>168</v>
      </c>
    </row>
    <row r="1069" s="2" customFormat="1" ht="24.15" customHeight="1">
      <c r="A1069" s="39"/>
      <c r="B1069" s="40"/>
      <c r="C1069" s="228" t="s">
        <v>1917</v>
      </c>
      <c r="D1069" s="228" t="s">
        <v>170</v>
      </c>
      <c r="E1069" s="229" t="s">
        <v>1918</v>
      </c>
      <c r="F1069" s="230" t="s">
        <v>1919</v>
      </c>
      <c r="G1069" s="231" t="s">
        <v>1728</v>
      </c>
      <c r="H1069" s="303"/>
      <c r="I1069" s="233"/>
      <c r="J1069" s="234">
        <f>ROUND(I1069*H1069,2)</f>
        <v>0</v>
      </c>
      <c r="K1069" s="230" t="s">
        <v>173</v>
      </c>
      <c r="L1069" s="45"/>
      <c r="M1069" s="235" t="s">
        <v>1</v>
      </c>
      <c r="N1069" s="236" t="s">
        <v>41</v>
      </c>
      <c r="O1069" s="92"/>
      <c r="P1069" s="237">
        <f>O1069*H1069</f>
        <v>0</v>
      </c>
      <c r="Q1069" s="237">
        <v>0</v>
      </c>
      <c r="R1069" s="237">
        <f>Q1069*H1069</f>
        <v>0</v>
      </c>
      <c r="S1069" s="237">
        <v>0</v>
      </c>
      <c r="T1069" s="238">
        <f>S1069*H1069</f>
        <v>0</v>
      </c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R1069" s="239" t="s">
        <v>298</v>
      </c>
      <c r="AT1069" s="239" t="s">
        <v>170</v>
      </c>
      <c r="AU1069" s="239" t="s">
        <v>85</v>
      </c>
      <c r="AY1069" s="18" t="s">
        <v>168</v>
      </c>
      <c r="BE1069" s="240">
        <f>IF(N1069="základní",J1069,0)</f>
        <v>0</v>
      </c>
      <c r="BF1069" s="240">
        <f>IF(N1069="snížená",J1069,0)</f>
        <v>0</v>
      </c>
      <c r="BG1069" s="240">
        <f>IF(N1069="zákl. přenesená",J1069,0)</f>
        <v>0</v>
      </c>
      <c r="BH1069" s="240">
        <f>IF(N1069="sníž. přenesená",J1069,0)</f>
        <v>0</v>
      </c>
      <c r="BI1069" s="240">
        <f>IF(N1069="nulová",J1069,0)</f>
        <v>0</v>
      </c>
      <c r="BJ1069" s="18" t="s">
        <v>83</v>
      </c>
      <c r="BK1069" s="240">
        <f>ROUND(I1069*H1069,2)</f>
        <v>0</v>
      </c>
      <c r="BL1069" s="18" t="s">
        <v>298</v>
      </c>
      <c r="BM1069" s="239" t="s">
        <v>1920</v>
      </c>
    </row>
    <row r="1070" s="2" customFormat="1">
      <c r="A1070" s="39"/>
      <c r="B1070" s="40"/>
      <c r="C1070" s="41"/>
      <c r="D1070" s="241" t="s">
        <v>176</v>
      </c>
      <c r="E1070" s="41"/>
      <c r="F1070" s="242" t="s">
        <v>1921</v>
      </c>
      <c r="G1070" s="41"/>
      <c r="H1070" s="41"/>
      <c r="I1070" s="243"/>
      <c r="J1070" s="41"/>
      <c r="K1070" s="41"/>
      <c r="L1070" s="45"/>
      <c r="M1070" s="244"/>
      <c r="N1070" s="245"/>
      <c r="O1070" s="92"/>
      <c r="P1070" s="92"/>
      <c r="Q1070" s="92"/>
      <c r="R1070" s="92"/>
      <c r="S1070" s="92"/>
      <c r="T1070" s="93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T1070" s="18" t="s">
        <v>176</v>
      </c>
      <c r="AU1070" s="18" t="s">
        <v>85</v>
      </c>
    </row>
    <row r="1071" s="12" customFormat="1" ht="22.8" customHeight="1">
      <c r="A1071" s="12"/>
      <c r="B1071" s="212"/>
      <c r="C1071" s="213"/>
      <c r="D1071" s="214" t="s">
        <v>75</v>
      </c>
      <c r="E1071" s="226" t="s">
        <v>708</v>
      </c>
      <c r="F1071" s="226" t="s">
        <v>709</v>
      </c>
      <c r="G1071" s="213"/>
      <c r="H1071" s="213"/>
      <c r="I1071" s="216"/>
      <c r="J1071" s="227">
        <f>BK1071</f>
        <v>0</v>
      </c>
      <c r="K1071" s="213"/>
      <c r="L1071" s="218"/>
      <c r="M1071" s="219"/>
      <c r="N1071" s="220"/>
      <c r="O1071" s="220"/>
      <c r="P1071" s="221">
        <f>SUM(P1072:P1077)</f>
        <v>0</v>
      </c>
      <c r="Q1071" s="220"/>
      <c r="R1071" s="221">
        <f>SUM(R1072:R1077)</f>
        <v>0.0059199999999999999</v>
      </c>
      <c r="S1071" s="220"/>
      <c r="T1071" s="222">
        <f>SUM(T1072:T1077)</f>
        <v>0</v>
      </c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R1071" s="223" t="s">
        <v>85</v>
      </c>
      <c r="AT1071" s="224" t="s">
        <v>75</v>
      </c>
      <c r="AU1071" s="224" t="s">
        <v>83</v>
      </c>
      <c r="AY1071" s="223" t="s">
        <v>168</v>
      </c>
      <c r="BK1071" s="225">
        <f>SUM(BK1072:BK1077)</f>
        <v>0</v>
      </c>
    </row>
    <row r="1072" s="2" customFormat="1" ht="24.15" customHeight="1">
      <c r="A1072" s="39"/>
      <c r="B1072" s="40"/>
      <c r="C1072" s="228" t="s">
        <v>1922</v>
      </c>
      <c r="D1072" s="228" t="s">
        <v>170</v>
      </c>
      <c r="E1072" s="229" t="s">
        <v>1923</v>
      </c>
      <c r="F1072" s="230" t="s">
        <v>1924</v>
      </c>
      <c r="G1072" s="231" t="s">
        <v>695</v>
      </c>
      <c r="H1072" s="232">
        <v>2</v>
      </c>
      <c r="I1072" s="233"/>
      <c r="J1072" s="234">
        <f>ROUND(I1072*H1072,2)</f>
        <v>0</v>
      </c>
      <c r="K1072" s="230" t="s">
        <v>173</v>
      </c>
      <c r="L1072" s="45"/>
      <c r="M1072" s="235" t="s">
        <v>1</v>
      </c>
      <c r="N1072" s="236" t="s">
        <v>41</v>
      </c>
      <c r="O1072" s="92"/>
      <c r="P1072" s="237">
        <f>O1072*H1072</f>
        <v>0</v>
      </c>
      <c r="Q1072" s="237">
        <v>0.00115</v>
      </c>
      <c r="R1072" s="237">
        <f>Q1072*H1072</f>
        <v>0.0023</v>
      </c>
      <c r="S1072" s="237">
        <v>0</v>
      </c>
      <c r="T1072" s="238">
        <f>S1072*H1072</f>
        <v>0</v>
      </c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/>
      <c r="AE1072" s="39"/>
      <c r="AR1072" s="239" t="s">
        <v>298</v>
      </c>
      <c r="AT1072" s="239" t="s">
        <v>170</v>
      </c>
      <c r="AU1072" s="239" t="s">
        <v>85</v>
      </c>
      <c r="AY1072" s="18" t="s">
        <v>168</v>
      </c>
      <c r="BE1072" s="240">
        <f>IF(N1072="základní",J1072,0)</f>
        <v>0</v>
      </c>
      <c r="BF1072" s="240">
        <f>IF(N1072="snížená",J1072,0)</f>
        <v>0</v>
      </c>
      <c r="BG1072" s="240">
        <f>IF(N1072="zákl. přenesená",J1072,0)</f>
        <v>0</v>
      </c>
      <c r="BH1072" s="240">
        <f>IF(N1072="sníž. přenesená",J1072,0)</f>
        <v>0</v>
      </c>
      <c r="BI1072" s="240">
        <f>IF(N1072="nulová",J1072,0)</f>
        <v>0</v>
      </c>
      <c r="BJ1072" s="18" t="s">
        <v>83</v>
      </c>
      <c r="BK1072" s="240">
        <f>ROUND(I1072*H1072,2)</f>
        <v>0</v>
      </c>
      <c r="BL1072" s="18" t="s">
        <v>298</v>
      </c>
      <c r="BM1072" s="239" t="s">
        <v>1925</v>
      </c>
    </row>
    <row r="1073" s="2" customFormat="1">
      <c r="A1073" s="39"/>
      <c r="B1073" s="40"/>
      <c r="C1073" s="41"/>
      <c r="D1073" s="241" t="s">
        <v>176</v>
      </c>
      <c r="E1073" s="41"/>
      <c r="F1073" s="242" t="s">
        <v>1926</v>
      </c>
      <c r="G1073" s="41"/>
      <c r="H1073" s="41"/>
      <c r="I1073" s="243"/>
      <c r="J1073" s="41"/>
      <c r="K1073" s="41"/>
      <c r="L1073" s="45"/>
      <c r="M1073" s="244"/>
      <c r="N1073" s="245"/>
      <c r="O1073" s="92"/>
      <c r="P1073" s="92"/>
      <c r="Q1073" s="92"/>
      <c r="R1073" s="92"/>
      <c r="S1073" s="92"/>
      <c r="T1073" s="93"/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T1073" s="18" t="s">
        <v>176</v>
      </c>
      <c r="AU1073" s="18" t="s">
        <v>85</v>
      </c>
    </row>
    <row r="1074" s="2" customFormat="1" ht="33" customHeight="1">
      <c r="A1074" s="39"/>
      <c r="B1074" s="40"/>
      <c r="C1074" s="278" t="s">
        <v>1927</v>
      </c>
      <c r="D1074" s="278" t="s">
        <v>242</v>
      </c>
      <c r="E1074" s="279" t="s">
        <v>1928</v>
      </c>
      <c r="F1074" s="280" t="s">
        <v>1929</v>
      </c>
      <c r="G1074" s="281" t="s">
        <v>695</v>
      </c>
      <c r="H1074" s="282">
        <v>2</v>
      </c>
      <c r="I1074" s="283"/>
      <c r="J1074" s="284">
        <f>ROUND(I1074*H1074,2)</f>
        <v>0</v>
      </c>
      <c r="K1074" s="280" t="s">
        <v>173</v>
      </c>
      <c r="L1074" s="285"/>
      <c r="M1074" s="286" t="s">
        <v>1</v>
      </c>
      <c r="N1074" s="287" t="s">
        <v>41</v>
      </c>
      <c r="O1074" s="92"/>
      <c r="P1074" s="237">
        <f>O1074*H1074</f>
        <v>0</v>
      </c>
      <c r="Q1074" s="237">
        <v>0.00181</v>
      </c>
      <c r="R1074" s="237">
        <f>Q1074*H1074</f>
        <v>0.00362</v>
      </c>
      <c r="S1074" s="237">
        <v>0</v>
      </c>
      <c r="T1074" s="238">
        <f>S1074*H1074</f>
        <v>0</v>
      </c>
      <c r="U1074" s="39"/>
      <c r="V1074" s="39"/>
      <c r="W1074" s="39"/>
      <c r="X1074" s="39"/>
      <c r="Y1074" s="39"/>
      <c r="Z1074" s="39"/>
      <c r="AA1074" s="39"/>
      <c r="AB1074" s="39"/>
      <c r="AC1074" s="39"/>
      <c r="AD1074" s="39"/>
      <c r="AE1074" s="39"/>
      <c r="AR1074" s="239" t="s">
        <v>443</v>
      </c>
      <c r="AT1074" s="239" t="s">
        <v>242</v>
      </c>
      <c r="AU1074" s="239" t="s">
        <v>85</v>
      </c>
      <c r="AY1074" s="18" t="s">
        <v>168</v>
      </c>
      <c r="BE1074" s="240">
        <f>IF(N1074="základní",J1074,0)</f>
        <v>0</v>
      </c>
      <c r="BF1074" s="240">
        <f>IF(N1074="snížená",J1074,0)</f>
        <v>0</v>
      </c>
      <c r="BG1074" s="240">
        <f>IF(N1074="zákl. přenesená",J1074,0)</f>
        <v>0</v>
      </c>
      <c r="BH1074" s="240">
        <f>IF(N1074="sníž. přenesená",J1074,0)</f>
        <v>0</v>
      </c>
      <c r="BI1074" s="240">
        <f>IF(N1074="nulová",J1074,0)</f>
        <v>0</v>
      </c>
      <c r="BJ1074" s="18" t="s">
        <v>83</v>
      </c>
      <c r="BK1074" s="240">
        <f>ROUND(I1074*H1074,2)</f>
        <v>0</v>
      </c>
      <c r="BL1074" s="18" t="s">
        <v>298</v>
      </c>
      <c r="BM1074" s="239" t="s">
        <v>1930</v>
      </c>
    </row>
    <row r="1075" s="2" customFormat="1">
      <c r="A1075" s="39"/>
      <c r="B1075" s="40"/>
      <c r="C1075" s="41"/>
      <c r="D1075" s="241" t="s">
        <v>176</v>
      </c>
      <c r="E1075" s="41"/>
      <c r="F1075" s="242" t="s">
        <v>1929</v>
      </c>
      <c r="G1075" s="41"/>
      <c r="H1075" s="41"/>
      <c r="I1075" s="243"/>
      <c r="J1075" s="41"/>
      <c r="K1075" s="41"/>
      <c r="L1075" s="45"/>
      <c r="M1075" s="244"/>
      <c r="N1075" s="245"/>
      <c r="O1075" s="92"/>
      <c r="P1075" s="92"/>
      <c r="Q1075" s="92"/>
      <c r="R1075" s="92"/>
      <c r="S1075" s="92"/>
      <c r="T1075" s="93"/>
      <c r="U1075" s="39"/>
      <c r="V1075" s="39"/>
      <c r="W1075" s="39"/>
      <c r="X1075" s="39"/>
      <c r="Y1075" s="39"/>
      <c r="Z1075" s="39"/>
      <c r="AA1075" s="39"/>
      <c r="AB1075" s="39"/>
      <c r="AC1075" s="39"/>
      <c r="AD1075" s="39"/>
      <c r="AE1075" s="39"/>
      <c r="AT1075" s="18" t="s">
        <v>176</v>
      </c>
      <c r="AU1075" s="18" t="s">
        <v>85</v>
      </c>
    </row>
    <row r="1076" s="2" customFormat="1" ht="24.15" customHeight="1">
      <c r="A1076" s="39"/>
      <c r="B1076" s="40"/>
      <c r="C1076" s="228" t="s">
        <v>1931</v>
      </c>
      <c r="D1076" s="228" t="s">
        <v>170</v>
      </c>
      <c r="E1076" s="229" t="s">
        <v>1932</v>
      </c>
      <c r="F1076" s="230" t="s">
        <v>1933</v>
      </c>
      <c r="G1076" s="231" t="s">
        <v>1728</v>
      </c>
      <c r="H1076" s="303"/>
      <c r="I1076" s="233"/>
      <c r="J1076" s="234">
        <f>ROUND(I1076*H1076,2)</f>
        <v>0</v>
      </c>
      <c r="K1076" s="230" t="s">
        <v>173</v>
      </c>
      <c r="L1076" s="45"/>
      <c r="M1076" s="235" t="s">
        <v>1</v>
      </c>
      <c r="N1076" s="236" t="s">
        <v>41</v>
      </c>
      <c r="O1076" s="92"/>
      <c r="P1076" s="237">
        <f>O1076*H1076</f>
        <v>0</v>
      </c>
      <c r="Q1076" s="237">
        <v>0</v>
      </c>
      <c r="R1076" s="237">
        <f>Q1076*H1076</f>
        <v>0</v>
      </c>
      <c r="S1076" s="237">
        <v>0</v>
      </c>
      <c r="T1076" s="238">
        <f>S1076*H1076</f>
        <v>0</v>
      </c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39"/>
      <c r="AE1076" s="39"/>
      <c r="AR1076" s="239" t="s">
        <v>298</v>
      </c>
      <c r="AT1076" s="239" t="s">
        <v>170</v>
      </c>
      <c r="AU1076" s="239" t="s">
        <v>85</v>
      </c>
      <c r="AY1076" s="18" t="s">
        <v>168</v>
      </c>
      <c r="BE1076" s="240">
        <f>IF(N1076="základní",J1076,0)</f>
        <v>0</v>
      </c>
      <c r="BF1076" s="240">
        <f>IF(N1076="snížená",J1076,0)</f>
        <v>0</v>
      </c>
      <c r="BG1076" s="240">
        <f>IF(N1076="zákl. přenesená",J1076,0)</f>
        <v>0</v>
      </c>
      <c r="BH1076" s="240">
        <f>IF(N1076="sníž. přenesená",J1076,0)</f>
        <v>0</v>
      </c>
      <c r="BI1076" s="240">
        <f>IF(N1076="nulová",J1076,0)</f>
        <v>0</v>
      </c>
      <c r="BJ1076" s="18" t="s">
        <v>83</v>
      </c>
      <c r="BK1076" s="240">
        <f>ROUND(I1076*H1076,2)</f>
        <v>0</v>
      </c>
      <c r="BL1076" s="18" t="s">
        <v>298</v>
      </c>
      <c r="BM1076" s="239" t="s">
        <v>1934</v>
      </c>
    </row>
    <row r="1077" s="2" customFormat="1">
      <c r="A1077" s="39"/>
      <c r="B1077" s="40"/>
      <c r="C1077" s="41"/>
      <c r="D1077" s="241" t="s">
        <v>176</v>
      </c>
      <c r="E1077" s="41"/>
      <c r="F1077" s="242" t="s">
        <v>1935</v>
      </c>
      <c r="G1077" s="41"/>
      <c r="H1077" s="41"/>
      <c r="I1077" s="243"/>
      <c r="J1077" s="41"/>
      <c r="K1077" s="41"/>
      <c r="L1077" s="45"/>
      <c r="M1077" s="244"/>
      <c r="N1077" s="245"/>
      <c r="O1077" s="92"/>
      <c r="P1077" s="92"/>
      <c r="Q1077" s="92"/>
      <c r="R1077" s="92"/>
      <c r="S1077" s="92"/>
      <c r="T1077" s="93"/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/>
      <c r="AE1077" s="39"/>
      <c r="AT1077" s="18" t="s">
        <v>176</v>
      </c>
      <c r="AU1077" s="18" t="s">
        <v>85</v>
      </c>
    </row>
    <row r="1078" s="12" customFormat="1" ht="22.8" customHeight="1">
      <c r="A1078" s="12"/>
      <c r="B1078" s="212"/>
      <c r="C1078" s="213"/>
      <c r="D1078" s="214" t="s">
        <v>75</v>
      </c>
      <c r="E1078" s="226" t="s">
        <v>1936</v>
      </c>
      <c r="F1078" s="226" t="s">
        <v>1937</v>
      </c>
      <c r="G1078" s="213"/>
      <c r="H1078" s="213"/>
      <c r="I1078" s="216"/>
      <c r="J1078" s="227">
        <f>BK1078</f>
        <v>0</v>
      </c>
      <c r="K1078" s="213"/>
      <c r="L1078" s="218"/>
      <c r="M1078" s="219"/>
      <c r="N1078" s="220"/>
      <c r="O1078" s="220"/>
      <c r="P1078" s="221">
        <f>SUM(P1079:P1188)</f>
        <v>0</v>
      </c>
      <c r="Q1078" s="220"/>
      <c r="R1078" s="221">
        <f>SUM(R1079:R1188)</f>
        <v>6.1509855</v>
      </c>
      <c r="S1078" s="220"/>
      <c r="T1078" s="222">
        <f>SUM(T1079:T1188)</f>
        <v>0</v>
      </c>
      <c r="U1078" s="12"/>
      <c r="V1078" s="12"/>
      <c r="W1078" s="12"/>
      <c r="X1078" s="12"/>
      <c r="Y1078" s="12"/>
      <c r="Z1078" s="12"/>
      <c r="AA1078" s="12"/>
      <c r="AB1078" s="12"/>
      <c r="AC1078" s="12"/>
      <c r="AD1078" s="12"/>
      <c r="AE1078" s="12"/>
      <c r="AR1078" s="223" t="s">
        <v>85</v>
      </c>
      <c r="AT1078" s="224" t="s">
        <v>75</v>
      </c>
      <c r="AU1078" s="224" t="s">
        <v>83</v>
      </c>
      <c r="AY1078" s="223" t="s">
        <v>168</v>
      </c>
      <c r="BK1078" s="225">
        <f>SUM(BK1079:BK1188)</f>
        <v>0</v>
      </c>
    </row>
    <row r="1079" s="2" customFormat="1" ht="24.15" customHeight="1">
      <c r="A1079" s="39"/>
      <c r="B1079" s="40"/>
      <c r="C1079" s="228" t="s">
        <v>1938</v>
      </c>
      <c r="D1079" s="228" t="s">
        <v>170</v>
      </c>
      <c r="E1079" s="229" t="s">
        <v>1939</v>
      </c>
      <c r="F1079" s="230" t="s">
        <v>1940</v>
      </c>
      <c r="G1079" s="231" t="s">
        <v>114</v>
      </c>
      <c r="H1079" s="232">
        <v>439.19</v>
      </c>
      <c r="I1079" s="233"/>
      <c r="J1079" s="234">
        <f>ROUND(I1079*H1079,2)</f>
        <v>0</v>
      </c>
      <c r="K1079" s="230" t="s">
        <v>173</v>
      </c>
      <c r="L1079" s="45"/>
      <c r="M1079" s="235" t="s">
        <v>1</v>
      </c>
      <c r="N1079" s="236" t="s">
        <v>41</v>
      </c>
      <c r="O1079" s="92"/>
      <c r="P1079" s="237">
        <f>O1079*H1079</f>
        <v>0</v>
      </c>
      <c r="Q1079" s="237">
        <v>0.012200000000000001</v>
      </c>
      <c r="R1079" s="237">
        <f>Q1079*H1079</f>
        <v>5.3581180000000002</v>
      </c>
      <c r="S1079" s="237">
        <v>0</v>
      </c>
      <c r="T1079" s="238">
        <f>S1079*H1079</f>
        <v>0</v>
      </c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/>
      <c r="AE1079" s="39"/>
      <c r="AR1079" s="239" t="s">
        <v>298</v>
      </c>
      <c r="AT1079" s="239" t="s">
        <v>170</v>
      </c>
      <c r="AU1079" s="239" t="s">
        <v>85</v>
      </c>
      <c r="AY1079" s="18" t="s">
        <v>168</v>
      </c>
      <c r="BE1079" s="240">
        <f>IF(N1079="základní",J1079,0)</f>
        <v>0</v>
      </c>
      <c r="BF1079" s="240">
        <f>IF(N1079="snížená",J1079,0)</f>
        <v>0</v>
      </c>
      <c r="BG1079" s="240">
        <f>IF(N1079="zákl. přenesená",J1079,0)</f>
        <v>0</v>
      </c>
      <c r="BH1079" s="240">
        <f>IF(N1079="sníž. přenesená",J1079,0)</f>
        <v>0</v>
      </c>
      <c r="BI1079" s="240">
        <f>IF(N1079="nulová",J1079,0)</f>
        <v>0</v>
      </c>
      <c r="BJ1079" s="18" t="s">
        <v>83</v>
      </c>
      <c r="BK1079" s="240">
        <f>ROUND(I1079*H1079,2)</f>
        <v>0</v>
      </c>
      <c r="BL1079" s="18" t="s">
        <v>298</v>
      </c>
      <c r="BM1079" s="239" t="s">
        <v>1941</v>
      </c>
    </row>
    <row r="1080" s="2" customFormat="1">
      <c r="A1080" s="39"/>
      <c r="B1080" s="40"/>
      <c r="C1080" s="41"/>
      <c r="D1080" s="241" t="s">
        <v>176</v>
      </c>
      <c r="E1080" s="41"/>
      <c r="F1080" s="242" t="s">
        <v>1942</v>
      </c>
      <c r="G1080" s="41"/>
      <c r="H1080" s="41"/>
      <c r="I1080" s="243"/>
      <c r="J1080" s="41"/>
      <c r="K1080" s="41"/>
      <c r="L1080" s="45"/>
      <c r="M1080" s="244"/>
      <c r="N1080" s="245"/>
      <c r="O1080" s="92"/>
      <c r="P1080" s="92"/>
      <c r="Q1080" s="92"/>
      <c r="R1080" s="92"/>
      <c r="S1080" s="92"/>
      <c r="T1080" s="93"/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T1080" s="18" t="s">
        <v>176</v>
      </c>
      <c r="AU1080" s="18" t="s">
        <v>85</v>
      </c>
    </row>
    <row r="1081" s="13" customFormat="1">
      <c r="A1081" s="13"/>
      <c r="B1081" s="246"/>
      <c r="C1081" s="247"/>
      <c r="D1081" s="241" t="s">
        <v>178</v>
      </c>
      <c r="E1081" s="248" t="s">
        <v>1</v>
      </c>
      <c r="F1081" s="249" t="s">
        <v>1943</v>
      </c>
      <c r="G1081" s="247"/>
      <c r="H1081" s="248" t="s">
        <v>1</v>
      </c>
      <c r="I1081" s="250"/>
      <c r="J1081" s="247"/>
      <c r="K1081" s="247"/>
      <c r="L1081" s="251"/>
      <c r="M1081" s="252"/>
      <c r="N1081" s="253"/>
      <c r="O1081" s="253"/>
      <c r="P1081" s="253"/>
      <c r="Q1081" s="253"/>
      <c r="R1081" s="253"/>
      <c r="S1081" s="253"/>
      <c r="T1081" s="254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55" t="s">
        <v>178</v>
      </c>
      <c r="AU1081" s="255" t="s">
        <v>85</v>
      </c>
      <c r="AV1081" s="13" t="s">
        <v>83</v>
      </c>
      <c r="AW1081" s="13" t="s">
        <v>32</v>
      </c>
      <c r="AX1081" s="13" t="s">
        <v>76</v>
      </c>
      <c r="AY1081" s="255" t="s">
        <v>168</v>
      </c>
    </row>
    <row r="1082" s="13" customFormat="1">
      <c r="A1082" s="13"/>
      <c r="B1082" s="246"/>
      <c r="C1082" s="247"/>
      <c r="D1082" s="241" t="s">
        <v>178</v>
      </c>
      <c r="E1082" s="248" t="s">
        <v>1</v>
      </c>
      <c r="F1082" s="249" t="s">
        <v>1944</v>
      </c>
      <c r="G1082" s="247"/>
      <c r="H1082" s="248" t="s">
        <v>1</v>
      </c>
      <c r="I1082" s="250"/>
      <c r="J1082" s="247"/>
      <c r="K1082" s="247"/>
      <c r="L1082" s="251"/>
      <c r="M1082" s="252"/>
      <c r="N1082" s="253"/>
      <c r="O1082" s="253"/>
      <c r="P1082" s="253"/>
      <c r="Q1082" s="253"/>
      <c r="R1082" s="253"/>
      <c r="S1082" s="253"/>
      <c r="T1082" s="254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55" t="s">
        <v>178</v>
      </c>
      <c r="AU1082" s="255" t="s">
        <v>85</v>
      </c>
      <c r="AV1082" s="13" t="s">
        <v>83</v>
      </c>
      <c r="AW1082" s="13" t="s">
        <v>32</v>
      </c>
      <c r="AX1082" s="13" t="s">
        <v>76</v>
      </c>
      <c r="AY1082" s="255" t="s">
        <v>168</v>
      </c>
    </row>
    <row r="1083" s="14" customFormat="1">
      <c r="A1083" s="14"/>
      <c r="B1083" s="256"/>
      <c r="C1083" s="257"/>
      <c r="D1083" s="241" t="s">
        <v>178</v>
      </c>
      <c r="E1083" s="258" t="s">
        <v>1</v>
      </c>
      <c r="F1083" s="259" t="s">
        <v>1945</v>
      </c>
      <c r="G1083" s="257"/>
      <c r="H1083" s="260">
        <v>19.800000000000001</v>
      </c>
      <c r="I1083" s="261"/>
      <c r="J1083" s="257"/>
      <c r="K1083" s="257"/>
      <c r="L1083" s="262"/>
      <c r="M1083" s="263"/>
      <c r="N1083" s="264"/>
      <c r="O1083" s="264"/>
      <c r="P1083" s="264"/>
      <c r="Q1083" s="264"/>
      <c r="R1083" s="264"/>
      <c r="S1083" s="264"/>
      <c r="T1083" s="265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66" t="s">
        <v>178</v>
      </c>
      <c r="AU1083" s="266" t="s">
        <v>85</v>
      </c>
      <c r="AV1083" s="14" t="s">
        <v>85</v>
      </c>
      <c r="AW1083" s="14" t="s">
        <v>32</v>
      </c>
      <c r="AX1083" s="14" t="s">
        <v>76</v>
      </c>
      <c r="AY1083" s="266" t="s">
        <v>168</v>
      </c>
    </row>
    <row r="1084" s="14" customFormat="1">
      <c r="A1084" s="14"/>
      <c r="B1084" s="256"/>
      <c r="C1084" s="257"/>
      <c r="D1084" s="241" t="s">
        <v>178</v>
      </c>
      <c r="E1084" s="258" t="s">
        <v>1</v>
      </c>
      <c r="F1084" s="259" t="s">
        <v>1946</v>
      </c>
      <c r="G1084" s="257"/>
      <c r="H1084" s="260">
        <v>8.3200000000000003</v>
      </c>
      <c r="I1084" s="261"/>
      <c r="J1084" s="257"/>
      <c r="K1084" s="257"/>
      <c r="L1084" s="262"/>
      <c r="M1084" s="263"/>
      <c r="N1084" s="264"/>
      <c r="O1084" s="264"/>
      <c r="P1084" s="264"/>
      <c r="Q1084" s="264"/>
      <c r="R1084" s="264"/>
      <c r="S1084" s="264"/>
      <c r="T1084" s="265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66" t="s">
        <v>178</v>
      </c>
      <c r="AU1084" s="266" t="s">
        <v>85</v>
      </c>
      <c r="AV1084" s="14" t="s">
        <v>85</v>
      </c>
      <c r="AW1084" s="14" t="s">
        <v>32</v>
      </c>
      <c r="AX1084" s="14" t="s">
        <v>76</v>
      </c>
      <c r="AY1084" s="266" t="s">
        <v>168</v>
      </c>
    </row>
    <row r="1085" s="14" customFormat="1">
      <c r="A1085" s="14"/>
      <c r="B1085" s="256"/>
      <c r="C1085" s="257"/>
      <c r="D1085" s="241" t="s">
        <v>178</v>
      </c>
      <c r="E1085" s="258" t="s">
        <v>1</v>
      </c>
      <c r="F1085" s="259" t="s">
        <v>1947</v>
      </c>
      <c r="G1085" s="257"/>
      <c r="H1085" s="260">
        <v>0</v>
      </c>
      <c r="I1085" s="261"/>
      <c r="J1085" s="257"/>
      <c r="K1085" s="257"/>
      <c r="L1085" s="262"/>
      <c r="M1085" s="263"/>
      <c r="N1085" s="264"/>
      <c r="O1085" s="264"/>
      <c r="P1085" s="264"/>
      <c r="Q1085" s="264"/>
      <c r="R1085" s="264"/>
      <c r="S1085" s="264"/>
      <c r="T1085" s="265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66" t="s">
        <v>178</v>
      </c>
      <c r="AU1085" s="266" t="s">
        <v>85</v>
      </c>
      <c r="AV1085" s="14" t="s">
        <v>85</v>
      </c>
      <c r="AW1085" s="14" t="s">
        <v>32</v>
      </c>
      <c r="AX1085" s="14" t="s">
        <v>76</v>
      </c>
      <c r="AY1085" s="266" t="s">
        <v>168</v>
      </c>
    </row>
    <row r="1086" s="14" customFormat="1">
      <c r="A1086" s="14"/>
      <c r="B1086" s="256"/>
      <c r="C1086" s="257"/>
      <c r="D1086" s="241" t="s">
        <v>178</v>
      </c>
      <c r="E1086" s="258" t="s">
        <v>1</v>
      </c>
      <c r="F1086" s="259" t="s">
        <v>1948</v>
      </c>
      <c r="G1086" s="257"/>
      <c r="H1086" s="260">
        <v>7.5899999999999999</v>
      </c>
      <c r="I1086" s="261"/>
      <c r="J1086" s="257"/>
      <c r="K1086" s="257"/>
      <c r="L1086" s="262"/>
      <c r="M1086" s="263"/>
      <c r="N1086" s="264"/>
      <c r="O1086" s="264"/>
      <c r="P1086" s="264"/>
      <c r="Q1086" s="264"/>
      <c r="R1086" s="264"/>
      <c r="S1086" s="264"/>
      <c r="T1086" s="265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66" t="s">
        <v>178</v>
      </c>
      <c r="AU1086" s="266" t="s">
        <v>85</v>
      </c>
      <c r="AV1086" s="14" t="s">
        <v>85</v>
      </c>
      <c r="AW1086" s="14" t="s">
        <v>32</v>
      </c>
      <c r="AX1086" s="14" t="s">
        <v>76</v>
      </c>
      <c r="AY1086" s="266" t="s">
        <v>168</v>
      </c>
    </row>
    <row r="1087" s="14" customFormat="1">
      <c r="A1087" s="14"/>
      <c r="B1087" s="256"/>
      <c r="C1087" s="257"/>
      <c r="D1087" s="241" t="s">
        <v>178</v>
      </c>
      <c r="E1087" s="258" t="s">
        <v>1</v>
      </c>
      <c r="F1087" s="259" t="s">
        <v>1949</v>
      </c>
      <c r="G1087" s="257"/>
      <c r="H1087" s="260">
        <v>13.800000000000001</v>
      </c>
      <c r="I1087" s="261"/>
      <c r="J1087" s="257"/>
      <c r="K1087" s="257"/>
      <c r="L1087" s="262"/>
      <c r="M1087" s="263"/>
      <c r="N1087" s="264"/>
      <c r="O1087" s="264"/>
      <c r="P1087" s="264"/>
      <c r="Q1087" s="264"/>
      <c r="R1087" s="264"/>
      <c r="S1087" s="264"/>
      <c r="T1087" s="265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66" t="s">
        <v>178</v>
      </c>
      <c r="AU1087" s="266" t="s">
        <v>85</v>
      </c>
      <c r="AV1087" s="14" t="s">
        <v>85</v>
      </c>
      <c r="AW1087" s="14" t="s">
        <v>32</v>
      </c>
      <c r="AX1087" s="14" t="s">
        <v>76</v>
      </c>
      <c r="AY1087" s="266" t="s">
        <v>168</v>
      </c>
    </row>
    <row r="1088" s="14" customFormat="1">
      <c r="A1088" s="14"/>
      <c r="B1088" s="256"/>
      <c r="C1088" s="257"/>
      <c r="D1088" s="241" t="s">
        <v>178</v>
      </c>
      <c r="E1088" s="258" t="s">
        <v>1</v>
      </c>
      <c r="F1088" s="259" t="s">
        <v>1950</v>
      </c>
      <c r="G1088" s="257"/>
      <c r="H1088" s="260">
        <v>2.1600000000000001</v>
      </c>
      <c r="I1088" s="261"/>
      <c r="J1088" s="257"/>
      <c r="K1088" s="257"/>
      <c r="L1088" s="262"/>
      <c r="M1088" s="263"/>
      <c r="N1088" s="264"/>
      <c r="O1088" s="264"/>
      <c r="P1088" s="264"/>
      <c r="Q1088" s="264"/>
      <c r="R1088" s="264"/>
      <c r="S1088" s="264"/>
      <c r="T1088" s="265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66" t="s">
        <v>178</v>
      </c>
      <c r="AU1088" s="266" t="s">
        <v>85</v>
      </c>
      <c r="AV1088" s="14" t="s">
        <v>85</v>
      </c>
      <c r="AW1088" s="14" t="s">
        <v>32</v>
      </c>
      <c r="AX1088" s="14" t="s">
        <v>76</v>
      </c>
      <c r="AY1088" s="266" t="s">
        <v>168</v>
      </c>
    </row>
    <row r="1089" s="16" customFormat="1">
      <c r="A1089" s="16"/>
      <c r="B1089" s="288"/>
      <c r="C1089" s="289"/>
      <c r="D1089" s="241" t="s">
        <v>178</v>
      </c>
      <c r="E1089" s="290" t="s">
        <v>1</v>
      </c>
      <c r="F1089" s="291" t="s">
        <v>334</v>
      </c>
      <c r="G1089" s="289"/>
      <c r="H1089" s="292">
        <v>51.670000000000002</v>
      </c>
      <c r="I1089" s="293"/>
      <c r="J1089" s="289"/>
      <c r="K1089" s="289"/>
      <c r="L1089" s="294"/>
      <c r="M1089" s="295"/>
      <c r="N1089" s="296"/>
      <c r="O1089" s="296"/>
      <c r="P1089" s="296"/>
      <c r="Q1089" s="296"/>
      <c r="R1089" s="296"/>
      <c r="S1089" s="296"/>
      <c r="T1089" s="297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T1089" s="298" t="s">
        <v>178</v>
      </c>
      <c r="AU1089" s="298" t="s">
        <v>85</v>
      </c>
      <c r="AV1089" s="16" t="s">
        <v>116</v>
      </c>
      <c r="AW1089" s="16" t="s">
        <v>32</v>
      </c>
      <c r="AX1089" s="16" t="s">
        <v>76</v>
      </c>
      <c r="AY1089" s="298" t="s">
        <v>168</v>
      </c>
    </row>
    <row r="1090" s="13" customFormat="1">
      <c r="A1090" s="13"/>
      <c r="B1090" s="246"/>
      <c r="C1090" s="247"/>
      <c r="D1090" s="241" t="s">
        <v>178</v>
      </c>
      <c r="E1090" s="248" t="s">
        <v>1</v>
      </c>
      <c r="F1090" s="249" t="s">
        <v>1951</v>
      </c>
      <c r="G1090" s="247"/>
      <c r="H1090" s="248" t="s">
        <v>1</v>
      </c>
      <c r="I1090" s="250"/>
      <c r="J1090" s="247"/>
      <c r="K1090" s="247"/>
      <c r="L1090" s="251"/>
      <c r="M1090" s="252"/>
      <c r="N1090" s="253"/>
      <c r="O1090" s="253"/>
      <c r="P1090" s="253"/>
      <c r="Q1090" s="253"/>
      <c r="R1090" s="253"/>
      <c r="S1090" s="253"/>
      <c r="T1090" s="254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55" t="s">
        <v>178</v>
      </c>
      <c r="AU1090" s="255" t="s">
        <v>85</v>
      </c>
      <c r="AV1090" s="13" t="s">
        <v>83</v>
      </c>
      <c r="AW1090" s="13" t="s">
        <v>32</v>
      </c>
      <c r="AX1090" s="13" t="s">
        <v>76</v>
      </c>
      <c r="AY1090" s="255" t="s">
        <v>168</v>
      </c>
    </row>
    <row r="1091" s="14" customFormat="1">
      <c r="A1091" s="14"/>
      <c r="B1091" s="256"/>
      <c r="C1091" s="257"/>
      <c r="D1091" s="241" t="s">
        <v>178</v>
      </c>
      <c r="E1091" s="258" t="s">
        <v>1</v>
      </c>
      <c r="F1091" s="259" t="s">
        <v>1952</v>
      </c>
      <c r="G1091" s="257"/>
      <c r="H1091" s="260">
        <v>7.3499999999999996</v>
      </c>
      <c r="I1091" s="261"/>
      <c r="J1091" s="257"/>
      <c r="K1091" s="257"/>
      <c r="L1091" s="262"/>
      <c r="M1091" s="263"/>
      <c r="N1091" s="264"/>
      <c r="O1091" s="264"/>
      <c r="P1091" s="264"/>
      <c r="Q1091" s="264"/>
      <c r="R1091" s="264"/>
      <c r="S1091" s="264"/>
      <c r="T1091" s="265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66" t="s">
        <v>178</v>
      </c>
      <c r="AU1091" s="266" t="s">
        <v>85</v>
      </c>
      <c r="AV1091" s="14" t="s">
        <v>85</v>
      </c>
      <c r="AW1091" s="14" t="s">
        <v>32</v>
      </c>
      <c r="AX1091" s="14" t="s">
        <v>76</v>
      </c>
      <c r="AY1091" s="266" t="s">
        <v>168</v>
      </c>
    </row>
    <row r="1092" s="14" customFormat="1">
      <c r="A1092" s="14"/>
      <c r="B1092" s="256"/>
      <c r="C1092" s="257"/>
      <c r="D1092" s="241" t="s">
        <v>178</v>
      </c>
      <c r="E1092" s="258" t="s">
        <v>1</v>
      </c>
      <c r="F1092" s="259" t="s">
        <v>1953</v>
      </c>
      <c r="G1092" s="257"/>
      <c r="H1092" s="260">
        <v>10.960000000000001</v>
      </c>
      <c r="I1092" s="261"/>
      <c r="J1092" s="257"/>
      <c r="K1092" s="257"/>
      <c r="L1092" s="262"/>
      <c r="M1092" s="263"/>
      <c r="N1092" s="264"/>
      <c r="O1092" s="264"/>
      <c r="P1092" s="264"/>
      <c r="Q1092" s="264"/>
      <c r="R1092" s="264"/>
      <c r="S1092" s="264"/>
      <c r="T1092" s="265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66" t="s">
        <v>178</v>
      </c>
      <c r="AU1092" s="266" t="s">
        <v>85</v>
      </c>
      <c r="AV1092" s="14" t="s">
        <v>85</v>
      </c>
      <c r="AW1092" s="14" t="s">
        <v>32</v>
      </c>
      <c r="AX1092" s="14" t="s">
        <v>76</v>
      </c>
      <c r="AY1092" s="266" t="s">
        <v>168</v>
      </c>
    </row>
    <row r="1093" s="14" customFormat="1">
      <c r="A1093" s="14"/>
      <c r="B1093" s="256"/>
      <c r="C1093" s="257"/>
      <c r="D1093" s="241" t="s">
        <v>178</v>
      </c>
      <c r="E1093" s="258" t="s">
        <v>1</v>
      </c>
      <c r="F1093" s="259" t="s">
        <v>1954</v>
      </c>
      <c r="G1093" s="257"/>
      <c r="H1093" s="260">
        <v>53.600000000000001</v>
      </c>
      <c r="I1093" s="261"/>
      <c r="J1093" s="257"/>
      <c r="K1093" s="257"/>
      <c r="L1093" s="262"/>
      <c r="M1093" s="263"/>
      <c r="N1093" s="264"/>
      <c r="O1093" s="264"/>
      <c r="P1093" s="264"/>
      <c r="Q1093" s="264"/>
      <c r="R1093" s="264"/>
      <c r="S1093" s="264"/>
      <c r="T1093" s="265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66" t="s">
        <v>178</v>
      </c>
      <c r="AU1093" s="266" t="s">
        <v>85</v>
      </c>
      <c r="AV1093" s="14" t="s">
        <v>85</v>
      </c>
      <c r="AW1093" s="14" t="s">
        <v>32</v>
      </c>
      <c r="AX1093" s="14" t="s">
        <v>76</v>
      </c>
      <c r="AY1093" s="266" t="s">
        <v>168</v>
      </c>
    </row>
    <row r="1094" s="14" customFormat="1">
      <c r="A1094" s="14"/>
      <c r="B1094" s="256"/>
      <c r="C1094" s="257"/>
      <c r="D1094" s="241" t="s">
        <v>178</v>
      </c>
      <c r="E1094" s="258" t="s">
        <v>1</v>
      </c>
      <c r="F1094" s="259" t="s">
        <v>1955</v>
      </c>
      <c r="G1094" s="257"/>
      <c r="H1094" s="260">
        <v>36.520000000000003</v>
      </c>
      <c r="I1094" s="261"/>
      <c r="J1094" s="257"/>
      <c r="K1094" s="257"/>
      <c r="L1094" s="262"/>
      <c r="M1094" s="263"/>
      <c r="N1094" s="264"/>
      <c r="O1094" s="264"/>
      <c r="P1094" s="264"/>
      <c r="Q1094" s="264"/>
      <c r="R1094" s="264"/>
      <c r="S1094" s="264"/>
      <c r="T1094" s="265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66" t="s">
        <v>178</v>
      </c>
      <c r="AU1094" s="266" t="s">
        <v>85</v>
      </c>
      <c r="AV1094" s="14" t="s">
        <v>85</v>
      </c>
      <c r="AW1094" s="14" t="s">
        <v>32</v>
      </c>
      <c r="AX1094" s="14" t="s">
        <v>76</v>
      </c>
      <c r="AY1094" s="266" t="s">
        <v>168</v>
      </c>
    </row>
    <row r="1095" s="14" customFormat="1">
      <c r="A1095" s="14"/>
      <c r="B1095" s="256"/>
      <c r="C1095" s="257"/>
      <c r="D1095" s="241" t="s">
        <v>178</v>
      </c>
      <c r="E1095" s="258" t="s">
        <v>1</v>
      </c>
      <c r="F1095" s="259" t="s">
        <v>1956</v>
      </c>
      <c r="G1095" s="257"/>
      <c r="H1095" s="260">
        <v>21.920000000000002</v>
      </c>
      <c r="I1095" s="261"/>
      <c r="J1095" s="257"/>
      <c r="K1095" s="257"/>
      <c r="L1095" s="262"/>
      <c r="M1095" s="263"/>
      <c r="N1095" s="264"/>
      <c r="O1095" s="264"/>
      <c r="P1095" s="264"/>
      <c r="Q1095" s="264"/>
      <c r="R1095" s="264"/>
      <c r="S1095" s="264"/>
      <c r="T1095" s="265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66" t="s">
        <v>178</v>
      </c>
      <c r="AU1095" s="266" t="s">
        <v>85</v>
      </c>
      <c r="AV1095" s="14" t="s">
        <v>85</v>
      </c>
      <c r="AW1095" s="14" t="s">
        <v>32</v>
      </c>
      <c r="AX1095" s="14" t="s">
        <v>76</v>
      </c>
      <c r="AY1095" s="266" t="s">
        <v>168</v>
      </c>
    </row>
    <row r="1096" s="14" customFormat="1">
      <c r="A1096" s="14"/>
      <c r="B1096" s="256"/>
      <c r="C1096" s="257"/>
      <c r="D1096" s="241" t="s">
        <v>178</v>
      </c>
      <c r="E1096" s="258" t="s">
        <v>1</v>
      </c>
      <c r="F1096" s="259" t="s">
        <v>1957</v>
      </c>
      <c r="G1096" s="257"/>
      <c r="H1096" s="260">
        <v>30.960000000000001</v>
      </c>
      <c r="I1096" s="261"/>
      <c r="J1096" s="257"/>
      <c r="K1096" s="257"/>
      <c r="L1096" s="262"/>
      <c r="M1096" s="263"/>
      <c r="N1096" s="264"/>
      <c r="O1096" s="264"/>
      <c r="P1096" s="264"/>
      <c r="Q1096" s="264"/>
      <c r="R1096" s="264"/>
      <c r="S1096" s="264"/>
      <c r="T1096" s="265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T1096" s="266" t="s">
        <v>178</v>
      </c>
      <c r="AU1096" s="266" t="s">
        <v>85</v>
      </c>
      <c r="AV1096" s="14" t="s">
        <v>85</v>
      </c>
      <c r="AW1096" s="14" t="s">
        <v>32</v>
      </c>
      <c r="AX1096" s="14" t="s">
        <v>76</v>
      </c>
      <c r="AY1096" s="266" t="s">
        <v>168</v>
      </c>
    </row>
    <row r="1097" s="14" customFormat="1">
      <c r="A1097" s="14"/>
      <c r="B1097" s="256"/>
      <c r="C1097" s="257"/>
      <c r="D1097" s="241" t="s">
        <v>178</v>
      </c>
      <c r="E1097" s="258" t="s">
        <v>1</v>
      </c>
      <c r="F1097" s="259" t="s">
        <v>1958</v>
      </c>
      <c r="G1097" s="257"/>
      <c r="H1097" s="260">
        <v>21.719999999999999</v>
      </c>
      <c r="I1097" s="261"/>
      <c r="J1097" s="257"/>
      <c r="K1097" s="257"/>
      <c r="L1097" s="262"/>
      <c r="M1097" s="263"/>
      <c r="N1097" s="264"/>
      <c r="O1097" s="264"/>
      <c r="P1097" s="264"/>
      <c r="Q1097" s="264"/>
      <c r="R1097" s="264"/>
      <c r="S1097" s="264"/>
      <c r="T1097" s="265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66" t="s">
        <v>178</v>
      </c>
      <c r="AU1097" s="266" t="s">
        <v>85</v>
      </c>
      <c r="AV1097" s="14" t="s">
        <v>85</v>
      </c>
      <c r="AW1097" s="14" t="s">
        <v>32</v>
      </c>
      <c r="AX1097" s="14" t="s">
        <v>76</v>
      </c>
      <c r="AY1097" s="266" t="s">
        <v>168</v>
      </c>
    </row>
    <row r="1098" s="14" customFormat="1">
      <c r="A1098" s="14"/>
      <c r="B1098" s="256"/>
      <c r="C1098" s="257"/>
      <c r="D1098" s="241" t="s">
        <v>178</v>
      </c>
      <c r="E1098" s="258" t="s">
        <v>1</v>
      </c>
      <c r="F1098" s="259" t="s">
        <v>1959</v>
      </c>
      <c r="G1098" s="257"/>
      <c r="H1098" s="260">
        <v>27.02</v>
      </c>
      <c r="I1098" s="261"/>
      <c r="J1098" s="257"/>
      <c r="K1098" s="257"/>
      <c r="L1098" s="262"/>
      <c r="M1098" s="263"/>
      <c r="N1098" s="264"/>
      <c r="O1098" s="264"/>
      <c r="P1098" s="264"/>
      <c r="Q1098" s="264"/>
      <c r="R1098" s="264"/>
      <c r="S1098" s="264"/>
      <c r="T1098" s="265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66" t="s">
        <v>178</v>
      </c>
      <c r="AU1098" s="266" t="s">
        <v>85</v>
      </c>
      <c r="AV1098" s="14" t="s">
        <v>85</v>
      </c>
      <c r="AW1098" s="14" t="s">
        <v>32</v>
      </c>
      <c r="AX1098" s="14" t="s">
        <v>76</v>
      </c>
      <c r="AY1098" s="266" t="s">
        <v>168</v>
      </c>
    </row>
    <row r="1099" s="14" customFormat="1">
      <c r="A1099" s="14"/>
      <c r="B1099" s="256"/>
      <c r="C1099" s="257"/>
      <c r="D1099" s="241" t="s">
        <v>178</v>
      </c>
      <c r="E1099" s="258" t="s">
        <v>1</v>
      </c>
      <c r="F1099" s="259" t="s">
        <v>1960</v>
      </c>
      <c r="G1099" s="257"/>
      <c r="H1099" s="260">
        <v>120.33</v>
      </c>
      <c r="I1099" s="261"/>
      <c r="J1099" s="257"/>
      <c r="K1099" s="257"/>
      <c r="L1099" s="262"/>
      <c r="M1099" s="263"/>
      <c r="N1099" s="264"/>
      <c r="O1099" s="264"/>
      <c r="P1099" s="264"/>
      <c r="Q1099" s="264"/>
      <c r="R1099" s="264"/>
      <c r="S1099" s="264"/>
      <c r="T1099" s="265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66" t="s">
        <v>178</v>
      </c>
      <c r="AU1099" s="266" t="s">
        <v>85</v>
      </c>
      <c r="AV1099" s="14" t="s">
        <v>85</v>
      </c>
      <c r="AW1099" s="14" t="s">
        <v>32</v>
      </c>
      <c r="AX1099" s="14" t="s">
        <v>76</v>
      </c>
      <c r="AY1099" s="266" t="s">
        <v>168</v>
      </c>
    </row>
    <row r="1100" s="14" customFormat="1">
      <c r="A1100" s="14"/>
      <c r="B1100" s="256"/>
      <c r="C1100" s="257"/>
      <c r="D1100" s="241" t="s">
        <v>178</v>
      </c>
      <c r="E1100" s="258" t="s">
        <v>1</v>
      </c>
      <c r="F1100" s="259" t="s">
        <v>1961</v>
      </c>
      <c r="G1100" s="257"/>
      <c r="H1100" s="260">
        <v>2.2799999999999998</v>
      </c>
      <c r="I1100" s="261"/>
      <c r="J1100" s="257"/>
      <c r="K1100" s="257"/>
      <c r="L1100" s="262"/>
      <c r="M1100" s="263"/>
      <c r="N1100" s="264"/>
      <c r="O1100" s="264"/>
      <c r="P1100" s="264"/>
      <c r="Q1100" s="264"/>
      <c r="R1100" s="264"/>
      <c r="S1100" s="264"/>
      <c r="T1100" s="265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66" t="s">
        <v>178</v>
      </c>
      <c r="AU1100" s="266" t="s">
        <v>85</v>
      </c>
      <c r="AV1100" s="14" t="s">
        <v>85</v>
      </c>
      <c r="AW1100" s="14" t="s">
        <v>32</v>
      </c>
      <c r="AX1100" s="14" t="s">
        <v>76</v>
      </c>
      <c r="AY1100" s="266" t="s">
        <v>168</v>
      </c>
    </row>
    <row r="1101" s="14" customFormat="1">
      <c r="A1101" s="14"/>
      <c r="B1101" s="256"/>
      <c r="C1101" s="257"/>
      <c r="D1101" s="241" t="s">
        <v>178</v>
      </c>
      <c r="E1101" s="258" t="s">
        <v>1</v>
      </c>
      <c r="F1101" s="259" t="s">
        <v>1962</v>
      </c>
      <c r="G1101" s="257"/>
      <c r="H1101" s="260">
        <v>2.25</v>
      </c>
      <c r="I1101" s="261"/>
      <c r="J1101" s="257"/>
      <c r="K1101" s="257"/>
      <c r="L1101" s="262"/>
      <c r="M1101" s="263"/>
      <c r="N1101" s="264"/>
      <c r="O1101" s="264"/>
      <c r="P1101" s="264"/>
      <c r="Q1101" s="264"/>
      <c r="R1101" s="264"/>
      <c r="S1101" s="264"/>
      <c r="T1101" s="265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66" t="s">
        <v>178</v>
      </c>
      <c r="AU1101" s="266" t="s">
        <v>85</v>
      </c>
      <c r="AV1101" s="14" t="s">
        <v>85</v>
      </c>
      <c r="AW1101" s="14" t="s">
        <v>32</v>
      </c>
      <c r="AX1101" s="14" t="s">
        <v>76</v>
      </c>
      <c r="AY1101" s="266" t="s">
        <v>168</v>
      </c>
    </row>
    <row r="1102" s="14" customFormat="1">
      <c r="A1102" s="14"/>
      <c r="B1102" s="256"/>
      <c r="C1102" s="257"/>
      <c r="D1102" s="241" t="s">
        <v>178</v>
      </c>
      <c r="E1102" s="258" t="s">
        <v>1</v>
      </c>
      <c r="F1102" s="259" t="s">
        <v>1963</v>
      </c>
      <c r="G1102" s="257"/>
      <c r="H1102" s="260">
        <v>11.5</v>
      </c>
      <c r="I1102" s="261"/>
      <c r="J1102" s="257"/>
      <c r="K1102" s="257"/>
      <c r="L1102" s="262"/>
      <c r="M1102" s="263"/>
      <c r="N1102" s="264"/>
      <c r="O1102" s="264"/>
      <c r="P1102" s="264"/>
      <c r="Q1102" s="264"/>
      <c r="R1102" s="264"/>
      <c r="S1102" s="264"/>
      <c r="T1102" s="265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66" t="s">
        <v>178</v>
      </c>
      <c r="AU1102" s="266" t="s">
        <v>85</v>
      </c>
      <c r="AV1102" s="14" t="s">
        <v>85</v>
      </c>
      <c r="AW1102" s="14" t="s">
        <v>32</v>
      </c>
      <c r="AX1102" s="14" t="s">
        <v>76</v>
      </c>
      <c r="AY1102" s="266" t="s">
        <v>168</v>
      </c>
    </row>
    <row r="1103" s="14" customFormat="1">
      <c r="A1103" s="14"/>
      <c r="B1103" s="256"/>
      <c r="C1103" s="257"/>
      <c r="D1103" s="241" t="s">
        <v>178</v>
      </c>
      <c r="E1103" s="258" t="s">
        <v>1</v>
      </c>
      <c r="F1103" s="259" t="s">
        <v>1964</v>
      </c>
      <c r="G1103" s="257"/>
      <c r="H1103" s="260">
        <v>3.2400000000000002</v>
      </c>
      <c r="I1103" s="261"/>
      <c r="J1103" s="257"/>
      <c r="K1103" s="257"/>
      <c r="L1103" s="262"/>
      <c r="M1103" s="263"/>
      <c r="N1103" s="264"/>
      <c r="O1103" s="264"/>
      <c r="P1103" s="264"/>
      <c r="Q1103" s="264"/>
      <c r="R1103" s="264"/>
      <c r="S1103" s="264"/>
      <c r="T1103" s="265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66" t="s">
        <v>178</v>
      </c>
      <c r="AU1103" s="266" t="s">
        <v>85</v>
      </c>
      <c r="AV1103" s="14" t="s">
        <v>85</v>
      </c>
      <c r="AW1103" s="14" t="s">
        <v>32</v>
      </c>
      <c r="AX1103" s="14" t="s">
        <v>76</v>
      </c>
      <c r="AY1103" s="266" t="s">
        <v>168</v>
      </c>
    </row>
    <row r="1104" s="14" customFormat="1">
      <c r="A1104" s="14"/>
      <c r="B1104" s="256"/>
      <c r="C1104" s="257"/>
      <c r="D1104" s="241" t="s">
        <v>178</v>
      </c>
      <c r="E1104" s="258" t="s">
        <v>1</v>
      </c>
      <c r="F1104" s="259" t="s">
        <v>1965</v>
      </c>
      <c r="G1104" s="257"/>
      <c r="H1104" s="260">
        <v>8.4900000000000002</v>
      </c>
      <c r="I1104" s="261"/>
      <c r="J1104" s="257"/>
      <c r="K1104" s="257"/>
      <c r="L1104" s="262"/>
      <c r="M1104" s="263"/>
      <c r="N1104" s="264"/>
      <c r="O1104" s="264"/>
      <c r="P1104" s="264"/>
      <c r="Q1104" s="264"/>
      <c r="R1104" s="264"/>
      <c r="S1104" s="264"/>
      <c r="T1104" s="265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66" t="s">
        <v>178</v>
      </c>
      <c r="AU1104" s="266" t="s">
        <v>85</v>
      </c>
      <c r="AV1104" s="14" t="s">
        <v>85</v>
      </c>
      <c r="AW1104" s="14" t="s">
        <v>32</v>
      </c>
      <c r="AX1104" s="14" t="s">
        <v>76</v>
      </c>
      <c r="AY1104" s="266" t="s">
        <v>168</v>
      </c>
    </row>
    <row r="1105" s="14" customFormat="1">
      <c r="A1105" s="14"/>
      <c r="B1105" s="256"/>
      <c r="C1105" s="257"/>
      <c r="D1105" s="241" t="s">
        <v>178</v>
      </c>
      <c r="E1105" s="258" t="s">
        <v>1</v>
      </c>
      <c r="F1105" s="259" t="s">
        <v>1966</v>
      </c>
      <c r="G1105" s="257"/>
      <c r="H1105" s="260">
        <v>8</v>
      </c>
      <c r="I1105" s="261"/>
      <c r="J1105" s="257"/>
      <c r="K1105" s="257"/>
      <c r="L1105" s="262"/>
      <c r="M1105" s="263"/>
      <c r="N1105" s="264"/>
      <c r="O1105" s="264"/>
      <c r="P1105" s="264"/>
      <c r="Q1105" s="264"/>
      <c r="R1105" s="264"/>
      <c r="S1105" s="264"/>
      <c r="T1105" s="265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66" t="s">
        <v>178</v>
      </c>
      <c r="AU1105" s="266" t="s">
        <v>85</v>
      </c>
      <c r="AV1105" s="14" t="s">
        <v>85</v>
      </c>
      <c r="AW1105" s="14" t="s">
        <v>32</v>
      </c>
      <c r="AX1105" s="14" t="s">
        <v>76</v>
      </c>
      <c r="AY1105" s="266" t="s">
        <v>168</v>
      </c>
    </row>
    <row r="1106" s="14" customFormat="1">
      <c r="A1106" s="14"/>
      <c r="B1106" s="256"/>
      <c r="C1106" s="257"/>
      <c r="D1106" s="241" t="s">
        <v>178</v>
      </c>
      <c r="E1106" s="258" t="s">
        <v>1</v>
      </c>
      <c r="F1106" s="259" t="s">
        <v>1967</v>
      </c>
      <c r="G1106" s="257"/>
      <c r="H1106" s="260">
        <v>0</v>
      </c>
      <c r="I1106" s="261"/>
      <c r="J1106" s="257"/>
      <c r="K1106" s="257"/>
      <c r="L1106" s="262"/>
      <c r="M1106" s="263"/>
      <c r="N1106" s="264"/>
      <c r="O1106" s="264"/>
      <c r="P1106" s="264"/>
      <c r="Q1106" s="264"/>
      <c r="R1106" s="264"/>
      <c r="S1106" s="264"/>
      <c r="T1106" s="265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66" t="s">
        <v>178</v>
      </c>
      <c r="AU1106" s="266" t="s">
        <v>85</v>
      </c>
      <c r="AV1106" s="14" t="s">
        <v>85</v>
      </c>
      <c r="AW1106" s="14" t="s">
        <v>32</v>
      </c>
      <c r="AX1106" s="14" t="s">
        <v>76</v>
      </c>
      <c r="AY1106" s="266" t="s">
        <v>168</v>
      </c>
    </row>
    <row r="1107" s="14" customFormat="1">
      <c r="A1107" s="14"/>
      <c r="B1107" s="256"/>
      <c r="C1107" s="257"/>
      <c r="D1107" s="241" t="s">
        <v>178</v>
      </c>
      <c r="E1107" s="258" t="s">
        <v>1</v>
      </c>
      <c r="F1107" s="259" t="s">
        <v>1968</v>
      </c>
      <c r="G1107" s="257"/>
      <c r="H1107" s="260">
        <v>0</v>
      </c>
      <c r="I1107" s="261"/>
      <c r="J1107" s="257"/>
      <c r="K1107" s="257"/>
      <c r="L1107" s="262"/>
      <c r="M1107" s="263"/>
      <c r="N1107" s="264"/>
      <c r="O1107" s="264"/>
      <c r="P1107" s="264"/>
      <c r="Q1107" s="264"/>
      <c r="R1107" s="264"/>
      <c r="S1107" s="264"/>
      <c r="T1107" s="265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66" t="s">
        <v>178</v>
      </c>
      <c r="AU1107" s="266" t="s">
        <v>85</v>
      </c>
      <c r="AV1107" s="14" t="s">
        <v>85</v>
      </c>
      <c r="AW1107" s="14" t="s">
        <v>32</v>
      </c>
      <c r="AX1107" s="14" t="s">
        <v>76</v>
      </c>
      <c r="AY1107" s="266" t="s">
        <v>168</v>
      </c>
    </row>
    <row r="1108" s="14" customFormat="1">
      <c r="A1108" s="14"/>
      <c r="B1108" s="256"/>
      <c r="C1108" s="257"/>
      <c r="D1108" s="241" t="s">
        <v>178</v>
      </c>
      <c r="E1108" s="258" t="s">
        <v>1</v>
      </c>
      <c r="F1108" s="259" t="s">
        <v>1969</v>
      </c>
      <c r="G1108" s="257"/>
      <c r="H1108" s="260">
        <v>8</v>
      </c>
      <c r="I1108" s="261"/>
      <c r="J1108" s="257"/>
      <c r="K1108" s="257"/>
      <c r="L1108" s="262"/>
      <c r="M1108" s="263"/>
      <c r="N1108" s="264"/>
      <c r="O1108" s="264"/>
      <c r="P1108" s="264"/>
      <c r="Q1108" s="264"/>
      <c r="R1108" s="264"/>
      <c r="S1108" s="264"/>
      <c r="T1108" s="265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66" t="s">
        <v>178</v>
      </c>
      <c r="AU1108" s="266" t="s">
        <v>85</v>
      </c>
      <c r="AV1108" s="14" t="s">
        <v>85</v>
      </c>
      <c r="AW1108" s="14" t="s">
        <v>32</v>
      </c>
      <c r="AX1108" s="14" t="s">
        <v>76</v>
      </c>
      <c r="AY1108" s="266" t="s">
        <v>168</v>
      </c>
    </row>
    <row r="1109" s="14" customFormat="1">
      <c r="A1109" s="14"/>
      <c r="B1109" s="256"/>
      <c r="C1109" s="257"/>
      <c r="D1109" s="241" t="s">
        <v>178</v>
      </c>
      <c r="E1109" s="258" t="s">
        <v>1</v>
      </c>
      <c r="F1109" s="259" t="s">
        <v>1970</v>
      </c>
      <c r="G1109" s="257"/>
      <c r="H1109" s="260">
        <v>2.73</v>
      </c>
      <c r="I1109" s="261"/>
      <c r="J1109" s="257"/>
      <c r="K1109" s="257"/>
      <c r="L1109" s="262"/>
      <c r="M1109" s="263"/>
      <c r="N1109" s="264"/>
      <c r="O1109" s="264"/>
      <c r="P1109" s="264"/>
      <c r="Q1109" s="264"/>
      <c r="R1109" s="264"/>
      <c r="S1109" s="264"/>
      <c r="T1109" s="265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66" t="s">
        <v>178</v>
      </c>
      <c r="AU1109" s="266" t="s">
        <v>85</v>
      </c>
      <c r="AV1109" s="14" t="s">
        <v>85</v>
      </c>
      <c r="AW1109" s="14" t="s">
        <v>32</v>
      </c>
      <c r="AX1109" s="14" t="s">
        <v>76</v>
      </c>
      <c r="AY1109" s="266" t="s">
        <v>168</v>
      </c>
    </row>
    <row r="1110" s="14" customFormat="1">
      <c r="A1110" s="14"/>
      <c r="B1110" s="256"/>
      <c r="C1110" s="257"/>
      <c r="D1110" s="241" t="s">
        <v>178</v>
      </c>
      <c r="E1110" s="258" t="s">
        <v>1</v>
      </c>
      <c r="F1110" s="259" t="s">
        <v>1971</v>
      </c>
      <c r="G1110" s="257"/>
      <c r="H1110" s="260">
        <v>2.73</v>
      </c>
      <c r="I1110" s="261"/>
      <c r="J1110" s="257"/>
      <c r="K1110" s="257"/>
      <c r="L1110" s="262"/>
      <c r="M1110" s="263"/>
      <c r="N1110" s="264"/>
      <c r="O1110" s="264"/>
      <c r="P1110" s="264"/>
      <c r="Q1110" s="264"/>
      <c r="R1110" s="264"/>
      <c r="S1110" s="264"/>
      <c r="T1110" s="265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66" t="s">
        <v>178</v>
      </c>
      <c r="AU1110" s="266" t="s">
        <v>85</v>
      </c>
      <c r="AV1110" s="14" t="s">
        <v>85</v>
      </c>
      <c r="AW1110" s="14" t="s">
        <v>32</v>
      </c>
      <c r="AX1110" s="14" t="s">
        <v>76</v>
      </c>
      <c r="AY1110" s="266" t="s">
        <v>168</v>
      </c>
    </row>
    <row r="1111" s="14" customFormat="1">
      <c r="A1111" s="14"/>
      <c r="B1111" s="256"/>
      <c r="C1111" s="257"/>
      <c r="D1111" s="241" t="s">
        <v>178</v>
      </c>
      <c r="E1111" s="258" t="s">
        <v>1</v>
      </c>
      <c r="F1111" s="259" t="s">
        <v>1972</v>
      </c>
      <c r="G1111" s="257"/>
      <c r="H1111" s="260">
        <v>5.8799999999999999</v>
      </c>
      <c r="I1111" s="261"/>
      <c r="J1111" s="257"/>
      <c r="K1111" s="257"/>
      <c r="L1111" s="262"/>
      <c r="M1111" s="263"/>
      <c r="N1111" s="264"/>
      <c r="O1111" s="264"/>
      <c r="P1111" s="264"/>
      <c r="Q1111" s="264"/>
      <c r="R1111" s="264"/>
      <c r="S1111" s="264"/>
      <c r="T1111" s="265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66" t="s">
        <v>178</v>
      </c>
      <c r="AU1111" s="266" t="s">
        <v>85</v>
      </c>
      <c r="AV1111" s="14" t="s">
        <v>85</v>
      </c>
      <c r="AW1111" s="14" t="s">
        <v>32</v>
      </c>
      <c r="AX1111" s="14" t="s">
        <v>76</v>
      </c>
      <c r="AY1111" s="266" t="s">
        <v>168</v>
      </c>
    </row>
    <row r="1112" s="14" customFormat="1">
      <c r="A1112" s="14"/>
      <c r="B1112" s="256"/>
      <c r="C1112" s="257"/>
      <c r="D1112" s="241" t="s">
        <v>178</v>
      </c>
      <c r="E1112" s="258" t="s">
        <v>1</v>
      </c>
      <c r="F1112" s="259" t="s">
        <v>1973</v>
      </c>
      <c r="G1112" s="257"/>
      <c r="H1112" s="260">
        <v>2.04</v>
      </c>
      <c r="I1112" s="261"/>
      <c r="J1112" s="257"/>
      <c r="K1112" s="257"/>
      <c r="L1112" s="262"/>
      <c r="M1112" s="263"/>
      <c r="N1112" s="264"/>
      <c r="O1112" s="264"/>
      <c r="P1112" s="264"/>
      <c r="Q1112" s="264"/>
      <c r="R1112" s="264"/>
      <c r="S1112" s="264"/>
      <c r="T1112" s="265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66" t="s">
        <v>178</v>
      </c>
      <c r="AU1112" s="266" t="s">
        <v>85</v>
      </c>
      <c r="AV1112" s="14" t="s">
        <v>85</v>
      </c>
      <c r="AW1112" s="14" t="s">
        <v>32</v>
      </c>
      <c r="AX1112" s="14" t="s">
        <v>76</v>
      </c>
      <c r="AY1112" s="266" t="s">
        <v>168</v>
      </c>
    </row>
    <row r="1113" s="16" customFormat="1">
      <c r="A1113" s="16"/>
      <c r="B1113" s="288"/>
      <c r="C1113" s="289"/>
      <c r="D1113" s="241" t="s">
        <v>178</v>
      </c>
      <c r="E1113" s="290" t="s">
        <v>1</v>
      </c>
      <c r="F1113" s="291" t="s">
        <v>334</v>
      </c>
      <c r="G1113" s="289"/>
      <c r="H1113" s="292">
        <v>387.51999999999998</v>
      </c>
      <c r="I1113" s="293"/>
      <c r="J1113" s="289"/>
      <c r="K1113" s="289"/>
      <c r="L1113" s="294"/>
      <c r="M1113" s="295"/>
      <c r="N1113" s="296"/>
      <c r="O1113" s="296"/>
      <c r="P1113" s="296"/>
      <c r="Q1113" s="296"/>
      <c r="R1113" s="296"/>
      <c r="S1113" s="296"/>
      <c r="T1113" s="297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T1113" s="298" t="s">
        <v>178</v>
      </c>
      <c r="AU1113" s="298" t="s">
        <v>85</v>
      </c>
      <c r="AV1113" s="16" t="s">
        <v>116</v>
      </c>
      <c r="AW1113" s="16" t="s">
        <v>32</v>
      </c>
      <c r="AX1113" s="16" t="s">
        <v>76</v>
      </c>
      <c r="AY1113" s="298" t="s">
        <v>168</v>
      </c>
    </row>
    <row r="1114" s="15" customFormat="1">
      <c r="A1114" s="15"/>
      <c r="B1114" s="267"/>
      <c r="C1114" s="268"/>
      <c r="D1114" s="241" t="s">
        <v>178</v>
      </c>
      <c r="E1114" s="269" t="s">
        <v>1</v>
      </c>
      <c r="F1114" s="270" t="s">
        <v>183</v>
      </c>
      <c r="G1114" s="268"/>
      <c r="H1114" s="271">
        <v>439.19</v>
      </c>
      <c r="I1114" s="272"/>
      <c r="J1114" s="268"/>
      <c r="K1114" s="268"/>
      <c r="L1114" s="273"/>
      <c r="M1114" s="274"/>
      <c r="N1114" s="275"/>
      <c r="O1114" s="275"/>
      <c r="P1114" s="275"/>
      <c r="Q1114" s="275"/>
      <c r="R1114" s="275"/>
      <c r="S1114" s="275"/>
      <c r="T1114" s="276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T1114" s="277" t="s">
        <v>178</v>
      </c>
      <c r="AU1114" s="277" t="s">
        <v>85</v>
      </c>
      <c r="AV1114" s="15" t="s">
        <v>174</v>
      </c>
      <c r="AW1114" s="15" t="s">
        <v>32</v>
      </c>
      <c r="AX1114" s="15" t="s">
        <v>83</v>
      </c>
      <c r="AY1114" s="277" t="s">
        <v>168</v>
      </c>
    </row>
    <row r="1115" s="2" customFormat="1" ht="24.15" customHeight="1">
      <c r="A1115" s="39"/>
      <c r="B1115" s="40"/>
      <c r="C1115" s="228" t="s">
        <v>1974</v>
      </c>
      <c r="D1115" s="228" t="s">
        <v>170</v>
      </c>
      <c r="E1115" s="229" t="s">
        <v>1975</v>
      </c>
      <c r="F1115" s="230" t="s">
        <v>1976</v>
      </c>
      <c r="G1115" s="231" t="s">
        <v>114</v>
      </c>
      <c r="H1115" s="232">
        <v>10.48</v>
      </c>
      <c r="I1115" s="233"/>
      <c r="J1115" s="234">
        <f>ROUND(I1115*H1115,2)</f>
        <v>0</v>
      </c>
      <c r="K1115" s="230" t="s">
        <v>173</v>
      </c>
      <c r="L1115" s="45"/>
      <c r="M1115" s="235" t="s">
        <v>1</v>
      </c>
      <c r="N1115" s="236" t="s">
        <v>41</v>
      </c>
      <c r="O1115" s="92"/>
      <c r="P1115" s="237">
        <f>O1115*H1115</f>
        <v>0</v>
      </c>
      <c r="Q1115" s="237">
        <v>0.0126</v>
      </c>
      <c r="R1115" s="237">
        <f>Q1115*H1115</f>
        <v>0.132048</v>
      </c>
      <c r="S1115" s="237">
        <v>0</v>
      </c>
      <c r="T1115" s="238">
        <f>S1115*H1115</f>
        <v>0</v>
      </c>
      <c r="U1115" s="39"/>
      <c r="V1115" s="39"/>
      <c r="W1115" s="39"/>
      <c r="X1115" s="39"/>
      <c r="Y1115" s="39"/>
      <c r="Z1115" s="39"/>
      <c r="AA1115" s="39"/>
      <c r="AB1115" s="39"/>
      <c r="AC1115" s="39"/>
      <c r="AD1115" s="39"/>
      <c r="AE1115" s="39"/>
      <c r="AR1115" s="239" t="s">
        <v>298</v>
      </c>
      <c r="AT1115" s="239" t="s">
        <v>170</v>
      </c>
      <c r="AU1115" s="239" t="s">
        <v>85</v>
      </c>
      <c r="AY1115" s="18" t="s">
        <v>168</v>
      </c>
      <c r="BE1115" s="240">
        <f>IF(N1115="základní",J1115,0)</f>
        <v>0</v>
      </c>
      <c r="BF1115" s="240">
        <f>IF(N1115="snížená",J1115,0)</f>
        <v>0</v>
      </c>
      <c r="BG1115" s="240">
        <f>IF(N1115="zákl. přenesená",J1115,0)</f>
        <v>0</v>
      </c>
      <c r="BH1115" s="240">
        <f>IF(N1115="sníž. přenesená",J1115,0)</f>
        <v>0</v>
      </c>
      <c r="BI1115" s="240">
        <f>IF(N1115="nulová",J1115,0)</f>
        <v>0</v>
      </c>
      <c r="BJ1115" s="18" t="s">
        <v>83</v>
      </c>
      <c r="BK1115" s="240">
        <f>ROUND(I1115*H1115,2)</f>
        <v>0</v>
      </c>
      <c r="BL1115" s="18" t="s">
        <v>298</v>
      </c>
      <c r="BM1115" s="239" t="s">
        <v>1977</v>
      </c>
    </row>
    <row r="1116" s="2" customFormat="1">
      <c r="A1116" s="39"/>
      <c r="B1116" s="40"/>
      <c r="C1116" s="41"/>
      <c r="D1116" s="241" t="s">
        <v>176</v>
      </c>
      <c r="E1116" s="41"/>
      <c r="F1116" s="242" t="s">
        <v>1978</v>
      </c>
      <c r="G1116" s="41"/>
      <c r="H1116" s="41"/>
      <c r="I1116" s="243"/>
      <c r="J1116" s="41"/>
      <c r="K1116" s="41"/>
      <c r="L1116" s="45"/>
      <c r="M1116" s="244"/>
      <c r="N1116" s="245"/>
      <c r="O1116" s="92"/>
      <c r="P1116" s="92"/>
      <c r="Q1116" s="92"/>
      <c r="R1116" s="92"/>
      <c r="S1116" s="92"/>
      <c r="T1116" s="93"/>
      <c r="U1116" s="39"/>
      <c r="V1116" s="39"/>
      <c r="W1116" s="39"/>
      <c r="X1116" s="39"/>
      <c r="Y1116" s="39"/>
      <c r="Z1116" s="39"/>
      <c r="AA1116" s="39"/>
      <c r="AB1116" s="39"/>
      <c r="AC1116" s="39"/>
      <c r="AD1116" s="39"/>
      <c r="AE1116" s="39"/>
      <c r="AT1116" s="18" t="s">
        <v>176</v>
      </c>
      <c r="AU1116" s="18" t="s">
        <v>85</v>
      </c>
    </row>
    <row r="1117" s="13" customFormat="1">
      <c r="A1117" s="13"/>
      <c r="B1117" s="246"/>
      <c r="C1117" s="247"/>
      <c r="D1117" s="241" t="s">
        <v>178</v>
      </c>
      <c r="E1117" s="248" t="s">
        <v>1</v>
      </c>
      <c r="F1117" s="249" t="s">
        <v>1979</v>
      </c>
      <c r="G1117" s="247"/>
      <c r="H1117" s="248" t="s">
        <v>1</v>
      </c>
      <c r="I1117" s="250"/>
      <c r="J1117" s="247"/>
      <c r="K1117" s="247"/>
      <c r="L1117" s="251"/>
      <c r="M1117" s="252"/>
      <c r="N1117" s="253"/>
      <c r="O1117" s="253"/>
      <c r="P1117" s="253"/>
      <c r="Q1117" s="253"/>
      <c r="R1117" s="253"/>
      <c r="S1117" s="253"/>
      <c r="T1117" s="254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55" t="s">
        <v>178</v>
      </c>
      <c r="AU1117" s="255" t="s">
        <v>85</v>
      </c>
      <c r="AV1117" s="13" t="s">
        <v>83</v>
      </c>
      <c r="AW1117" s="13" t="s">
        <v>32</v>
      </c>
      <c r="AX1117" s="13" t="s">
        <v>76</v>
      </c>
      <c r="AY1117" s="255" t="s">
        <v>168</v>
      </c>
    </row>
    <row r="1118" s="14" customFormat="1">
      <c r="A1118" s="14"/>
      <c r="B1118" s="256"/>
      <c r="C1118" s="257"/>
      <c r="D1118" s="241" t="s">
        <v>178</v>
      </c>
      <c r="E1118" s="258" t="s">
        <v>1</v>
      </c>
      <c r="F1118" s="259" t="s">
        <v>1980</v>
      </c>
      <c r="G1118" s="257"/>
      <c r="H1118" s="260">
        <v>5.2800000000000002</v>
      </c>
      <c r="I1118" s="261"/>
      <c r="J1118" s="257"/>
      <c r="K1118" s="257"/>
      <c r="L1118" s="262"/>
      <c r="M1118" s="263"/>
      <c r="N1118" s="264"/>
      <c r="O1118" s="264"/>
      <c r="P1118" s="264"/>
      <c r="Q1118" s="264"/>
      <c r="R1118" s="264"/>
      <c r="S1118" s="264"/>
      <c r="T1118" s="265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66" t="s">
        <v>178</v>
      </c>
      <c r="AU1118" s="266" t="s">
        <v>85</v>
      </c>
      <c r="AV1118" s="14" t="s">
        <v>85</v>
      </c>
      <c r="AW1118" s="14" t="s">
        <v>32</v>
      </c>
      <c r="AX1118" s="14" t="s">
        <v>76</v>
      </c>
      <c r="AY1118" s="266" t="s">
        <v>168</v>
      </c>
    </row>
    <row r="1119" s="14" customFormat="1">
      <c r="A1119" s="14"/>
      <c r="B1119" s="256"/>
      <c r="C1119" s="257"/>
      <c r="D1119" s="241" t="s">
        <v>178</v>
      </c>
      <c r="E1119" s="258" t="s">
        <v>1</v>
      </c>
      <c r="F1119" s="259" t="s">
        <v>1981</v>
      </c>
      <c r="G1119" s="257"/>
      <c r="H1119" s="260">
        <v>2.6000000000000001</v>
      </c>
      <c r="I1119" s="261"/>
      <c r="J1119" s="257"/>
      <c r="K1119" s="257"/>
      <c r="L1119" s="262"/>
      <c r="M1119" s="263"/>
      <c r="N1119" s="264"/>
      <c r="O1119" s="264"/>
      <c r="P1119" s="264"/>
      <c r="Q1119" s="264"/>
      <c r="R1119" s="264"/>
      <c r="S1119" s="264"/>
      <c r="T1119" s="265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66" t="s">
        <v>178</v>
      </c>
      <c r="AU1119" s="266" t="s">
        <v>85</v>
      </c>
      <c r="AV1119" s="14" t="s">
        <v>85</v>
      </c>
      <c r="AW1119" s="14" t="s">
        <v>32</v>
      </c>
      <c r="AX1119" s="14" t="s">
        <v>76</v>
      </c>
      <c r="AY1119" s="266" t="s">
        <v>168</v>
      </c>
    </row>
    <row r="1120" s="14" customFormat="1">
      <c r="A1120" s="14"/>
      <c r="B1120" s="256"/>
      <c r="C1120" s="257"/>
      <c r="D1120" s="241" t="s">
        <v>178</v>
      </c>
      <c r="E1120" s="258" t="s">
        <v>1</v>
      </c>
      <c r="F1120" s="259" t="s">
        <v>1982</v>
      </c>
      <c r="G1120" s="257"/>
      <c r="H1120" s="260">
        <v>2.6000000000000001</v>
      </c>
      <c r="I1120" s="261"/>
      <c r="J1120" s="257"/>
      <c r="K1120" s="257"/>
      <c r="L1120" s="262"/>
      <c r="M1120" s="263"/>
      <c r="N1120" s="264"/>
      <c r="O1120" s="264"/>
      <c r="P1120" s="264"/>
      <c r="Q1120" s="264"/>
      <c r="R1120" s="264"/>
      <c r="S1120" s="264"/>
      <c r="T1120" s="265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66" t="s">
        <v>178</v>
      </c>
      <c r="AU1120" s="266" t="s">
        <v>85</v>
      </c>
      <c r="AV1120" s="14" t="s">
        <v>85</v>
      </c>
      <c r="AW1120" s="14" t="s">
        <v>32</v>
      </c>
      <c r="AX1120" s="14" t="s">
        <v>76</v>
      </c>
      <c r="AY1120" s="266" t="s">
        <v>168</v>
      </c>
    </row>
    <row r="1121" s="15" customFormat="1">
      <c r="A1121" s="15"/>
      <c r="B1121" s="267"/>
      <c r="C1121" s="268"/>
      <c r="D1121" s="241" t="s">
        <v>178</v>
      </c>
      <c r="E1121" s="269" t="s">
        <v>1</v>
      </c>
      <c r="F1121" s="270" t="s">
        <v>183</v>
      </c>
      <c r="G1121" s="268"/>
      <c r="H1121" s="271">
        <v>10.48</v>
      </c>
      <c r="I1121" s="272"/>
      <c r="J1121" s="268"/>
      <c r="K1121" s="268"/>
      <c r="L1121" s="273"/>
      <c r="M1121" s="274"/>
      <c r="N1121" s="275"/>
      <c r="O1121" s="275"/>
      <c r="P1121" s="275"/>
      <c r="Q1121" s="275"/>
      <c r="R1121" s="275"/>
      <c r="S1121" s="275"/>
      <c r="T1121" s="276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T1121" s="277" t="s">
        <v>178</v>
      </c>
      <c r="AU1121" s="277" t="s">
        <v>85</v>
      </c>
      <c r="AV1121" s="15" t="s">
        <v>174</v>
      </c>
      <c r="AW1121" s="15" t="s">
        <v>32</v>
      </c>
      <c r="AX1121" s="15" t="s">
        <v>83</v>
      </c>
      <c r="AY1121" s="277" t="s">
        <v>168</v>
      </c>
    </row>
    <row r="1122" s="2" customFormat="1" ht="21.75" customHeight="1">
      <c r="A1122" s="39"/>
      <c r="B1122" s="40"/>
      <c r="C1122" s="228" t="s">
        <v>1983</v>
      </c>
      <c r="D1122" s="228" t="s">
        <v>170</v>
      </c>
      <c r="E1122" s="229" t="s">
        <v>1984</v>
      </c>
      <c r="F1122" s="230" t="s">
        <v>1985</v>
      </c>
      <c r="G1122" s="231" t="s">
        <v>114</v>
      </c>
      <c r="H1122" s="232">
        <v>19.390000000000001</v>
      </c>
      <c r="I1122" s="233"/>
      <c r="J1122" s="234">
        <f>ROUND(I1122*H1122,2)</f>
        <v>0</v>
      </c>
      <c r="K1122" s="230" t="s">
        <v>173</v>
      </c>
      <c r="L1122" s="45"/>
      <c r="M1122" s="235" t="s">
        <v>1</v>
      </c>
      <c r="N1122" s="236" t="s">
        <v>41</v>
      </c>
      <c r="O1122" s="92"/>
      <c r="P1122" s="237">
        <f>O1122*H1122</f>
        <v>0</v>
      </c>
      <c r="Q1122" s="237">
        <v>0</v>
      </c>
      <c r="R1122" s="237">
        <f>Q1122*H1122</f>
        <v>0</v>
      </c>
      <c r="S1122" s="237">
        <v>0</v>
      </c>
      <c r="T1122" s="238">
        <f>S1122*H1122</f>
        <v>0</v>
      </c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R1122" s="239" t="s">
        <v>298</v>
      </c>
      <c r="AT1122" s="239" t="s">
        <v>170</v>
      </c>
      <c r="AU1122" s="239" t="s">
        <v>85</v>
      </c>
      <c r="AY1122" s="18" t="s">
        <v>168</v>
      </c>
      <c r="BE1122" s="240">
        <f>IF(N1122="základní",J1122,0)</f>
        <v>0</v>
      </c>
      <c r="BF1122" s="240">
        <f>IF(N1122="snížená",J1122,0)</f>
        <v>0</v>
      </c>
      <c r="BG1122" s="240">
        <f>IF(N1122="zákl. přenesená",J1122,0)</f>
        <v>0</v>
      </c>
      <c r="BH1122" s="240">
        <f>IF(N1122="sníž. přenesená",J1122,0)</f>
        <v>0</v>
      </c>
      <c r="BI1122" s="240">
        <f>IF(N1122="nulová",J1122,0)</f>
        <v>0</v>
      </c>
      <c r="BJ1122" s="18" t="s">
        <v>83</v>
      </c>
      <c r="BK1122" s="240">
        <f>ROUND(I1122*H1122,2)</f>
        <v>0</v>
      </c>
      <c r="BL1122" s="18" t="s">
        <v>298</v>
      </c>
      <c r="BM1122" s="239" t="s">
        <v>1986</v>
      </c>
    </row>
    <row r="1123" s="2" customFormat="1">
      <c r="A1123" s="39"/>
      <c r="B1123" s="40"/>
      <c r="C1123" s="41"/>
      <c r="D1123" s="241" t="s">
        <v>176</v>
      </c>
      <c r="E1123" s="41"/>
      <c r="F1123" s="242" t="s">
        <v>1987</v>
      </c>
      <c r="G1123" s="41"/>
      <c r="H1123" s="41"/>
      <c r="I1123" s="243"/>
      <c r="J1123" s="41"/>
      <c r="K1123" s="41"/>
      <c r="L1123" s="45"/>
      <c r="M1123" s="244"/>
      <c r="N1123" s="245"/>
      <c r="O1123" s="92"/>
      <c r="P1123" s="92"/>
      <c r="Q1123" s="92"/>
      <c r="R1123" s="92"/>
      <c r="S1123" s="92"/>
      <c r="T1123" s="93"/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/>
      <c r="AE1123" s="39"/>
      <c r="AT1123" s="18" t="s">
        <v>176</v>
      </c>
      <c r="AU1123" s="18" t="s">
        <v>85</v>
      </c>
    </row>
    <row r="1124" s="14" customFormat="1">
      <c r="A1124" s="14"/>
      <c r="B1124" s="256"/>
      <c r="C1124" s="257"/>
      <c r="D1124" s="241" t="s">
        <v>178</v>
      </c>
      <c r="E1124" s="258" t="s">
        <v>1</v>
      </c>
      <c r="F1124" s="259" t="s">
        <v>1950</v>
      </c>
      <c r="G1124" s="257"/>
      <c r="H1124" s="260">
        <v>2.1600000000000001</v>
      </c>
      <c r="I1124" s="261"/>
      <c r="J1124" s="257"/>
      <c r="K1124" s="257"/>
      <c r="L1124" s="262"/>
      <c r="M1124" s="263"/>
      <c r="N1124" s="264"/>
      <c r="O1124" s="264"/>
      <c r="P1124" s="264"/>
      <c r="Q1124" s="264"/>
      <c r="R1124" s="264"/>
      <c r="S1124" s="264"/>
      <c r="T1124" s="265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66" t="s">
        <v>178</v>
      </c>
      <c r="AU1124" s="266" t="s">
        <v>85</v>
      </c>
      <c r="AV1124" s="14" t="s">
        <v>85</v>
      </c>
      <c r="AW1124" s="14" t="s">
        <v>32</v>
      </c>
      <c r="AX1124" s="14" t="s">
        <v>76</v>
      </c>
      <c r="AY1124" s="266" t="s">
        <v>168</v>
      </c>
    </row>
    <row r="1125" s="14" customFormat="1">
      <c r="A1125" s="14"/>
      <c r="B1125" s="256"/>
      <c r="C1125" s="257"/>
      <c r="D1125" s="241" t="s">
        <v>178</v>
      </c>
      <c r="E1125" s="258" t="s">
        <v>1</v>
      </c>
      <c r="F1125" s="259" t="s">
        <v>1961</v>
      </c>
      <c r="G1125" s="257"/>
      <c r="H1125" s="260">
        <v>2.2799999999999998</v>
      </c>
      <c r="I1125" s="261"/>
      <c r="J1125" s="257"/>
      <c r="K1125" s="257"/>
      <c r="L1125" s="262"/>
      <c r="M1125" s="263"/>
      <c r="N1125" s="264"/>
      <c r="O1125" s="264"/>
      <c r="P1125" s="264"/>
      <c r="Q1125" s="264"/>
      <c r="R1125" s="264"/>
      <c r="S1125" s="264"/>
      <c r="T1125" s="265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66" t="s">
        <v>178</v>
      </c>
      <c r="AU1125" s="266" t="s">
        <v>85</v>
      </c>
      <c r="AV1125" s="14" t="s">
        <v>85</v>
      </c>
      <c r="AW1125" s="14" t="s">
        <v>32</v>
      </c>
      <c r="AX1125" s="14" t="s">
        <v>76</v>
      </c>
      <c r="AY1125" s="266" t="s">
        <v>168</v>
      </c>
    </row>
    <row r="1126" s="14" customFormat="1">
      <c r="A1126" s="14"/>
      <c r="B1126" s="256"/>
      <c r="C1126" s="257"/>
      <c r="D1126" s="241" t="s">
        <v>178</v>
      </c>
      <c r="E1126" s="258" t="s">
        <v>1</v>
      </c>
      <c r="F1126" s="259" t="s">
        <v>1962</v>
      </c>
      <c r="G1126" s="257"/>
      <c r="H1126" s="260">
        <v>2.25</v>
      </c>
      <c r="I1126" s="261"/>
      <c r="J1126" s="257"/>
      <c r="K1126" s="257"/>
      <c r="L1126" s="262"/>
      <c r="M1126" s="263"/>
      <c r="N1126" s="264"/>
      <c r="O1126" s="264"/>
      <c r="P1126" s="264"/>
      <c r="Q1126" s="264"/>
      <c r="R1126" s="264"/>
      <c r="S1126" s="264"/>
      <c r="T1126" s="265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66" t="s">
        <v>178</v>
      </c>
      <c r="AU1126" s="266" t="s">
        <v>85</v>
      </c>
      <c r="AV1126" s="14" t="s">
        <v>85</v>
      </c>
      <c r="AW1126" s="14" t="s">
        <v>32</v>
      </c>
      <c r="AX1126" s="14" t="s">
        <v>76</v>
      </c>
      <c r="AY1126" s="266" t="s">
        <v>168</v>
      </c>
    </row>
    <row r="1127" s="14" customFormat="1">
      <c r="A1127" s="14"/>
      <c r="B1127" s="256"/>
      <c r="C1127" s="257"/>
      <c r="D1127" s="241" t="s">
        <v>178</v>
      </c>
      <c r="E1127" s="258" t="s">
        <v>1</v>
      </c>
      <c r="F1127" s="259" t="s">
        <v>1981</v>
      </c>
      <c r="G1127" s="257"/>
      <c r="H1127" s="260">
        <v>2.6000000000000001</v>
      </c>
      <c r="I1127" s="261"/>
      <c r="J1127" s="257"/>
      <c r="K1127" s="257"/>
      <c r="L1127" s="262"/>
      <c r="M1127" s="263"/>
      <c r="N1127" s="264"/>
      <c r="O1127" s="264"/>
      <c r="P1127" s="264"/>
      <c r="Q1127" s="264"/>
      <c r="R1127" s="264"/>
      <c r="S1127" s="264"/>
      <c r="T1127" s="265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66" t="s">
        <v>178</v>
      </c>
      <c r="AU1127" s="266" t="s">
        <v>85</v>
      </c>
      <c r="AV1127" s="14" t="s">
        <v>85</v>
      </c>
      <c r="AW1127" s="14" t="s">
        <v>32</v>
      </c>
      <c r="AX1127" s="14" t="s">
        <v>76</v>
      </c>
      <c r="AY1127" s="266" t="s">
        <v>168</v>
      </c>
    </row>
    <row r="1128" s="14" customFormat="1">
      <c r="A1128" s="14"/>
      <c r="B1128" s="256"/>
      <c r="C1128" s="257"/>
      <c r="D1128" s="241" t="s">
        <v>178</v>
      </c>
      <c r="E1128" s="258" t="s">
        <v>1</v>
      </c>
      <c r="F1128" s="259" t="s">
        <v>1982</v>
      </c>
      <c r="G1128" s="257"/>
      <c r="H1128" s="260">
        <v>2.6000000000000001</v>
      </c>
      <c r="I1128" s="261"/>
      <c r="J1128" s="257"/>
      <c r="K1128" s="257"/>
      <c r="L1128" s="262"/>
      <c r="M1128" s="263"/>
      <c r="N1128" s="264"/>
      <c r="O1128" s="264"/>
      <c r="P1128" s="264"/>
      <c r="Q1128" s="264"/>
      <c r="R1128" s="264"/>
      <c r="S1128" s="264"/>
      <c r="T1128" s="265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66" t="s">
        <v>178</v>
      </c>
      <c r="AU1128" s="266" t="s">
        <v>85</v>
      </c>
      <c r="AV1128" s="14" t="s">
        <v>85</v>
      </c>
      <c r="AW1128" s="14" t="s">
        <v>32</v>
      </c>
      <c r="AX1128" s="14" t="s">
        <v>76</v>
      </c>
      <c r="AY1128" s="266" t="s">
        <v>168</v>
      </c>
    </row>
    <row r="1129" s="14" customFormat="1">
      <c r="A1129" s="14"/>
      <c r="B1129" s="256"/>
      <c r="C1129" s="257"/>
      <c r="D1129" s="241" t="s">
        <v>178</v>
      </c>
      <c r="E1129" s="258" t="s">
        <v>1</v>
      </c>
      <c r="F1129" s="259" t="s">
        <v>1970</v>
      </c>
      <c r="G1129" s="257"/>
      <c r="H1129" s="260">
        <v>2.73</v>
      </c>
      <c r="I1129" s="261"/>
      <c r="J1129" s="257"/>
      <c r="K1129" s="257"/>
      <c r="L1129" s="262"/>
      <c r="M1129" s="263"/>
      <c r="N1129" s="264"/>
      <c r="O1129" s="264"/>
      <c r="P1129" s="264"/>
      <c r="Q1129" s="264"/>
      <c r="R1129" s="264"/>
      <c r="S1129" s="264"/>
      <c r="T1129" s="265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66" t="s">
        <v>178</v>
      </c>
      <c r="AU1129" s="266" t="s">
        <v>85</v>
      </c>
      <c r="AV1129" s="14" t="s">
        <v>85</v>
      </c>
      <c r="AW1129" s="14" t="s">
        <v>32</v>
      </c>
      <c r="AX1129" s="14" t="s">
        <v>76</v>
      </c>
      <c r="AY1129" s="266" t="s">
        <v>168</v>
      </c>
    </row>
    <row r="1130" s="14" customFormat="1">
      <c r="A1130" s="14"/>
      <c r="B1130" s="256"/>
      <c r="C1130" s="257"/>
      <c r="D1130" s="241" t="s">
        <v>178</v>
      </c>
      <c r="E1130" s="258" t="s">
        <v>1</v>
      </c>
      <c r="F1130" s="259" t="s">
        <v>1971</v>
      </c>
      <c r="G1130" s="257"/>
      <c r="H1130" s="260">
        <v>2.73</v>
      </c>
      <c r="I1130" s="261"/>
      <c r="J1130" s="257"/>
      <c r="K1130" s="257"/>
      <c r="L1130" s="262"/>
      <c r="M1130" s="263"/>
      <c r="N1130" s="264"/>
      <c r="O1130" s="264"/>
      <c r="P1130" s="264"/>
      <c r="Q1130" s="264"/>
      <c r="R1130" s="264"/>
      <c r="S1130" s="264"/>
      <c r="T1130" s="265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66" t="s">
        <v>178</v>
      </c>
      <c r="AU1130" s="266" t="s">
        <v>85</v>
      </c>
      <c r="AV1130" s="14" t="s">
        <v>85</v>
      </c>
      <c r="AW1130" s="14" t="s">
        <v>32</v>
      </c>
      <c r="AX1130" s="14" t="s">
        <v>76</v>
      </c>
      <c r="AY1130" s="266" t="s">
        <v>168</v>
      </c>
    </row>
    <row r="1131" s="14" customFormat="1">
      <c r="A1131" s="14"/>
      <c r="B1131" s="256"/>
      <c r="C1131" s="257"/>
      <c r="D1131" s="241" t="s">
        <v>178</v>
      </c>
      <c r="E1131" s="258" t="s">
        <v>1</v>
      </c>
      <c r="F1131" s="259" t="s">
        <v>1973</v>
      </c>
      <c r="G1131" s="257"/>
      <c r="H1131" s="260">
        <v>2.04</v>
      </c>
      <c r="I1131" s="261"/>
      <c r="J1131" s="257"/>
      <c r="K1131" s="257"/>
      <c r="L1131" s="262"/>
      <c r="M1131" s="263"/>
      <c r="N1131" s="264"/>
      <c r="O1131" s="264"/>
      <c r="P1131" s="264"/>
      <c r="Q1131" s="264"/>
      <c r="R1131" s="264"/>
      <c r="S1131" s="264"/>
      <c r="T1131" s="265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66" t="s">
        <v>178</v>
      </c>
      <c r="AU1131" s="266" t="s">
        <v>85</v>
      </c>
      <c r="AV1131" s="14" t="s">
        <v>85</v>
      </c>
      <c r="AW1131" s="14" t="s">
        <v>32</v>
      </c>
      <c r="AX1131" s="14" t="s">
        <v>76</v>
      </c>
      <c r="AY1131" s="266" t="s">
        <v>168</v>
      </c>
    </row>
    <row r="1132" s="15" customFormat="1">
      <c r="A1132" s="15"/>
      <c r="B1132" s="267"/>
      <c r="C1132" s="268"/>
      <c r="D1132" s="241" t="s">
        <v>178</v>
      </c>
      <c r="E1132" s="269" t="s">
        <v>1</v>
      </c>
      <c r="F1132" s="270" t="s">
        <v>183</v>
      </c>
      <c r="G1132" s="268"/>
      <c r="H1132" s="271">
        <v>19.390000000000001</v>
      </c>
      <c r="I1132" s="272"/>
      <c r="J1132" s="268"/>
      <c r="K1132" s="268"/>
      <c r="L1132" s="273"/>
      <c r="M1132" s="274"/>
      <c r="N1132" s="275"/>
      <c r="O1132" s="275"/>
      <c r="P1132" s="275"/>
      <c r="Q1132" s="275"/>
      <c r="R1132" s="275"/>
      <c r="S1132" s="275"/>
      <c r="T1132" s="276"/>
      <c r="U1132" s="15"/>
      <c r="V1132" s="15"/>
      <c r="W1132" s="15"/>
      <c r="X1132" s="15"/>
      <c r="Y1132" s="15"/>
      <c r="Z1132" s="15"/>
      <c r="AA1132" s="15"/>
      <c r="AB1132" s="15"/>
      <c r="AC1132" s="15"/>
      <c r="AD1132" s="15"/>
      <c r="AE1132" s="15"/>
      <c r="AT1132" s="277" t="s">
        <v>178</v>
      </c>
      <c r="AU1132" s="277" t="s">
        <v>85</v>
      </c>
      <c r="AV1132" s="15" t="s">
        <v>174</v>
      </c>
      <c r="AW1132" s="15" t="s">
        <v>32</v>
      </c>
      <c r="AX1132" s="15" t="s">
        <v>83</v>
      </c>
      <c r="AY1132" s="277" t="s">
        <v>168</v>
      </c>
    </row>
    <row r="1133" s="2" customFormat="1" ht="24.15" customHeight="1">
      <c r="A1133" s="39"/>
      <c r="B1133" s="40"/>
      <c r="C1133" s="228" t="s">
        <v>1988</v>
      </c>
      <c r="D1133" s="228" t="s">
        <v>170</v>
      </c>
      <c r="E1133" s="229" t="s">
        <v>1989</v>
      </c>
      <c r="F1133" s="230" t="s">
        <v>1990</v>
      </c>
      <c r="G1133" s="231" t="s">
        <v>114</v>
      </c>
      <c r="H1133" s="232">
        <v>56.950000000000003</v>
      </c>
      <c r="I1133" s="233"/>
      <c r="J1133" s="234">
        <f>ROUND(I1133*H1133,2)</f>
        <v>0</v>
      </c>
      <c r="K1133" s="230" t="s">
        <v>173</v>
      </c>
      <c r="L1133" s="45"/>
      <c r="M1133" s="235" t="s">
        <v>1</v>
      </c>
      <c r="N1133" s="236" t="s">
        <v>41</v>
      </c>
      <c r="O1133" s="92"/>
      <c r="P1133" s="237">
        <f>O1133*H1133</f>
        <v>0</v>
      </c>
      <c r="Q1133" s="237">
        <v>0.00014999999999999999</v>
      </c>
      <c r="R1133" s="237">
        <f>Q1133*H1133</f>
        <v>0.0085424999999999997</v>
      </c>
      <c r="S1133" s="237">
        <v>0</v>
      </c>
      <c r="T1133" s="238">
        <f>S1133*H1133</f>
        <v>0</v>
      </c>
      <c r="U1133" s="39"/>
      <c r="V1133" s="39"/>
      <c r="W1133" s="39"/>
      <c r="X1133" s="39"/>
      <c r="Y1133" s="39"/>
      <c r="Z1133" s="39"/>
      <c r="AA1133" s="39"/>
      <c r="AB1133" s="39"/>
      <c r="AC1133" s="39"/>
      <c r="AD1133" s="39"/>
      <c r="AE1133" s="39"/>
      <c r="AR1133" s="239" t="s">
        <v>298</v>
      </c>
      <c r="AT1133" s="239" t="s">
        <v>170</v>
      </c>
      <c r="AU1133" s="239" t="s">
        <v>85</v>
      </c>
      <c r="AY1133" s="18" t="s">
        <v>168</v>
      </c>
      <c r="BE1133" s="240">
        <f>IF(N1133="základní",J1133,0)</f>
        <v>0</v>
      </c>
      <c r="BF1133" s="240">
        <f>IF(N1133="snížená",J1133,0)</f>
        <v>0</v>
      </c>
      <c r="BG1133" s="240">
        <f>IF(N1133="zákl. přenesená",J1133,0)</f>
        <v>0</v>
      </c>
      <c r="BH1133" s="240">
        <f>IF(N1133="sníž. přenesená",J1133,0)</f>
        <v>0</v>
      </c>
      <c r="BI1133" s="240">
        <f>IF(N1133="nulová",J1133,0)</f>
        <v>0</v>
      </c>
      <c r="BJ1133" s="18" t="s">
        <v>83</v>
      </c>
      <c r="BK1133" s="240">
        <f>ROUND(I1133*H1133,2)</f>
        <v>0</v>
      </c>
      <c r="BL1133" s="18" t="s">
        <v>298</v>
      </c>
      <c r="BM1133" s="239" t="s">
        <v>1991</v>
      </c>
    </row>
    <row r="1134" s="2" customFormat="1">
      <c r="A1134" s="39"/>
      <c r="B1134" s="40"/>
      <c r="C1134" s="41"/>
      <c r="D1134" s="241" t="s">
        <v>176</v>
      </c>
      <c r="E1134" s="41"/>
      <c r="F1134" s="242" t="s">
        <v>1992</v>
      </c>
      <c r="G1134" s="41"/>
      <c r="H1134" s="41"/>
      <c r="I1134" s="243"/>
      <c r="J1134" s="41"/>
      <c r="K1134" s="41"/>
      <c r="L1134" s="45"/>
      <c r="M1134" s="244"/>
      <c r="N1134" s="245"/>
      <c r="O1134" s="92"/>
      <c r="P1134" s="92"/>
      <c r="Q1134" s="92"/>
      <c r="R1134" s="92"/>
      <c r="S1134" s="92"/>
      <c r="T1134" s="93"/>
      <c r="U1134" s="39"/>
      <c r="V1134" s="39"/>
      <c r="W1134" s="39"/>
      <c r="X1134" s="39"/>
      <c r="Y1134" s="39"/>
      <c r="Z1134" s="39"/>
      <c r="AA1134" s="39"/>
      <c r="AB1134" s="39"/>
      <c r="AC1134" s="39"/>
      <c r="AD1134" s="39"/>
      <c r="AE1134" s="39"/>
      <c r="AT1134" s="18" t="s">
        <v>176</v>
      </c>
      <c r="AU1134" s="18" t="s">
        <v>85</v>
      </c>
    </row>
    <row r="1135" s="13" customFormat="1">
      <c r="A1135" s="13"/>
      <c r="B1135" s="246"/>
      <c r="C1135" s="247"/>
      <c r="D1135" s="241" t="s">
        <v>178</v>
      </c>
      <c r="E1135" s="248" t="s">
        <v>1</v>
      </c>
      <c r="F1135" s="249" t="s">
        <v>1993</v>
      </c>
      <c r="G1135" s="247"/>
      <c r="H1135" s="248" t="s">
        <v>1</v>
      </c>
      <c r="I1135" s="250"/>
      <c r="J1135" s="247"/>
      <c r="K1135" s="247"/>
      <c r="L1135" s="251"/>
      <c r="M1135" s="252"/>
      <c r="N1135" s="253"/>
      <c r="O1135" s="253"/>
      <c r="P1135" s="253"/>
      <c r="Q1135" s="253"/>
      <c r="R1135" s="253"/>
      <c r="S1135" s="253"/>
      <c r="T1135" s="254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55" t="s">
        <v>178</v>
      </c>
      <c r="AU1135" s="255" t="s">
        <v>85</v>
      </c>
      <c r="AV1135" s="13" t="s">
        <v>83</v>
      </c>
      <c r="AW1135" s="13" t="s">
        <v>32</v>
      </c>
      <c r="AX1135" s="13" t="s">
        <v>76</v>
      </c>
      <c r="AY1135" s="255" t="s">
        <v>168</v>
      </c>
    </row>
    <row r="1136" s="14" customFormat="1">
      <c r="A1136" s="14"/>
      <c r="B1136" s="256"/>
      <c r="C1136" s="257"/>
      <c r="D1136" s="241" t="s">
        <v>178</v>
      </c>
      <c r="E1136" s="258" t="s">
        <v>1</v>
      </c>
      <c r="F1136" s="259" t="s">
        <v>1945</v>
      </c>
      <c r="G1136" s="257"/>
      <c r="H1136" s="260">
        <v>19.800000000000001</v>
      </c>
      <c r="I1136" s="261"/>
      <c r="J1136" s="257"/>
      <c r="K1136" s="257"/>
      <c r="L1136" s="262"/>
      <c r="M1136" s="263"/>
      <c r="N1136" s="264"/>
      <c r="O1136" s="264"/>
      <c r="P1136" s="264"/>
      <c r="Q1136" s="264"/>
      <c r="R1136" s="264"/>
      <c r="S1136" s="264"/>
      <c r="T1136" s="265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66" t="s">
        <v>178</v>
      </c>
      <c r="AU1136" s="266" t="s">
        <v>85</v>
      </c>
      <c r="AV1136" s="14" t="s">
        <v>85</v>
      </c>
      <c r="AW1136" s="14" t="s">
        <v>32</v>
      </c>
      <c r="AX1136" s="14" t="s">
        <v>76</v>
      </c>
      <c r="AY1136" s="266" t="s">
        <v>168</v>
      </c>
    </row>
    <row r="1137" s="14" customFormat="1">
      <c r="A1137" s="14"/>
      <c r="B1137" s="256"/>
      <c r="C1137" s="257"/>
      <c r="D1137" s="241" t="s">
        <v>178</v>
      </c>
      <c r="E1137" s="258" t="s">
        <v>1</v>
      </c>
      <c r="F1137" s="259" t="s">
        <v>1946</v>
      </c>
      <c r="G1137" s="257"/>
      <c r="H1137" s="260">
        <v>8.3200000000000003</v>
      </c>
      <c r="I1137" s="261"/>
      <c r="J1137" s="257"/>
      <c r="K1137" s="257"/>
      <c r="L1137" s="262"/>
      <c r="M1137" s="263"/>
      <c r="N1137" s="264"/>
      <c r="O1137" s="264"/>
      <c r="P1137" s="264"/>
      <c r="Q1137" s="264"/>
      <c r="R1137" s="264"/>
      <c r="S1137" s="264"/>
      <c r="T1137" s="265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66" t="s">
        <v>178</v>
      </c>
      <c r="AU1137" s="266" t="s">
        <v>85</v>
      </c>
      <c r="AV1137" s="14" t="s">
        <v>85</v>
      </c>
      <c r="AW1137" s="14" t="s">
        <v>32</v>
      </c>
      <c r="AX1137" s="14" t="s">
        <v>76</v>
      </c>
      <c r="AY1137" s="266" t="s">
        <v>168</v>
      </c>
    </row>
    <row r="1138" s="14" customFormat="1">
      <c r="A1138" s="14"/>
      <c r="B1138" s="256"/>
      <c r="C1138" s="257"/>
      <c r="D1138" s="241" t="s">
        <v>178</v>
      </c>
      <c r="E1138" s="258" t="s">
        <v>1</v>
      </c>
      <c r="F1138" s="259" t="s">
        <v>1980</v>
      </c>
      <c r="G1138" s="257"/>
      <c r="H1138" s="260">
        <v>5.2800000000000002</v>
      </c>
      <c r="I1138" s="261"/>
      <c r="J1138" s="257"/>
      <c r="K1138" s="257"/>
      <c r="L1138" s="262"/>
      <c r="M1138" s="263"/>
      <c r="N1138" s="264"/>
      <c r="O1138" s="264"/>
      <c r="P1138" s="264"/>
      <c r="Q1138" s="264"/>
      <c r="R1138" s="264"/>
      <c r="S1138" s="264"/>
      <c r="T1138" s="265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66" t="s">
        <v>178</v>
      </c>
      <c r="AU1138" s="266" t="s">
        <v>85</v>
      </c>
      <c r="AV1138" s="14" t="s">
        <v>85</v>
      </c>
      <c r="AW1138" s="14" t="s">
        <v>32</v>
      </c>
      <c r="AX1138" s="14" t="s">
        <v>76</v>
      </c>
      <c r="AY1138" s="266" t="s">
        <v>168</v>
      </c>
    </row>
    <row r="1139" s="14" customFormat="1">
      <c r="A1139" s="14"/>
      <c r="B1139" s="256"/>
      <c r="C1139" s="257"/>
      <c r="D1139" s="241" t="s">
        <v>178</v>
      </c>
      <c r="E1139" s="258" t="s">
        <v>1</v>
      </c>
      <c r="F1139" s="259" t="s">
        <v>1948</v>
      </c>
      <c r="G1139" s="257"/>
      <c r="H1139" s="260">
        <v>7.5899999999999999</v>
      </c>
      <c r="I1139" s="261"/>
      <c r="J1139" s="257"/>
      <c r="K1139" s="257"/>
      <c r="L1139" s="262"/>
      <c r="M1139" s="263"/>
      <c r="N1139" s="264"/>
      <c r="O1139" s="264"/>
      <c r="P1139" s="264"/>
      <c r="Q1139" s="264"/>
      <c r="R1139" s="264"/>
      <c r="S1139" s="264"/>
      <c r="T1139" s="265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66" t="s">
        <v>178</v>
      </c>
      <c r="AU1139" s="266" t="s">
        <v>85</v>
      </c>
      <c r="AV1139" s="14" t="s">
        <v>85</v>
      </c>
      <c r="AW1139" s="14" t="s">
        <v>32</v>
      </c>
      <c r="AX1139" s="14" t="s">
        <v>76</v>
      </c>
      <c r="AY1139" s="266" t="s">
        <v>168</v>
      </c>
    </row>
    <row r="1140" s="14" customFormat="1">
      <c r="A1140" s="14"/>
      <c r="B1140" s="256"/>
      <c r="C1140" s="257"/>
      <c r="D1140" s="241" t="s">
        <v>178</v>
      </c>
      <c r="E1140" s="258" t="s">
        <v>1</v>
      </c>
      <c r="F1140" s="259" t="s">
        <v>1949</v>
      </c>
      <c r="G1140" s="257"/>
      <c r="H1140" s="260">
        <v>13.800000000000001</v>
      </c>
      <c r="I1140" s="261"/>
      <c r="J1140" s="257"/>
      <c r="K1140" s="257"/>
      <c r="L1140" s="262"/>
      <c r="M1140" s="263"/>
      <c r="N1140" s="264"/>
      <c r="O1140" s="264"/>
      <c r="P1140" s="264"/>
      <c r="Q1140" s="264"/>
      <c r="R1140" s="264"/>
      <c r="S1140" s="264"/>
      <c r="T1140" s="265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66" t="s">
        <v>178</v>
      </c>
      <c r="AU1140" s="266" t="s">
        <v>85</v>
      </c>
      <c r="AV1140" s="14" t="s">
        <v>85</v>
      </c>
      <c r="AW1140" s="14" t="s">
        <v>32</v>
      </c>
      <c r="AX1140" s="14" t="s">
        <v>76</v>
      </c>
      <c r="AY1140" s="266" t="s">
        <v>168</v>
      </c>
    </row>
    <row r="1141" s="14" customFormat="1">
      <c r="A1141" s="14"/>
      <c r="B1141" s="256"/>
      <c r="C1141" s="257"/>
      <c r="D1141" s="241" t="s">
        <v>178</v>
      </c>
      <c r="E1141" s="258" t="s">
        <v>1</v>
      </c>
      <c r="F1141" s="259" t="s">
        <v>1950</v>
      </c>
      <c r="G1141" s="257"/>
      <c r="H1141" s="260">
        <v>2.1600000000000001</v>
      </c>
      <c r="I1141" s="261"/>
      <c r="J1141" s="257"/>
      <c r="K1141" s="257"/>
      <c r="L1141" s="262"/>
      <c r="M1141" s="263"/>
      <c r="N1141" s="264"/>
      <c r="O1141" s="264"/>
      <c r="P1141" s="264"/>
      <c r="Q1141" s="264"/>
      <c r="R1141" s="264"/>
      <c r="S1141" s="264"/>
      <c r="T1141" s="265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66" t="s">
        <v>178</v>
      </c>
      <c r="AU1141" s="266" t="s">
        <v>85</v>
      </c>
      <c r="AV1141" s="14" t="s">
        <v>85</v>
      </c>
      <c r="AW1141" s="14" t="s">
        <v>32</v>
      </c>
      <c r="AX1141" s="14" t="s">
        <v>76</v>
      </c>
      <c r="AY1141" s="266" t="s">
        <v>168</v>
      </c>
    </row>
    <row r="1142" s="15" customFormat="1">
      <c r="A1142" s="15"/>
      <c r="B1142" s="267"/>
      <c r="C1142" s="268"/>
      <c r="D1142" s="241" t="s">
        <v>178</v>
      </c>
      <c r="E1142" s="269" t="s">
        <v>1</v>
      </c>
      <c r="F1142" s="270" t="s">
        <v>183</v>
      </c>
      <c r="G1142" s="268"/>
      <c r="H1142" s="271">
        <v>56.950000000000003</v>
      </c>
      <c r="I1142" s="272"/>
      <c r="J1142" s="268"/>
      <c r="K1142" s="268"/>
      <c r="L1142" s="273"/>
      <c r="M1142" s="274"/>
      <c r="N1142" s="275"/>
      <c r="O1142" s="275"/>
      <c r="P1142" s="275"/>
      <c r="Q1142" s="275"/>
      <c r="R1142" s="275"/>
      <c r="S1142" s="275"/>
      <c r="T1142" s="276"/>
      <c r="U1142" s="15"/>
      <c r="V1142" s="15"/>
      <c r="W1142" s="15"/>
      <c r="X1142" s="15"/>
      <c r="Y1142" s="15"/>
      <c r="Z1142" s="15"/>
      <c r="AA1142" s="15"/>
      <c r="AB1142" s="15"/>
      <c r="AC1142" s="15"/>
      <c r="AD1142" s="15"/>
      <c r="AE1142" s="15"/>
      <c r="AT1142" s="277" t="s">
        <v>178</v>
      </c>
      <c r="AU1142" s="277" t="s">
        <v>85</v>
      </c>
      <c r="AV1142" s="15" t="s">
        <v>174</v>
      </c>
      <c r="AW1142" s="15" t="s">
        <v>32</v>
      </c>
      <c r="AX1142" s="15" t="s">
        <v>83</v>
      </c>
      <c r="AY1142" s="277" t="s">
        <v>168</v>
      </c>
    </row>
    <row r="1143" s="2" customFormat="1" ht="21.75" customHeight="1">
      <c r="A1143" s="39"/>
      <c r="B1143" s="40"/>
      <c r="C1143" s="228" t="s">
        <v>1994</v>
      </c>
      <c r="D1143" s="228" t="s">
        <v>170</v>
      </c>
      <c r="E1143" s="229" t="s">
        <v>1995</v>
      </c>
      <c r="F1143" s="230" t="s">
        <v>1996</v>
      </c>
      <c r="G1143" s="231" t="s">
        <v>272</v>
      </c>
      <c r="H1143" s="232">
        <v>10.449999999999999</v>
      </c>
      <c r="I1143" s="233"/>
      <c r="J1143" s="234">
        <f>ROUND(I1143*H1143,2)</f>
        <v>0</v>
      </c>
      <c r="K1143" s="230" t="s">
        <v>173</v>
      </c>
      <c r="L1143" s="45"/>
      <c r="M1143" s="235" t="s">
        <v>1</v>
      </c>
      <c r="N1143" s="236" t="s">
        <v>41</v>
      </c>
      <c r="O1143" s="92"/>
      <c r="P1143" s="237">
        <f>O1143*H1143</f>
        <v>0</v>
      </c>
      <c r="Q1143" s="237">
        <v>0.01306</v>
      </c>
      <c r="R1143" s="237">
        <f>Q1143*H1143</f>
        <v>0.13647699999999999</v>
      </c>
      <c r="S1143" s="237">
        <v>0</v>
      </c>
      <c r="T1143" s="238">
        <f>S1143*H1143</f>
        <v>0</v>
      </c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/>
      <c r="AE1143" s="39"/>
      <c r="AR1143" s="239" t="s">
        <v>298</v>
      </c>
      <c r="AT1143" s="239" t="s">
        <v>170</v>
      </c>
      <c r="AU1143" s="239" t="s">
        <v>85</v>
      </c>
      <c r="AY1143" s="18" t="s">
        <v>168</v>
      </c>
      <c r="BE1143" s="240">
        <f>IF(N1143="základní",J1143,0)</f>
        <v>0</v>
      </c>
      <c r="BF1143" s="240">
        <f>IF(N1143="snížená",J1143,0)</f>
        <v>0</v>
      </c>
      <c r="BG1143" s="240">
        <f>IF(N1143="zákl. přenesená",J1143,0)</f>
        <v>0</v>
      </c>
      <c r="BH1143" s="240">
        <f>IF(N1143="sníž. přenesená",J1143,0)</f>
        <v>0</v>
      </c>
      <c r="BI1143" s="240">
        <f>IF(N1143="nulová",J1143,0)</f>
        <v>0</v>
      </c>
      <c r="BJ1143" s="18" t="s">
        <v>83</v>
      </c>
      <c r="BK1143" s="240">
        <f>ROUND(I1143*H1143,2)</f>
        <v>0</v>
      </c>
      <c r="BL1143" s="18" t="s">
        <v>298</v>
      </c>
      <c r="BM1143" s="239" t="s">
        <v>1997</v>
      </c>
    </row>
    <row r="1144" s="2" customFormat="1">
      <c r="A1144" s="39"/>
      <c r="B1144" s="40"/>
      <c r="C1144" s="41"/>
      <c r="D1144" s="241" t="s">
        <v>176</v>
      </c>
      <c r="E1144" s="41"/>
      <c r="F1144" s="242" t="s">
        <v>1998</v>
      </c>
      <c r="G1144" s="41"/>
      <c r="H1144" s="41"/>
      <c r="I1144" s="243"/>
      <c r="J1144" s="41"/>
      <c r="K1144" s="41"/>
      <c r="L1144" s="45"/>
      <c r="M1144" s="244"/>
      <c r="N1144" s="245"/>
      <c r="O1144" s="92"/>
      <c r="P1144" s="92"/>
      <c r="Q1144" s="92"/>
      <c r="R1144" s="92"/>
      <c r="S1144" s="92"/>
      <c r="T1144" s="93"/>
      <c r="U1144" s="39"/>
      <c r="V1144" s="39"/>
      <c r="W1144" s="39"/>
      <c r="X1144" s="39"/>
      <c r="Y1144" s="39"/>
      <c r="Z1144" s="39"/>
      <c r="AA1144" s="39"/>
      <c r="AB1144" s="39"/>
      <c r="AC1144" s="39"/>
      <c r="AD1144" s="39"/>
      <c r="AE1144" s="39"/>
      <c r="AT1144" s="18" t="s">
        <v>176</v>
      </c>
      <c r="AU1144" s="18" t="s">
        <v>85</v>
      </c>
    </row>
    <row r="1145" s="13" customFormat="1">
      <c r="A1145" s="13"/>
      <c r="B1145" s="246"/>
      <c r="C1145" s="247"/>
      <c r="D1145" s="241" t="s">
        <v>178</v>
      </c>
      <c r="E1145" s="248" t="s">
        <v>1</v>
      </c>
      <c r="F1145" s="249" t="s">
        <v>1999</v>
      </c>
      <c r="G1145" s="247"/>
      <c r="H1145" s="248" t="s">
        <v>1</v>
      </c>
      <c r="I1145" s="250"/>
      <c r="J1145" s="247"/>
      <c r="K1145" s="247"/>
      <c r="L1145" s="251"/>
      <c r="M1145" s="252"/>
      <c r="N1145" s="253"/>
      <c r="O1145" s="253"/>
      <c r="P1145" s="253"/>
      <c r="Q1145" s="253"/>
      <c r="R1145" s="253"/>
      <c r="S1145" s="253"/>
      <c r="T1145" s="254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55" t="s">
        <v>178</v>
      </c>
      <c r="AU1145" s="255" t="s">
        <v>85</v>
      </c>
      <c r="AV1145" s="13" t="s">
        <v>83</v>
      </c>
      <c r="AW1145" s="13" t="s">
        <v>32</v>
      </c>
      <c r="AX1145" s="13" t="s">
        <v>76</v>
      </c>
      <c r="AY1145" s="255" t="s">
        <v>168</v>
      </c>
    </row>
    <row r="1146" s="14" customFormat="1">
      <c r="A1146" s="14"/>
      <c r="B1146" s="256"/>
      <c r="C1146" s="257"/>
      <c r="D1146" s="241" t="s">
        <v>178</v>
      </c>
      <c r="E1146" s="258" t="s">
        <v>1</v>
      </c>
      <c r="F1146" s="259" t="s">
        <v>2000</v>
      </c>
      <c r="G1146" s="257"/>
      <c r="H1146" s="260">
        <v>4.4500000000000002</v>
      </c>
      <c r="I1146" s="261"/>
      <c r="J1146" s="257"/>
      <c r="K1146" s="257"/>
      <c r="L1146" s="262"/>
      <c r="M1146" s="263"/>
      <c r="N1146" s="264"/>
      <c r="O1146" s="264"/>
      <c r="P1146" s="264"/>
      <c r="Q1146" s="264"/>
      <c r="R1146" s="264"/>
      <c r="S1146" s="264"/>
      <c r="T1146" s="265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66" t="s">
        <v>178</v>
      </c>
      <c r="AU1146" s="266" t="s">
        <v>85</v>
      </c>
      <c r="AV1146" s="14" t="s">
        <v>85</v>
      </c>
      <c r="AW1146" s="14" t="s">
        <v>32</v>
      </c>
      <c r="AX1146" s="14" t="s">
        <v>76</v>
      </c>
      <c r="AY1146" s="266" t="s">
        <v>168</v>
      </c>
    </row>
    <row r="1147" s="14" customFormat="1">
      <c r="A1147" s="14"/>
      <c r="B1147" s="256"/>
      <c r="C1147" s="257"/>
      <c r="D1147" s="241" t="s">
        <v>178</v>
      </c>
      <c r="E1147" s="258" t="s">
        <v>1</v>
      </c>
      <c r="F1147" s="259" t="s">
        <v>2001</v>
      </c>
      <c r="G1147" s="257"/>
      <c r="H1147" s="260">
        <v>3</v>
      </c>
      <c r="I1147" s="261"/>
      <c r="J1147" s="257"/>
      <c r="K1147" s="257"/>
      <c r="L1147" s="262"/>
      <c r="M1147" s="263"/>
      <c r="N1147" s="264"/>
      <c r="O1147" s="264"/>
      <c r="P1147" s="264"/>
      <c r="Q1147" s="264"/>
      <c r="R1147" s="264"/>
      <c r="S1147" s="264"/>
      <c r="T1147" s="265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66" t="s">
        <v>178</v>
      </c>
      <c r="AU1147" s="266" t="s">
        <v>85</v>
      </c>
      <c r="AV1147" s="14" t="s">
        <v>85</v>
      </c>
      <c r="AW1147" s="14" t="s">
        <v>32</v>
      </c>
      <c r="AX1147" s="14" t="s">
        <v>76</v>
      </c>
      <c r="AY1147" s="266" t="s">
        <v>168</v>
      </c>
    </row>
    <row r="1148" s="14" customFormat="1">
      <c r="A1148" s="14"/>
      <c r="B1148" s="256"/>
      <c r="C1148" s="257"/>
      <c r="D1148" s="241" t="s">
        <v>178</v>
      </c>
      <c r="E1148" s="258" t="s">
        <v>1</v>
      </c>
      <c r="F1148" s="259" t="s">
        <v>2002</v>
      </c>
      <c r="G1148" s="257"/>
      <c r="H1148" s="260">
        <v>3</v>
      </c>
      <c r="I1148" s="261"/>
      <c r="J1148" s="257"/>
      <c r="K1148" s="257"/>
      <c r="L1148" s="262"/>
      <c r="M1148" s="263"/>
      <c r="N1148" s="264"/>
      <c r="O1148" s="264"/>
      <c r="P1148" s="264"/>
      <c r="Q1148" s="264"/>
      <c r="R1148" s="264"/>
      <c r="S1148" s="264"/>
      <c r="T1148" s="265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66" t="s">
        <v>178</v>
      </c>
      <c r="AU1148" s="266" t="s">
        <v>85</v>
      </c>
      <c r="AV1148" s="14" t="s">
        <v>85</v>
      </c>
      <c r="AW1148" s="14" t="s">
        <v>32</v>
      </c>
      <c r="AX1148" s="14" t="s">
        <v>76</v>
      </c>
      <c r="AY1148" s="266" t="s">
        <v>168</v>
      </c>
    </row>
    <row r="1149" s="15" customFormat="1">
      <c r="A1149" s="15"/>
      <c r="B1149" s="267"/>
      <c r="C1149" s="268"/>
      <c r="D1149" s="241" t="s">
        <v>178</v>
      </c>
      <c r="E1149" s="269" t="s">
        <v>1</v>
      </c>
      <c r="F1149" s="270" t="s">
        <v>183</v>
      </c>
      <c r="G1149" s="268"/>
      <c r="H1149" s="271">
        <v>10.449999999999999</v>
      </c>
      <c r="I1149" s="272"/>
      <c r="J1149" s="268"/>
      <c r="K1149" s="268"/>
      <c r="L1149" s="273"/>
      <c r="M1149" s="274"/>
      <c r="N1149" s="275"/>
      <c r="O1149" s="275"/>
      <c r="P1149" s="275"/>
      <c r="Q1149" s="275"/>
      <c r="R1149" s="275"/>
      <c r="S1149" s="275"/>
      <c r="T1149" s="276"/>
      <c r="U1149" s="15"/>
      <c r="V1149" s="15"/>
      <c r="W1149" s="15"/>
      <c r="X1149" s="15"/>
      <c r="Y1149" s="15"/>
      <c r="Z1149" s="15"/>
      <c r="AA1149" s="15"/>
      <c r="AB1149" s="15"/>
      <c r="AC1149" s="15"/>
      <c r="AD1149" s="15"/>
      <c r="AE1149" s="15"/>
      <c r="AT1149" s="277" t="s">
        <v>178</v>
      </c>
      <c r="AU1149" s="277" t="s">
        <v>85</v>
      </c>
      <c r="AV1149" s="15" t="s">
        <v>174</v>
      </c>
      <c r="AW1149" s="15" t="s">
        <v>32</v>
      </c>
      <c r="AX1149" s="15" t="s">
        <v>83</v>
      </c>
      <c r="AY1149" s="277" t="s">
        <v>168</v>
      </c>
    </row>
    <row r="1150" s="2" customFormat="1" ht="24.15" customHeight="1">
      <c r="A1150" s="39"/>
      <c r="B1150" s="40"/>
      <c r="C1150" s="228" t="s">
        <v>2003</v>
      </c>
      <c r="D1150" s="228" t="s">
        <v>170</v>
      </c>
      <c r="E1150" s="229" t="s">
        <v>2004</v>
      </c>
      <c r="F1150" s="230" t="s">
        <v>2005</v>
      </c>
      <c r="G1150" s="231" t="s">
        <v>695</v>
      </c>
      <c r="H1150" s="232">
        <v>3</v>
      </c>
      <c r="I1150" s="233"/>
      <c r="J1150" s="234">
        <f>ROUND(I1150*H1150,2)</f>
        <v>0</v>
      </c>
      <c r="K1150" s="230" t="s">
        <v>173</v>
      </c>
      <c r="L1150" s="45"/>
      <c r="M1150" s="235" t="s">
        <v>1</v>
      </c>
      <c r="N1150" s="236" t="s">
        <v>41</v>
      </c>
      <c r="O1150" s="92"/>
      <c r="P1150" s="237">
        <f>O1150*H1150</f>
        <v>0</v>
      </c>
      <c r="Q1150" s="237">
        <v>3.0000000000000001E-05</v>
      </c>
      <c r="R1150" s="237">
        <f>Q1150*H1150</f>
        <v>9.0000000000000006E-05</v>
      </c>
      <c r="S1150" s="237">
        <v>0</v>
      </c>
      <c r="T1150" s="238">
        <f>S1150*H1150</f>
        <v>0</v>
      </c>
      <c r="U1150" s="39"/>
      <c r="V1150" s="39"/>
      <c r="W1150" s="39"/>
      <c r="X1150" s="39"/>
      <c r="Y1150" s="39"/>
      <c r="Z1150" s="39"/>
      <c r="AA1150" s="39"/>
      <c r="AB1150" s="39"/>
      <c r="AC1150" s="39"/>
      <c r="AD1150" s="39"/>
      <c r="AE1150" s="39"/>
      <c r="AR1150" s="239" t="s">
        <v>298</v>
      </c>
      <c r="AT1150" s="239" t="s">
        <v>170</v>
      </c>
      <c r="AU1150" s="239" t="s">
        <v>85</v>
      </c>
      <c r="AY1150" s="18" t="s">
        <v>168</v>
      </c>
      <c r="BE1150" s="240">
        <f>IF(N1150="základní",J1150,0)</f>
        <v>0</v>
      </c>
      <c r="BF1150" s="240">
        <f>IF(N1150="snížená",J1150,0)</f>
        <v>0</v>
      </c>
      <c r="BG1150" s="240">
        <f>IF(N1150="zákl. přenesená",J1150,0)</f>
        <v>0</v>
      </c>
      <c r="BH1150" s="240">
        <f>IF(N1150="sníž. přenesená",J1150,0)</f>
        <v>0</v>
      </c>
      <c r="BI1150" s="240">
        <f>IF(N1150="nulová",J1150,0)</f>
        <v>0</v>
      </c>
      <c r="BJ1150" s="18" t="s">
        <v>83</v>
      </c>
      <c r="BK1150" s="240">
        <f>ROUND(I1150*H1150,2)</f>
        <v>0</v>
      </c>
      <c r="BL1150" s="18" t="s">
        <v>298</v>
      </c>
      <c r="BM1150" s="239" t="s">
        <v>2006</v>
      </c>
    </row>
    <row r="1151" s="2" customFormat="1">
      <c r="A1151" s="39"/>
      <c r="B1151" s="40"/>
      <c r="C1151" s="41"/>
      <c r="D1151" s="241" t="s">
        <v>176</v>
      </c>
      <c r="E1151" s="41"/>
      <c r="F1151" s="242" t="s">
        <v>2007</v>
      </c>
      <c r="G1151" s="41"/>
      <c r="H1151" s="41"/>
      <c r="I1151" s="243"/>
      <c r="J1151" s="41"/>
      <c r="K1151" s="41"/>
      <c r="L1151" s="45"/>
      <c r="M1151" s="244"/>
      <c r="N1151" s="245"/>
      <c r="O1151" s="92"/>
      <c r="P1151" s="92"/>
      <c r="Q1151" s="92"/>
      <c r="R1151" s="92"/>
      <c r="S1151" s="92"/>
      <c r="T1151" s="93"/>
      <c r="U1151" s="39"/>
      <c r="V1151" s="39"/>
      <c r="W1151" s="39"/>
      <c r="X1151" s="39"/>
      <c r="Y1151" s="39"/>
      <c r="Z1151" s="39"/>
      <c r="AA1151" s="39"/>
      <c r="AB1151" s="39"/>
      <c r="AC1151" s="39"/>
      <c r="AD1151" s="39"/>
      <c r="AE1151" s="39"/>
      <c r="AT1151" s="18" t="s">
        <v>176</v>
      </c>
      <c r="AU1151" s="18" t="s">
        <v>85</v>
      </c>
    </row>
    <row r="1152" s="14" customFormat="1">
      <c r="A1152" s="14"/>
      <c r="B1152" s="256"/>
      <c r="C1152" s="257"/>
      <c r="D1152" s="241" t="s">
        <v>178</v>
      </c>
      <c r="E1152" s="258" t="s">
        <v>1</v>
      </c>
      <c r="F1152" s="259" t="s">
        <v>2008</v>
      </c>
      <c r="G1152" s="257"/>
      <c r="H1152" s="260">
        <v>1</v>
      </c>
      <c r="I1152" s="261"/>
      <c r="J1152" s="257"/>
      <c r="K1152" s="257"/>
      <c r="L1152" s="262"/>
      <c r="M1152" s="263"/>
      <c r="N1152" s="264"/>
      <c r="O1152" s="264"/>
      <c r="P1152" s="264"/>
      <c r="Q1152" s="264"/>
      <c r="R1152" s="264"/>
      <c r="S1152" s="264"/>
      <c r="T1152" s="265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66" t="s">
        <v>178</v>
      </c>
      <c r="AU1152" s="266" t="s">
        <v>85</v>
      </c>
      <c r="AV1152" s="14" t="s">
        <v>85</v>
      </c>
      <c r="AW1152" s="14" t="s">
        <v>32</v>
      </c>
      <c r="AX1152" s="14" t="s">
        <v>76</v>
      </c>
      <c r="AY1152" s="266" t="s">
        <v>168</v>
      </c>
    </row>
    <row r="1153" s="14" customFormat="1">
      <c r="A1153" s="14"/>
      <c r="B1153" s="256"/>
      <c r="C1153" s="257"/>
      <c r="D1153" s="241" t="s">
        <v>178</v>
      </c>
      <c r="E1153" s="258" t="s">
        <v>1</v>
      </c>
      <c r="F1153" s="259" t="s">
        <v>2009</v>
      </c>
      <c r="G1153" s="257"/>
      <c r="H1153" s="260">
        <v>2</v>
      </c>
      <c r="I1153" s="261"/>
      <c r="J1153" s="257"/>
      <c r="K1153" s="257"/>
      <c r="L1153" s="262"/>
      <c r="M1153" s="263"/>
      <c r="N1153" s="264"/>
      <c r="O1153" s="264"/>
      <c r="P1153" s="264"/>
      <c r="Q1153" s="264"/>
      <c r="R1153" s="264"/>
      <c r="S1153" s="264"/>
      <c r="T1153" s="265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66" t="s">
        <v>178</v>
      </c>
      <c r="AU1153" s="266" t="s">
        <v>85</v>
      </c>
      <c r="AV1153" s="14" t="s">
        <v>85</v>
      </c>
      <c r="AW1153" s="14" t="s">
        <v>32</v>
      </c>
      <c r="AX1153" s="14" t="s">
        <v>76</v>
      </c>
      <c r="AY1153" s="266" t="s">
        <v>168</v>
      </c>
    </row>
    <row r="1154" s="15" customFormat="1">
      <c r="A1154" s="15"/>
      <c r="B1154" s="267"/>
      <c r="C1154" s="268"/>
      <c r="D1154" s="241" t="s">
        <v>178</v>
      </c>
      <c r="E1154" s="269" t="s">
        <v>1</v>
      </c>
      <c r="F1154" s="270" t="s">
        <v>183</v>
      </c>
      <c r="G1154" s="268"/>
      <c r="H1154" s="271">
        <v>3</v>
      </c>
      <c r="I1154" s="272"/>
      <c r="J1154" s="268"/>
      <c r="K1154" s="268"/>
      <c r="L1154" s="273"/>
      <c r="M1154" s="274"/>
      <c r="N1154" s="275"/>
      <c r="O1154" s="275"/>
      <c r="P1154" s="275"/>
      <c r="Q1154" s="275"/>
      <c r="R1154" s="275"/>
      <c r="S1154" s="275"/>
      <c r="T1154" s="276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T1154" s="277" t="s">
        <v>178</v>
      </c>
      <c r="AU1154" s="277" t="s">
        <v>85</v>
      </c>
      <c r="AV1154" s="15" t="s">
        <v>174</v>
      </c>
      <c r="AW1154" s="15" t="s">
        <v>32</v>
      </c>
      <c r="AX1154" s="15" t="s">
        <v>83</v>
      </c>
      <c r="AY1154" s="277" t="s">
        <v>168</v>
      </c>
    </row>
    <row r="1155" s="2" customFormat="1" ht="24.15" customHeight="1">
      <c r="A1155" s="39"/>
      <c r="B1155" s="40"/>
      <c r="C1155" s="278" t="s">
        <v>2010</v>
      </c>
      <c r="D1155" s="278" t="s">
        <v>242</v>
      </c>
      <c r="E1155" s="279" t="s">
        <v>2011</v>
      </c>
      <c r="F1155" s="280" t="s">
        <v>2012</v>
      </c>
      <c r="G1155" s="281" t="s">
        <v>695</v>
      </c>
      <c r="H1155" s="282">
        <v>1</v>
      </c>
      <c r="I1155" s="283"/>
      <c r="J1155" s="284">
        <f>ROUND(I1155*H1155,2)</f>
        <v>0</v>
      </c>
      <c r="K1155" s="280" t="s">
        <v>173</v>
      </c>
      <c r="L1155" s="285"/>
      <c r="M1155" s="286" t="s">
        <v>1</v>
      </c>
      <c r="N1155" s="287" t="s">
        <v>41</v>
      </c>
      <c r="O1155" s="92"/>
      <c r="P1155" s="237">
        <f>O1155*H1155</f>
        <v>0</v>
      </c>
      <c r="Q1155" s="237">
        <v>0.0022000000000000001</v>
      </c>
      <c r="R1155" s="237">
        <f>Q1155*H1155</f>
        <v>0.0022000000000000001</v>
      </c>
      <c r="S1155" s="237">
        <v>0</v>
      </c>
      <c r="T1155" s="238">
        <f>S1155*H1155</f>
        <v>0</v>
      </c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R1155" s="239" t="s">
        <v>443</v>
      </c>
      <c r="AT1155" s="239" t="s">
        <v>242</v>
      </c>
      <c r="AU1155" s="239" t="s">
        <v>85</v>
      </c>
      <c r="AY1155" s="18" t="s">
        <v>168</v>
      </c>
      <c r="BE1155" s="240">
        <f>IF(N1155="základní",J1155,0)</f>
        <v>0</v>
      </c>
      <c r="BF1155" s="240">
        <f>IF(N1155="snížená",J1155,0)</f>
        <v>0</v>
      </c>
      <c r="BG1155" s="240">
        <f>IF(N1155="zákl. přenesená",J1155,0)</f>
        <v>0</v>
      </c>
      <c r="BH1155" s="240">
        <f>IF(N1155="sníž. přenesená",J1155,0)</f>
        <v>0</v>
      </c>
      <c r="BI1155" s="240">
        <f>IF(N1155="nulová",J1155,0)</f>
        <v>0</v>
      </c>
      <c r="BJ1155" s="18" t="s">
        <v>83</v>
      </c>
      <c r="BK1155" s="240">
        <f>ROUND(I1155*H1155,2)</f>
        <v>0</v>
      </c>
      <c r="BL1155" s="18" t="s">
        <v>298</v>
      </c>
      <c r="BM1155" s="239" t="s">
        <v>2013</v>
      </c>
    </row>
    <row r="1156" s="2" customFormat="1">
      <c r="A1156" s="39"/>
      <c r="B1156" s="40"/>
      <c r="C1156" s="41"/>
      <c r="D1156" s="241" t="s">
        <v>176</v>
      </c>
      <c r="E1156" s="41"/>
      <c r="F1156" s="242" t="s">
        <v>2014</v>
      </c>
      <c r="G1156" s="41"/>
      <c r="H1156" s="41"/>
      <c r="I1156" s="243"/>
      <c r="J1156" s="41"/>
      <c r="K1156" s="41"/>
      <c r="L1156" s="45"/>
      <c r="M1156" s="244"/>
      <c r="N1156" s="245"/>
      <c r="O1156" s="92"/>
      <c r="P1156" s="92"/>
      <c r="Q1156" s="92"/>
      <c r="R1156" s="92"/>
      <c r="S1156" s="92"/>
      <c r="T1156" s="93"/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/>
      <c r="AE1156" s="39"/>
      <c r="AT1156" s="18" t="s">
        <v>176</v>
      </c>
      <c r="AU1156" s="18" t="s">
        <v>85</v>
      </c>
    </row>
    <row r="1157" s="14" customFormat="1">
      <c r="A1157" s="14"/>
      <c r="B1157" s="256"/>
      <c r="C1157" s="257"/>
      <c r="D1157" s="241" t="s">
        <v>178</v>
      </c>
      <c r="E1157" s="258" t="s">
        <v>1</v>
      </c>
      <c r="F1157" s="259" t="s">
        <v>2008</v>
      </c>
      <c r="G1157" s="257"/>
      <c r="H1157" s="260">
        <v>1</v>
      </c>
      <c r="I1157" s="261"/>
      <c r="J1157" s="257"/>
      <c r="K1157" s="257"/>
      <c r="L1157" s="262"/>
      <c r="M1157" s="263"/>
      <c r="N1157" s="264"/>
      <c r="O1157" s="264"/>
      <c r="P1157" s="264"/>
      <c r="Q1157" s="264"/>
      <c r="R1157" s="264"/>
      <c r="S1157" s="264"/>
      <c r="T1157" s="265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66" t="s">
        <v>178</v>
      </c>
      <c r="AU1157" s="266" t="s">
        <v>85</v>
      </c>
      <c r="AV1157" s="14" t="s">
        <v>85</v>
      </c>
      <c r="AW1157" s="14" t="s">
        <v>32</v>
      </c>
      <c r="AX1157" s="14" t="s">
        <v>76</v>
      </c>
      <c r="AY1157" s="266" t="s">
        <v>168</v>
      </c>
    </row>
    <row r="1158" s="15" customFormat="1">
      <c r="A1158" s="15"/>
      <c r="B1158" s="267"/>
      <c r="C1158" s="268"/>
      <c r="D1158" s="241" t="s">
        <v>178</v>
      </c>
      <c r="E1158" s="269" t="s">
        <v>1</v>
      </c>
      <c r="F1158" s="270" t="s">
        <v>183</v>
      </c>
      <c r="G1158" s="268"/>
      <c r="H1158" s="271">
        <v>1</v>
      </c>
      <c r="I1158" s="272"/>
      <c r="J1158" s="268"/>
      <c r="K1158" s="268"/>
      <c r="L1158" s="273"/>
      <c r="M1158" s="274"/>
      <c r="N1158" s="275"/>
      <c r="O1158" s="275"/>
      <c r="P1158" s="275"/>
      <c r="Q1158" s="275"/>
      <c r="R1158" s="275"/>
      <c r="S1158" s="275"/>
      <c r="T1158" s="276"/>
      <c r="U1158" s="15"/>
      <c r="V1158" s="15"/>
      <c r="W1158" s="15"/>
      <c r="X1158" s="15"/>
      <c r="Y1158" s="15"/>
      <c r="Z1158" s="15"/>
      <c r="AA1158" s="15"/>
      <c r="AB1158" s="15"/>
      <c r="AC1158" s="15"/>
      <c r="AD1158" s="15"/>
      <c r="AE1158" s="15"/>
      <c r="AT1158" s="277" t="s">
        <v>178</v>
      </c>
      <c r="AU1158" s="277" t="s">
        <v>85</v>
      </c>
      <c r="AV1158" s="15" t="s">
        <v>174</v>
      </c>
      <c r="AW1158" s="15" t="s">
        <v>32</v>
      </c>
      <c r="AX1158" s="15" t="s">
        <v>83</v>
      </c>
      <c r="AY1158" s="277" t="s">
        <v>168</v>
      </c>
    </row>
    <row r="1159" s="2" customFormat="1" ht="24.15" customHeight="1">
      <c r="A1159" s="39"/>
      <c r="B1159" s="40"/>
      <c r="C1159" s="278" t="s">
        <v>2015</v>
      </c>
      <c r="D1159" s="278" t="s">
        <v>242</v>
      </c>
      <c r="E1159" s="279" t="s">
        <v>2016</v>
      </c>
      <c r="F1159" s="280" t="s">
        <v>2017</v>
      </c>
      <c r="G1159" s="281" t="s">
        <v>695</v>
      </c>
      <c r="H1159" s="282">
        <v>2</v>
      </c>
      <c r="I1159" s="283"/>
      <c r="J1159" s="284">
        <f>ROUND(I1159*H1159,2)</f>
        <v>0</v>
      </c>
      <c r="K1159" s="280" t="s">
        <v>173</v>
      </c>
      <c r="L1159" s="285"/>
      <c r="M1159" s="286" t="s">
        <v>1</v>
      </c>
      <c r="N1159" s="287" t="s">
        <v>41</v>
      </c>
      <c r="O1159" s="92"/>
      <c r="P1159" s="237">
        <f>O1159*H1159</f>
        <v>0</v>
      </c>
      <c r="Q1159" s="237">
        <v>0.002</v>
      </c>
      <c r="R1159" s="237">
        <f>Q1159*H1159</f>
        <v>0.0040000000000000001</v>
      </c>
      <c r="S1159" s="237">
        <v>0</v>
      </c>
      <c r="T1159" s="238">
        <f>S1159*H1159</f>
        <v>0</v>
      </c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R1159" s="239" t="s">
        <v>443</v>
      </c>
      <c r="AT1159" s="239" t="s">
        <v>242</v>
      </c>
      <c r="AU1159" s="239" t="s">
        <v>85</v>
      </c>
      <c r="AY1159" s="18" t="s">
        <v>168</v>
      </c>
      <c r="BE1159" s="240">
        <f>IF(N1159="základní",J1159,0)</f>
        <v>0</v>
      </c>
      <c r="BF1159" s="240">
        <f>IF(N1159="snížená",J1159,0)</f>
        <v>0</v>
      </c>
      <c r="BG1159" s="240">
        <f>IF(N1159="zákl. přenesená",J1159,0)</f>
        <v>0</v>
      </c>
      <c r="BH1159" s="240">
        <f>IF(N1159="sníž. přenesená",J1159,0)</f>
        <v>0</v>
      </c>
      <c r="BI1159" s="240">
        <f>IF(N1159="nulová",J1159,0)</f>
        <v>0</v>
      </c>
      <c r="BJ1159" s="18" t="s">
        <v>83</v>
      </c>
      <c r="BK1159" s="240">
        <f>ROUND(I1159*H1159,2)</f>
        <v>0</v>
      </c>
      <c r="BL1159" s="18" t="s">
        <v>298</v>
      </c>
      <c r="BM1159" s="239" t="s">
        <v>2018</v>
      </c>
    </row>
    <row r="1160" s="2" customFormat="1">
      <c r="A1160" s="39"/>
      <c r="B1160" s="40"/>
      <c r="C1160" s="41"/>
      <c r="D1160" s="241" t="s">
        <v>176</v>
      </c>
      <c r="E1160" s="41"/>
      <c r="F1160" s="242" t="s">
        <v>2019</v>
      </c>
      <c r="G1160" s="41"/>
      <c r="H1160" s="41"/>
      <c r="I1160" s="243"/>
      <c r="J1160" s="41"/>
      <c r="K1160" s="41"/>
      <c r="L1160" s="45"/>
      <c r="M1160" s="244"/>
      <c r="N1160" s="245"/>
      <c r="O1160" s="92"/>
      <c r="P1160" s="92"/>
      <c r="Q1160" s="92"/>
      <c r="R1160" s="92"/>
      <c r="S1160" s="92"/>
      <c r="T1160" s="93"/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T1160" s="18" t="s">
        <v>176</v>
      </c>
      <c r="AU1160" s="18" t="s">
        <v>85</v>
      </c>
    </row>
    <row r="1161" s="14" customFormat="1">
      <c r="A1161" s="14"/>
      <c r="B1161" s="256"/>
      <c r="C1161" s="257"/>
      <c r="D1161" s="241" t="s">
        <v>178</v>
      </c>
      <c r="E1161" s="258" t="s">
        <v>1</v>
      </c>
      <c r="F1161" s="259" t="s">
        <v>2009</v>
      </c>
      <c r="G1161" s="257"/>
      <c r="H1161" s="260">
        <v>2</v>
      </c>
      <c r="I1161" s="261"/>
      <c r="J1161" s="257"/>
      <c r="K1161" s="257"/>
      <c r="L1161" s="262"/>
      <c r="M1161" s="263"/>
      <c r="N1161" s="264"/>
      <c r="O1161" s="264"/>
      <c r="P1161" s="264"/>
      <c r="Q1161" s="264"/>
      <c r="R1161" s="264"/>
      <c r="S1161" s="264"/>
      <c r="T1161" s="265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T1161" s="266" t="s">
        <v>178</v>
      </c>
      <c r="AU1161" s="266" t="s">
        <v>85</v>
      </c>
      <c r="AV1161" s="14" t="s">
        <v>85</v>
      </c>
      <c r="AW1161" s="14" t="s">
        <v>32</v>
      </c>
      <c r="AX1161" s="14" t="s">
        <v>76</v>
      </c>
      <c r="AY1161" s="266" t="s">
        <v>168</v>
      </c>
    </row>
    <row r="1162" s="15" customFormat="1">
      <c r="A1162" s="15"/>
      <c r="B1162" s="267"/>
      <c r="C1162" s="268"/>
      <c r="D1162" s="241" t="s">
        <v>178</v>
      </c>
      <c r="E1162" s="269" t="s">
        <v>1</v>
      </c>
      <c r="F1162" s="270" t="s">
        <v>183</v>
      </c>
      <c r="G1162" s="268"/>
      <c r="H1162" s="271">
        <v>2</v>
      </c>
      <c r="I1162" s="272"/>
      <c r="J1162" s="268"/>
      <c r="K1162" s="268"/>
      <c r="L1162" s="273"/>
      <c r="M1162" s="274"/>
      <c r="N1162" s="275"/>
      <c r="O1162" s="275"/>
      <c r="P1162" s="275"/>
      <c r="Q1162" s="275"/>
      <c r="R1162" s="275"/>
      <c r="S1162" s="275"/>
      <c r="T1162" s="276"/>
      <c r="U1162" s="15"/>
      <c r="V1162" s="15"/>
      <c r="W1162" s="15"/>
      <c r="X1162" s="15"/>
      <c r="Y1162" s="15"/>
      <c r="Z1162" s="15"/>
      <c r="AA1162" s="15"/>
      <c r="AB1162" s="15"/>
      <c r="AC1162" s="15"/>
      <c r="AD1162" s="15"/>
      <c r="AE1162" s="15"/>
      <c r="AT1162" s="277" t="s">
        <v>178</v>
      </c>
      <c r="AU1162" s="277" t="s">
        <v>85</v>
      </c>
      <c r="AV1162" s="15" t="s">
        <v>174</v>
      </c>
      <c r="AW1162" s="15" t="s">
        <v>32</v>
      </c>
      <c r="AX1162" s="15" t="s">
        <v>83</v>
      </c>
      <c r="AY1162" s="277" t="s">
        <v>168</v>
      </c>
    </row>
    <row r="1163" s="2" customFormat="1" ht="24.15" customHeight="1">
      <c r="A1163" s="39"/>
      <c r="B1163" s="40"/>
      <c r="C1163" s="228" t="s">
        <v>2020</v>
      </c>
      <c r="D1163" s="228" t="s">
        <v>170</v>
      </c>
      <c r="E1163" s="229" t="s">
        <v>2021</v>
      </c>
      <c r="F1163" s="230" t="s">
        <v>2022</v>
      </c>
      <c r="G1163" s="231" t="s">
        <v>695</v>
      </c>
      <c r="H1163" s="232">
        <v>1</v>
      </c>
      <c r="I1163" s="233"/>
      <c r="J1163" s="234">
        <f>ROUND(I1163*H1163,2)</f>
        <v>0</v>
      </c>
      <c r="K1163" s="230" t="s">
        <v>173</v>
      </c>
      <c r="L1163" s="45"/>
      <c r="M1163" s="235" t="s">
        <v>1</v>
      </c>
      <c r="N1163" s="236" t="s">
        <v>41</v>
      </c>
      <c r="O1163" s="92"/>
      <c r="P1163" s="237">
        <f>O1163*H1163</f>
        <v>0</v>
      </c>
      <c r="Q1163" s="237">
        <v>5.0000000000000002E-05</v>
      </c>
      <c r="R1163" s="237">
        <f>Q1163*H1163</f>
        <v>5.0000000000000002E-05</v>
      </c>
      <c r="S1163" s="237">
        <v>0</v>
      </c>
      <c r="T1163" s="238">
        <f>S1163*H1163</f>
        <v>0</v>
      </c>
      <c r="U1163" s="39"/>
      <c r="V1163" s="39"/>
      <c r="W1163" s="39"/>
      <c r="X1163" s="39"/>
      <c r="Y1163" s="39"/>
      <c r="Z1163" s="39"/>
      <c r="AA1163" s="39"/>
      <c r="AB1163" s="39"/>
      <c r="AC1163" s="39"/>
      <c r="AD1163" s="39"/>
      <c r="AE1163" s="39"/>
      <c r="AR1163" s="239" t="s">
        <v>298</v>
      </c>
      <c r="AT1163" s="239" t="s">
        <v>170</v>
      </c>
      <c r="AU1163" s="239" t="s">
        <v>85</v>
      </c>
      <c r="AY1163" s="18" t="s">
        <v>168</v>
      </c>
      <c r="BE1163" s="240">
        <f>IF(N1163="základní",J1163,0)</f>
        <v>0</v>
      </c>
      <c r="BF1163" s="240">
        <f>IF(N1163="snížená",J1163,0)</f>
        <v>0</v>
      </c>
      <c r="BG1163" s="240">
        <f>IF(N1163="zákl. přenesená",J1163,0)</f>
        <v>0</v>
      </c>
      <c r="BH1163" s="240">
        <f>IF(N1163="sníž. přenesená",J1163,0)</f>
        <v>0</v>
      </c>
      <c r="BI1163" s="240">
        <f>IF(N1163="nulová",J1163,0)</f>
        <v>0</v>
      </c>
      <c r="BJ1163" s="18" t="s">
        <v>83</v>
      </c>
      <c r="BK1163" s="240">
        <f>ROUND(I1163*H1163,2)</f>
        <v>0</v>
      </c>
      <c r="BL1163" s="18" t="s">
        <v>298</v>
      </c>
      <c r="BM1163" s="239" t="s">
        <v>2023</v>
      </c>
    </row>
    <row r="1164" s="2" customFormat="1">
      <c r="A1164" s="39"/>
      <c r="B1164" s="40"/>
      <c r="C1164" s="41"/>
      <c r="D1164" s="241" t="s">
        <v>176</v>
      </c>
      <c r="E1164" s="41"/>
      <c r="F1164" s="242" t="s">
        <v>2024</v>
      </c>
      <c r="G1164" s="41"/>
      <c r="H1164" s="41"/>
      <c r="I1164" s="243"/>
      <c r="J1164" s="41"/>
      <c r="K1164" s="41"/>
      <c r="L1164" s="45"/>
      <c r="M1164" s="244"/>
      <c r="N1164" s="245"/>
      <c r="O1164" s="92"/>
      <c r="P1164" s="92"/>
      <c r="Q1164" s="92"/>
      <c r="R1164" s="92"/>
      <c r="S1164" s="92"/>
      <c r="T1164" s="93"/>
      <c r="U1164" s="39"/>
      <c r="V1164" s="39"/>
      <c r="W1164" s="39"/>
      <c r="X1164" s="39"/>
      <c r="Y1164" s="39"/>
      <c r="Z1164" s="39"/>
      <c r="AA1164" s="39"/>
      <c r="AB1164" s="39"/>
      <c r="AC1164" s="39"/>
      <c r="AD1164" s="39"/>
      <c r="AE1164" s="39"/>
      <c r="AT1164" s="18" t="s">
        <v>176</v>
      </c>
      <c r="AU1164" s="18" t="s">
        <v>85</v>
      </c>
    </row>
    <row r="1165" s="14" customFormat="1">
      <c r="A1165" s="14"/>
      <c r="B1165" s="256"/>
      <c r="C1165" s="257"/>
      <c r="D1165" s="241" t="s">
        <v>178</v>
      </c>
      <c r="E1165" s="258" t="s">
        <v>1</v>
      </c>
      <c r="F1165" s="259" t="s">
        <v>2025</v>
      </c>
      <c r="G1165" s="257"/>
      <c r="H1165" s="260">
        <v>1</v>
      </c>
      <c r="I1165" s="261"/>
      <c r="J1165" s="257"/>
      <c r="K1165" s="257"/>
      <c r="L1165" s="262"/>
      <c r="M1165" s="263"/>
      <c r="N1165" s="264"/>
      <c r="O1165" s="264"/>
      <c r="P1165" s="264"/>
      <c r="Q1165" s="264"/>
      <c r="R1165" s="264"/>
      <c r="S1165" s="264"/>
      <c r="T1165" s="265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66" t="s">
        <v>178</v>
      </c>
      <c r="AU1165" s="266" t="s">
        <v>85</v>
      </c>
      <c r="AV1165" s="14" t="s">
        <v>85</v>
      </c>
      <c r="AW1165" s="14" t="s">
        <v>32</v>
      </c>
      <c r="AX1165" s="14" t="s">
        <v>76</v>
      </c>
      <c r="AY1165" s="266" t="s">
        <v>168</v>
      </c>
    </row>
    <row r="1166" s="15" customFormat="1">
      <c r="A1166" s="15"/>
      <c r="B1166" s="267"/>
      <c r="C1166" s="268"/>
      <c r="D1166" s="241" t="s">
        <v>178</v>
      </c>
      <c r="E1166" s="269" t="s">
        <v>1</v>
      </c>
      <c r="F1166" s="270" t="s">
        <v>183</v>
      </c>
      <c r="G1166" s="268"/>
      <c r="H1166" s="271">
        <v>1</v>
      </c>
      <c r="I1166" s="272"/>
      <c r="J1166" s="268"/>
      <c r="K1166" s="268"/>
      <c r="L1166" s="273"/>
      <c r="M1166" s="274"/>
      <c r="N1166" s="275"/>
      <c r="O1166" s="275"/>
      <c r="P1166" s="275"/>
      <c r="Q1166" s="275"/>
      <c r="R1166" s="275"/>
      <c r="S1166" s="275"/>
      <c r="T1166" s="276"/>
      <c r="U1166" s="15"/>
      <c r="V1166" s="15"/>
      <c r="W1166" s="15"/>
      <c r="X1166" s="15"/>
      <c r="Y1166" s="15"/>
      <c r="Z1166" s="15"/>
      <c r="AA1166" s="15"/>
      <c r="AB1166" s="15"/>
      <c r="AC1166" s="15"/>
      <c r="AD1166" s="15"/>
      <c r="AE1166" s="15"/>
      <c r="AT1166" s="277" t="s">
        <v>178</v>
      </c>
      <c r="AU1166" s="277" t="s">
        <v>85</v>
      </c>
      <c r="AV1166" s="15" t="s">
        <v>174</v>
      </c>
      <c r="AW1166" s="15" t="s">
        <v>32</v>
      </c>
      <c r="AX1166" s="15" t="s">
        <v>83</v>
      </c>
      <c r="AY1166" s="277" t="s">
        <v>168</v>
      </c>
    </row>
    <row r="1167" s="2" customFormat="1" ht="24.15" customHeight="1">
      <c r="A1167" s="39"/>
      <c r="B1167" s="40"/>
      <c r="C1167" s="278" t="s">
        <v>2026</v>
      </c>
      <c r="D1167" s="278" t="s">
        <v>242</v>
      </c>
      <c r="E1167" s="279" t="s">
        <v>2027</v>
      </c>
      <c r="F1167" s="280" t="s">
        <v>2028</v>
      </c>
      <c r="G1167" s="281" t="s">
        <v>695</v>
      </c>
      <c r="H1167" s="282">
        <v>1</v>
      </c>
      <c r="I1167" s="283"/>
      <c r="J1167" s="284">
        <f>ROUND(I1167*H1167,2)</f>
        <v>0</v>
      </c>
      <c r="K1167" s="280" t="s">
        <v>173</v>
      </c>
      <c r="L1167" s="285"/>
      <c r="M1167" s="286" t="s">
        <v>1</v>
      </c>
      <c r="N1167" s="287" t="s">
        <v>41</v>
      </c>
      <c r="O1167" s="92"/>
      <c r="P1167" s="237">
        <f>O1167*H1167</f>
        <v>0</v>
      </c>
      <c r="Q1167" s="237">
        <v>0.0060000000000000001</v>
      </c>
      <c r="R1167" s="237">
        <f>Q1167*H1167</f>
        <v>0.0060000000000000001</v>
      </c>
      <c r="S1167" s="237">
        <v>0</v>
      </c>
      <c r="T1167" s="238">
        <f>S1167*H1167</f>
        <v>0</v>
      </c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R1167" s="239" t="s">
        <v>443</v>
      </c>
      <c r="AT1167" s="239" t="s">
        <v>242</v>
      </c>
      <c r="AU1167" s="239" t="s">
        <v>85</v>
      </c>
      <c r="AY1167" s="18" t="s">
        <v>168</v>
      </c>
      <c r="BE1167" s="240">
        <f>IF(N1167="základní",J1167,0)</f>
        <v>0</v>
      </c>
      <c r="BF1167" s="240">
        <f>IF(N1167="snížená",J1167,0)</f>
        <v>0</v>
      </c>
      <c r="BG1167" s="240">
        <f>IF(N1167="zákl. přenesená",J1167,0)</f>
        <v>0</v>
      </c>
      <c r="BH1167" s="240">
        <f>IF(N1167="sníž. přenesená",J1167,0)</f>
        <v>0</v>
      </c>
      <c r="BI1167" s="240">
        <f>IF(N1167="nulová",J1167,0)</f>
        <v>0</v>
      </c>
      <c r="BJ1167" s="18" t="s">
        <v>83</v>
      </c>
      <c r="BK1167" s="240">
        <f>ROUND(I1167*H1167,2)</f>
        <v>0</v>
      </c>
      <c r="BL1167" s="18" t="s">
        <v>298</v>
      </c>
      <c r="BM1167" s="239" t="s">
        <v>2029</v>
      </c>
    </row>
    <row r="1168" s="2" customFormat="1">
      <c r="A1168" s="39"/>
      <c r="B1168" s="40"/>
      <c r="C1168" s="41"/>
      <c r="D1168" s="241" t="s">
        <v>176</v>
      </c>
      <c r="E1168" s="41"/>
      <c r="F1168" s="242" t="s">
        <v>2030</v>
      </c>
      <c r="G1168" s="41"/>
      <c r="H1168" s="41"/>
      <c r="I1168" s="243"/>
      <c r="J1168" s="41"/>
      <c r="K1168" s="41"/>
      <c r="L1168" s="45"/>
      <c r="M1168" s="244"/>
      <c r="N1168" s="245"/>
      <c r="O1168" s="92"/>
      <c r="P1168" s="92"/>
      <c r="Q1168" s="92"/>
      <c r="R1168" s="92"/>
      <c r="S1168" s="92"/>
      <c r="T1168" s="93"/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T1168" s="18" t="s">
        <v>176</v>
      </c>
      <c r="AU1168" s="18" t="s">
        <v>85</v>
      </c>
    </row>
    <row r="1169" s="14" customFormat="1">
      <c r="A1169" s="14"/>
      <c r="B1169" s="256"/>
      <c r="C1169" s="257"/>
      <c r="D1169" s="241" t="s">
        <v>178</v>
      </c>
      <c r="E1169" s="258" t="s">
        <v>1</v>
      </c>
      <c r="F1169" s="259" t="s">
        <v>2025</v>
      </c>
      <c r="G1169" s="257"/>
      <c r="H1169" s="260">
        <v>1</v>
      </c>
      <c r="I1169" s="261"/>
      <c r="J1169" s="257"/>
      <c r="K1169" s="257"/>
      <c r="L1169" s="262"/>
      <c r="M1169" s="263"/>
      <c r="N1169" s="264"/>
      <c r="O1169" s="264"/>
      <c r="P1169" s="264"/>
      <c r="Q1169" s="264"/>
      <c r="R1169" s="264"/>
      <c r="S1169" s="264"/>
      <c r="T1169" s="265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66" t="s">
        <v>178</v>
      </c>
      <c r="AU1169" s="266" t="s">
        <v>85</v>
      </c>
      <c r="AV1169" s="14" t="s">
        <v>85</v>
      </c>
      <c r="AW1169" s="14" t="s">
        <v>32</v>
      </c>
      <c r="AX1169" s="14" t="s">
        <v>76</v>
      </c>
      <c r="AY1169" s="266" t="s">
        <v>168</v>
      </c>
    </row>
    <row r="1170" s="15" customFormat="1">
      <c r="A1170" s="15"/>
      <c r="B1170" s="267"/>
      <c r="C1170" s="268"/>
      <c r="D1170" s="241" t="s">
        <v>178</v>
      </c>
      <c r="E1170" s="269" t="s">
        <v>1</v>
      </c>
      <c r="F1170" s="270" t="s">
        <v>183</v>
      </c>
      <c r="G1170" s="268"/>
      <c r="H1170" s="271">
        <v>1</v>
      </c>
      <c r="I1170" s="272"/>
      <c r="J1170" s="268"/>
      <c r="K1170" s="268"/>
      <c r="L1170" s="273"/>
      <c r="M1170" s="274"/>
      <c r="N1170" s="275"/>
      <c r="O1170" s="275"/>
      <c r="P1170" s="275"/>
      <c r="Q1170" s="275"/>
      <c r="R1170" s="275"/>
      <c r="S1170" s="275"/>
      <c r="T1170" s="276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T1170" s="277" t="s">
        <v>178</v>
      </c>
      <c r="AU1170" s="277" t="s">
        <v>85</v>
      </c>
      <c r="AV1170" s="15" t="s">
        <v>174</v>
      </c>
      <c r="AW1170" s="15" t="s">
        <v>32</v>
      </c>
      <c r="AX1170" s="15" t="s">
        <v>83</v>
      </c>
      <c r="AY1170" s="277" t="s">
        <v>168</v>
      </c>
    </row>
    <row r="1171" s="2" customFormat="1" ht="24.15" customHeight="1">
      <c r="A1171" s="39"/>
      <c r="B1171" s="40"/>
      <c r="C1171" s="228" t="s">
        <v>2031</v>
      </c>
      <c r="D1171" s="228" t="s">
        <v>170</v>
      </c>
      <c r="E1171" s="229" t="s">
        <v>2032</v>
      </c>
      <c r="F1171" s="230" t="s">
        <v>2033</v>
      </c>
      <c r="G1171" s="231" t="s">
        <v>114</v>
      </c>
      <c r="H1171" s="232">
        <v>17.399999999999999</v>
      </c>
      <c r="I1171" s="233"/>
      <c r="J1171" s="234">
        <f>ROUND(I1171*H1171,2)</f>
        <v>0</v>
      </c>
      <c r="K1171" s="230" t="s">
        <v>173</v>
      </c>
      <c r="L1171" s="45"/>
      <c r="M1171" s="235" t="s">
        <v>1</v>
      </c>
      <c r="N1171" s="236" t="s">
        <v>41</v>
      </c>
      <c r="O1171" s="92"/>
      <c r="P1171" s="237">
        <f>O1171*H1171</f>
        <v>0</v>
      </c>
      <c r="Q1171" s="237">
        <v>0.017100000000000001</v>
      </c>
      <c r="R1171" s="237">
        <f>Q1171*H1171</f>
        <v>0.29753999999999997</v>
      </c>
      <c r="S1171" s="237">
        <v>0</v>
      </c>
      <c r="T1171" s="238">
        <f>S1171*H1171</f>
        <v>0</v>
      </c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R1171" s="239" t="s">
        <v>298</v>
      </c>
      <c r="AT1171" s="239" t="s">
        <v>170</v>
      </c>
      <c r="AU1171" s="239" t="s">
        <v>85</v>
      </c>
      <c r="AY1171" s="18" t="s">
        <v>168</v>
      </c>
      <c r="BE1171" s="240">
        <f>IF(N1171="základní",J1171,0)</f>
        <v>0</v>
      </c>
      <c r="BF1171" s="240">
        <f>IF(N1171="snížená",J1171,0)</f>
        <v>0</v>
      </c>
      <c r="BG1171" s="240">
        <f>IF(N1171="zákl. přenesená",J1171,0)</f>
        <v>0</v>
      </c>
      <c r="BH1171" s="240">
        <f>IF(N1171="sníž. přenesená",J1171,0)</f>
        <v>0</v>
      </c>
      <c r="BI1171" s="240">
        <f>IF(N1171="nulová",J1171,0)</f>
        <v>0</v>
      </c>
      <c r="BJ1171" s="18" t="s">
        <v>83</v>
      </c>
      <c r="BK1171" s="240">
        <f>ROUND(I1171*H1171,2)</f>
        <v>0</v>
      </c>
      <c r="BL1171" s="18" t="s">
        <v>298</v>
      </c>
      <c r="BM1171" s="239" t="s">
        <v>2034</v>
      </c>
    </row>
    <row r="1172" s="2" customFormat="1">
      <c r="A1172" s="39"/>
      <c r="B1172" s="40"/>
      <c r="C1172" s="41"/>
      <c r="D1172" s="241" t="s">
        <v>176</v>
      </c>
      <c r="E1172" s="41"/>
      <c r="F1172" s="242" t="s">
        <v>2035</v>
      </c>
      <c r="G1172" s="41"/>
      <c r="H1172" s="41"/>
      <c r="I1172" s="243"/>
      <c r="J1172" s="41"/>
      <c r="K1172" s="41"/>
      <c r="L1172" s="45"/>
      <c r="M1172" s="244"/>
      <c r="N1172" s="245"/>
      <c r="O1172" s="92"/>
      <c r="P1172" s="92"/>
      <c r="Q1172" s="92"/>
      <c r="R1172" s="92"/>
      <c r="S1172" s="92"/>
      <c r="T1172" s="93"/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T1172" s="18" t="s">
        <v>176</v>
      </c>
      <c r="AU1172" s="18" t="s">
        <v>85</v>
      </c>
    </row>
    <row r="1173" s="14" customFormat="1">
      <c r="A1173" s="14"/>
      <c r="B1173" s="256"/>
      <c r="C1173" s="257"/>
      <c r="D1173" s="241" t="s">
        <v>178</v>
      </c>
      <c r="E1173" s="258" t="s">
        <v>1</v>
      </c>
      <c r="F1173" s="259" t="s">
        <v>2036</v>
      </c>
      <c r="G1173" s="257"/>
      <c r="H1173" s="260">
        <v>7.5</v>
      </c>
      <c r="I1173" s="261"/>
      <c r="J1173" s="257"/>
      <c r="K1173" s="257"/>
      <c r="L1173" s="262"/>
      <c r="M1173" s="263"/>
      <c r="N1173" s="264"/>
      <c r="O1173" s="264"/>
      <c r="P1173" s="264"/>
      <c r="Q1173" s="264"/>
      <c r="R1173" s="264"/>
      <c r="S1173" s="264"/>
      <c r="T1173" s="265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66" t="s">
        <v>178</v>
      </c>
      <c r="AU1173" s="266" t="s">
        <v>85</v>
      </c>
      <c r="AV1173" s="14" t="s">
        <v>85</v>
      </c>
      <c r="AW1173" s="14" t="s">
        <v>32</v>
      </c>
      <c r="AX1173" s="14" t="s">
        <v>76</v>
      </c>
      <c r="AY1173" s="266" t="s">
        <v>168</v>
      </c>
    </row>
    <row r="1174" s="14" customFormat="1">
      <c r="A1174" s="14"/>
      <c r="B1174" s="256"/>
      <c r="C1174" s="257"/>
      <c r="D1174" s="241" t="s">
        <v>178</v>
      </c>
      <c r="E1174" s="258" t="s">
        <v>1</v>
      </c>
      <c r="F1174" s="259" t="s">
        <v>2037</v>
      </c>
      <c r="G1174" s="257"/>
      <c r="H1174" s="260">
        <v>2.5</v>
      </c>
      <c r="I1174" s="261"/>
      <c r="J1174" s="257"/>
      <c r="K1174" s="257"/>
      <c r="L1174" s="262"/>
      <c r="M1174" s="263"/>
      <c r="N1174" s="264"/>
      <c r="O1174" s="264"/>
      <c r="P1174" s="264"/>
      <c r="Q1174" s="264"/>
      <c r="R1174" s="264"/>
      <c r="S1174" s="264"/>
      <c r="T1174" s="265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66" t="s">
        <v>178</v>
      </c>
      <c r="AU1174" s="266" t="s">
        <v>85</v>
      </c>
      <c r="AV1174" s="14" t="s">
        <v>85</v>
      </c>
      <c r="AW1174" s="14" t="s">
        <v>32</v>
      </c>
      <c r="AX1174" s="14" t="s">
        <v>76</v>
      </c>
      <c r="AY1174" s="266" t="s">
        <v>168</v>
      </c>
    </row>
    <row r="1175" s="14" customFormat="1">
      <c r="A1175" s="14"/>
      <c r="B1175" s="256"/>
      <c r="C1175" s="257"/>
      <c r="D1175" s="241" t="s">
        <v>178</v>
      </c>
      <c r="E1175" s="258" t="s">
        <v>1</v>
      </c>
      <c r="F1175" s="259" t="s">
        <v>2038</v>
      </c>
      <c r="G1175" s="257"/>
      <c r="H1175" s="260">
        <v>4.5999999999999996</v>
      </c>
      <c r="I1175" s="261"/>
      <c r="J1175" s="257"/>
      <c r="K1175" s="257"/>
      <c r="L1175" s="262"/>
      <c r="M1175" s="263"/>
      <c r="N1175" s="264"/>
      <c r="O1175" s="264"/>
      <c r="P1175" s="264"/>
      <c r="Q1175" s="264"/>
      <c r="R1175" s="264"/>
      <c r="S1175" s="264"/>
      <c r="T1175" s="265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66" t="s">
        <v>178</v>
      </c>
      <c r="AU1175" s="266" t="s">
        <v>85</v>
      </c>
      <c r="AV1175" s="14" t="s">
        <v>85</v>
      </c>
      <c r="AW1175" s="14" t="s">
        <v>32</v>
      </c>
      <c r="AX1175" s="14" t="s">
        <v>76</v>
      </c>
      <c r="AY1175" s="266" t="s">
        <v>168</v>
      </c>
    </row>
    <row r="1176" s="14" customFormat="1">
      <c r="A1176" s="14"/>
      <c r="B1176" s="256"/>
      <c r="C1176" s="257"/>
      <c r="D1176" s="241" t="s">
        <v>178</v>
      </c>
      <c r="E1176" s="258" t="s">
        <v>1</v>
      </c>
      <c r="F1176" s="259" t="s">
        <v>2039</v>
      </c>
      <c r="G1176" s="257"/>
      <c r="H1176" s="260">
        <v>1.3999999999999999</v>
      </c>
      <c r="I1176" s="261"/>
      <c r="J1176" s="257"/>
      <c r="K1176" s="257"/>
      <c r="L1176" s="262"/>
      <c r="M1176" s="263"/>
      <c r="N1176" s="264"/>
      <c r="O1176" s="264"/>
      <c r="P1176" s="264"/>
      <c r="Q1176" s="264"/>
      <c r="R1176" s="264"/>
      <c r="S1176" s="264"/>
      <c r="T1176" s="265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66" t="s">
        <v>178</v>
      </c>
      <c r="AU1176" s="266" t="s">
        <v>85</v>
      </c>
      <c r="AV1176" s="14" t="s">
        <v>85</v>
      </c>
      <c r="AW1176" s="14" t="s">
        <v>32</v>
      </c>
      <c r="AX1176" s="14" t="s">
        <v>76</v>
      </c>
      <c r="AY1176" s="266" t="s">
        <v>168</v>
      </c>
    </row>
    <row r="1177" s="14" customFormat="1">
      <c r="A1177" s="14"/>
      <c r="B1177" s="256"/>
      <c r="C1177" s="257"/>
      <c r="D1177" s="241" t="s">
        <v>178</v>
      </c>
      <c r="E1177" s="258" t="s">
        <v>1</v>
      </c>
      <c r="F1177" s="259" t="s">
        <v>2040</v>
      </c>
      <c r="G1177" s="257"/>
      <c r="H1177" s="260">
        <v>1.3999999999999999</v>
      </c>
      <c r="I1177" s="261"/>
      <c r="J1177" s="257"/>
      <c r="K1177" s="257"/>
      <c r="L1177" s="262"/>
      <c r="M1177" s="263"/>
      <c r="N1177" s="264"/>
      <c r="O1177" s="264"/>
      <c r="P1177" s="264"/>
      <c r="Q1177" s="264"/>
      <c r="R1177" s="264"/>
      <c r="S1177" s="264"/>
      <c r="T1177" s="265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66" t="s">
        <v>178</v>
      </c>
      <c r="AU1177" s="266" t="s">
        <v>85</v>
      </c>
      <c r="AV1177" s="14" t="s">
        <v>85</v>
      </c>
      <c r="AW1177" s="14" t="s">
        <v>32</v>
      </c>
      <c r="AX1177" s="14" t="s">
        <v>76</v>
      </c>
      <c r="AY1177" s="266" t="s">
        <v>168</v>
      </c>
    </row>
    <row r="1178" s="15" customFormat="1">
      <c r="A1178" s="15"/>
      <c r="B1178" s="267"/>
      <c r="C1178" s="268"/>
      <c r="D1178" s="241" t="s">
        <v>178</v>
      </c>
      <c r="E1178" s="269" t="s">
        <v>1</v>
      </c>
      <c r="F1178" s="270" t="s">
        <v>183</v>
      </c>
      <c r="G1178" s="268"/>
      <c r="H1178" s="271">
        <v>17.399999999999999</v>
      </c>
      <c r="I1178" s="272"/>
      <c r="J1178" s="268"/>
      <c r="K1178" s="268"/>
      <c r="L1178" s="273"/>
      <c r="M1178" s="274"/>
      <c r="N1178" s="275"/>
      <c r="O1178" s="275"/>
      <c r="P1178" s="275"/>
      <c r="Q1178" s="275"/>
      <c r="R1178" s="275"/>
      <c r="S1178" s="275"/>
      <c r="T1178" s="276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  <c r="AE1178" s="15"/>
      <c r="AT1178" s="277" t="s">
        <v>178</v>
      </c>
      <c r="AU1178" s="277" t="s">
        <v>85</v>
      </c>
      <c r="AV1178" s="15" t="s">
        <v>174</v>
      </c>
      <c r="AW1178" s="15" t="s">
        <v>32</v>
      </c>
      <c r="AX1178" s="15" t="s">
        <v>83</v>
      </c>
      <c r="AY1178" s="277" t="s">
        <v>168</v>
      </c>
    </row>
    <row r="1179" s="2" customFormat="1" ht="33" customHeight="1">
      <c r="A1179" s="39"/>
      <c r="B1179" s="40"/>
      <c r="C1179" s="228" t="s">
        <v>2041</v>
      </c>
      <c r="D1179" s="228" t="s">
        <v>170</v>
      </c>
      <c r="E1179" s="229" t="s">
        <v>2042</v>
      </c>
      <c r="F1179" s="230" t="s">
        <v>2043</v>
      </c>
      <c r="G1179" s="231" t="s">
        <v>695</v>
      </c>
      <c r="H1179" s="232">
        <v>8</v>
      </c>
      <c r="I1179" s="233"/>
      <c r="J1179" s="234">
        <f>ROUND(I1179*H1179,2)</f>
        <v>0</v>
      </c>
      <c r="K1179" s="230" t="s">
        <v>173</v>
      </c>
      <c r="L1179" s="45"/>
      <c r="M1179" s="235" t="s">
        <v>1</v>
      </c>
      <c r="N1179" s="236" t="s">
        <v>41</v>
      </c>
      <c r="O1179" s="92"/>
      <c r="P1179" s="237">
        <f>O1179*H1179</f>
        <v>0</v>
      </c>
      <c r="Q1179" s="237">
        <v>0.025739999999999999</v>
      </c>
      <c r="R1179" s="237">
        <f>Q1179*H1179</f>
        <v>0.20591999999999999</v>
      </c>
      <c r="S1179" s="237">
        <v>0</v>
      </c>
      <c r="T1179" s="238">
        <f>S1179*H1179</f>
        <v>0</v>
      </c>
      <c r="U1179" s="39"/>
      <c r="V1179" s="39"/>
      <c r="W1179" s="39"/>
      <c r="X1179" s="39"/>
      <c r="Y1179" s="39"/>
      <c r="Z1179" s="39"/>
      <c r="AA1179" s="39"/>
      <c r="AB1179" s="39"/>
      <c r="AC1179" s="39"/>
      <c r="AD1179" s="39"/>
      <c r="AE1179" s="39"/>
      <c r="AR1179" s="239" t="s">
        <v>298</v>
      </c>
      <c r="AT1179" s="239" t="s">
        <v>170</v>
      </c>
      <c r="AU1179" s="239" t="s">
        <v>85</v>
      </c>
      <c r="AY1179" s="18" t="s">
        <v>168</v>
      </c>
      <c r="BE1179" s="240">
        <f>IF(N1179="základní",J1179,0)</f>
        <v>0</v>
      </c>
      <c r="BF1179" s="240">
        <f>IF(N1179="snížená",J1179,0)</f>
        <v>0</v>
      </c>
      <c r="BG1179" s="240">
        <f>IF(N1179="zákl. přenesená",J1179,0)</f>
        <v>0</v>
      </c>
      <c r="BH1179" s="240">
        <f>IF(N1179="sníž. přenesená",J1179,0)</f>
        <v>0</v>
      </c>
      <c r="BI1179" s="240">
        <f>IF(N1179="nulová",J1179,0)</f>
        <v>0</v>
      </c>
      <c r="BJ1179" s="18" t="s">
        <v>83</v>
      </c>
      <c r="BK1179" s="240">
        <f>ROUND(I1179*H1179,2)</f>
        <v>0</v>
      </c>
      <c r="BL1179" s="18" t="s">
        <v>298</v>
      </c>
      <c r="BM1179" s="239" t="s">
        <v>2044</v>
      </c>
    </row>
    <row r="1180" s="2" customFormat="1">
      <c r="A1180" s="39"/>
      <c r="B1180" s="40"/>
      <c r="C1180" s="41"/>
      <c r="D1180" s="241" t="s">
        <v>176</v>
      </c>
      <c r="E1180" s="41"/>
      <c r="F1180" s="242" t="s">
        <v>2045</v>
      </c>
      <c r="G1180" s="41"/>
      <c r="H1180" s="41"/>
      <c r="I1180" s="243"/>
      <c r="J1180" s="41"/>
      <c r="K1180" s="41"/>
      <c r="L1180" s="45"/>
      <c r="M1180" s="244"/>
      <c r="N1180" s="245"/>
      <c r="O1180" s="92"/>
      <c r="P1180" s="92"/>
      <c r="Q1180" s="92"/>
      <c r="R1180" s="92"/>
      <c r="S1180" s="92"/>
      <c r="T1180" s="93"/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/>
      <c r="AE1180" s="39"/>
      <c r="AT1180" s="18" t="s">
        <v>176</v>
      </c>
      <c r="AU1180" s="18" t="s">
        <v>85</v>
      </c>
    </row>
    <row r="1181" s="14" customFormat="1">
      <c r="A1181" s="14"/>
      <c r="B1181" s="256"/>
      <c r="C1181" s="257"/>
      <c r="D1181" s="241" t="s">
        <v>178</v>
      </c>
      <c r="E1181" s="258" t="s">
        <v>1</v>
      </c>
      <c r="F1181" s="259" t="s">
        <v>2046</v>
      </c>
      <c r="G1181" s="257"/>
      <c r="H1181" s="260">
        <v>3</v>
      </c>
      <c r="I1181" s="261"/>
      <c r="J1181" s="257"/>
      <c r="K1181" s="257"/>
      <c r="L1181" s="262"/>
      <c r="M1181" s="263"/>
      <c r="N1181" s="264"/>
      <c r="O1181" s="264"/>
      <c r="P1181" s="264"/>
      <c r="Q1181" s="264"/>
      <c r="R1181" s="264"/>
      <c r="S1181" s="264"/>
      <c r="T1181" s="265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66" t="s">
        <v>178</v>
      </c>
      <c r="AU1181" s="266" t="s">
        <v>85</v>
      </c>
      <c r="AV1181" s="14" t="s">
        <v>85</v>
      </c>
      <c r="AW1181" s="14" t="s">
        <v>32</v>
      </c>
      <c r="AX1181" s="14" t="s">
        <v>76</v>
      </c>
      <c r="AY1181" s="266" t="s">
        <v>168</v>
      </c>
    </row>
    <row r="1182" s="14" customFormat="1">
      <c r="A1182" s="14"/>
      <c r="B1182" s="256"/>
      <c r="C1182" s="257"/>
      <c r="D1182" s="241" t="s">
        <v>178</v>
      </c>
      <c r="E1182" s="258" t="s">
        <v>1</v>
      </c>
      <c r="F1182" s="259" t="s">
        <v>2047</v>
      </c>
      <c r="G1182" s="257"/>
      <c r="H1182" s="260">
        <v>1</v>
      </c>
      <c r="I1182" s="261"/>
      <c r="J1182" s="257"/>
      <c r="K1182" s="257"/>
      <c r="L1182" s="262"/>
      <c r="M1182" s="263"/>
      <c r="N1182" s="264"/>
      <c r="O1182" s="264"/>
      <c r="P1182" s="264"/>
      <c r="Q1182" s="264"/>
      <c r="R1182" s="264"/>
      <c r="S1182" s="264"/>
      <c r="T1182" s="265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66" t="s">
        <v>178</v>
      </c>
      <c r="AU1182" s="266" t="s">
        <v>85</v>
      </c>
      <c r="AV1182" s="14" t="s">
        <v>85</v>
      </c>
      <c r="AW1182" s="14" t="s">
        <v>32</v>
      </c>
      <c r="AX1182" s="14" t="s">
        <v>76</v>
      </c>
      <c r="AY1182" s="266" t="s">
        <v>168</v>
      </c>
    </row>
    <row r="1183" s="14" customFormat="1">
      <c r="A1183" s="14"/>
      <c r="B1183" s="256"/>
      <c r="C1183" s="257"/>
      <c r="D1183" s="241" t="s">
        <v>178</v>
      </c>
      <c r="E1183" s="258" t="s">
        <v>1</v>
      </c>
      <c r="F1183" s="259" t="s">
        <v>2048</v>
      </c>
      <c r="G1183" s="257"/>
      <c r="H1183" s="260">
        <v>2</v>
      </c>
      <c r="I1183" s="261"/>
      <c r="J1183" s="257"/>
      <c r="K1183" s="257"/>
      <c r="L1183" s="262"/>
      <c r="M1183" s="263"/>
      <c r="N1183" s="264"/>
      <c r="O1183" s="264"/>
      <c r="P1183" s="264"/>
      <c r="Q1183" s="264"/>
      <c r="R1183" s="264"/>
      <c r="S1183" s="264"/>
      <c r="T1183" s="265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66" t="s">
        <v>178</v>
      </c>
      <c r="AU1183" s="266" t="s">
        <v>85</v>
      </c>
      <c r="AV1183" s="14" t="s">
        <v>85</v>
      </c>
      <c r="AW1183" s="14" t="s">
        <v>32</v>
      </c>
      <c r="AX1183" s="14" t="s">
        <v>76</v>
      </c>
      <c r="AY1183" s="266" t="s">
        <v>168</v>
      </c>
    </row>
    <row r="1184" s="14" customFormat="1">
      <c r="A1184" s="14"/>
      <c r="B1184" s="256"/>
      <c r="C1184" s="257"/>
      <c r="D1184" s="241" t="s">
        <v>178</v>
      </c>
      <c r="E1184" s="258" t="s">
        <v>1</v>
      </c>
      <c r="F1184" s="259" t="s">
        <v>2049</v>
      </c>
      <c r="G1184" s="257"/>
      <c r="H1184" s="260">
        <v>1</v>
      </c>
      <c r="I1184" s="261"/>
      <c r="J1184" s="257"/>
      <c r="K1184" s="257"/>
      <c r="L1184" s="262"/>
      <c r="M1184" s="263"/>
      <c r="N1184" s="264"/>
      <c r="O1184" s="264"/>
      <c r="P1184" s="264"/>
      <c r="Q1184" s="264"/>
      <c r="R1184" s="264"/>
      <c r="S1184" s="264"/>
      <c r="T1184" s="265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66" t="s">
        <v>178</v>
      </c>
      <c r="AU1184" s="266" t="s">
        <v>85</v>
      </c>
      <c r="AV1184" s="14" t="s">
        <v>85</v>
      </c>
      <c r="AW1184" s="14" t="s">
        <v>32</v>
      </c>
      <c r="AX1184" s="14" t="s">
        <v>76</v>
      </c>
      <c r="AY1184" s="266" t="s">
        <v>168</v>
      </c>
    </row>
    <row r="1185" s="14" customFormat="1">
      <c r="A1185" s="14"/>
      <c r="B1185" s="256"/>
      <c r="C1185" s="257"/>
      <c r="D1185" s="241" t="s">
        <v>178</v>
      </c>
      <c r="E1185" s="258" t="s">
        <v>1</v>
      </c>
      <c r="F1185" s="259" t="s">
        <v>2050</v>
      </c>
      <c r="G1185" s="257"/>
      <c r="H1185" s="260">
        <v>1</v>
      </c>
      <c r="I1185" s="261"/>
      <c r="J1185" s="257"/>
      <c r="K1185" s="257"/>
      <c r="L1185" s="262"/>
      <c r="M1185" s="263"/>
      <c r="N1185" s="264"/>
      <c r="O1185" s="264"/>
      <c r="P1185" s="264"/>
      <c r="Q1185" s="264"/>
      <c r="R1185" s="264"/>
      <c r="S1185" s="264"/>
      <c r="T1185" s="265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66" t="s">
        <v>178</v>
      </c>
      <c r="AU1185" s="266" t="s">
        <v>85</v>
      </c>
      <c r="AV1185" s="14" t="s">
        <v>85</v>
      </c>
      <c r="AW1185" s="14" t="s">
        <v>32</v>
      </c>
      <c r="AX1185" s="14" t="s">
        <v>76</v>
      </c>
      <c r="AY1185" s="266" t="s">
        <v>168</v>
      </c>
    </row>
    <row r="1186" s="15" customFormat="1">
      <c r="A1186" s="15"/>
      <c r="B1186" s="267"/>
      <c r="C1186" s="268"/>
      <c r="D1186" s="241" t="s">
        <v>178</v>
      </c>
      <c r="E1186" s="269" t="s">
        <v>1</v>
      </c>
      <c r="F1186" s="270" t="s">
        <v>183</v>
      </c>
      <c r="G1186" s="268"/>
      <c r="H1186" s="271">
        <v>8</v>
      </c>
      <c r="I1186" s="272"/>
      <c r="J1186" s="268"/>
      <c r="K1186" s="268"/>
      <c r="L1186" s="273"/>
      <c r="M1186" s="274"/>
      <c r="N1186" s="275"/>
      <c r="O1186" s="275"/>
      <c r="P1186" s="275"/>
      <c r="Q1186" s="275"/>
      <c r="R1186" s="275"/>
      <c r="S1186" s="275"/>
      <c r="T1186" s="276"/>
      <c r="U1186" s="15"/>
      <c r="V1186" s="15"/>
      <c r="W1186" s="15"/>
      <c r="X1186" s="15"/>
      <c r="Y1186" s="15"/>
      <c r="Z1186" s="15"/>
      <c r="AA1186" s="15"/>
      <c r="AB1186" s="15"/>
      <c r="AC1186" s="15"/>
      <c r="AD1186" s="15"/>
      <c r="AE1186" s="15"/>
      <c r="AT1186" s="277" t="s">
        <v>178</v>
      </c>
      <c r="AU1186" s="277" t="s">
        <v>85</v>
      </c>
      <c r="AV1186" s="15" t="s">
        <v>174</v>
      </c>
      <c r="AW1186" s="15" t="s">
        <v>32</v>
      </c>
      <c r="AX1186" s="15" t="s">
        <v>83</v>
      </c>
      <c r="AY1186" s="277" t="s">
        <v>168</v>
      </c>
    </row>
    <row r="1187" s="2" customFormat="1" ht="24.15" customHeight="1">
      <c r="A1187" s="39"/>
      <c r="B1187" s="40"/>
      <c r="C1187" s="228" t="s">
        <v>2051</v>
      </c>
      <c r="D1187" s="228" t="s">
        <v>170</v>
      </c>
      <c r="E1187" s="229" t="s">
        <v>2052</v>
      </c>
      <c r="F1187" s="230" t="s">
        <v>2053</v>
      </c>
      <c r="G1187" s="231" t="s">
        <v>1728</v>
      </c>
      <c r="H1187" s="303"/>
      <c r="I1187" s="233"/>
      <c r="J1187" s="234">
        <f>ROUND(I1187*H1187,2)</f>
        <v>0</v>
      </c>
      <c r="K1187" s="230" t="s">
        <v>173</v>
      </c>
      <c r="L1187" s="45"/>
      <c r="M1187" s="235" t="s">
        <v>1</v>
      </c>
      <c r="N1187" s="236" t="s">
        <v>41</v>
      </c>
      <c r="O1187" s="92"/>
      <c r="P1187" s="237">
        <f>O1187*H1187</f>
        <v>0</v>
      </c>
      <c r="Q1187" s="237">
        <v>0</v>
      </c>
      <c r="R1187" s="237">
        <f>Q1187*H1187</f>
        <v>0</v>
      </c>
      <c r="S1187" s="237">
        <v>0</v>
      </c>
      <c r="T1187" s="238">
        <f>S1187*H1187</f>
        <v>0</v>
      </c>
      <c r="U1187" s="39"/>
      <c r="V1187" s="39"/>
      <c r="W1187" s="39"/>
      <c r="X1187" s="39"/>
      <c r="Y1187" s="39"/>
      <c r="Z1187" s="39"/>
      <c r="AA1187" s="39"/>
      <c r="AB1187" s="39"/>
      <c r="AC1187" s="39"/>
      <c r="AD1187" s="39"/>
      <c r="AE1187" s="39"/>
      <c r="AR1187" s="239" t="s">
        <v>298</v>
      </c>
      <c r="AT1187" s="239" t="s">
        <v>170</v>
      </c>
      <c r="AU1187" s="239" t="s">
        <v>85</v>
      </c>
      <c r="AY1187" s="18" t="s">
        <v>168</v>
      </c>
      <c r="BE1187" s="240">
        <f>IF(N1187="základní",J1187,0)</f>
        <v>0</v>
      </c>
      <c r="BF1187" s="240">
        <f>IF(N1187="snížená",J1187,0)</f>
        <v>0</v>
      </c>
      <c r="BG1187" s="240">
        <f>IF(N1187="zákl. přenesená",J1187,0)</f>
        <v>0</v>
      </c>
      <c r="BH1187" s="240">
        <f>IF(N1187="sníž. přenesená",J1187,0)</f>
        <v>0</v>
      </c>
      <c r="BI1187" s="240">
        <f>IF(N1187="nulová",J1187,0)</f>
        <v>0</v>
      </c>
      <c r="BJ1187" s="18" t="s">
        <v>83</v>
      </c>
      <c r="BK1187" s="240">
        <f>ROUND(I1187*H1187,2)</f>
        <v>0</v>
      </c>
      <c r="BL1187" s="18" t="s">
        <v>298</v>
      </c>
      <c r="BM1187" s="239" t="s">
        <v>2054</v>
      </c>
    </row>
    <row r="1188" s="2" customFormat="1">
      <c r="A1188" s="39"/>
      <c r="B1188" s="40"/>
      <c r="C1188" s="41"/>
      <c r="D1188" s="241" t="s">
        <v>176</v>
      </c>
      <c r="E1188" s="41"/>
      <c r="F1188" s="242" t="s">
        <v>2055</v>
      </c>
      <c r="G1188" s="41"/>
      <c r="H1188" s="41"/>
      <c r="I1188" s="243"/>
      <c r="J1188" s="41"/>
      <c r="K1188" s="41"/>
      <c r="L1188" s="45"/>
      <c r="M1188" s="244"/>
      <c r="N1188" s="245"/>
      <c r="O1188" s="92"/>
      <c r="P1188" s="92"/>
      <c r="Q1188" s="92"/>
      <c r="R1188" s="92"/>
      <c r="S1188" s="92"/>
      <c r="T1188" s="93"/>
      <c r="U1188" s="39"/>
      <c r="V1188" s="39"/>
      <c r="W1188" s="39"/>
      <c r="X1188" s="39"/>
      <c r="Y1188" s="39"/>
      <c r="Z1188" s="39"/>
      <c r="AA1188" s="39"/>
      <c r="AB1188" s="39"/>
      <c r="AC1188" s="39"/>
      <c r="AD1188" s="39"/>
      <c r="AE1188" s="39"/>
      <c r="AT1188" s="18" t="s">
        <v>176</v>
      </c>
      <c r="AU1188" s="18" t="s">
        <v>85</v>
      </c>
    </row>
    <row r="1189" s="12" customFormat="1" ht="22.8" customHeight="1">
      <c r="A1189" s="12"/>
      <c r="B1189" s="212"/>
      <c r="C1189" s="213"/>
      <c r="D1189" s="214" t="s">
        <v>75</v>
      </c>
      <c r="E1189" s="226" t="s">
        <v>767</v>
      </c>
      <c r="F1189" s="226" t="s">
        <v>768</v>
      </c>
      <c r="G1189" s="213"/>
      <c r="H1189" s="213"/>
      <c r="I1189" s="216"/>
      <c r="J1189" s="227">
        <f>BK1189</f>
        <v>0</v>
      </c>
      <c r="K1189" s="213"/>
      <c r="L1189" s="218"/>
      <c r="M1189" s="219"/>
      <c r="N1189" s="220"/>
      <c r="O1189" s="220"/>
      <c r="P1189" s="221">
        <f>SUM(P1190:P1223)</f>
        <v>0</v>
      </c>
      <c r="Q1189" s="220"/>
      <c r="R1189" s="221">
        <f>SUM(R1190:R1223)</f>
        <v>0.85690499999999992</v>
      </c>
      <c r="S1189" s="220"/>
      <c r="T1189" s="222">
        <f>SUM(T1190:T1223)</f>
        <v>0</v>
      </c>
      <c r="U1189" s="12"/>
      <c r="V1189" s="12"/>
      <c r="W1189" s="12"/>
      <c r="X1189" s="12"/>
      <c r="Y1189" s="12"/>
      <c r="Z1189" s="12"/>
      <c r="AA1189" s="12"/>
      <c r="AB1189" s="12"/>
      <c r="AC1189" s="12"/>
      <c r="AD1189" s="12"/>
      <c r="AE1189" s="12"/>
      <c r="AR1189" s="223" t="s">
        <v>85</v>
      </c>
      <c r="AT1189" s="224" t="s">
        <v>75</v>
      </c>
      <c r="AU1189" s="224" t="s">
        <v>83</v>
      </c>
      <c r="AY1189" s="223" t="s">
        <v>168</v>
      </c>
      <c r="BK1189" s="225">
        <f>SUM(BK1190:BK1223)</f>
        <v>0</v>
      </c>
    </row>
    <row r="1190" s="2" customFormat="1" ht="33" customHeight="1">
      <c r="A1190" s="39"/>
      <c r="B1190" s="40"/>
      <c r="C1190" s="228" t="s">
        <v>2056</v>
      </c>
      <c r="D1190" s="228" t="s">
        <v>170</v>
      </c>
      <c r="E1190" s="229" t="s">
        <v>2057</v>
      </c>
      <c r="F1190" s="230" t="s">
        <v>2058</v>
      </c>
      <c r="G1190" s="231" t="s">
        <v>272</v>
      </c>
      <c r="H1190" s="232">
        <v>87.599999999999994</v>
      </c>
      <c r="I1190" s="233"/>
      <c r="J1190" s="234">
        <f>ROUND(I1190*H1190,2)</f>
        <v>0</v>
      </c>
      <c r="K1190" s="230" t="s">
        <v>173</v>
      </c>
      <c r="L1190" s="45"/>
      <c r="M1190" s="235" t="s">
        <v>1</v>
      </c>
      <c r="N1190" s="236" t="s">
        <v>41</v>
      </c>
      <c r="O1190" s="92"/>
      <c r="P1190" s="237">
        <f>O1190*H1190</f>
        <v>0</v>
      </c>
      <c r="Q1190" s="237">
        <v>0.0058399999999999997</v>
      </c>
      <c r="R1190" s="237">
        <f>Q1190*H1190</f>
        <v>0.51158399999999993</v>
      </c>
      <c r="S1190" s="237">
        <v>0</v>
      </c>
      <c r="T1190" s="238">
        <f>S1190*H1190</f>
        <v>0</v>
      </c>
      <c r="U1190" s="39"/>
      <c r="V1190" s="39"/>
      <c r="W1190" s="39"/>
      <c r="X1190" s="39"/>
      <c r="Y1190" s="39"/>
      <c r="Z1190" s="39"/>
      <c r="AA1190" s="39"/>
      <c r="AB1190" s="39"/>
      <c r="AC1190" s="39"/>
      <c r="AD1190" s="39"/>
      <c r="AE1190" s="39"/>
      <c r="AR1190" s="239" t="s">
        <v>298</v>
      </c>
      <c r="AT1190" s="239" t="s">
        <v>170</v>
      </c>
      <c r="AU1190" s="239" t="s">
        <v>85</v>
      </c>
      <c r="AY1190" s="18" t="s">
        <v>168</v>
      </c>
      <c r="BE1190" s="240">
        <f>IF(N1190="základní",J1190,0)</f>
        <v>0</v>
      </c>
      <c r="BF1190" s="240">
        <f>IF(N1190="snížená",J1190,0)</f>
        <v>0</v>
      </c>
      <c r="BG1190" s="240">
        <f>IF(N1190="zákl. přenesená",J1190,0)</f>
        <v>0</v>
      </c>
      <c r="BH1190" s="240">
        <f>IF(N1190="sníž. přenesená",J1190,0)</f>
        <v>0</v>
      </c>
      <c r="BI1190" s="240">
        <f>IF(N1190="nulová",J1190,0)</f>
        <v>0</v>
      </c>
      <c r="BJ1190" s="18" t="s">
        <v>83</v>
      </c>
      <c r="BK1190" s="240">
        <f>ROUND(I1190*H1190,2)</f>
        <v>0</v>
      </c>
      <c r="BL1190" s="18" t="s">
        <v>298</v>
      </c>
      <c r="BM1190" s="239" t="s">
        <v>2059</v>
      </c>
    </row>
    <row r="1191" s="2" customFormat="1">
      <c r="A1191" s="39"/>
      <c r="B1191" s="40"/>
      <c r="C1191" s="41"/>
      <c r="D1191" s="241" t="s">
        <v>176</v>
      </c>
      <c r="E1191" s="41"/>
      <c r="F1191" s="242" t="s">
        <v>2060</v>
      </c>
      <c r="G1191" s="41"/>
      <c r="H1191" s="41"/>
      <c r="I1191" s="243"/>
      <c r="J1191" s="41"/>
      <c r="K1191" s="41"/>
      <c r="L1191" s="45"/>
      <c r="M1191" s="244"/>
      <c r="N1191" s="245"/>
      <c r="O1191" s="92"/>
      <c r="P1191" s="92"/>
      <c r="Q1191" s="92"/>
      <c r="R1191" s="92"/>
      <c r="S1191" s="92"/>
      <c r="T1191" s="93"/>
      <c r="U1191" s="39"/>
      <c r="V1191" s="39"/>
      <c r="W1191" s="39"/>
      <c r="X1191" s="39"/>
      <c r="Y1191" s="39"/>
      <c r="Z1191" s="39"/>
      <c r="AA1191" s="39"/>
      <c r="AB1191" s="39"/>
      <c r="AC1191" s="39"/>
      <c r="AD1191" s="39"/>
      <c r="AE1191" s="39"/>
      <c r="AT1191" s="18" t="s">
        <v>176</v>
      </c>
      <c r="AU1191" s="18" t="s">
        <v>85</v>
      </c>
    </row>
    <row r="1192" s="13" customFormat="1">
      <c r="A1192" s="13"/>
      <c r="B1192" s="246"/>
      <c r="C1192" s="247"/>
      <c r="D1192" s="241" t="s">
        <v>178</v>
      </c>
      <c r="E1192" s="248" t="s">
        <v>1</v>
      </c>
      <c r="F1192" s="249" t="s">
        <v>2061</v>
      </c>
      <c r="G1192" s="247"/>
      <c r="H1192" s="248" t="s">
        <v>1</v>
      </c>
      <c r="I1192" s="250"/>
      <c r="J1192" s="247"/>
      <c r="K1192" s="247"/>
      <c r="L1192" s="251"/>
      <c r="M1192" s="252"/>
      <c r="N1192" s="253"/>
      <c r="O1192" s="253"/>
      <c r="P1192" s="253"/>
      <c r="Q1192" s="253"/>
      <c r="R1192" s="253"/>
      <c r="S1192" s="253"/>
      <c r="T1192" s="254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55" t="s">
        <v>178</v>
      </c>
      <c r="AU1192" s="255" t="s">
        <v>85</v>
      </c>
      <c r="AV1192" s="13" t="s">
        <v>83</v>
      </c>
      <c r="AW1192" s="13" t="s">
        <v>32</v>
      </c>
      <c r="AX1192" s="13" t="s">
        <v>76</v>
      </c>
      <c r="AY1192" s="255" t="s">
        <v>168</v>
      </c>
    </row>
    <row r="1193" s="14" customFormat="1">
      <c r="A1193" s="14"/>
      <c r="B1193" s="256"/>
      <c r="C1193" s="257"/>
      <c r="D1193" s="241" t="s">
        <v>178</v>
      </c>
      <c r="E1193" s="258" t="s">
        <v>1</v>
      </c>
      <c r="F1193" s="259" t="s">
        <v>2062</v>
      </c>
      <c r="G1193" s="257"/>
      <c r="H1193" s="260">
        <v>87.599999999999994</v>
      </c>
      <c r="I1193" s="261"/>
      <c r="J1193" s="257"/>
      <c r="K1193" s="257"/>
      <c r="L1193" s="262"/>
      <c r="M1193" s="263"/>
      <c r="N1193" s="264"/>
      <c r="O1193" s="264"/>
      <c r="P1193" s="264"/>
      <c r="Q1193" s="264"/>
      <c r="R1193" s="264"/>
      <c r="S1193" s="264"/>
      <c r="T1193" s="265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66" t="s">
        <v>178</v>
      </c>
      <c r="AU1193" s="266" t="s">
        <v>85</v>
      </c>
      <c r="AV1193" s="14" t="s">
        <v>85</v>
      </c>
      <c r="AW1193" s="14" t="s">
        <v>32</v>
      </c>
      <c r="AX1193" s="14" t="s">
        <v>76</v>
      </c>
      <c r="AY1193" s="266" t="s">
        <v>168</v>
      </c>
    </row>
    <row r="1194" s="15" customFormat="1">
      <c r="A1194" s="15"/>
      <c r="B1194" s="267"/>
      <c r="C1194" s="268"/>
      <c r="D1194" s="241" t="s">
        <v>178</v>
      </c>
      <c r="E1194" s="269" t="s">
        <v>1</v>
      </c>
      <c r="F1194" s="270" t="s">
        <v>183</v>
      </c>
      <c r="G1194" s="268"/>
      <c r="H1194" s="271">
        <v>87.599999999999994</v>
      </c>
      <c r="I1194" s="272"/>
      <c r="J1194" s="268"/>
      <c r="K1194" s="268"/>
      <c r="L1194" s="273"/>
      <c r="M1194" s="274"/>
      <c r="N1194" s="275"/>
      <c r="O1194" s="275"/>
      <c r="P1194" s="275"/>
      <c r="Q1194" s="275"/>
      <c r="R1194" s="275"/>
      <c r="S1194" s="275"/>
      <c r="T1194" s="276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T1194" s="277" t="s">
        <v>178</v>
      </c>
      <c r="AU1194" s="277" t="s">
        <v>85</v>
      </c>
      <c r="AV1194" s="15" t="s">
        <v>174</v>
      </c>
      <c r="AW1194" s="15" t="s">
        <v>32</v>
      </c>
      <c r="AX1194" s="15" t="s">
        <v>83</v>
      </c>
      <c r="AY1194" s="277" t="s">
        <v>168</v>
      </c>
    </row>
    <row r="1195" s="2" customFormat="1" ht="24.15" customHeight="1">
      <c r="A1195" s="39"/>
      <c r="B1195" s="40"/>
      <c r="C1195" s="228" t="s">
        <v>2063</v>
      </c>
      <c r="D1195" s="228" t="s">
        <v>170</v>
      </c>
      <c r="E1195" s="229" t="s">
        <v>2064</v>
      </c>
      <c r="F1195" s="230" t="s">
        <v>2065</v>
      </c>
      <c r="G1195" s="231" t="s">
        <v>272</v>
      </c>
      <c r="H1195" s="232">
        <v>109.09999999999999</v>
      </c>
      <c r="I1195" s="233"/>
      <c r="J1195" s="234">
        <f>ROUND(I1195*H1195,2)</f>
        <v>0</v>
      </c>
      <c r="K1195" s="230" t="s">
        <v>173</v>
      </c>
      <c r="L1195" s="45"/>
      <c r="M1195" s="235" t="s">
        <v>1</v>
      </c>
      <c r="N1195" s="236" t="s">
        <v>41</v>
      </c>
      <c r="O1195" s="92"/>
      <c r="P1195" s="237">
        <f>O1195*H1195</f>
        <v>0</v>
      </c>
      <c r="Q1195" s="237">
        <v>0.0022599999999999999</v>
      </c>
      <c r="R1195" s="237">
        <f>Q1195*H1195</f>
        <v>0.24656599999999998</v>
      </c>
      <c r="S1195" s="237">
        <v>0</v>
      </c>
      <c r="T1195" s="238">
        <f>S1195*H1195</f>
        <v>0</v>
      </c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39"/>
      <c r="AR1195" s="239" t="s">
        <v>298</v>
      </c>
      <c r="AT1195" s="239" t="s">
        <v>170</v>
      </c>
      <c r="AU1195" s="239" t="s">
        <v>85</v>
      </c>
      <c r="AY1195" s="18" t="s">
        <v>168</v>
      </c>
      <c r="BE1195" s="240">
        <f>IF(N1195="základní",J1195,0)</f>
        <v>0</v>
      </c>
      <c r="BF1195" s="240">
        <f>IF(N1195="snížená",J1195,0)</f>
        <v>0</v>
      </c>
      <c r="BG1195" s="240">
        <f>IF(N1195="zákl. přenesená",J1195,0)</f>
        <v>0</v>
      </c>
      <c r="BH1195" s="240">
        <f>IF(N1195="sníž. přenesená",J1195,0)</f>
        <v>0</v>
      </c>
      <c r="BI1195" s="240">
        <f>IF(N1195="nulová",J1195,0)</f>
        <v>0</v>
      </c>
      <c r="BJ1195" s="18" t="s">
        <v>83</v>
      </c>
      <c r="BK1195" s="240">
        <f>ROUND(I1195*H1195,2)</f>
        <v>0</v>
      </c>
      <c r="BL1195" s="18" t="s">
        <v>298</v>
      </c>
      <c r="BM1195" s="239" t="s">
        <v>2066</v>
      </c>
    </row>
    <row r="1196" s="2" customFormat="1">
      <c r="A1196" s="39"/>
      <c r="B1196" s="40"/>
      <c r="C1196" s="41"/>
      <c r="D1196" s="241" t="s">
        <v>176</v>
      </c>
      <c r="E1196" s="41"/>
      <c r="F1196" s="242" t="s">
        <v>2067</v>
      </c>
      <c r="G1196" s="41"/>
      <c r="H1196" s="41"/>
      <c r="I1196" s="243"/>
      <c r="J1196" s="41"/>
      <c r="K1196" s="41"/>
      <c r="L1196" s="45"/>
      <c r="M1196" s="244"/>
      <c r="N1196" s="245"/>
      <c r="O1196" s="92"/>
      <c r="P1196" s="92"/>
      <c r="Q1196" s="92"/>
      <c r="R1196" s="92"/>
      <c r="S1196" s="92"/>
      <c r="T1196" s="93"/>
      <c r="U1196" s="39"/>
      <c r="V1196" s="39"/>
      <c r="W1196" s="39"/>
      <c r="X1196" s="39"/>
      <c r="Y1196" s="39"/>
      <c r="Z1196" s="39"/>
      <c r="AA1196" s="39"/>
      <c r="AB1196" s="39"/>
      <c r="AC1196" s="39"/>
      <c r="AD1196" s="39"/>
      <c r="AE1196" s="39"/>
      <c r="AT1196" s="18" t="s">
        <v>176</v>
      </c>
      <c r="AU1196" s="18" t="s">
        <v>85</v>
      </c>
    </row>
    <row r="1197" s="13" customFormat="1">
      <c r="A1197" s="13"/>
      <c r="B1197" s="246"/>
      <c r="C1197" s="247"/>
      <c r="D1197" s="241" t="s">
        <v>178</v>
      </c>
      <c r="E1197" s="248" t="s">
        <v>1</v>
      </c>
      <c r="F1197" s="249" t="s">
        <v>2068</v>
      </c>
      <c r="G1197" s="247"/>
      <c r="H1197" s="248" t="s">
        <v>1</v>
      </c>
      <c r="I1197" s="250"/>
      <c r="J1197" s="247"/>
      <c r="K1197" s="247"/>
      <c r="L1197" s="251"/>
      <c r="M1197" s="252"/>
      <c r="N1197" s="253"/>
      <c r="O1197" s="253"/>
      <c r="P1197" s="253"/>
      <c r="Q1197" s="253"/>
      <c r="R1197" s="253"/>
      <c r="S1197" s="253"/>
      <c r="T1197" s="254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55" t="s">
        <v>178</v>
      </c>
      <c r="AU1197" s="255" t="s">
        <v>85</v>
      </c>
      <c r="AV1197" s="13" t="s">
        <v>83</v>
      </c>
      <c r="AW1197" s="13" t="s">
        <v>32</v>
      </c>
      <c r="AX1197" s="13" t="s">
        <v>76</v>
      </c>
      <c r="AY1197" s="255" t="s">
        <v>168</v>
      </c>
    </row>
    <row r="1198" s="14" customFormat="1">
      <c r="A1198" s="14"/>
      <c r="B1198" s="256"/>
      <c r="C1198" s="257"/>
      <c r="D1198" s="241" t="s">
        <v>178</v>
      </c>
      <c r="E1198" s="258" t="s">
        <v>1</v>
      </c>
      <c r="F1198" s="259" t="s">
        <v>2069</v>
      </c>
      <c r="G1198" s="257"/>
      <c r="H1198" s="260">
        <v>0.59999999999999998</v>
      </c>
      <c r="I1198" s="261"/>
      <c r="J1198" s="257"/>
      <c r="K1198" s="257"/>
      <c r="L1198" s="262"/>
      <c r="M1198" s="263"/>
      <c r="N1198" s="264"/>
      <c r="O1198" s="264"/>
      <c r="P1198" s="264"/>
      <c r="Q1198" s="264"/>
      <c r="R1198" s="264"/>
      <c r="S1198" s="264"/>
      <c r="T1198" s="265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66" t="s">
        <v>178</v>
      </c>
      <c r="AU1198" s="266" t="s">
        <v>85</v>
      </c>
      <c r="AV1198" s="14" t="s">
        <v>85</v>
      </c>
      <c r="AW1198" s="14" t="s">
        <v>32</v>
      </c>
      <c r="AX1198" s="14" t="s">
        <v>76</v>
      </c>
      <c r="AY1198" s="266" t="s">
        <v>168</v>
      </c>
    </row>
    <row r="1199" s="14" customFormat="1">
      <c r="A1199" s="14"/>
      <c r="B1199" s="256"/>
      <c r="C1199" s="257"/>
      <c r="D1199" s="241" t="s">
        <v>178</v>
      </c>
      <c r="E1199" s="258" t="s">
        <v>1</v>
      </c>
      <c r="F1199" s="259" t="s">
        <v>2070</v>
      </c>
      <c r="G1199" s="257"/>
      <c r="H1199" s="260">
        <v>4.7999999999999998</v>
      </c>
      <c r="I1199" s="261"/>
      <c r="J1199" s="257"/>
      <c r="K1199" s="257"/>
      <c r="L1199" s="262"/>
      <c r="M1199" s="263"/>
      <c r="N1199" s="264"/>
      <c r="O1199" s="264"/>
      <c r="P1199" s="264"/>
      <c r="Q1199" s="264"/>
      <c r="R1199" s="264"/>
      <c r="S1199" s="264"/>
      <c r="T1199" s="265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66" t="s">
        <v>178</v>
      </c>
      <c r="AU1199" s="266" t="s">
        <v>85</v>
      </c>
      <c r="AV1199" s="14" t="s">
        <v>85</v>
      </c>
      <c r="AW1199" s="14" t="s">
        <v>32</v>
      </c>
      <c r="AX1199" s="14" t="s">
        <v>76</v>
      </c>
      <c r="AY1199" s="266" t="s">
        <v>168</v>
      </c>
    </row>
    <row r="1200" s="14" customFormat="1">
      <c r="A1200" s="14"/>
      <c r="B1200" s="256"/>
      <c r="C1200" s="257"/>
      <c r="D1200" s="241" t="s">
        <v>178</v>
      </c>
      <c r="E1200" s="258" t="s">
        <v>1</v>
      </c>
      <c r="F1200" s="259" t="s">
        <v>2071</v>
      </c>
      <c r="G1200" s="257"/>
      <c r="H1200" s="260">
        <v>2.3999999999999999</v>
      </c>
      <c r="I1200" s="261"/>
      <c r="J1200" s="257"/>
      <c r="K1200" s="257"/>
      <c r="L1200" s="262"/>
      <c r="M1200" s="263"/>
      <c r="N1200" s="264"/>
      <c r="O1200" s="264"/>
      <c r="P1200" s="264"/>
      <c r="Q1200" s="264"/>
      <c r="R1200" s="264"/>
      <c r="S1200" s="264"/>
      <c r="T1200" s="265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66" t="s">
        <v>178</v>
      </c>
      <c r="AU1200" s="266" t="s">
        <v>85</v>
      </c>
      <c r="AV1200" s="14" t="s">
        <v>85</v>
      </c>
      <c r="AW1200" s="14" t="s">
        <v>32</v>
      </c>
      <c r="AX1200" s="14" t="s">
        <v>76</v>
      </c>
      <c r="AY1200" s="266" t="s">
        <v>168</v>
      </c>
    </row>
    <row r="1201" s="14" customFormat="1">
      <c r="A1201" s="14"/>
      <c r="B1201" s="256"/>
      <c r="C1201" s="257"/>
      <c r="D1201" s="241" t="s">
        <v>178</v>
      </c>
      <c r="E1201" s="258" t="s">
        <v>1</v>
      </c>
      <c r="F1201" s="259" t="s">
        <v>2072</v>
      </c>
      <c r="G1201" s="257"/>
      <c r="H1201" s="260">
        <v>6</v>
      </c>
      <c r="I1201" s="261"/>
      <c r="J1201" s="257"/>
      <c r="K1201" s="257"/>
      <c r="L1201" s="262"/>
      <c r="M1201" s="263"/>
      <c r="N1201" s="264"/>
      <c r="O1201" s="264"/>
      <c r="P1201" s="264"/>
      <c r="Q1201" s="264"/>
      <c r="R1201" s="264"/>
      <c r="S1201" s="264"/>
      <c r="T1201" s="265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66" t="s">
        <v>178</v>
      </c>
      <c r="AU1201" s="266" t="s">
        <v>85</v>
      </c>
      <c r="AV1201" s="14" t="s">
        <v>85</v>
      </c>
      <c r="AW1201" s="14" t="s">
        <v>32</v>
      </c>
      <c r="AX1201" s="14" t="s">
        <v>76</v>
      </c>
      <c r="AY1201" s="266" t="s">
        <v>168</v>
      </c>
    </row>
    <row r="1202" s="14" customFormat="1">
      <c r="A1202" s="14"/>
      <c r="B1202" s="256"/>
      <c r="C1202" s="257"/>
      <c r="D1202" s="241" t="s">
        <v>178</v>
      </c>
      <c r="E1202" s="258" t="s">
        <v>1</v>
      </c>
      <c r="F1202" s="259" t="s">
        <v>2073</v>
      </c>
      <c r="G1202" s="257"/>
      <c r="H1202" s="260">
        <v>18</v>
      </c>
      <c r="I1202" s="261"/>
      <c r="J1202" s="257"/>
      <c r="K1202" s="257"/>
      <c r="L1202" s="262"/>
      <c r="M1202" s="263"/>
      <c r="N1202" s="264"/>
      <c r="O1202" s="264"/>
      <c r="P1202" s="264"/>
      <c r="Q1202" s="264"/>
      <c r="R1202" s="264"/>
      <c r="S1202" s="264"/>
      <c r="T1202" s="265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T1202" s="266" t="s">
        <v>178</v>
      </c>
      <c r="AU1202" s="266" t="s">
        <v>85</v>
      </c>
      <c r="AV1202" s="14" t="s">
        <v>85</v>
      </c>
      <c r="AW1202" s="14" t="s">
        <v>32</v>
      </c>
      <c r="AX1202" s="14" t="s">
        <v>76</v>
      </c>
      <c r="AY1202" s="266" t="s">
        <v>168</v>
      </c>
    </row>
    <row r="1203" s="14" customFormat="1">
      <c r="A1203" s="14"/>
      <c r="B1203" s="256"/>
      <c r="C1203" s="257"/>
      <c r="D1203" s="241" t="s">
        <v>178</v>
      </c>
      <c r="E1203" s="258" t="s">
        <v>1</v>
      </c>
      <c r="F1203" s="259" t="s">
        <v>2074</v>
      </c>
      <c r="G1203" s="257"/>
      <c r="H1203" s="260">
        <v>10.6</v>
      </c>
      <c r="I1203" s="261"/>
      <c r="J1203" s="257"/>
      <c r="K1203" s="257"/>
      <c r="L1203" s="262"/>
      <c r="M1203" s="263"/>
      <c r="N1203" s="264"/>
      <c r="O1203" s="264"/>
      <c r="P1203" s="264"/>
      <c r="Q1203" s="264"/>
      <c r="R1203" s="264"/>
      <c r="S1203" s="264"/>
      <c r="T1203" s="265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66" t="s">
        <v>178</v>
      </c>
      <c r="AU1203" s="266" t="s">
        <v>85</v>
      </c>
      <c r="AV1203" s="14" t="s">
        <v>85</v>
      </c>
      <c r="AW1203" s="14" t="s">
        <v>32</v>
      </c>
      <c r="AX1203" s="14" t="s">
        <v>76</v>
      </c>
      <c r="AY1203" s="266" t="s">
        <v>168</v>
      </c>
    </row>
    <row r="1204" s="14" customFormat="1">
      <c r="A1204" s="14"/>
      <c r="B1204" s="256"/>
      <c r="C1204" s="257"/>
      <c r="D1204" s="241" t="s">
        <v>178</v>
      </c>
      <c r="E1204" s="258" t="s">
        <v>1</v>
      </c>
      <c r="F1204" s="259" t="s">
        <v>2075</v>
      </c>
      <c r="G1204" s="257"/>
      <c r="H1204" s="260">
        <v>10.199999999999999</v>
      </c>
      <c r="I1204" s="261"/>
      <c r="J1204" s="257"/>
      <c r="K1204" s="257"/>
      <c r="L1204" s="262"/>
      <c r="M1204" s="263"/>
      <c r="N1204" s="264"/>
      <c r="O1204" s="264"/>
      <c r="P1204" s="264"/>
      <c r="Q1204" s="264"/>
      <c r="R1204" s="264"/>
      <c r="S1204" s="264"/>
      <c r="T1204" s="265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66" t="s">
        <v>178</v>
      </c>
      <c r="AU1204" s="266" t="s">
        <v>85</v>
      </c>
      <c r="AV1204" s="14" t="s">
        <v>85</v>
      </c>
      <c r="AW1204" s="14" t="s">
        <v>32</v>
      </c>
      <c r="AX1204" s="14" t="s">
        <v>76</v>
      </c>
      <c r="AY1204" s="266" t="s">
        <v>168</v>
      </c>
    </row>
    <row r="1205" s="14" customFormat="1">
      <c r="A1205" s="14"/>
      <c r="B1205" s="256"/>
      <c r="C1205" s="257"/>
      <c r="D1205" s="241" t="s">
        <v>178</v>
      </c>
      <c r="E1205" s="258" t="s">
        <v>1</v>
      </c>
      <c r="F1205" s="259" t="s">
        <v>2076</v>
      </c>
      <c r="G1205" s="257"/>
      <c r="H1205" s="260">
        <v>12</v>
      </c>
      <c r="I1205" s="261"/>
      <c r="J1205" s="257"/>
      <c r="K1205" s="257"/>
      <c r="L1205" s="262"/>
      <c r="M1205" s="263"/>
      <c r="N1205" s="264"/>
      <c r="O1205" s="264"/>
      <c r="P1205" s="264"/>
      <c r="Q1205" s="264"/>
      <c r="R1205" s="264"/>
      <c r="S1205" s="264"/>
      <c r="T1205" s="265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66" t="s">
        <v>178</v>
      </c>
      <c r="AU1205" s="266" t="s">
        <v>85</v>
      </c>
      <c r="AV1205" s="14" t="s">
        <v>85</v>
      </c>
      <c r="AW1205" s="14" t="s">
        <v>32</v>
      </c>
      <c r="AX1205" s="14" t="s">
        <v>76</v>
      </c>
      <c r="AY1205" s="266" t="s">
        <v>168</v>
      </c>
    </row>
    <row r="1206" s="14" customFormat="1">
      <c r="A1206" s="14"/>
      <c r="B1206" s="256"/>
      <c r="C1206" s="257"/>
      <c r="D1206" s="241" t="s">
        <v>178</v>
      </c>
      <c r="E1206" s="258" t="s">
        <v>1</v>
      </c>
      <c r="F1206" s="259" t="s">
        <v>2077</v>
      </c>
      <c r="G1206" s="257"/>
      <c r="H1206" s="260">
        <v>18</v>
      </c>
      <c r="I1206" s="261"/>
      <c r="J1206" s="257"/>
      <c r="K1206" s="257"/>
      <c r="L1206" s="262"/>
      <c r="M1206" s="263"/>
      <c r="N1206" s="264"/>
      <c r="O1206" s="264"/>
      <c r="P1206" s="264"/>
      <c r="Q1206" s="264"/>
      <c r="R1206" s="264"/>
      <c r="S1206" s="264"/>
      <c r="T1206" s="265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66" t="s">
        <v>178</v>
      </c>
      <c r="AU1206" s="266" t="s">
        <v>85</v>
      </c>
      <c r="AV1206" s="14" t="s">
        <v>85</v>
      </c>
      <c r="AW1206" s="14" t="s">
        <v>32</v>
      </c>
      <c r="AX1206" s="14" t="s">
        <v>76</v>
      </c>
      <c r="AY1206" s="266" t="s">
        <v>168</v>
      </c>
    </row>
    <row r="1207" s="14" customFormat="1">
      <c r="A1207" s="14"/>
      <c r="B1207" s="256"/>
      <c r="C1207" s="257"/>
      <c r="D1207" s="241" t="s">
        <v>178</v>
      </c>
      <c r="E1207" s="258" t="s">
        <v>1</v>
      </c>
      <c r="F1207" s="259" t="s">
        <v>2078</v>
      </c>
      <c r="G1207" s="257"/>
      <c r="H1207" s="260">
        <v>11.800000000000001</v>
      </c>
      <c r="I1207" s="261"/>
      <c r="J1207" s="257"/>
      <c r="K1207" s="257"/>
      <c r="L1207" s="262"/>
      <c r="M1207" s="263"/>
      <c r="N1207" s="264"/>
      <c r="O1207" s="264"/>
      <c r="P1207" s="264"/>
      <c r="Q1207" s="264"/>
      <c r="R1207" s="264"/>
      <c r="S1207" s="264"/>
      <c r="T1207" s="265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66" t="s">
        <v>178</v>
      </c>
      <c r="AU1207" s="266" t="s">
        <v>85</v>
      </c>
      <c r="AV1207" s="14" t="s">
        <v>85</v>
      </c>
      <c r="AW1207" s="14" t="s">
        <v>32</v>
      </c>
      <c r="AX1207" s="14" t="s">
        <v>76</v>
      </c>
      <c r="AY1207" s="266" t="s">
        <v>168</v>
      </c>
    </row>
    <row r="1208" s="14" customFormat="1">
      <c r="A1208" s="14"/>
      <c r="B1208" s="256"/>
      <c r="C1208" s="257"/>
      <c r="D1208" s="241" t="s">
        <v>178</v>
      </c>
      <c r="E1208" s="258" t="s">
        <v>1</v>
      </c>
      <c r="F1208" s="259" t="s">
        <v>2079</v>
      </c>
      <c r="G1208" s="257"/>
      <c r="H1208" s="260">
        <v>14.699999999999999</v>
      </c>
      <c r="I1208" s="261"/>
      <c r="J1208" s="257"/>
      <c r="K1208" s="257"/>
      <c r="L1208" s="262"/>
      <c r="M1208" s="263"/>
      <c r="N1208" s="264"/>
      <c r="O1208" s="264"/>
      <c r="P1208" s="264"/>
      <c r="Q1208" s="264"/>
      <c r="R1208" s="264"/>
      <c r="S1208" s="264"/>
      <c r="T1208" s="265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66" t="s">
        <v>178</v>
      </c>
      <c r="AU1208" s="266" t="s">
        <v>85</v>
      </c>
      <c r="AV1208" s="14" t="s">
        <v>85</v>
      </c>
      <c r="AW1208" s="14" t="s">
        <v>32</v>
      </c>
      <c r="AX1208" s="14" t="s">
        <v>76</v>
      </c>
      <c r="AY1208" s="266" t="s">
        <v>168</v>
      </c>
    </row>
    <row r="1209" s="15" customFormat="1">
      <c r="A1209" s="15"/>
      <c r="B1209" s="267"/>
      <c r="C1209" s="268"/>
      <c r="D1209" s="241" t="s">
        <v>178</v>
      </c>
      <c r="E1209" s="269" t="s">
        <v>1</v>
      </c>
      <c r="F1209" s="270" t="s">
        <v>183</v>
      </c>
      <c r="G1209" s="268"/>
      <c r="H1209" s="271">
        <v>109.09999999999999</v>
      </c>
      <c r="I1209" s="272"/>
      <c r="J1209" s="268"/>
      <c r="K1209" s="268"/>
      <c r="L1209" s="273"/>
      <c r="M1209" s="274"/>
      <c r="N1209" s="275"/>
      <c r="O1209" s="275"/>
      <c r="P1209" s="275"/>
      <c r="Q1209" s="275"/>
      <c r="R1209" s="275"/>
      <c r="S1209" s="275"/>
      <c r="T1209" s="276"/>
      <c r="U1209" s="15"/>
      <c r="V1209" s="15"/>
      <c r="W1209" s="15"/>
      <c r="X1209" s="15"/>
      <c r="Y1209" s="15"/>
      <c r="Z1209" s="15"/>
      <c r="AA1209" s="15"/>
      <c r="AB1209" s="15"/>
      <c r="AC1209" s="15"/>
      <c r="AD1209" s="15"/>
      <c r="AE1209" s="15"/>
      <c r="AT1209" s="277" t="s">
        <v>178</v>
      </c>
      <c r="AU1209" s="277" t="s">
        <v>85</v>
      </c>
      <c r="AV1209" s="15" t="s">
        <v>174</v>
      </c>
      <c r="AW1209" s="15" t="s">
        <v>32</v>
      </c>
      <c r="AX1209" s="15" t="s">
        <v>83</v>
      </c>
      <c r="AY1209" s="277" t="s">
        <v>168</v>
      </c>
    </row>
    <row r="1210" s="2" customFormat="1" ht="21.75" customHeight="1">
      <c r="A1210" s="39"/>
      <c r="B1210" s="40"/>
      <c r="C1210" s="228" t="s">
        <v>2080</v>
      </c>
      <c r="D1210" s="228" t="s">
        <v>170</v>
      </c>
      <c r="E1210" s="229" t="s">
        <v>2081</v>
      </c>
      <c r="F1210" s="230" t="s">
        <v>2082</v>
      </c>
      <c r="G1210" s="231" t="s">
        <v>272</v>
      </c>
      <c r="H1210" s="232">
        <v>6.6500000000000004</v>
      </c>
      <c r="I1210" s="233"/>
      <c r="J1210" s="234">
        <f>ROUND(I1210*H1210,2)</f>
        <v>0</v>
      </c>
      <c r="K1210" s="230" t="s">
        <v>173</v>
      </c>
      <c r="L1210" s="45"/>
      <c r="M1210" s="235" t="s">
        <v>1</v>
      </c>
      <c r="N1210" s="236" t="s">
        <v>41</v>
      </c>
      <c r="O1210" s="92"/>
      <c r="P1210" s="237">
        <f>O1210*H1210</f>
        <v>0</v>
      </c>
      <c r="Q1210" s="237">
        <v>0.00175</v>
      </c>
      <c r="R1210" s="237">
        <f>Q1210*H1210</f>
        <v>0.0116375</v>
      </c>
      <c r="S1210" s="237">
        <v>0</v>
      </c>
      <c r="T1210" s="238">
        <f>S1210*H1210</f>
        <v>0</v>
      </c>
      <c r="U1210" s="39"/>
      <c r="V1210" s="39"/>
      <c r="W1210" s="39"/>
      <c r="X1210" s="39"/>
      <c r="Y1210" s="39"/>
      <c r="Z1210" s="39"/>
      <c r="AA1210" s="39"/>
      <c r="AB1210" s="39"/>
      <c r="AC1210" s="39"/>
      <c r="AD1210" s="39"/>
      <c r="AE1210" s="39"/>
      <c r="AR1210" s="239" t="s">
        <v>298</v>
      </c>
      <c r="AT1210" s="239" t="s">
        <v>170</v>
      </c>
      <c r="AU1210" s="239" t="s">
        <v>85</v>
      </c>
      <c r="AY1210" s="18" t="s">
        <v>168</v>
      </c>
      <c r="BE1210" s="240">
        <f>IF(N1210="základní",J1210,0)</f>
        <v>0</v>
      </c>
      <c r="BF1210" s="240">
        <f>IF(N1210="snížená",J1210,0)</f>
        <v>0</v>
      </c>
      <c r="BG1210" s="240">
        <f>IF(N1210="zákl. přenesená",J1210,0)</f>
        <v>0</v>
      </c>
      <c r="BH1210" s="240">
        <f>IF(N1210="sníž. přenesená",J1210,0)</f>
        <v>0</v>
      </c>
      <c r="BI1210" s="240">
        <f>IF(N1210="nulová",J1210,0)</f>
        <v>0</v>
      </c>
      <c r="BJ1210" s="18" t="s">
        <v>83</v>
      </c>
      <c r="BK1210" s="240">
        <f>ROUND(I1210*H1210,2)</f>
        <v>0</v>
      </c>
      <c r="BL1210" s="18" t="s">
        <v>298</v>
      </c>
      <c r="BM1210" s="239" t="s">
        <v>2083</v>
      </c>
    </row>
    <row r="1211" s="2" customFormat="1">
      <c r="A1211" s="39"/>
      <c r="B1211" s="40"/>
      <c r="C1211" s="41"/>
      <c r="D1211" s="241" t="s">
        <v>176</v>
      </c>
      <c r="E1211" s="41"/>
      <c r="F1211" s="242" t="s">
        <v>2084</v>
      </c>
      <c r="G1211" s="41"/>
      <c r="H1211" s="41"/>
      <c r="I1211" s="243"/>
      <c r="J1211" s="41"/>
      <c r="K1211" s="41"/>
      <c r="L1211" s="45"/>
      <c r="M1211" s="244"/>
      <c r="N1211" s="245"/>
      <c r="O1211" s="92"/>
      <c r="P1211" s="92"/>
      <c r="Q1211" s="92"/>
      <c r="R1211" s="92"/>
      <c r="S1211" s="92"/>
      <c r="T1211" s="93"/>
      <c r="U1211" s="39"/>
      <c r="V1211" s="39"/>
      <c r="W1211" s="39"/>
      <c r="X1211" s="39"/>
      <c r="Y1211" s="39"/>
      <c r="Z1211" s="39"/>
      <c r="AA1211" s="39"/>
      <c r="AB1211" s="39"/>
      <c r="AC1211" s="39"/>
      <c r="AD1211" s="39"/>
      <c r="AE1211" s="39"/>
      <c r="AT1211" s="18" t="s">
        <v>176</v>
      </c>
      <c r="AU1211" s="18" t="s">
        <v>85</v>
      </c>
    </row>
    <row r="1212" s="14" customFormat="1">
      <c r="A1212" s="14"/>
      <c r="B1212" s="256"/>
      <c r="C1212" s="257"/>
      <c r="D1212" s="241" t="s">
        <v>178</v>
      </c>
      <c r="E1212" s="258" t="s">
        <v>1</v>
      </c>
      <c r="F1212" s="259" t="s">
        <v>2085</v>
      </c>
      <c r="G1212" s="257"/>
      <c r="H1212" s="260">
        <v>6.6500000000000004</v>
      </c>
      <c r="I1212" s="261"/>
      <c r="J1212" s="257"/>
      <c r="K1212" s="257"/>
      <c r="L1212" s="262"/>
      <c r="M1212" s="263"/>
      <c r="N1212" s="264"/>
      <c r="O1212" s="264"/>
      <c r="P1212" s="264"/>
      <c r="Q1212" s="264"/>
      <c r="R1212" s="264"/>
      <c r="S1212" s="264"/>
      <c r="T1212" s="265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266" t="s">
        <v>178</v>
      </c>
      <c r="AU1212" s="266" t="s">
        <v>85</v>
      </c>
      <c r="AV1212" s="14" t="s">
        <v>85</v>
      </c>
      <c r="AW1212" s="14" t="s">
        <v>32</v>
      </c>
      <c r="AX1212" s="14" t="s">
        <v>76</v>
      </c>
      <c r="AY1212" s="266" t="s">
        <v>168</v>
      </c>
    </row>
    <row r="1213" s="15" customFormat="1">
      <c r="A1213" s="15"/>
      <c r="B1213" s="267"/>
      <c r="C1213" s="268"/>
      <c r="D1213" s="241" t="s">
        <v>178</v>
      </c>
      <c r="E1213" s="269" t="s">
        <v>1</v>
      </c>
      <c r="F1213" s="270" t="s">
        <v>183</v>
      </c>
      <c r="G1213" s="268"/>
      <c r="H1213" s="271">
        <v>6.6500000000000004</v>
      </c>
      <c r="I1213" s="272"/>
      <c r="J1213" s="268"/>
      <c r="K1213" s="268"/>
      <c r="L1213" s="273"/>
      <c r="M1213" s="274"/>
      <c r="N1213" s="275"/>
      <c r="O1213" s="275"/>
      <c r="P1213" s="275"/>
      <c r="Q1213" s="275"/>
      <c r="R1213" s="275"/>
      <c r="S1213" s="275"/>
      <c r="T1213" s="276"/>
      <c r="U1213" s="15"/>
      <c r="V1213" s="15"/>
      <c r="W1213" s="15"/>
      <c r="X1213" s="15"/>
      <c r="Y1213" s="15"/>
      <c r="Z1213" s="15"/>
      <c r="AA1213" s="15"/>
      <c r="AB1213" s="15"/>
      <c r="AC1213" s="15"/>
      <c r="AD1213" s="15"/>
      <c r="AE1213" s="15"/>
      <c r="AT1213" s="277" t="s">
        <v>178</v>
      </c>
      <c r="AU1213" s="277" t="s">
        <v>85</v>
      </c>
      <c r="AV1213" s="15" t="s">
        <v>174</v>
      </c>
      <c r="AW1213" s="15" t="s">
        <v>32</v>
      </c>
      <c r="AX1213" s="15" t="s">
        <v>83</v>
      </c>
      <c r="AY1213" s="277" t="s">
        <v>168</v>
      </c>
    </row>
    <row r="1214" s="2" customFormat="1" ht="24.15" customHeight="1">
      <c r="A1214" s="39"/>
      <c r="B1214" s="40"/>
      <c r="C1214" s="228" t="s">
        <v>2086</v>
      </c>
      <c r="D1214" s="228" t="s">
        <v>170</v>
      </c>
      <c r="E1214" s="229" t="s">
        <v>2087</v>
      </c>
      <c r="F1214" s="230" t="s">
        <v>2088</v>
      </c>
      <c r="G1214" s="231" t="s">
        <v>272</v>
      </c>
      <c r="H1214" s="232">
        <v>6.6500000000000004</v>
      </c>
      <c r="I1214" s="233"/>
      <c r="J1214" s="234">
        <f>ROUND(I1214*H1214,2)</f>
        <v>0</v>
      </c>
      <c r="K1214" s="230" t="s">
        <v>173</v>
      </c>
      <c r="L1214" s="45"/>
      <c r="M1214" s="235" t="s">
        <v>1</v>
      </c>
      <c r="N1214" s="236" t="s">
        <v>41</v>
      </c>
      <c r="O1214" s="92"/>
      <c r="P1214" s="237">
        <f>O1214*H1214</f>
        <v>0</v>
      </c>
      <c r="Q1214" s="237">
        <v>0.0098499999999999994</v>
      </c>
      <c r="R1214" s="237">
        <f>Q1214*H1214</f>
        <v>0.065502500000000005</v>
      </c>
      <c r="S1214" s="237">
        <v>0</v>
      </c>
      <c r="T1214" s="238">
        <f>S1214*H1214</f>
        <v>0</v>
      </c>
      <c r="U1214" s="39"/>
      <c r="V1214" s="39"/>
      <c r="W1214" s="39"/>
      <c r="X1214" s="39"/>
      <c r="Y1214" s="39"/>
      <c r="Z1214" s="39"/>
      <c r="AA1214" s="39"/>
      <c r="AB1214" s="39"/>
      <c r="AC1214" s="39"/>
      <c r="AD1214" s="39"/>
      <c r="AE1214" s="39"/>
      <c r="AR1214" s="239" t="s">
        <v>298</v>
      </c>
      <c r="AT1214" s="239" t="s">
        <v>170</v>
      </c>
      <c r="AU1214" s="239" t="s">
        <v>85</v>
      </c>
      <c r="AY1214" s="18" t="s">
        <v>168</v>
      </c>
      <c r="BE1214" s="240">
        <f>IF(N1214="základní",J1214,0)</f>
        <v>0</v>
      </c>
      <c r="BF1214" s="240">
        <f>IF(N1214="snížená",J1214,0)</f>
        <v>0</v>
      </c>
      <c r="BG1214" s="240">
        <f>IF(N1214="zákl. přenesená",J1214,0)</f>
        <v>0</v>
      </c>
      <c r="BH1214" s="240">
        <f>IF(N1214="sníž. přenesená",J1214,0)</f>
        <v>0</v>
      </c>
      <c r="BI1214" s="240">
        <f>IF(N1214="nulová",J1214,0)</f>
        <v>0</v>
      </c>
      <c r="BJ1214" s="18" t="s">
        <v>83</v>
      </c>
      <c r="BK1214" s="240">
        <f>ROUND(I1214*H1214,2)</f>
        <v>0</v>
      </c>
      <c r="BL1214" s="18" t="s">
        <v>298</v>
      </c>
      <c r="BM1214" s="239" t="s">
        <v>2089</v>
      </c>
    </row>
    <row r="1215" s="2" customFormat="1">
      <c r="A1215" s="39"/>
      <c r="B1215" s="40"/>
      <c r="C1215" s="41"/>
      <c r="D1215" s="241" t="s">
        <v>176</v>
      </c>
      <c r="E1215" s="41"/>
      <c r="F1215" s="242" t="s">
        <v>2090</v>
      </c>
      <c r="G1215" s="41"/>
      <c r="H1215" s="41"/>
      <c r="I1215" s="243"/>
      <c r="J1215" s="41"/>
      <c r="K1215" s="41"/>
      <c r="L1215" s="45"/>
      <c r="M1215" s="244"/>
      <c r="N1215" s="245"/>
      <c r="O1215" s="92"/>
      <c r="P1215" s="92"/>
      <c r="Q1215" s="92"/>
      <c r="R1215" s="92"/>
      <c r="S1215" s="92"/>
      <c r="T1215" s="93"/>
      <c r="U1215" s="39"/>
      <c r="V1215" s="39"/>
      <c r="W1215" s="39"/>
      <c r="X1215" s="39"/>
      <c r="Y1215" s="39"/>
      <c r="Z1215" s="39"/>
      <c r="AA1215" s="39"/>
      <c r="AB1215" s="39"/>
      <c r="AC1215" s="39"/>
      <c r="AD1215" s="39"/>
      <c r="AE1215" s="39"/>
      <c r="AT1215" s="18" t="s">
        <v>176</v>
      </c>
      <c r="AU1215" s="18" t="s">
        <v>85</v>
      </c>
    </row>
    <row r="1216" s="14" customFormat="1">
      <c r="A1216" s="14"/>
      <c r="B1216" s="256"/>
      <c r="C1216" s="257"/>
      <c r="D1216" s="241" t="s">
        <v>178</v>
      </c>
      <c r="E1216" s="258" t="s">
        <v>1</v>
      </c>
      <c r="F1216" s="259" t="s">
        <v>2091</v>
      </c>
      <c r="G1216" s="257"/>
      <c r="H1216" s="260">
        <v>6.6500000000000004</v>
      </c>
      <c r="I1216" s="261"/>
      <c r="J1216" s="257"/>
      <c r="K1216" s="257"/>
      <c r="L1216" s="262"/>
      <c r="M1216" s="263"/>
      <c r="N1216" s="264"/>
      <c r="O1216" s="264"/>
      <c r="P1216" s="264"/>
      <c r="Q1216" s="264"/>
      <c r="R1216" s="264"/>
      <c r="S1216" s="264"/>
      <c r="T1216" s="265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66" t="s">
        <v>178</v>
      </c>
      <c r="AU1216" s="266" t="s">
        <v>85</v>
      </c>
      <c r="AV1216" s="14" t="s">
        <v>85</v>
      </c>
      <c r="AW1216" s="14" t="s">
        <v>32</v>
      </c>
      <c r="AX1216" s="14" t="s">
        <v>76</v>
      </c>
      <c r="AY1216" s="266" t="s">
        <v>168</v>
      </c>
    </row>
    <row r="1217" s="15" customFormat="1">
      <c r="A1217" s="15"/>
      <c r="B1217" s="267"/>
      <c r="C1217" s="268"/>
      <c r="D1217" s="241" t="s">
        <v>178</v>
      </c>
      <c r="E1217" s="269" t="s">
        <v>1</v>
      </c>
      <c r="F1217" s="270" t="s">
        <v>183</v>
      </c>
      <c r="G1217" s="268"/>
      <c r="H1217" s="271">
        <v>6.6500000000000004</v>
      </c>
      <c r="I1217" s="272"/>
      <c r="J1217" s="268"/>
      <c r="K1217" s="268"/>
      <c r="L1217" s="273"/>
      <c r="M1217" s="274"/>
      <c r="N1217" s="275"/>
      <c r="O1217" s="275"/>
      <c r="P1217" s="275"/>
      <c r="Q1217" s="275"/>
      <c r="R1217" s="275"/>
      <c r="S1217" s="275"/>
      <c r="T1217" s="276"/>
      <c r="U1217" s="15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T1217" s="277" t="s">
        <v>178</v>
      </c>
      <c r="AU1217" s="277" t="s">
        <v>85</v>
      </c>
      <c r="AV1217" s="15" t="s">
        <v>174</v>
      </c>
      <c r="AW1217" s="15" t="s">
        <v>32</v>
      </c>
      <c r="AX1217" s="15" t="s">
        <v>83</v>
      </c>
      <c r="AY1217" s="277" t="s">
        <v>168</v>
      </c>
    </row>
    <row r="1218" s="2" customFormat="1" ht="24.15" customHeight="1">
      <c r="A1218" s="39"/>
      <c r="B1218" s="40"/>
      <c r="C1218" s="228" t="s">
        <v>2092</v>
      </c>
      <c r="D1218" s="228" t="s">
        <v>170</v>
      </c>
      <c r="E1218" s="229" t="s">
        <v>2093</v>
      </c>
      <c r="F1218" s="230" t="s">
        <v>2094</v>
      </c>
      <c r="G1218" s="231" t="s">
        <v>272</v>
      </c>
      <c r="H1218" s="232">
        <v>5.5</v>
      </c>
      <c r="I1218" s="233"/>
      <c r="J1218" s="234">
        <f>ROUND(I1218*H1218,2)</f>
        <v>0</v>
      </c>
      <c r="K1218" s="230" t="s">
        <v>173</v>
      </c>
      <c r="L1218" s="45"/>
      <c r="M1218" s="235" t="s">
        <v>1</v>
      </c>
      <c r="N1218" s="236" t="s">
        <v>41</v>
      </c>
      <c r="O1218" s="92"/>
      <c r="P1218" s="237">
        <f>O1218*H1218</f>
        <v>0</v>
      </c>
      <c r="Q1218" s="237">
        <v>0.0039300000000000003</v>
      </c>
      <c r="R1218" s="237">
        <f>Q1218*H1218</f>
        <v>0.021615000000000002</v>
      </c>
      <c r="S1218" s="237">
        <v>0</v>
      </c>
      <c r="T1218" s="238">
        <f>S1218*H1218</f>
        <v>0</v>
      </c>
      <c r="U1218" s="39"/>
      <c r="V1218" s="39"/>
      <c r="W1218" s="39"/>
      <c r="X1218" s="39"/>
      <c r="Y1218" s="39"/>
      <c r="Z1218" s="39"/>
      <c r="AA1218" s="39"/>
      <c r="AB1218" s="39"/>
      <c r="AC1218" s="39"/>
      <c r="AD1218" s="39"/>
      <c r="AE1218" s="39"/>
      <c r="AR1218" s="239" t="s">
        <v>298</v>
      </c>
      <c r="AT1218" s="239" t="s">
        <v>170</v>
      </c>
      <c r="AU1218" s="239" t="s">
        <v>85</v>
      </c>
      <c r="AY1218" s="18" t="s">
        <v>168</v>
      </c>
      <c r="BE1218" s="240">
        <f>IF(N1218="základní",J1218,0)</f>
        <v>0</v>
      </c>
      <c r="BF1218" s="240">
        <f>IF(N1218="snížená",J1218,0)</f>
        <v>0</v>
      </c>
      <c r="BG1218" s="240">
        <f>IF(N1218="zákl. přenesená",J1218,0)</f>
        <v>0</v>
      </c>
      <c r="BH1218" s="240">
        <f>IF(N1218="sníž. přenesená",J1218,0)</f>
        <v>0</v>
      </c>
      <c r="BI1218" s="240">
        <f>IF(N1218="nulová",J1218,0)</f>
        <v>0</v>
      </c>
      <c r="BJ1218" s="18" t="s">
        <v>83</v>
      </c>
      <c r="BK1218" s="240">
        <f>ROUND(I1218*H1218,2)</f>
        <v>0</v>
      </c>
      <c r="BL1218" s="18" t="s">
        <v>298</v>
      </c>
      <c r="BM1218" s="239" t="s">
        <v>2095</v>
      </c>
    </row>
    <row r="1219" s="2" customFormat="1">
      <c r="A1219" s="39"/>
      <c r="B1219" s="40"/>
      <c r="C1219" s="41"/>
      <c r="D1219" s="241" t="s">
        <v>176</v>
      </c>
      <c r="E1219" s="41"/>
      <c r="F1219" s="242" t="s">
        <v>2096</v>
      </c>
      <c r="G1219" s="41"/>
      <c r="H1219" s="41"/>
      <c r="I1219" s="243"/>
      <c r="J1219" s="41"/>
      <c r="K1219" s="41"/>
      <c r="L1219" s="45"/>
      <c r="M1219" s="244"/>
      <c r="N1219" s="245"/>
      <c r="O1219" s="92"/>
      <c r="P1219" s="92"/>
      <c r="Q1219" s="92"/>
      <c r="R1219" s="92"/>
      <c r="S1219" s="92"/>
      <c r="T1219" s="93"/>
      <c r="U1219" s="39"/>
      <c r="V1219" s="39"/>
      <c r="W1219" s="39"/>
      <c r="X1219" s="39"/>
      <c r="Y1219" s="39"/>
      <c r="Z1219" s="39"/>
      <c r="AA1219" s="39"/>
      <c r="AB1219" s="39"/>
      <c r="AC1219" s="39"/>
      <c r="AD1219" s="39"/>
      <c r="AE1219" s="39"/>
      <c r="AT1219" s="18" t="s">
        <v>176</v>
      </c>
      <c r="AU1219" s="18" t="s">
        <v>85</v>
      </c>
    </row>
    <row r="1220" s="14" customFormat="1">
      <c r="A1220" s="14"/>
      <c r="B1220" s="256"/>
      <c r="C1220" s="257"/>
      <c r="D1220" s="241" t="s">
        <v>178</v>
      </c>
      <c r="E1220" s="258" t="s">
        <v>1</v>
      </c>
      <c r="F1220" s="259" t="s">
        <v>2097</v>
      </c>
      <c r="G1220" s="257"/>
      <c r="H1220" s="260">
        <v>5.5</v>
      </c>
      <c r="I1220" s="261"/>
      <c r="J1220" s="257"/>
      <c r="K1220" s="257"/>
      <c r="L1220" s="262"/>
      <c r="M1220" s="263"/>
      <c r="N1220" s="264"/>
      <c r="O1220" s="264"/>
      <c r="P1220" s="264"/>
      <c r="Q1220" s="264"/>
      <c r="R1220" s="264"/>
      <c r="S1220" s="264"/>
      <c r="T1220" s="265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66" t="s">
        <v>178</v>
      </c>
      <c r="AU1220" s="266" t="s">
        <v>85</v>
      </c>
      <c r="AV1220" s="14" t="s">
        <v>85</v>
      </c>
      <c r="AW1220" s="14" t="s">
        <v>32</v>
      </c>
      <c r="AX1220" s="14" t="s">
        <v>76</v>
      </c>
      <c r="AY1220" s="266" t="s">
        <v>168</v>
      </c>
    </row>
    <row r="1221" s="15" customFormat="1">
      <c r="A1221" s="15"/>
      <c r="B1221" s="267"/>
      <c r="C1221" s="268"/>
      <c r="D1221" s="241" t="s">
        <v>178</v>
      </c>
      <c r="E1221" s="269" t="s">
        <v>1</v>
      </c>
      <c r="F1221" s="270" t="s">
        <v>183</v>
      </c>
      <c r="G1221" s="268"/>
      <c r="H1221" s="271">
        <v>5.5</v>
      </c>
      <c r="I1221" s="272"/>
      <c r="J1221" s="268"/>
      <c r="K1221" s="268"/>
      <c r="L1221" s="273"/>
      <c r="M1221" s="274"/>
      <c r="N1221" s="275"/>
      <c r="O1221" s="275"/>
      <c r="P1221" s="275"/>
      <c r="Q1221" s="275"/>
      <c r="R1221" s="275"/>
      <c r="S1221" s="275"/>
      <c r="T1221" s="276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T1221" s="277" t="s">
        <v>178</v>
      </c>
      <c r="AU1221" s="277" t="s">
        <v>85</v>
      </c>
      <c r="AV1221" s="15" t="s">
        <v>174</v>
      </c>
      <c r="AW1221" s="15" t="s">
        <v>32</v>
      </c>
      <c r="AX1221" s="15" t="s">
        <v>83</v>
      </c>
      <c r="AY1221" s="277" t="s">
        <v>168</v>
      </c>
    </row>
    <row r="1222" s="2" customFormat="1" ht="24.15" customHeight="1">
      <c r="A1222" s="39"/>
      <c r="B1222" s="40"/>
      <c r="C1222" s="228" t="s">
        <v>2098</v>
      </c>
      <c r="D1222" s="228" t="s">
        <v>170</v>
      </c>
      <c r="E1222" s="229" t="s">
        <v>2099</v>
      </c>
      <c r="F1222" s="230" t="s">
        <v>2100</v>
      </c>
      <c r="G1222" s="231" t="s">
        <v>1728</v>
      </c>
      <c r="H1222" s="303"/>
      <c r="I1222" s="233"/>
      <c r="J1222" s="234">
        <f>ROUND(I1222*H1222,2)</f>
        <v>0</v>
      </c>
      <c r="K1222" s="230" t="s">
        <v>173</v>
      </c>
      <c r="L1222" s="45"/>
      <c r="M1222" s="235" t="s">
        <v>1</v>
      </c>
      <c r="N1222" s="236" t="s">
        <v>41</v>
      </c>
      <c r="O1222" s="92"/>
      <c r="P1222" s="237">
        <f>O1222*H1222</f>
        <v>0</v>
      </c>
      <c r="Q1222" s="237">
        <v>0</v>
      </c>
      <c r="R1222" s="237">
        <f>Q1222*H1222</f>
        <v>0</v>
      </c>
      <c r="S1222" s="237">
        <v>0</v>
      </c>
      <c r="T1222" s="238">
        <f>S1222*H1222</f>
        <v>0</v>
      </c>
      <c r="U1222" s="39"/>
      <c r="V1222" s="39"/>
      <c r="W1222" s="39"/>
      <c r="X1222" s="39"/>
      <c r="Y1222" s="39"/>
      <c r="Z1222" s="39"/>
      <c r="AA1222" s="39"/>
      <c r="AB1222" s="39"/>
      <c r="AC1222" s="39"/>
      <c r="AD1222" s="39"/>
      <c r="AE1222" s="39"/>
      <c r="AR1222" s="239" t="s">
        <v>298</v>
      </c>
      <c r="AT1222" s="239" t="s">
        <v>170</v>
      </c>
      <c r="AU1222" s="239" t="s">
        <v>85</v>
      </c>
      <c r="AY1222" s="18" t="s">
        <v>168</v>
      </c>
      <c r="BE1222" s="240">
        <f>IF(N1222="základní",J1222,0)</f>
        <v>0</v>
      </c>
      <c r="BF1222" s="240">
        <f>IF(N1222="snížená",J1222,0)</f>
        <v>0</v>
      </c>
      <c r="BG1222" s="240">
        <f>IF(N1222="zákl. přenesená",J1222,0)</f>
        <v>0</v>
      </c>
      <c r="BH1222" s="240">
        <f>IF(N1222="sníž. přenesená",J1222,0)</f>
        <v>0</v>
      </c>
      <c r="BI1222" s="240">
        <f>IF(N1222="nulová",J1222,0)</f>
        <v>0</v>
      </c>
      <c r="BJ1222" s="18" t="s">
        <v>83</v>
      </c>
      <c r="BK1222" s="240">
        <f>ROUND(I1222*H1222,2)</f>
        <v>0</v>
      </c>
      <c r="BL1222" s="18" t="s">
        <v>298</v>
      </c>
      <c r="BM1222" s="239" t="s">
        <v>2101</v>
      </c>
    </row>
    <row r="1223" s="2" customFormat="1">
      <c r="A1223" s="39"/>
      <c r="B1223" s="40"/>
      <c r="C1223" s="41"/>
      <c r="D1223" s="241" t="s">
        <v>176</v>
      </c>
      <c r="E1223" s="41"/>
      <c r="F1223" s="242" t="s">
        <v>2102</v>
      </c>
      <c r="G1223" s="41"/>
      <c r="H1223" s="41"/>
      <c r="I1223" s="243"/>
      <c r="J1223" s="41"/>
      <c r="K1223" s="41"/>
      <c r="L1223" s="45"/>
      <c r="M1223" s="244"/>
      <c r="N1223" s="245"/>
      <c r="O1223" s="92"/>
      <c r="P1223" s="92"/>
      <c r="Q1223" s="92"/>
      <c r="R1223" s="92"/>
      <c r="S1223" s="92"/>
      <c r="T1223" s="93"/>
      <c r="U1223" s="39"/>
      <c r="V1223" s="39"/>
      <c r="W1223" s="39"/>
      <c r="X1223" s="39"/>
      <c r="Y1223" s="39"/>
      <c r="Z1223" s="39"/>
      <c r="AA1223" s="39"/>
      <c r="AB1223" s="39"/>
      <c r="AC1223" s="39"/>
      <c r="AD1223" s="39"/>
      <c r="AE1223" s="39"/>
      <c r="AT1223" s="18" t="s">
        <v>176</v>
      </c>
      <c r="AU1223" s="18" t="s">
        <v>85</v>
      </c>
    </row>
    <row r="1224" s="12" customFormat="1" ht="22.8" customHeight="1">
      <c r="A1224" s="12"/>
      <c r="B1224" s="212"/>
      <c r="C1224" s="213"/>
      <c r="D1224" s="214" t="s">
        <v>75</v>
      </c>
      <c r="E1224" s="226" t="s">
        <v>791</v>
      </c>
      <c r="F1224" s="226" t="s">
        <v>792</v>
      </c>
      <c r="G1224" s="213"/>
      <c r="H1224" s="213"/>
      <c r="I1224" s="216"/>
      <c r="J1224" s="227">
        <f>BK1224</f>
        <v>0</v>
      </c>
      <c r="K1224" s="213"/>
      <c r="L1224" s="218"/>
      <c r="M1224" s="219"/>
      <c r="N1224" s="220"/>
      <c r="O1224" s="220"/>
      <c r="P1224" s="221">
        <f>SUM(P1225:P1363)</f>
        <v>0</v>
      </c>
      <c r="Q1224" s="220"/>
      <c r="R1224" s="221">
        <f>SUM(R1225:R1363)</f>
        <v>0.31706000000000001</v>
      </c>
      <c r="S1224" s="220"/>
      <c r="T1224" s="222">
        <f>SUM(T1225:T1363)</f>
        <v>0</v>
      </c>
      <c r="U1224" s="12"/>
      <c r="V1224" s="12"/>
      <c r="W1224" s="12"/>
      <c r="X1224" s="12"/>
      <c r="Y1224" s="12"/>
      <c r="Z1224" s="12"/>
      <c r="AA1224" s="12"/>
      <c r="AB1224" s="12"/>
      <c r="AC1224" s="12"/>
      <c r="AD1224" s="12"/>
      <c r="AE1224" s="12"/>
      <c r="AR1224" s="223" t="s">
        <v>85</v>
      </c>
      <c r="AT1224" s="224" t="s">
        <v>75</v>
      </c>
      <c r="AU1224" s="224" t="s">
        <v>83</v>
      </c>
      <c r="AY1224" s="223" t="s">
        <v>168</v>
      </c>
      <c r="BK1224" s="225">
        <f>SUM(BK1225:BK1363)</f>
        <v>0</v>
      </c>
    </row>
    <row r="1225" s="2" customFormat="1" ht="16.5" customHeight="1">
      <c r="A1225" s="39"/>
      <c r="B1225" s="40"/>
      <c r="C1225" s="228" t="s">
        <v>2103</v>
      </c>
      <c r="D1225" s="228" t="s">
        <v>170</v>
      </c>
      <c r="E1225" s="229" t="s">
        <v>2104</v>
      </c>
      <c r="F1225" s="230" t="s">
        <v>2105</v>
      </c>
      <c r="G1225" s="231" t="s">
        <v>1</v>
      </c>
      <c r="H1225" s="232">
        <v>0</v>
      </c>
      <c r="I1225" s="233"/>
      <c r="J1225" s="234">
        <f>ROUND(I1225*H1225,2)</f>
        <v>0</v>
      </c>
      <c r="K1225" s="230" t="s">
        <v>1</v>
      </c>
      <c r="L1225" s="45"/>
      <c r="M1225" s="235" t="s">
        <v>1</v>
      </c>
      <c r="N1225" s="236" t="s">
        <v>41</v>
      </c>
      <c r="O1225" s="92"/>
      <c r="P1225" s="237">
        <f>O1225*H1225</f>
        <v>0</v>
      </c>
      <c r="Q1225" s="237">
        <v>0</v>
      </c>
      <c r="R1225" s="237">
        <f>Q1225*H1225</f>
        <v>0</v>
      </c>
      <c r="S1225" s="237">
        <v>0</v>
      </c>
      <c r="T1225" s="238">
        <f>S1225*H1225</f>
        <v>0</v>
      </c>
      <c r="U1225" s="39"/>
      <c r="V1225" s="39"/>
      <c r="W1225" s="39"/>
      <c r="X1225" s="39"/>
      <c r="Y1225" s="39"/>
      <c r="Z1225" s="39"/>
      <c r="AA1225" s="39"/>
      <c r="AB1225" s="39"/>
      <c r="AC1225" s="39"/>
      <c r="AD1225" s="39"/>
      <c r="AE1225" s="39"/>
      <c r="AR1225" s="239" t="s">
        <v>298</v>
      </c>
      <c r="AT1225" s="239" t="s">
        <v>170</v>
      </c>
      <c r="AU1225" s="239" t="s">
        <v>85</v>
      </c>
      <c r="AY1225" s="18" t="s">
        <v>168</v>
      </c>
      <c r="BE1225" s="240">
        <f>IF(N1225="základní",J1225,0)</f>
        <v>0</v>
      </c>
      <c r="BF1225" s="240">
        <f>IF(N1225="snížená",J1225,0)</f>
        <v>0</v>
      </c>
      <c r="BG1225" s="240">
        <f>IF(N1225="zákl. přenesená",J1225,0)</f>
        <v>0</v>
      </c>
      <c r="BH1225" s="240">
        <f>IF(N1225="sníž. přenesená",J1225,0)</f>
        <v>0</v>
      </c>
      <c r="BI1225" s="240">
        <f>IF(N1225="nulová",J1225,0)</f>
        <v>0</v>
      </c>
      <c r="BJ1225" s="18" t="s">
        <v>83</v>
      </c>
      <c r="BK1225" s="240">
        <f>ROUND(I1225*H1225,2)</f>
        <v>0</v>
      </c>
      <c r="BL1225" s="18" t="s">
        <v>298</v>
      </c>
      <c r="BM1225" s="239" t="s">
        <v>2106</v>
      </c>
    </row>
    <row r="1226" s="2" customFormat="1">
      <c r="A1226" s="39"/>
      <c r="B1226" s="40"/>
      <c r="C1226" s="41"/>
      <c r="D1226" s="241" t="s">
        <v>176</v>
      </c>
      <c r="E1226" s="41"/>
      <c r="F1226" s="242" t="s">
        <v>2107</v>
      </c>
      <c r="G1226" s="41"/>
      <c r="H1226" s="41"/>
      <c r="I1226" s="243"/>
      <c r="J1226" s="41"/>
      <c r="K1226" s="41"/>
      <c r="L1226" s="45"/>
      <c r="M1226" s="244"/>
      <c r="N1226" s="245"/>
      <c r="O1226" s="92"/>
      <c r="P1226" s="92"/>
      <c r="Q1226" s="92"/>
      <c r="R1226" s="92"/>
      <c r="S1226" s="92"/>
      <c r="T1226" s="93"/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39"/>
      <c r="AE1226" s="39"/>
      <c r="AT1226" s="18" t="s">
        <v>176</v>
      </c>
      <c r="AU1226" s="18" t="s">
        <v>85</v>
      </c>
    </row>
    <row r="1227" s="2" customFormat="1">
      <c r="A1227" s="39"/>
      <c r="B1227" s="40"/>
      <c r="C1227" s="41"/>
      <c r="D1227" s="241" t="s">
        <v>914</v>
      </c>
      <c r="E1227" s="41"/>
      <c r="F1227" s="299" t="s">
        <v>2108</v>
      </c>
      <c r="G1227" s="41"/>
      <c r="H1227" s="41"/>
      <c r="I1227" s="243"/>
      <c r="J1227" s="41"/>
      <c r="K1227" s="41"/>
      <c r="L1227" s="45"/>
      <c r="M1227" s="244"/>
      <c r="N1227" s="245"/>
      <c r="O1227" s="92"/>
      <c r="P1227" s="92"/>
      <c r="Q1227" s="92"/>
      <c r="R1227" s="92"/>
      <c r="S1227" s="92"/>
      <c r="T1227" s="93"/>
      <c r="U1227" s="39"/>
      <c r="V1227" s="39"/>
      <c r="W1227" s="39"/>
      <c r="X1227" s="39"/>
      <c r="Y1227" s="39"/>
      <c r="Z1227" s="39"/>
      <c r="AA1227" s="39"/>
      <c r="AB1227" s="39"/>
      <c r="AC1227" s="39"/>
      <c r="AD1227" s="39"/>
      <c r="AE1227" s="39"/>
      <c r="AT1227" s="18" t="s">
        <v>914</v>
      </c>
      <c r="AU1227" s="18" t="s">
        <v>85</v>
      </c>
    </row>
    <row r="1228" s="2" customFormat="1" ht="49.05" customHeight="1">
      <c r="A1228" s="39"/>
      <c r="B1228" s="40"/>
      <c r="C1228" s="228" t="s">
        <v>2109</v>
      </c>
      <c r="D1228" s="228" t="s">
        <v>170</v>
      </c>
      <c r="E1228" s="229" t="s">
        <v>2110</v>
      </c>
      <c r="F1228" s="230" t="s">
        <v>2111</v>
      </c>
      <c r="G1228" s="231" t="s">
        <v>695</v>
      </c>
      <c r="H1228" s="232">
        <v>1</v>
      </c>
      <c r="I1228" s="233"/>
      <c r="J1228" s="234">
        <f>ROUND(I1228*H1228,2)</f>
        <v>0</v>
      </c>
      <c r="K1228" s="230" t="s">
        <v>1</v>
      </c>
      <c r="L1228" s="45"/>
      <c r="M1228" s="235" t="s">
        <v>1</v>
      </c>
      <c r="N1228" s="236" t="s">
        <v>41</v>
      </c>
      <c r="O1228" s="92"/>
      <c r="P1228" s="237">
        <f>O1228*H1228</f>
        <v>0</v>
      </c>
      <c r="Q1228" s="237">
        <v>0</v>
      </c>
      <c r="R1228" s="237">
        <f>Q1228*H1228</f>
        <v>0</v>
      </c>
      <c r="S1228" s="237">
        <v>0</v>
      </c>
      <c r="T1228" s="238">
        <f>S1228*H1228</f>
        <v>0</v>
      </c>
      <c r="U1228" s="39"/>
      <c r="V1228" s="39"/>
      <c r="W1228" s="39"/>
      <c r="X1228" s="39"/>
      <c r="Y1228" s="39"/>
      <c r="Z1228" s="39"/>
      <c r="AA1228" s="39"/>
      <c r="AB1228" s="39"/>
      <c r="AC1228" s="39"/>
      <c r="AD1228" s="39"/>
      <c r="AE1228" s="39"/>
      <c r="AR1228" s="239" t="s">
        <v>298</v>
      </c>
      <c r="AT1228" s="239" t="s">
        <v>170</v>
      </c>
      <c r="AU1228" s="239" t="s">
        <v>85</v>
      </c>
      <c r="AY1228" s="18" t="s">
        <v>168</v>
      </c>
      <c r="BE1228" s="240">
        <f>IF(N1228="základní",J1228,0)</f>
        <v>0</v>
      </c>
      <c r="BF1228" s="240">
        <f>IF(N1228="snížená",J1228,0)</f>
        <v>0</v>
      </c>
      <c r="BG1228" s="240">
        <f>IF(N1228="zákl. přenesená",J1228,0)</f>
        <v>0</v>
      </c>
      <c r="BH1228" s="240">
        <f>IF(N1228="sníž. přenesená",J1228,0)</f>
        <v>0</v>
      </c>
      <c r="BI1228" s="240">
        <f>IF(N1228="nulová",J1228,0)</f>
        <v>0</v>
      </c>
      <c r="BJ1228" s="18" t="s">
        <v>83</v>
      </c>
      <c r="BK1228" s="240">
        <f>ROUND(I1228*H1228,2)</f>
        <v>0</v>
      </c>
      <c r="BL1228" s="18" t="s">
        <v>298</v>
      </c>
      <c r="BM1228" s="239" t="s">
        <v>2112</v>
      </c>
    </row>
    <row r="1229" s="2" customFormat="1">
      <c r="A1229" s="39"/>
      <c r="B1229" s="40"/>
      <c r="C1229" s="41"/>
      <c r="D1229" s="241" t="s">
        <v>176</v>
      </c>
      <c r="E1229" s="41"/>
      <c r="F1229" s="242" t="s">
        <v>2113</v>
      </c>
      <c r="G1229" s="41"/>
      <c r="H1229" s="41"/>
      <c r="I1229" s="243"/>
      <c r="J1229" s="41"/>
      <c r="K1229" s="41"/>
      <c r="L1229" s="45"/>
      <c r="M1229" s="244"/>
      <c r="N1229" s="245"/>
      <c r="O1229" s="92"/>
      <c r="P1229" s="92"/>
      <c r="Q1229" s="92"/>
      <c r="R1229" s="92"/>
      <c r="S1229" s="92"/>
      <c r="T1229" s="93"/>
      <c r="U1229" s="39"/>
      <c r="V1229" s="39"/>
      <c r="W1229" s="39"/>
      <c r="X1229" s="39"/>
      <c r="Y1229" s="39"/>
      <c r="Z1229" s="39"/>
      <c r="AA1229" s="39"/>
      <c r="AB1229" s="39"/>
      <c r="AC1229" s="39"/>
      <c r="AD1229" s="39"/>
      <c r="AE1229" s="39"/>
      <c r="AT1229" s="18" t="s">
        <v>176</v>
      </c>
      <c r="AU1229" s="18" t="s">
        <v>85</v>
      </c>
    </row>
    <row r="1230" s="2" customFormat="1">
      <c r="A1230" s="39"/>
      <c r="B1230" s="40"/>
      <c r="C1230" s="41"/>
      <c r="D1230" s="241" t="s">
        <v>914</v>
      </c>
      <c r="E1230" s="41"/>
      <c r="F1230" s="299" t="s">
        <v>2114</v>
      </c>
      <c r="G1230" s="41"/>
      <c r="H1230" s="41"/>
      <c r="I1230" s="243"/>
      <c r="J1230" s="41"/>
      <c r="K1230" s="41"/>
      <c r="L1230" s="45"/>
      <c r="M1230" s="244"/>
      <c r="N1230" s="245"/>
      <c r="O1230" s="92"/>
      <c r="P1230" s="92"/>
      <c r="Q1230" s="92"/>
      <c r="R1230" s="92"/>
      <c r="S1230" s="92"/>
      <c r="T1230" s="93"/>
      <c r="U1230" s="39"/>
      <c r="V1230" s="39"/>
      <c r="W1230" s="39"/>
      <c r="X1230" s="39"/>
      <c r="Y1230" s="39"/>
      <c r="Z1230" s="39"/>
      <c r="AA1230" s="39"/>
      <c r="AB1230" s="39"/>
      <c r="AC1230" s="39"/>
      <c r="AD1230" s="39"/>
      <c r="AE1230" s="39"/>
      <c r="AT1230" s="18" t="s">
        <v>914</v>
      </c>
      <c r="AU1230" s="18" t="s">
        <v>85</v>
      </c>
    </row>
    <row r="1231" s="2" customFormat="1" ht="49.05" customHeight="1">
      <c r="A1231" s="39"/>
      <c r="B1231" s="40"/>
      <c r="C1231" s="228" t="s">
        <v>2115</v>
      </c>
      <c r="D1231" s="228" t="s">
        <v>170</v>
      </c>
      <c r="E1231" s="229" t="s">
        <v>2116</v>
      </c>
      <c r="F1231" s="230" t="s">
        <v>2117</v>
      </c>
      <c r="G1231" s="231" t="s">
        <v>695</v>
      </c>
      <c r="H1231" s="232">
        <v>4</v>
      </c>
      <c r="I1231" s="233"/>
      <c r="J1231" s="234">
        <f>ROUND(I1231*H1231,2)</f>
        <v>0</v>
      </c>
      <c r="K1231" s="230" t="s">
        <v>1</v>
      </c>
      <c r="L1231" s="45"/>
      <c r="M1231" s="235" t="s">
        <v>1</v>
      </c>
      <c r="N1231" s="236" t="s">
        <v>41</v>
      </c>
      <c r="O1231" s="92"/>
      <c r="P1231" s="237">
        <f>O1231*H1231</f>
        <v>0</v>
      </c>
      <c r="Q1231" s="237">
        <v>0</v>
      </c>
      <c r="R1231" s="237">
        <f>Q1231*H1231</f>
        <v>0</v>
      </c>
      <c r="S1231" s="237">
        <v>0</v>
      </c>
      <c r="T1231" s="238">
        <f>S1231*H1231</f>
        <v>0</v>
      </c>
      <c r="U1231" s="39"/>
      <c r="V1231" s="39"/>
      <c r="W1231" s="39"/>
      <c r="X1231" s="39"/>
      <c r="Y1231" s="39"/>
      <c r="Z1231" s="39"/>
      <c r="AA1231" s="39"/>
      <c r="AB1231" s="39"/>
      <c r="AC1231" s="39"/>
      <c r="AD1231" s="39"/>
      <c r="AE1231" s="39"/>
      <c r="AR1231" s="239" t="s">
        <v>298</v>
      </c>
      <c r="AT1231" s="239" t="s">
        <v>170</v>
      </c>
      <c r="AU1231" s="239" t="s">
        <v>85</v>
      </c>
      <c r="AY1231" s="18" t="s">
        <v>168</v>
      </c>
      <c r="BE1231" s="240">
        <f>IF(N1231="základní",J1231,0)</f>
        <v>0</v>
      </c>
      <c r="BF1231" s="240">
        <f>IF(N1231="snížená",J1231,0)</f>
        <v>0</v>
      </c>
      <c r="BG1231" s="240">
        <f>IF(N1231="zákl. přenesená",J1231,0)</f>
        <v>0</v>
      </c>
      <c r="BH1231" s="240">
        <f>IF(N1231="sníž. přenesená",J1231,0)</f>
        <v>0</v>
      </c>
      <c r="BI1231" s="240">
        <f>IF(N1231="nulová",J1231,0)</f>
        <v>0</v>
      </c>
      <c r="BJ1231" s="18" t="s">
        <v>83</v>
      </c>
      <c r="BK1231" s="240">
        <f>ROUND(I1231*H1231,2)</f>
        <v>0</v>
      </c>
      <c r="BL1231" s="18" t="s">
        <v>298</v>
      </c>
      <c r="BM1231" s="239" t="s">
        <v>2118</v>
      </c>
    </row>
    <row r="1232" s="2" customFormat="1">
      <c r="A1232" s="39"/>
      <c r="B1232" s="40"/>
      <c r="C1232" s="41"/>
      <c r="D1232" s="241" t="s">
        <v>176</v>
      </c>
      <c r="E1232" s="41"/>
      <c r="F1232" s="242" t="s">
        <v>2119</v>
      </c>
      <c r="G1232" s="41"/>
      <c r="H1232" s="41"/>
      <c r="I1232" s="243"/>
      <c r="J1232" s="41"/>
      <c r="K1232" s="41"/>
      <c r="L1232" s="45"/>
      <c r="M1232" s="244"/>
      <c r="N1232" s="245"/>
      <c r="O1232" s="92"/>
      <c r="P1232" s="92"/>
      <c r="Q1232" s="92"/>
      <c r="R1232" s="92"/>
      <c r="S1232" s="92"/>
      <c r="T1232" s="93"/>
      <c r="U1232" s="39"/>
      <c r="V1232" s="39"/>
      <c r="W1232" s="39"/>
      <c r="X1232" s="39"/>
      <c r="Y1232" s="39"/>
      <c r="Z1232" s="39"/>
      <c r="AA1232" s="39"/>
      <c r="AB1232" s="39"/>
      <c r="AC1232" s="39"/>
      <c r="AD1232" s="39"/>
      <c r="AE1232" s="39"/>
      <c r="AT1232" s="18" t="s">
        <v>176</v>
      </c>
      <c r="AU1232" s="18" t="s">
        <v>85</v>
      </c>
    </row>
    <row r="1233" s="2" customFormat="1">
      <c r="A1233" s="39"/>
      <c r="B1233" s="40"/>
      <c r="C1233" s="41"/>
      <c r="D1233" s="241" t="s">
        <v>914</v>
      </c>
      <c r="E1233" s="41"/>
      <c r="F1233" s="299" t="s">
        <v>2114</v>
      </c>
      <c r="G1233" s="41"/>
      <c r="H1233" s="41"/>
      <c r="I1233" s="243"/>
      <c r="J1233" s="41"/>
      <c r="K1233" s="41"/>
      <c r="L1233" s="45"/>
      <c r="M1233" s="244"/>
      <c r="N1233" s="245"/>
      <c r="O1233" s="92"/>
      <c r="P1233" s="92"/>
      <c r="Q1233" s="92"/>
      <c r="R1233" s="92"/>
      <c r="S1233" s="92"/>
      <c r="T1233" s="93"/>
      <c r="U1233" s="39"/>
      <c r="V1233" s="39"/>
      <c r="W1233" s="39"/>
      <c r="X1233" s="39"/>
      <c r="Y1233" s="39"/>
      <c r="Z1233" s="39"/>
      <c r="AA1233" s="39"/>
      <c r="AB1233" s="39"/>
      <c r="AC1233" s="39"/>
      <c r="AD1233" s="39"/>
      <c r="AE1233" s="39"/>
      <c r="AT1233" s="18" t="s">
        <v>914</v>
      </c>
      <c r="AU1233" s="18" t="s">
        <v>85</v>
      </c>
    </row>
    <row r="1234" s="2" customFormat="1" ht="49.05" customHeight="1">
      <c r="A1234" s="39"/>
      <c r="B1234" s="40"/>
      <c r="C1234" s="228" t="s">
        <v>2120</v>
      </c>
      <c r="D1234" s="228" t="s">
        <v>170</v>
      </c>
      <c r="E1234" s="229" t="s">
        <v>2121</v>
      </c>
      <c r="F1234" s="230" t="s">
        <v>2117</v>
      </c>
      <c r="G1234" s="231" t="s">
        <v>695</v>
      </c>
      <c r="H1234" s="232">
        <v>1</v>
      </c>
      <c r="I1234" s="233"/>
      <c r="J1234" s="234">
        <f>ROUND(I1234*H1234,2)</f>
        <v>0</v>
      </c>
      <c r="K1234" s="230" t="s">
        <v>1</v>
      </c>
      <c r="L1234" s="45"/>
      <c r="M1234" s="235" t="s">
        <v>1</v>
      </c>
      <c r="N1234" s="236" t="s">
        <v>41</v>
      </c>
      <c r="O1234" s="92"/>
      <c r="P1234" s="237">
        <f>O1234*H1234</f>
        <v>0</v>
      </c>
      <c r="Q1234" s="237">
        <v>0</v>
      </c>
      <c r="R1234" s="237">
        <f>Q1234*H1234</f>
        <v>0</v>
      </c>
      <c r="S1234" s="237">
        <v>0</v>
      </c>
      <c r="T1234" s="238">
        <f>S1234*H1234</f>
        <v>0</v>
      </c>
      <c r="U1234" s="39"/>
      <c r="V1234" s="39"/>
      <c r="W1234" s="39"/>
      <c r="X1234" s="39"/>
      <c r="Y1234" s="39"/>
      <c r="Z1234" s="39"/>
      <c r="AA1234" s="39"/>
      <c r="AB1234" s="39"/>
      <c r="AC1234" s="39"/>
      <c r="AD1234" s="39"/>
      <c r="AE1234" s="39"/>
      <c r="AR1234" s="239" t="s">
        <v>298</v>
      </c>
      <c r="AT1234" s="239" t="s">
        <v>170</v>
      </c>
      <c r="AU1234" s="239" t="s">
        <v>85</v>
      </c>
      <c r="AY1234" s="18" t="s">
        <v>168</v>
      </c>
      <c r="BE1234" s="240">
        <f>IF(N1234="základní",J1234,0)</f>
        <v>0</v>
      </c>
      <c r="BF1234" s="240">
        <f>IF(N1234="snížená",J1234,0)</f>
        <v>0</v>
      </c>
      <c r="BG1234" s="240">
        <f>IF(N1234="zákl. přenesená",J1234,0)</f>
        <v>0</v>
      </c>
      <c r="BH1234" s="240">
        <f>IF(N1234="sníž. přenesená",J1234,0)</f>
        <v>0</v>
      </c>
      <c r="BI1234" s="240">
        <f>IF(N1234="nulová",J1234,0)</f>
        <v>0</v>
      </c>
      <c r="BJ1234" s="18" t="s">
        <v>83</v>
      </c>
      <c r="BK1234" s="240">
        <f>ROUND(I1234*H1234,2)</f>
        <v>0</v>
      </c>
      <c r="BL1234" s="18" t="s">
        <v>298</v>
      </c>
      <c r="BM1234" s="239" t="s">
        <v>2122</v>
      </c>
    </row>
    <row r="1235" s="2" customFormat="1">
      <c r="A1235" s="39"/>
      <c r="B1235" s="40"/>
      <c r="C1235" s="41"/>
      <c r="D1235" s="241" t="s">
        <v>176</v>
      </c>
      <c r="E1235" s="41"/>
      <c r="F1235" s="242" t="s">
        <v>2123</v>
      </c>
      <c r="G1235" s="41"/>
      <c r="H1235" s="41"/>
      <c r="I1235" s="243"/>
      <c r="J1235" s="41"/>
      <c r="K1235" s="41"/>
      <c r="L1235" s="45"/>
      <c r="M1235" s="244"/>
      <c r="N1235" s="245"/>
      <c r="O1235" s="92"/>
      <c r="P1235" s="92"/>
      <c r="Q1235" s="92"/>
      <c r="R1235" s="92"/>
      <c r="S1235" s="92"/>
      <c r="T1235" s="93"/>
      <c r="U1235" s="39"/>
      <c r="V1235" s="39"/>
      <c r="W1235" s="39"/>
      <c r="X1235" s="39"/>
      <c r="Y1235" s="39"/>
      <c r="Z1235" s="39"/>
      <c r="AA1235" s="39"/>
      <c r="AB1235" s="39"/>
      <c r="AC1235" s="39"/>
      <c r="AD1235" s="39"/>
      <c r="AE1235" s="39"/>
      <c r="AT1235" s="18" t="s">
        <v>176</v>
      </c>
      <c r="AU1235" s="18" t="s">
        <v>85</v>
      </c>
    </row>
    <row r="1236" s="2" customFormat="1">
      <c r="A1236" s="39"/>
      <c r="B1236" s="40"/>
      <c r="C1236" s="41"/>
      <c r="D1236" s="241" t="s">
        <v>914</v>
      </c>
      <c r="E1236" s="41"/>
      <c r="F1236" s="299" t="s">
        <v>2114</v>
      </c>
      <c r="G1236" s="41"/>
      <c r="H1236" s="41"/>
      <c r="I1236" s="243"/>
      <c r="J1236" s="41"/>
      <c r="K1236" s="41"/>
      <c r="L1236" s="45"/>
      <c r="M1236" s="244"/>
      <c r="N1236" s="245"/>
      <c r="O1236" s="92"/>
      <c r="P1236" s="92"/>
      <c r="Q1236" s="92"/>
      <c r="R1236" s="92"/>
      <c r="S1236" s="92"/>
      <c r="T1236" s="93"/>
      <c r="U1236" s="39"/>
      <c r="V1236" s="39"/>
      <c r="W1236" s="39"/>
      <c r="X1236" s="39"/>
      <c r="Y1236" s="39"/>
      <c r="Z1236" s="39"/>
      <c r="AA1236" s="39"/>
      <c r="AB1236" s="39"/>
      <c r="AC1236" s="39"/>
      <c r="AD1236" s="39"/>
      <c r="AE1236" s="39"/>
      <c r="AT1236" s="18" t="s">
        <v>914</v>
      </c>
      <c r="AU1236" s="18" t="s">
        <v>85</v>
      </c>
    </row>
    <row r="1237" s="2" customFormat="1" ht="49.05" customHeight="1">
      <c r="A1237" s="39"/>
      <c r="B1237" s="40"/>
      <c r="C1237" s="228" t="s">
        <v>2124</v>
      </c>
      <c r="D1237" s="228" t="s">
        <v>170</v>
      </c>
      <c r="E1237" s="229" t="s">
        <v>2125</v>
      </c>
      <c r="F1237" s="230" t="s">
        <v>2126</v>
      </c>
      <c r="G1237" s="231" t="s">
        <v>695</v>
      </c>
      <c r="H1237" s="232">
        <v>1</v>
      </c>
      <c r="I1237" s="233"/>
      <c r="J1237" s="234">
        <f>ROUND(I1237*H1237,2)</f>
        <v>0</v>
      </c>
      <c r="K1237" s="230" t="s">
        <v>1</v>
      </c>
      <c r="L1237" s="45"/>
      <c r="M1237" s="235" t="s">
        <v>1</v>
      </c>
      <c r="N1237" s="236" t="s">
        <v>41</v>
      </c>
      <c r="O1237" s="92"/>
      <c r="P1237" s="237">
        <f>O1237*H1237</f>
        <v>0</v>
      </c>
      <c r="Q1237" s="237">
        <v>0</v>
      </c>
      <c r="R1237" s="237">
        <f>Q1237*H1237</f>
        <v>0</v>
      </c>
      <c r="S1237" s="237">
        <v>0</v>
      </c>
      <c r="T1237" s="238">
        <f>S1237*H1237</f>
        <v>0</v>
      </c>
      <c r="U1237" s="39"/>
      <c r="V1237" s="39"/>
      <c r="W1237" s="39"/>
      <c r="X1237" s="39"/>
      <c r="Y1237" s="39"/>
      <c r="Z1237" s="39"/>
      <c r="AA1237" s="39"/>
      <c r="AB1237" s="39"/>
      <c r="AC1237" s="39"/>
      <c r="AD1237" s="39"/>
      <c r="AE1237" s="39"/>
      <c r="AR1237" s="239" t="s">
        <v>298</v>
      </c>
      <c r="AT1237" s="239" t="s">
        <v>170</v>
      </c>
      <c r="AU1237" s="239" t="s">
        <v>85</v>
      </c>
      <c r="AY1237" s="18" t="s">
        <v>168</v>
      </c>
      <c r="BE1237" s="240">
        <f>IF(N1237="základní",J1237,0)</f>
        <v>0</v>
      </c>
      <c r="BF1237" s="240">
        <f>IF(N1237="snížená",J1237,0)</f>
        <v>0</v>
      </c>
      <c r="BG1237" s="240">
        <f>IF(N1237="zákl. přenesená",J1237,0)</f>
        <v>0</v>
      </c>
      <c r="BH1237" s="240">
        <f>IF(N1237="sníž. přenesená",J1237,0)</f>
        <v>0</v>
      </c>
      <c r="BI1237" s="240">
        <f>IF(N1237="nulová",J1237,0)</f>
        <v>0</v>
      </c>
      <c r="BJ1237" s="18" t="s">
        <v>83</v>
      </c>
      <c r="BK1237" s="240">
        <f>ROUND(I1237*H1237,2)</f>
        <v>0</v>
      </c>
      <c r="BL1237" s="18" t="s">
        <v>298</v>
      </c>
      <c r="BM1237" s="239" t="s">
        <v>2127</v>
      </c>
    </row>
    <row r="1238" s="2" customFormat="1">
      <c r="A1238" s="39"/>
      <c r="B1238" s="40"/>
      <c r="C1238" s="41"/>
      <c r="D1238" s="241" t="s">
        <v>176</v>
      </c>
      <c r="E1238" s="41"/>
      <c r="F1238" s="242" t="s">
        <v>2128</v>
      </c>
      <c r="G1238" s="41"/>
      <c r="H1238" s="41"/>
      <c r="I1238" s="243"/>
      <c r="J1238" s="41"/>
      <c r="K1238" s="41"/>
      <c r="L1238" s="45"/>
      <c r="M1238" s="244"/>
      <c r="N1238" s="245"/>
      <c r="O1238" s="92"/>
      <c r="P1238" s="92"/>
      <c r="Q1238" s="92"/>
      <c r="R1238" s="92"/>
      <c r="S1238" s="92"/>
      <c r="T1238" s="93"/>
      <c r="U1238" s="39"/>
      <c r="V1238" s="39"/>
      <c r="W1238" s="39"/>
      <c r="X1238" s="39"/>
      <c r="Y1238" s="39"/>
      <c r="Z1238" s="39"/>
      <c r="AA1238" s="39"/>
      <c r="AB1238" s="39"/>
      <c r="AC1238" s="39"/>
      <c r="AD1238" s="39"/>
      <c r="AE1238" s="39"/>
      <c r="AT1238" s="18" t="s">
        <v>176</v>
      </c>
      <c r="AU1238" s="18" t="s">
        <v>85</v>
      </c>
    </row>
    <row r="1239" s="2" customFormat="1">
      <c r="A1239" s="39"/>
      <c r="B1239" s="40"/>
      <c r="C1239" s="41"/>
      <c r="D1239" s="241" t="s">
        <v>914</v>
      </c>
      <c r="E1239" s="41"/>
      <c r="F1239" s="299" t="s">
        <v>2114</v>
      </c>
      <c r="G1239" s="41"/>
      <c r="H1239" s="41"/>
      <c r="I1239" s="243"/>
      <c r="J1239" s="41"/>
      <c r="K1239" s="41"/>
      <c r="L1239" s="45"/>
      <c r="M1239" s="244"/>
      <c r="N1239" s="245"/>
      <c r="O1239" s="92"/>
      <c r="P1239" s="92"/>
      <c r="Q1239" s="92"/>
      <c r="R1239" s="92"/>
      <c r="S1239" s="92"/>
      <c r="T1239" s="93"/>
      <c r="U1239" s="39"/>
      <c r="V1239" s="39"/>
      <c r="W1239" s="39"/>
      <c r="X1239" s="39"/>
      <c r="Y1239" s="39"/>
      <c r="Z1239" s="39"/>
      <c r="AA1239" s="39"/>
      <c r="AB1239" s="39"/>
      <c r="AC1239" s="39"/>
      <c r="AD1239" s="39"/>
      <c r="AE1239" s="39"/>
      <c r="AT1239" s="18" t="s">
        <v>914</v>
      </c>
      <c r="AU1239" s="18" t="s">
        <v>85</v>
      </c>
    </row>
    <row r="1240" s="2" customFormat="1" ht="49.05" customHeight="1">
      <c r="A1240" s="39"/>
      <c r="B1240" s="40"/>
      <c r="C1240" s="228" t="s">
        <v>2129</v>
      </c>
      <c r="D1240" s="228" t="s">
        <v>170</v>
      </c>
      <c r="E1240" s="229" t="s">
        <v>2130</v>
      </c>
      <c r="F1240" s="230" t="s">
        <v>2131</v>
      </c>
      <c r="G1240" s="231" t="s">
        <v>695</v>
      </c>
      <c r="H1240" s="232">
        <v>1</v>
      </c>
      <c r="I1240" s="233"/>
      <c r="J1240" s="234">
        <f>ROUND(I1240*H1240,2)</f>
        <v>0</v>
      </c>
      <c r="K1240" s="230" t="s">
        <v>1</v>
      </c>
      <c r="L1240" s="45"/>
      <c r="M1240" s="235" t="s">
        <v>1</v>
      </c>
      <c r="N1240" s="236" t="s">
        <v>41</v>
      </c>
      <c r="O1240" s="92"/>
      <c r="P1240" s="237">
        <f>O1240*H1240</f>
        <v>0</v>
      </c>
      <c r="Q1240" s="237">
        <v>0</v>
      </c>
      <c r="R1240" s="237">
        <f>Q1240*H1240</f>
        <v>0</v>
      </c>
      <c r="S1240" s="237">
        <v>0</v>
      </c>
      <c r="T1240" s="238">
        <f>S1240*H1240</f>
        <v>0</v>
      </c>
      <c r="U1240" s="39"/>
      <c r="V1240" s="39"/>
      <c r="W1240" s="39"/>
      <c r="X1240" s="39"/>
      <c r="Y1240" s="39"/>
      <c r="Z1240" s="39"/>
      <c r="AA1240" s="39"/>
      <c r="AB1240" s="39"/>
      <c r="AC1240" s="39"/>
      <c r="AD1240" s="39"/>
      <c r="AE1240" s="39"/>
      <c r="AR1240" s="239" t="s">
        <v>298</v>
      </c>
      <c r="AT1240" s="239" t="s">
        <v>170</v>
      </c>
      <c r="AU1240" s="239" t="s">
        <v>85</v>
      </c>
      <c r="AY1240" s="18" t="s">
        <v>168</v>
      </c>
      <c r="BE1240" s="240">
        <f>IF(N1240="základní",J1240,0)</f>
        <v>0</v>
      </c>
      <c r="BF1240" s="240">
        <f>IF(N1240="snížená",J1240,0)</f>
        <v>0</v>
      </c>
      <c r="BG1240" s="240">
        <f>IF(N1240="zákl. přenesená",J1240,0)</f>
        <v>0</v>
      </c>
      <c r="BH1240" s="240">
        <f>IF(N1240="sníž. přenesená",J1240,0)</f>
        <v>0</v>
      </c>
      <c r="BI1240" s="240">
        <f>IF(N1240="nulová",J1240,0)</f>
        <v>0</v>
      </c>
      <c r="BJ1240" s="18" t="s">
        <v>83</v>
      </c>
      <c r="BK1240" s="240">
        <f>ROUND(I1240*H1240,2)</f>
        <v>0</v>
      </c>
      <c r="BL1240" s="18" t="s">
        <v>298</v>
      </c>
      <c r="BM1240" s="239" t="s">
        <v>2132</v>
      </c>
    </row>
    <row r="1241" s="2" customFormat="1">
      <c r="A1241" s="39"/>
      <c r="B1241" s="40"/>
      <c r="C1241" s="41"/>
      <c r="D1241" s="241" t="s">
        <v>176</v>
      </c>
      <c r="E1241" s="41"/>
      <c r="F1241" s="242" t="s">
        <v>2133</v>
      </c>
      <c r="G1241" s="41"/>
      <c r="H1241" s="41"/>
      <c r="I1241" s="243"/>
      <c r="J1241" s="41"/>
      <c r="K1241" s="41"/>
      <c r="L1241" s="45"/>
      <c r="M1241" s="244"/>
      <c r="N1241" s="245"/>
      <c r="O1241" s="92"/>
      <c r="P1241" s="92"/>
      <c r="Q1241" s="92"/>
      <c r="R1241" s="92"/>
      <c r="S1241" s="92"/>
      <c r="T1241" s="93"/>
      <c r="U1241" s="39"/>
      <c r="V1241" s="39"/>
      <c r="W1241" s="39"/>
      <c r="X1241" s="39"/>
      <c r="Y1241" s="39"/>
      <c r="Z1241" s="39"/>
      <c r="AA1241" s="39"/>
      <c r="AB1241" s="39"/>
      <c r="AC1241" s="39"/>
      <c r="AD1241" s="39"/>
      <c r="AE1241" s="39"/>
      <c r="AT1241" s="18" t="s">
        <v>176</v>
      </c>
      <c r="AU1241" s="18" t="s">
        <v>85</v>
      </c>
    </row>
    <row r="1242" s="2" customFormat="1">
      <c r="A1242" s="39"/>
      <c r="B1242" s="40"/>
      <c r="C1242" s="41"/>
      <c r="D1242" s="241" t="s">
        <v>914</v>
      </c>
      <c r="E1242" s="41"/>
      <c r="F1242" s="299" t="s">
        <v>2114</v>
      </c>
      <c r="G1242" s="41"/>
      <c r="H1242" s="41"/>
      <c r="I1242" s="243"/>
      <c r="J1242" s="41"/>
      <c r="K1242" s="41"/>
      <c r="L1242" s="45"/>
      <c r="M1242" s="244"/>
      <c r="N1242" s="245"/>
      <c r="O1242" s="92"/>
      <c r="P1242" s="92"/>
      <c r="Q1242" s="92"/>
      <c r="R1242" s="92"/>
      <c r="S1242" s="92"/>
      <c r="T1242" s="93"/>
      <c r="U1242" s="39"/>
      <c r="V1242" s="39"/>
      <c r="W1242" s="39"/>
      <c r="X1242" s="39"/>
      <c r="Y1242" s="39"/>
      <c r="Z1242" s="39"/>
      <c r="AA1242" s="39"/>
      <c r="AB1242" s="39"/>
      <c r="AC1242" s="39"/>
      <c r="AD1242" s="39"/>
      <c r="AE1242" s="39"/>
      <c r="AT1242" s="18" t="s">
        <v>914</v>
      </c>
      <c r="AU1242" s="18" t="s">
        <v>85</v>
      </c>
    </row>
    <row r="1243" s="2" customFormat="1" ht="49.05" customHeight="1">
      <c r="A1243" s="39"/>
      <c r="B1243" s="40"/>
      <c r="C1243" s="228" t="s">
        <v>2134</v>
      </c>
      <c r="D1243" s="228" t="s">
        <v>170</v>
      </c>
      <c r="E1243" s="229" t="s">
        <v>2135</v>
      </c>
      <c r="F1243" s="230" t="s">
        <v>2136</v>
      </c>
      <c r="G1243" s="231" t="s">
        <v>695</v>
      </c>
      <c r="H1243" s="232">
        <v>1</v>
      </c>
      <c r="I1243" s="233"/>
      <c r="J1243" s="234">
        <f>ROUND(I1243*H1243,2)</f>
        <v>0</v>
      </c>
      <c r="K1243" s="230" t="s">
        <v>1</v>
      </c>
      <c r="L1243" s="45"/>
      <c r="M1243" s="235" t="s">
        <v>1</v>
      </c>
      <c r="N1243" s="236" t="s">
        <v>41</v>
      </c>
      <c r="O1243" s="92"/>
      <c r="P1243" s="237">
        <f>O1243*H1243</f>
        <v>0</v>
      </c>
      <c r="Q1243" s="237">
        <v>0</v>
      </c>
      <c r="R1243" s="237">
        <f>Q1243*H1243</f>
        <v>0</v>
      </c>
      <c r="S1243" s="237">
        <v>0</v>
      </c>
      <c r="T1243" s="238">
        <f>S1243*H1243</f>
        <v>0</v>
      </c>
      <c r="U1243" s="39"/>
      <c r="V1243" s="39"/>
      <c r="W1243" s="39"/>
      <c r="X1243" s="39"/>
      <c r="Y1243" s="39"/>
      <c r="Z1243" s="39"/>
      <c r="AA1243" s="39"/>
      <c r="AB1243" s="39"/>
      <c r="AC1243" s="39"/>
      <c r="AD1243" s="39"/>
      <c r="AE1243" s="39"/>
      <c r="AR1243" s="239" t="s">
        <v>298</v>
      </c>
      <c r="AT1243" s="239" t="s">
        <v>170</v>
      </c>
      <c r="AU1243" s="239" t="s">
        <v>85</v>
      </c>
      <c r="AY1243" s="18" t="s">
        <v>168</v>
      </c>
      <c r="BE1243" s="240">
        <f>IF(N1243="základní",J1243,0)</f>
        <v>0</v>
      </c>
      <c r="BF1243" s="240">
        <f>IF(N1243="snížená",J1243,0)</f>
        <v>0</v>
      </c>
      <c r="BG1243" s="240">
        <f>IF(N1243="zákl. přenesená",J1243,0)</f>
        <v>0</v>
      </c>
      <c r="BH1243" s="240">
        <f>IF(N1243="sníž. přenesená",J1243,0)</f>
        <v>0</v>
      </c>
      <c r="BI1243" s="240">
        <f>IF(N1243="nulová",J1243,0)</f>
        <v>0</v>
      </c>
      <c r="BJ1243" s="18" t="s">
        <v>83</v>
      </c>
      <c r="BK1243" s="240">
        <f>ROUND(I1243*H1243,2)</f>
        <v>0</v>
      </c>
      <c r="BL1243" s="18" t="s">
        <v>298</v>
      </c>
      <c r="BM1243" s="239" t="s">
        <v>2137</v>
      </c>
    </row>
    <row r="1244" s="2" customFormat="1">
      <c r="A1244" s="39"/>
      <c r="B1244" s="40"/>
      <c r="C1244" s="41"/>
      <c r="D1244" s="241" t="s">
        <v>176</v>
      </c>
      <c r="E1244" s="41"/>
      <c r="F1244" s="242" t="s">
        <v>2133</v>
      </c>
      <c r="G1244" s="41"/>
      <c r="H1244" s="41"/>
      <c r="I1244" s="243"/>
      <c r="J1244" s="41"/>
      <c r="K1244" s="41"/>
      <c r="L1244" s="45"/>
      <c r="M1244" s="244"/>
      <c r="N1244" s="245"/>
      <c r="O1244" s="92"/>
      <c r="P1244" s="92"/>
      <c r="Q1244" s="92"/>
      <c r="R1244" s="92"/>
      <c r="S1244" s="92"/>
      <c r="T1244" s="93"/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/>
      <c r="AE1244" s="39"/>
      <c r="AT1244" s="18" t="s">
        <v>176</v>
      </c>
      <c r="AU1244" s="18" t="s">
        <v>85</v>
      </c>
    </row>
    <row r="1245" s="2" customFormat="1">
      <c r="A1245" s="39"/>
      <c r="B1245" s="40"/>
      <c r="C1245" s="41"/>
      <c r="D1245" s="241" t="s">
        <v>914</v>
      </c>
      <c r="E1245" s="41"/>
      <c r="F1245" s="299" t="s">
        <v>2114</v>
      </c>
      <c r="G1245" s="41"/>
      <c r="H1245" s="41"/>
      <c r="I1245" s="243"/>
      <c r="J1245" s="41"/>
      <c r="K1245" s="41"/>
      <c r="L1245" s="45"/>
      <c r="M1245" s="244"/>
      <c r="N1245" s="245"/>
      <c r="O1245" s="92"/>
      <c r="P1245" s="92"/>
      <c r="Q1245" s="92"/>
      <c r="R1245" s="92"/>
      <c r="S1245" s="92"/>
      <c r="T1245" s="93"/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39"/>
      <c r="AT1245" s="18" t="s">
        <v>914</v>
      </c>
      <c r="AU1245" s="18" t="s">
        <v>85</v>
      </c>
    </row>
    <row r="1246" s="2" customFormat="1" ht="49.05" customHeight="1">
      <c r="A1246" s="39"/>
      <c r="B1246" s="40"/>
      <c r="C1246" s="228" t="s">
        <v>2138</v>
      </c>
      <c r="D1246" s="228" t="s">
        <v>170</v>
      </c>
      <c r="E1246" s="229" t="s">
        <v>2139</v>
      </c>
      <c r="F1246" s="230" t="s">
        <v>2140</v>
      </c>
      <c r="G1246" s="231" t="s">
        <v>695</v>
      </c>
      <c r="H1246" s="232">
        <v>1</v>
      </c>
      <c r="I1246" s="233"/>
      <c r="J1246" s="234">
        <f>ROUND(I1246*H1246,2)</f>
        <v>0</v>
      </c>
      <c r="K1246" s="230" t="s">
        <v>1</v>
      </c>
      <c r="L1246" s="45"/>
      <c r="M1246" s="235" t="s">
        <v>1</v>
      </c>
      <c r="N1246" s="236" t="s">
        <v>41</v>
      </c>
      <c r="O1246" s="92"/>
      <c r="P1246" s="237">
        <f>O1246*H1246</f>
        <v>0</v>
      </c>
      <c r="Q1246" s="237">
        <v>0</v>
      </c>
      <c r="R1246" s="237">
        <f>Q1246*H1246</f>
        <v>0</v>
      </c>
      <c r="S1246" s="237">
        <v>0</v>
      </c>
      <c r="T1246" s="238">
        <f>S1246*H1246</f>
        <v>0</v>
      </c>
      <c r="U1246" s="39"/>
      <c r="V1246" s="39"/>
      <c r="W1246" s="39"/>
      <c r="X1246" s="39"/>
      <c r="Y1246" s="39"/>
      <c r="Z1246" s="39"/>
      <c r="AA1246" s="39"/>
      <c r="AB1246" s="39"/>
      <c r="AC1246" s="39"/>
      <c r="AD1246" s="39"/>
      <c r="AE1246" s="39"/>
      <c r="AR1246" s="239" t="s">
        <v>298</v>
      </c>
      <c r="AT1246" s="239" t="s">
        <v>170</v>
      </c>
      <c r="AU1246" s="239" t="s">
        <v>85</v>
      </c>
      <c r="AY1246" s="18" t="s">
        <v>168</v>
      </c>
      <c r="BE1246" s="240">
        <f>IF(N1246="základní",J1246,0)</f>
        <v>0</v>
      </c>
      <c r="BF1246" s="240">
        <f>IF(N1246="snížená",J1246,0)</f>
        <v>0</v>
      </c>
      <c r="BG1246" s="240">
        <f>IF(N1246="zákl. přenesená",J1246,0)</f>
        <v>0</v>
      </c>
      <c r="BH1246" s="240">
        <f>IF(N1246="sníž. přenesená",J1246,0)</f>
        <v>0</v>
      </c>
      <c r="BI1246" s="240">
        <f>IF(N1246="nulová",J1246,0)</f>
        <v>0</v>
      </c>
      <c r="BJ1246" s="18" t="s">
        <v>83</v>
      </c>
      <c r="BK1246" s="240">
        <f>ROUND(I1246*H1246,2)</f>
        <v>0</v>
      </c>
      <c r="BL1246" s="18" t="s">
        <v>298</v>
      </c>
      <c r="BM1246" s="239" t="s">
        <v>2141</v>
      </c>
    </row>
    <row r="1247" s="2" customFormat="1">
      <c r="A1247" s="39"/>
      <c r="B1247" s="40"/>
      <c r="C1247" s="41"/>
      <c r="D1247" s="241" t="s">
        <v>176</v>
      </c>
      <c r="E1247" s="41"/>
      <c r="F1247" s="242" t="s">
        <v>2142</v>
      </c>
      <c r="G1247" s="41"/>
      <c r="H1247" s="41"/>
      <c r="I1247" s="243"/>
      <c r="J1247" s="41"/>
      <c r="K1247" s="41"/>
      <c r="L1247" s="45"/>
      <c r="M1247" s="244"/>
      <c r="N1247" s="245"/>
      <c r="O1247" s="92"/>
      <c r="P1247" s="92"/>
      <c r="Q1247" s="92"/>
      <c r="R1247" s="92"/>
      <c r="S1247" s="92"/>
      <c r="T1247" s="93"/>
      <c r="U1247" s="39"/>
      <c r="V1247" s="39"/>
      <c r="W1247" s="39"/>
      <c r="X1247" s="39"/>
      <c r="Y1247" s="39"/>
      <c r="Z1247" s="39"/>
      <c r="AA1247" s="39"/>
      <c r="AB1247" s="39"/>
      <c r="AC1247" s="39"/>
      <c r="AD1247" s="39"/>
      <c r="AE1247" s="39"/>
      <c r="AT1247" s="18" t="s">
        <v>176</v>
      </c>
      <c r="AU1247" s="18" t="s">
        <v>85</v>
      </c>
    </row>
    <row r="1248" s="2" customFormat="1">
      <c r="A1248" s="39"/>
      <c r="B1248" s="40"/>
      <c r="C1248" s="41"/>
      <c r="D1248" s="241" t="s">
        <v>914</v>
      </c>
      <c r="E1248" s="41"/>
      <c r="F1248" s="299" t="s">
        <v>2114</v>
      </c>
      <c r="G1248" s="41"/>
      <c r="H1248" s="41"/>
      <c r="I1248" s="243"/>
      <c r="J1248" s="41"/>
      <c r="K1248" s="41"/>
      <c r="L1248" s="45"/>
      <c r="M1248" s="244"/>
      <c r="N1248" s="245"/>
      <c r="O1248" s="92"/>
      <c r="P1248" s="92"/>
      <c r="Q1248" s="92"/>
      <c r="R1248" s="92"/>
      <c r="S1248" s="92"/>
      <c r="T1248" s="93"/>
      <c r="U1248" s="39"/>
      <c r="V1248" s="39"/>
      <c r="W1248" s="39"/>
      <c r="X1248" s="39"/>
      <c r="Y1248" s="39"/>
      <c r="Z1248" s="39"/>
      <c r="AA1248" s="39"/>
      <c r="AB1248" s="39"/>
      <c r="AC1248" s="39"/>
      <c r="AD1248" s="39"/>
      <c r="AE1248" s="39"/>
      <c r="AT1248" s="18" t="s">
        <v>914</v>
      </c>
      <c r="AU1248" s="18" t="s">
        <v>85</v>
      </c>
    </row>
    <row r="1249" s="2" customFormat="1" ht="49.05" customHeight="1">
      <c r="A1249" s="39"/>
      <c r="B1249" s="40"/>
      <c r="C1249" s="228" t="s">
        <v>2143</v>
      </c>
      <c r="D1249" s="228" t="s">
        <v>170</v>
      </c>
      <c r="E1249" s="229" t="s">
        <v>2144</v>
      </c>
      <c r="F1249" s="230" t="s">
        <v>2145</v>
      </c>
      <c r="G1249" s="231" t="s">
        <v>695</v>
      </c>
      <c r="H1249" s="232">
        <v>1</v>
      </c>
      <c r="I1249" s="233"/>
      <c r="J1249" s="234">
        <f>ROUND(I1249*H1249,2)</f>
        <v>0</v>
      </c>
      <c r="K1249" s="230" t="s">
        <v>1</v>
      </c>
      <c r="L1249" s="45"/>
      <c r="M1249" s="235" t="s">
        <v>1</v>
      </c>
      <c r="N1249" s="236" t="s">
        <v>41</v>
      </c>
      <c r="O1249" s="92"/>
      <c r="P1249" s="237">
        <f>O1249*H1249</f>
        <v>0</v>
      </c>
      <c r="Q1249" s="237">
        <v>0</v>
      </c>
      <c r="R1249" s="237">
        <f>Q1249*H1249</f>
        <v>0</v>
      </c>
      <c r="S1249" s="237">
        <v>0</v>
      </c>
      <c r="T1249" s="238">
        <f>S1249*H1249</f>
        <v>0</v>
      </c>
      <c r="U1249" s="39"/>
      <c r="V1249" s="39"/>
      <c r="W1249" s="39"/>
      <c r="X1249" s="39"/>
      <c r="Y1249" s="39"/>
      <c r="Z1249" s="39"/>
      <c r="AA1249" s="39"/>
      <c r="AB1249" s="39"/>
      <c r="AC1249" s="39"/>
      <c r="AD1249" s="39"/>
      <c r="AE1249" s="39"/>
      <c r="AR1249" s="239" t="s">
        <v>298</v>
      </c>
      <c r="AT1249" s="239" t="s">
        <v>170</v>
      </c>
      <c r="AU1249" s="239" t="s">
        <v>85</v>
      </c>
      <c r="AY1249" s="18" t="s">
        <v>168</v>
      </c>
      <c r="BE1249" s="240">
        <f>IF(N1249="základní",J1249,0)</f>
        <v>0</v>
      </c>
      <c r="BF1249" s="240">
        <f>IF(N1249="snížená",J1249,0)</f>
        <v>0</v>
      </c>
      <c r="BG1249" s="240">
        <f>IF(N1249="zákl. přenesená",J1249,0)</f>
        <v>0</v>
      </c>
      <c r="BH1249" s="240">
        <f>IF(N1249="sníž. přenesená",J1249,0)</f>
        <v>0</v>
      </c>
      <c r="BI1249" s="240">
        <f>IF(N1249="nulová",J1249,0)</f>
        <v>0</v>
      </c>
      <c r="BJ1249" s="18" t="s">
        <v>83</v>
      </c>
      <c r="BK1249" s="240">
        <f>ROUND(I1249*H1249,2)</f>
        <v>0</v>
      </c>
      <c r="BL1249" s="18" t="s">
        <v>298</v>
      </c>
      <c r="BM1249" s="239" t="s">
        <v>2146</v>
      </c>
    </row>
    <row r="1250" s="2" customFormat="1">
      <c r="A1250" s="39"/>
      <c r="B1250" s="40"/>
      <c r="C1250" s="41"/>
      <c r="D1250" s="241" t="s">
        <v>176</v>
      </c>
      <c r="E1250" s="41"/>
      <c r="F1250" s="242" t="s">
        <v>2147</v>
      </c>
      <c r="G1250" s="41"/>
      <c r="H1250" s="41"/>
      <c r="I1250" s="243"/>
      <c r="J1250" s="41"/>
      <c r="K1250" s="41"/>
      <c r="L1250" s="45"/>
      <c r="M1250" s="244"/>
      <c r="N1250" s="245"/>
      <c r="O1250" s="92"/>
      <c r="P1250" s="92"/>
      <c r="Q1250" s="92"/>
      <c r="R1250" s="92"/>
      <c r="S1250" s="92"/>
      <c r="T1250" s="93"/>
      <c r="U1250" s="39"/>
      <c r="V1250" s="39"/>
      <c r="W1250" s="39"/>
      <c r="X1250" s="39"/>
      <c r="Y1250" s="39"/>
      <c r="Z1250" s="39"/>
      <c r="AA1250" s="39"/>
      <c r="AB1250" s="39"/>
      <c r="AC1250" s="39"/>
      <c r="AD1250" s="39"/>
      <c r="AE1250" s="39"/>
      <c r="AT1250" s="18" t="s">
        <v>176</v>
      </c>
      <c r="AU1250" s="18" t="s">
        <v>85</v>
      </c>
    </row>
    <row r="1251" s="2" customFormat="1">
      <c r="A1251" s="39"/>
      <c r="B1251" s="40"/>
      <c r="C1251" s="41"/>
      <c r="D1251" s="241" t="s">
        <v>914</v>
      </c>
      <c r="E1251" s="41"/>
      <c r="F1251" s="299" t="s">
        <v>2114</v>
      </c>
      <c r="G1251" s="41"/>
      <c r="H1251" s="41"/>
      <c r="I1251" s="243"/>
      <c r="J1251" s="41"/>
      <c r="K1251" s="41"/>
      <c r="L1251" s="45"/>
      <c r="M1251" s="244"/>
      <c r="N1251" s="245"/>
      <c r="O1251" s="92"/>
      <c r="P1251" s="92"/>
      <c r="Q1251" s="92"/>
      <c r="R1251" s="92"/>
      <c r="S1251" s="92"/>
      <c r="T1251" s="93"/>
      <c r="U1251" s="39"/>
      <c r="V1251" s="39"/>
      <c r="W1251" s="39"/>
      <c r="X1251" s="39"/>
      <c r="Y1251" s="39"/>
      <c r="Z1251" s="39"/>
      <c r="AA1251" s="39"/>
      <c r="AB1251" s="39"/>
      <c r="AC1251" s="39"/>
      <c r="AD1251" s="39"/>
      <c r="AE1251" s="39"/>
      <c r="AT1251" s="18" t="s">
        <v>914</v>
      </c>
      <c r="AU1251" s="18" t="s">
        <v>85</v>
      </c>
    </row>
    <row r="1252" s="2" customFormat="1" ht="49.05" customHeight="1">
      <c r="A1252" s="39"/>
      <c r="B1252" s="40"/>
      <c r="C1252" s="228" t="s">
        <v>2148</v>
      </c>
      <c r="D1252" s="228" t="s">
        <v>170</v>
      </c>
      <c r="E1252" s="229" t="s">
        <v>2149</v>
      </c>
      <c r="F1252" s="230" t="s">
        <v>2150</v>
      </c>
      <c r="G1252" s="231" t="s">
        <v>695</v>
      </c>
      <c r="H1252" s="232">
        <v>1</v>
      </c>
      <c r="I1252" s="233"/>
      <c r="J1252" s="234">
        <f>ROUND(I1252*H1252,2)</f>
        <v>0</v>
      </c>
      <c r="K1252" s="230" t="s">
        <v>1</v>
      </c>
      <c r="L1252" s="45"/>
      <c r="M1252" s="235" t="s">
        <v>1</v>
      </c>
      <c r="N1252" s="236" t="s">
        <v>41</v>
      </c>
      <c r="O1252" s="92"/>
      <c r="P1252" s="237">
        <f>O1252*H1252</f>
        <v>0</v>
      </c>
      <c r="Q1252" s="237">
        <v>0</v>
      </c>
      <c r="R1252" s="237">
        <f>Q1252*H1252</f>
        <v>0</v>
      </c>
      <c r="S1252" s="237">
        <v>0</v>
      </c>
      <c r="T1252" s="238">
        <f>S1252*H1252</f>
        <v>0</v>
      </c>
      <c r="U1252" s="39"/>
      <c r="V1252" s="39"/>
      <c r="W1252" s="39"/>
      <c r="X1252" s="39"/>
      <c r="Y1252" s="39"/>
      <c r="Z1252" s="39"/>
      <c r="AA1252" s="39"/>
      <c r="AB1252" s="39"/>
      <c r="AC1252" s="39"/>
      <c r="AD1252" s="39"/>
      <c r="AE1252" s="39"/>
      <c r="AR1252" s="239" t="s">
        <v>298</v>
      </c>
      <c r="AT1252" s="239" t="s">
        <v>170</v>
      </c>
      <c r="AU1252" s="239" t="s">
        <v>85</v>
      </c>
      <c r="AY1252" s="18" t="s">
        <v>168</v>
      </c>
      <c r="BE1252" s="240">
        <f>IF(N1252="základní",J1252,0)</f>
        <v>0</v>
      </c>
      <c r="BF1252" s="240">
        <f>IF(N1252="snížená",J1252,0)</f>
        <v>0</v>
      </c>
      <c r="BG1252" s="240">
        <f>IF(N1252="zákl. přenesená",J1252,0)</f>
        <v>0</v>
      </c>
      <c r="BH1252" s="240">
        <f>IF(N1252="sníž. přenesená",J1252,0)</f>
        <v>0</v>
      </c>
      <c r="BI1252" s="240">
        <f>IF(N1252="nulová",J1252,0)</f>
        <v>0</v>
      </c>
      <c r="BJ1252" s="18" t="s">
        <v>83</v>
      </c>
      <c r="BK1252" s="240">
        <f>ROUND(I1252*H1252,2)</f>
        <v>0</v>
      </c>
      <c r="BL1252" s="18" t="s">
        <v>298</v>
      </c>
      <c r="BM1252" s="239" t="s">
        <v>2151</v>
      </c>
    </row>
    <row r="1253" s="2" customFormat="1">
      <c r="A1253" s="39"/>
      <c r="B1253" s="40"/>
      <c r="C1253" s="41"/>
      <c r="D1253" s="241" t="s">
        <v>176</v>
      </c>
      <c r="E1253" s="41"/>
      <c r="F1253" s="242" t="s">
        <v>2152</v>
      </c>
      <c r="G1253" s="41"/>
      <c r="H1253" s="41"/>
      <c r="I1253" s="243"/>
      <c r="J1253" s="41"/>
      <c r="K1253" s="41"/>
      <c r="L1253" s="45"/>
      <c r="M1253" s="244"/>
      <c r="N1253" s="245"/>
      <c r="O1253" s="92"/>
      <c r="P1253" s="92"/>
      <c r="Q1253" s="92"/>
      <c r="R1253" s="92"/>
      <c r="S1253" s="92"/>
      <c r="T1253" s="93"/>
      <c r="U1253" s="39"/>
      <c r="V1253" s="39"/>
      <c r="W1253" s="39"/>
      <c r="X1253" s="39"/>
      <c r="Y1253" s="39"/>
      <c r="Z1253" s="39"/>
      <c r="AA1253" s="39"/>
      <c r="AB1253" s="39"/>
      <c r="AC1253" s="39"/>
      <c r="AD1253" s="39"/>
      <c r="AE1253" s="39"/>
      <c r="AT1253" s="18" t="s">
        <v>176</v>
      </c>
      <c r="AU1253" s="18" t="s">
        <v>85</v>
      </c>
    </row>
    <row r="1254" s="2" customFormat="1">
      <c r="A1254" s="39"/>
      <c r="B1254" s="40"/>
      <c r="C1254" s="41"/>
      <c r="D1254" s="241" t="s">
        <v>914</v>
      </c>
      <c r="E1254" s="41"/>
      <c r="F1254" s="299" t="s">
        <v>2114</v>
      </c>
      <c r="G1254" s="41"/>
      <c r="H1254" s="41"/>
      <c r="I1254" s="243"/>
      <c r="J1254" s="41"/>
      <c r="K1254" s="41"/>
      <c r="L1254" s="45"/>
      <c r="M1254" s="244"/>
      <c r="N1254" s="245"/>
      <c r="O1254" s="92"/>
      <c r="P1254" s="92"/>
      <c r="Q1254" s="92"/>
      <c r="R1254" s="92"/>
      <c r="S1254" s="92"/>
      <c r="T1254" s="93"/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/>
      <c r="AE1254" s="39"/>
      <c r="AT1254" s="18" t="s">
        <v>914</v>
      </c>
      <c r="AU1254" s="18" t="s">
        <v>85</v>
      </c>
    </row>
    <row r="1255" s="2" customFormat="1" ht="49.05" customHeight="1">
      <c r="A1255" s="39"/>
      <c r="B1255" s="40"/>
      <c r="C1255" s="228" t="s">
        <v>2153</v>
      </c>
      <c r="D1255" s="228" t="s">
        <v>170</v>
      </c>
      <c r="E1255" s="229" t="s">
        <v>2154</v>
      </c>
      <c r="F1255" s="230" t="s">
        <v>2150</v>
      </c>
      <c r="G1255" s="231" t="s">
        <v>695</v>
      </c>
      <c r="H1255" s="232">
        <v>1</v>
      </c>
      <c r="I1255" s="233"/>
      <c r="J1255" s="234">
        <f>ROUND(I1255*H1255,2)</f>
        <v>0</v>
      </c>
      <c r="K1255" s="230" t="s">
        <v>1</v>
      </c>
      <c r="L1255" s="45"/>
      <c r="M1255" s="235" t="s">
        <v>1</v>
      </c>
      <c r="N1255" s="236" t="s">
        <v>41</v>
      </c>
      <c r="O1255" s="92"/>
      <c r="P1255" s="237">
        <f>O1255*H1255</f>
        <v>0</v>
      </c>
      <c r="Q1255" s="237">
        <v>0</v>
      </c>
      <c r="R1255" s="237">
        <f>Q1255*H1255</f>
        <v>0</v>
      </c>
      <c r="S1255" s="237">
        <v>0</v>
      </c>
      <c r="T1255" s="238">
        <f>S1255*H1255</f>
        <v>0</v>
      </c>
      <c r="U1255" s="39"/>
      <c r="V1255" s="39"/>
      <c r="W1255" s="39"/>
      <c r="X1255" s="39"/>
      <c r="Y1255" s="39"/>
      <c r="Z1255" s="39"/>
      <c r="AA1255" s="39"/>
      <c r="AB1255" s="39"/>
      <c r="AC1255" s="39"/>
      <c r="AD1255" s="39"/>
      <c r="AE1255" s="39"/>
      <c r="AR1255" s="239" t="s">
        <v>298</v>
      </c>
      <c r="AT1255" s="239" t="s">
        <v>170</v>
      </c>
      <c r="AU1255" s="239" t="s">
        <v>85</v>
      </c>
      <c r="AY1255" s="18" t="s">
        <v>168</v>
      </c>
      <c r="BE1255" s="240">
        <f>IF(N1255="základní",J1255,0)</f>
        <v>0</v>
      </c>
      <c r="BF1255" s="240">
        <f>IF(N1255="snížená",J1255,0)</f>
        <v>0</v>
      </c>
      <c r="BG1255" s="240">
        <f>IF(N1255="zákl. přenesená",J1255,0)</f>
        <v>0</v>
      </c>
      <c r="BH1255" s="240">
        <f>IF(N1255="sníž. přenesená",J1255,0)</f>
        <v>0</v>
      </c>
      <c r="BI1255" s="240">
        <f>IF(N1255="nulová",J1255,0)</f>
        <v>0</v>
      </c>
      <c r="BJ1255" s="18" t="s">
        <v>83</v>
      </c>
      <c r="BK1255" s="240">
        <f>ROUND(I1255*H1255,2)</f>
        <v>0</v>
      </c>
      <c r="BL1255" s="18" t="s">
        <v>298</v>
      </c>
      <c r="BM1255" s="239" t="s">
        <v>2155</v>
      </c>
    </row>
    <row r="1256" s="2" customFormat="1">
      <c r="A1256" s="39"/>
      <c r="B1256" s="40"/>
      <c r="C1256" s="41"/>
      <c r="D1256" s="241" t="s">
        <v>176</v>
      </c>
      <c r="E1256" s="41"/>
      <c r="F1256" s="242" t="s">
        <v>2156</v>
      </c>
      <c r="G1256" s="41"/>
      <c r="H1256" s="41"/>
      <c r="I1256" s="243"/>
      <c r="J1256" s="41"/>
      <c r="K1256" s="41"/>
      <c r="L1256" s="45"/>
      <c r="M1256" s="244"/>
      <c r="N1256" s="245"/>
      <c r="O1256" s="92"/>
      <c r="P1256" s="92"/>
      <c r="Q1256" s="92"/>
      <c r="R1256" s="92"/>
      <c r="S1256" s="92"/>
      <c r="T1256" s="93"/>
      <c r="U1256" s="39"/>
      <c r="V1256" s="39"/>
      <c r="W1256" s="39"/>
      <c r="X1256" s="39"/>
      <c r="Y1256" s="39"/>
      <c r="Z1256" s="39"/>
      <c r="AA1256" s="39"/>
      <c r="AB1256" s="39"/>
      <c r="AC1256" s="39"/>
      <c r="AD1256" s="39"/>
      <c r="AE1256" s="39"/>
      <c r="AT1256" s="18" t="s">
        <v>176</v>
      </c>
      <c r="AU1256" s="18" t="s">
        <v>85</v>
      </c>
    </row>
    <row r="1257" s="2" customFormat="1">
      <c r="A1257" s="39"/>
      <c r="B1257" s="40"/>
      <c r="C1257" s="41"/>
      <c r="D1257" s="241" t="s">
        <v>914</v>
      </c>
      <c r="E1257" s="41"/>
      <c r="F1257" s="299" t="s">
        <v>2114</v>
      </c>
      <c r="G1257" s="41"/>
      <c r="H1257" s="41"/>
      <c r="I1257" s="243"/>
      <c r="J1257" s="41"/>
      <c r="K1257" s="41"/>
      <c r="L1257" s="45"/>
      <c r="M1257" s="244"/>
      <c r="N1257" s="245"/>
      <c r="O1257" s="92"/>
      <c r="P1257" s="92"/>
      <c r="Q1257" s="92"/>
      <c r="R1257" s="92"/>
      <c r="S1257" s="92"/>
      <c r="T1257" s="93"/>
      <c r="U1257" s="39"/>
      <c r="V1257" s="39"/>
      <c r="W1257" s="39"/>
      <c r="X1257" s="39"/>
      <c r="Y1257" s="39"/>
      <c r="Z1257" s="39"/>
      <c r="AA1257" s="39"/>
      <c r="AB1257" s="39"/>
      <c r="AC1257" s="39"/>
      <c r="AD1257" s="39"/>
      <c r="AE1257" s="39"/>
      <c r="AT1257" s="18" t="s">
        <v>914</v>
      </c>
      <c r="AU1257" s="18" t="s">
        <v>85</v>
      </c>
    </row>
    <row r="1258" s="2" customFormat="1" ht="49.05" customHeight="1">
      <c r="A1258" s="39"/>
      <c r="B1258" s="40"/>
      <c r="C1258" s="228" t="s">
        <v>2157</v>
      </c>
      <c r="D1258" s="228" t="s">
        <v>170</v>
      </c>
      <c r="E1258" s="229" t="s">
        <v>2158</v>
      </c>
      <c r="F1258" s="230" t="s">
        <v>2150</v>
      </c>
      <c r="G1258" s="231" t="s">
        <v>695</v>
      </c>
      <c r="H1258" s="232">
        <v>1</v>
      </c>
      <c r="I1258" s="233"/>
      <c r="J1258" s="234">
        <f>ROUND(I1258*H1258,2)</f>
        <v>0</v>
      </c>
      <c r="K1258" s="230" t="s">
        <v>1</v>
      </c>
      <c r="L1258" s="45"/>
      <c r="M1258" s="235" t="s">
        <v>1</v>
      </c>
      <c r="N1258" s="236" t="s">
        <v>41</v>
      </c>
      <c r="O1258" s="92"/>
      <c r="P1258" s="237">
        <f>O1258*H1258</f>
        <v>0</v>
      </c>
      <c r="Q1258" s="237">
        <v>0</v>
      </c>
      <c r="R1258" s="237">
        <f>Q1258*H1258</f>
        <v>0</v>
      </c>
      <c r="S1258" s="237">
        <v>0</v>
      </c>
      <c r="T1258" s="238">
        <f>S1258*H1258</f>
        <v>0</v>
      </c>
      <c r="U1258" s="39"/>
      <c r="V1258" s="39"/>
      <c r="W1258" s="39"/>
      <c r="X1258" s="39"/>
      <c r="Y1258" s="39"/>
      <c r="Z1258" s="39"/>
      <c r="AA1258" s="39"/>
      <c r="AB1258" s="39"/>
      <c r="AC1258" s="39"/>
      <c r="AD1258" s="39"/>
      <c r="AE1258" s="39"/>
      <c r="AR1258" s="239" t="s">
        <v>298</v>
      </c>
      <c r="AT1258" s="239" t="s">
        <v>170</v>
      </c>
      <c r="AU1258" s="239" t="s">
        <v>85</v>
      </c>
      <c r="AY1258" s="18" t="s">
        <v>168</v>
      </c>
      <c r="BE1258" s="240">
        <f>IF(N1258="základní",J1258,0)</f>
        <v>0</v>
      </c>
      <c r="BF1258" s="240">
        <f>IF(N1258="snížená",J1258,0)</f>
        <v>0</v>
      </c>
      <c r="BG1258" s="240">
        <f>IF(N1258="zákl. přenesená",J1258,0)</f>
        <v>0</v>
      </c>
      <c r="BH1258" s="240">
        <f>IF(N1258="sníž. přenesená",J1258,0)</f>
        <v>0</v>
      </c>
      <c r="BI1258" s="240">
        <f>IF(N1258="nulová",J1258,0)</f>
        <v>0</v>
      </c>
      <c r="BJ1258" s="18" t="s">
        <v>83</v>
      </c>
      <c r="BK1258" s="240">
        <f>ROUND(I1258*H1258,2)</f>
        <v>0</v>
      </c>
      <c r="BL1258" s="18" t="s">
        <v>298</v>
      </c>
      <c r="BM1258" s="239" t="s">
        <v>2159</v>
      </c>
    </row>
    <row r="1259" s="2" customFormat="1">
      <c r="A1259" s="39"/>
      <c r="B1259" s="40"/>
      <c r="C1259" s="41"/>
      <c r="D1259" s="241" t="s">
        <v>176</v>
      </c>
      <c r="E1259" s="41"/>
      <c r="F1259" s="242" t="s">
        <v>2160</v>
      </c>
      <c r="G1259" s="41"/>
      <c r="H1259" s="41"/>
      <c r="I1259" s="243"/>
      <c r="J1259" s="41"/>
      <c r="K1259" s="41"/>
      <c r="L1259" s="45"/>
      <c r="M1259" s="244"/>
      <c r="N1259" s="245"/>
      <c r="O1259" s="92"/>
      <c r="P1259" s="92"/>
      <c r="Q1259" s="92"/>
      <c r="R1259" s="92"/>
      <c r="S1259" s="92"/>
      <c r="T1259" s="93"/>
      <c r="U1259" s="39"/>
      <c r="V1259" s="39"/>
      <c r="W1259" s="39"/>
      <c r="X1259" s="39"/>
      <c r="Y1259" s="39"/>
      <c r="Z1259" s="39"/>
      <c r="AA1259" s="39"/>
      <c r="AB1259" s="39"/>
      <c r="AC1259" s="39"/>
      <c r="AD1259" s="39"/>
      <c r="AE1259" s="39"/>
      <c r="AT1259" s="18" t="s">
        <v>176</v>
      </c>
      <c r="AU1259" s="18" t="s">
        <v>85</v>
      </c>
    </row>
    <row r="1260" s="2" customFormat="1">
      <c r="A1260" s="39"/>
      <c r="B1260" s="40"/>
      <c r="C1260" s="41"/>
      <c r="D1260" s="241" t="s">
        <v>914</v>
      </c>
      <c r="E1260" s="41"/>
      <c r="F1260" s="299" t="s">
        <v>2114</v>
      </c>
      <c r="G1260" s="41"/>
      <c r="H1260" s="41"/>
      <c r="I1260" s="243"/>
      <c r="J1260" s="41"/>
      <c r="K1260" s="41"/>
      <c r="L1260" s="45"/>
      <c r="M1260" s="244"/>
      <c r="N1260" s="245"/>
      <c r="O1260" s="92"/>
      <c r="P1260" s="92"/>
      <c r="Q1260" s="92"/>
      <c r="R1260" s="92"/>
      <c r="S1260" s="92"/>
      <c r="T1260" s="93"/>
      <c r="U1260" s="39"/>
      <c r="V1260" s="39"/>
      <c r="W1260" s="39"/>
      <c r="X1260" s="39"/>
      <c r="Y1260" s="39"/>
      <c r="Z1260" s="39"/>
      <c r="AA1260" s="39"/>
      <c r="AB1260" s="39"/>
      <c r="AC1260" s="39"/>
      <c r="AD1260" s="39"/>
      <c r="AE1260" s="39"/>
      <c r="AT1260" s="18" t="s">
        <v>914</v>
      </c>
      <c r="AU1260" s="18" t="s">
        <v>85</v>
      </c>
    </row>
    <row r="1261" s="2" customFormat="1" ht="55.5" customHeight="1">
      <c r="A1261" s="39"/>
      <c r="B1261" s="40"/>
      <c r="C1261" s="228" t="s">
        <v>2161</v>
      </c>
      <c r="D1261" s="228" t="s">
        <v>170</v>
      </c>
      <c r="E1261" s="229" t="s">
        <v>2162</v>
      </c>
      <c r="F1261" s="230" t="s">
        <v>2163</v>
      </c>
      <c r="G1261" s="231" t="s">
        <v>695</v>
      </c>
      <c r="H1261" s="232">
        <v>1</v>
      </c>
      <c r="I1261" s="233"/>
      <c r="J1261" s="234">
        <f>ROUND(I1261*H1261,2)</f>
        <v>0</v>
      </c>
      <c r="K1261" s="230" t="s">
        <v>1</v>
      </c>
      <c r="L1261" s="45"/>
      <c r="M1261" s="235" t="s">
        <v>1</v>
      </c>
      <c r="N1261" s="236" t="s">
        <v>41</v>
      </c>
      <c r="O1261" s="92"/>
      <c r="P1261" s="237">
        <f>O1261*H1261</f>
        <v>0</v>
      </c>
      <c r="Q1261" s="237">
        <v>0</v>
      </c>
      <c r="R1261" s="237">
        <f>Q1261*H1261</f>
        <v>0</v>
      </c>
      <c r="S1261" s="237">
        <v>0</v>
      </c>
      <c r="T1261" s="238">
        <f>S1261*H1261</f>
        <v>0</v>
      </c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R1261" s="239" t="s">
        <v>298</v>
      </c>
      <c r="AT1261" s="239" t="s">
        <v>170</v>
      </c>
      <c r="AU1261" s="239" t="s">
        <v>85</v>
      </c>
      <c r="AY1261" s="18" t="s">
        <v>168</v>
      </c>
      <c r="BE1261" s="240">
        <f>IF(N1261="základní",J1261,0)</f>
        <v>0</v>
      </c>
      <c r="BF1261" s="240">
        <f>IF(N1261="snížená",J1261,0)</f>
        <v>0</v>
      </c>
      <c r="BG1261" s="240">
        <f>IF(N1261="zákl. přenesená",J1261,0)</f>
        <v>0</v>
      </c>
      <c r="BH1261" s="240">
        <f>IF(N1261="sníž. přenesená",J1261,0)</f>
        <v>0</v>
      </c>
      <c r="BI1261" s="240">
        <f>IF(N1261="nulová",J1261,0)</f>
        <v>0</v>
      </c>
      <c r="BJ1261" s="18" t="s">
        <v>83</v>
      </c>
      <c r="BK1261" s="240">
        <f>ROUND(I1261*H1261,2)</f>
        <v>0</v>
      </c>
      <c r="BL1261" s="18" t="s">
        <v>298</v>
      </c>
      <c r="BM1261" s="239" t="s">
        <v>2164</v>
      </c>
    </row>
    <row r="1262" s="2" customFormat="1">
      <c r="A1262" s="39"/>
      <c r="B1262" s="40"/>
      <c r="C1262" s="41"/>
      <c r="D1262" s="241" t="s">
        <v>176</v>
      </c>
      <c r="E1262" s="41"/>
      <c r="F1262" s="242" t="s">
        <v>2160</v>
      </c>
      <c r="G1262" s="41"/>
      <c r="H1262" s="41"/>
      <c r="I1262" s="243"/>
      <c r="J1262" s="41"/>
      <c r="K1262" s="41"/>
      <c r="L1262" s="45"/>
      <c r="M1262" s="244"/>
      <c r="N1262" s="245"/>
      <c r="O1262" s="92"/>
      <c r="P1262" s="92"/>
      <c r="Q1262" s="92"/>
      <c r="R1262" s="92"/>
      <c r="S1262" s="92"/>
      <c r="T1262" s="93"/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/>
      <c r="AE1262" s="39"/>
      <c r="AT1262" s="18" t="s">
        <v>176</v>
      </c>
      <c r="AU1262" s="18" t="s">
        <v>85</v>
      </c>
    </row>
    <row r="1263" s="2" customFormat="1">
      <c r="A1263" s="39"/>
      <c r="B1263" s="40"/>
      <c r="C1263" s="41"/>
      <c r="D1263" s="241" t="s">
        <v>914</v>
      </c>
      <c r="E1263" s="41"/>
      <c r="F1263" s="299" t="s">
        <v>2114</v>
      </c>
      <c r="G1263" s="41"/>
      <c r="H1263" s="41"/>
      <c r="I1263" s="243"/>
      <c r="J1263" s="41"/>
      <c r="K1263" s="41"/>
      <c r="L1263" s="45"/>
      <c r="M1263" s="244"/>
      <c r="N1263" s="245"/>
      <c r="O1263" s="92"/>
      <c r="P1263" s="92"/>
      <c r="Q1263" s="92"/>
      <c r="R1263" s="92"/>
      <c r="S1263" s="92"/>
      <c r="T1263" s="93"/>
      <c r="U1263" s="39"/>
      <c r="V1263" s="39"/>
      <c r="W1263" s="39"/>
      <c r="X1263" s="39"/>
      <c r="Y1263" s="39"/>
      <c r="Z1263" s="39"/>
      <c r="AA1263" s="39"/>
      <c r="AB1263" s="39"/>
      <c r="AC1263" s="39"/>
      <c r="AD1263" s="39"/>
      <c r="AE1263" s="39"/>
      <c r="AT1263" s="18" t="s">
        <v>914</v>
      </c>
      <c r="AU1263" s="18" t="s">
        <v>85</v>
      </c>
    </row>
    <row r="1264" s="2" customFormat="1" ht="55.5" customHeight="1">
      <c r="A1264" s="39"/>
      <c r="B1264" s="40"/>
      <c r="C1264" s="228" t="s">
        <v>2165</v>
      </c>
      <c r="D1264" s="228" t="s">
        <v>170</v>
      </c>
      <c r="E1264" s="229" t="s">
        <v>2166</v>
      </c>
      <c r="F1264" s="230" t="s">
        <v>2167</v>
      </c>
      <c r="G1264" s="231" t="s">
        <v>695</v>
      </c>
      <c r="H1264" s="232">
        <v>1</v>
      </c>
      <c r="I1264" s="233"/>
      <c r="J1264" s="234">
        <f>ROUND(I1264*H1264,2)</f>
        <v>0</v>
      </c>
      <c r="K1264" s="230" t="s">
        <v>1</v>
      </c>
      <c r="L1264" s="45"/>
      <c r="M1264" s="235" t="s">
        <v>1</v>
      </c>
      <c r="N1264" s="236" t="s">
        <v>41</v>
      </c>
      <c r="O1264" s="92"/>
      <c r="P1264" s="237">
        <f>O1264*H1264</f>
        <v>0</v>
      </c>
      <c r="Q1264" s="237">
        <v>0</v>
      </c>
      <c r="R1264" s="237">
        <f>Q1264*H1264</f>
        <v>0</v>
      </c>
      <c r="S1264" s="237">
        <v>0</v>
      </c>
      <c r="T1264" s="238">
        <f>S1264*H1264</f>
        <v>0</v>
      </c>
      <c r="U1264" s="39"/>
      <c r="V1264" s="39"/>
      <c r="W1264" s="39"/>
      <c r="X1264" s="39"/>
      <c r="Y1264" s="39"/>
      <c r="Z1264" s="39"/>
      <c r="AA1264" s="39"/>
      <c r="AB1264" s="39"/>
      <c r="AC1264" s="39"/>
      <c r="AD1264" s="39"/>
      <c r="AE1264" s="39"/>
      <c r="AR1264" s="239" t="s">
        <v>298</v>
      </c>
      <c r="AT1264" s="239" t="s">
        <v>170</v>
      </c>
      <c r="AU1264" s="239" t="s">
        <v>85</v>
      </c>
      <c r="AY1264" s="18" t="s">
        <v>168</v>
      </c>
      <c r="BE1264" s="240">
        <f>IF(N1264="základní",J1264,0)</f>
        <v>0</v>
      </c>
      <c r="BF1264" s="240">
        <f>IF(N1264="snížená",J1264,0)</f>
        <v>0</v>
      </c>
      <c r="BG1264" s="240">
        <f>IF(N1264="zákl. přenesená",J1264,0)</f>
        <v>0</v>
      </c>
      <c r="BH1264" s="240">
        <f>IF(N1264="sníž. přenesená",J1264,0)</f>
        <v>0</v>
      </c>
      <c r="BI1264" s="240">
        <f>IF(N1264="nulová",J1264,0)</f>
        <v>0</v>
      </c>
      <c r="BJ1264" s="18" t="s">
        <v>83</v>
      </c>
      <c r="BK1264" s="240">
        <f>ROUND(I1264*H1264,2)</f>
        <v>0</v>
      </c>
      <c r="BL1264" s="18" t="s">
        <v>298</v>
      </c>
      <c r="BM1264" s="239" t="s">
        <v>2168</v>
      </c>
    </row>
    <row r="1265" s="2" customFormat="1">
      <c r="A1265" s="39"/>
      <c r="B1265" s="40"/>
      <c r="C1265" s="41"/>
      <c r="D1265" s="241" t="s">
        <v>176</v>
      </c>
      <c r="E1265" s="41"/>
      <c r="F1265" s="242" t="s">
        <v>2160</v>
      </c>
      <c r="G1265" s="41"/>
      <c r="H1265" s="41"/>
      <c r="I1265" s="243"/>
      <c r="J1265" s="41"/>
      <c r="K1265" s="41"/>
      <c r="L1265" s="45"/>
      <c r="M1265" s="244"/>
      <c r="N1265" s="245"/>
      <c r="O1265" s="92"/>
      <c r="P1265" s="92"/>
      <c r="Q1265" s="92"/>
      <c r="R1265" s="92"/>
      <c r="S1265" s="92"/>
      <c r="T1265" s="93"/>
      <c r="U1265" s="39"/>
      <c r="V1265" s="39"/>
      <c r="W1265" s="39"/>
      <c r="X1265" s="39"/>
      <c r="Y1265" s="39"/>
      <c r="Z1265" s="39"/>
      <c r="AA1265" s="39"/>
      <c r="AB1265" s="39"/>
      <c r="AC1265" s="39"/>
      <c r="AD1265" s="39"/>
      <c r="AE1265" s="39"/>
      <c r="AT1265" s="18" t="s">
        <v>176</v>
      </c>
      <c r="AU1265" s="18" t="s">
        <v>85</v>
      </c>
    </row>
    <row r="1266" s="2" customFormat="1">
      <c r="A1266" s="39"/>
      <c r="B1266" s="40"/>
      <c r="C1266" s="41"/>
      <c r="D1266" s="241" t="s">
        <v>914</v>
      </c>
      <c r="E1266" s="41"/>
      <c r="F1266" s="299" t="s">
        <v>2114</v>
      </c>
      <c r="G1266" s="41"/>
      <c r="H1266" s="41"/>
      <c r="I1266" s="243"/>
      <c r="J1266" s="41"/>
      <c r="K1266" s="41"/>
      <c r="L1266" s="45"/>
      <c r="M1266" s="244"/>
      <c r="N1266" s="245"/>
      <c r="O1266" s="92"/>
      <c r="P1266" s="92"/>
      <c r="Q1266" s="92"/>
      <c r="R1266" s="92"/>
      <c r="S1266" s="92"/>
      <c r="T1266" s="93"/>
      <c r="U1266" s="39"/>
      <c r="V1266" s="39"/>
      <c r="W1266" s="39"/>
      <c r="X1266" s="39"/>
      <c r="Y1266" s="39"/>
      <c r="Z1266" s="39"/>
      <c r="AA1266" s="39"/>
      <c r="AB1266" s="39"/>
      <c r="AC1266" s="39"/>
      <c r="AD1266" s="39"/>
      <c r="AE1266" s="39"/>
      <c r="AT1266" s="18" t="s">
        <v>914</v>
      </c>
      <c r="AU1266" s="18" t="s">
        <v>85</v>
      </c>
    </row>
    <row r="1267" s="2" customFormat="1" ht="24.15" customHeight="1">
      <c r="A1267" s="39"/>
      <c r="B1267" s="40"/>
      <c r="C1267" s="228" t="s">
        <v>2169</v>
      </c>
      <c r="D1267" s="228" t="s">
        <v>170</v>
      </c>
      <c r="E1267" s="229" t="s">
        <v>2170</v>
      </c>
      <c r="F1267" s="230" t="s">
        <v>2171</v>
      </c>
      <c r="G1267" s="231" t="s">
        <v>695</v>
      </c>
      <c r="H1267" s="232">
        <v>1</v>
      </c>
      <c r="I1267" s="233"/>
      <c r="J1267" s="234">
        <f>ROUND(I1267*H1267,2)</f>
        <v>0</v>
      </c>
      <c r="K1267" s="230" t="s">
        <v>195</v>
      </c>
      <c r="L1267" s="45"/>
      <c r="M1267" s="235" t="s">
        <v>1</v>
      </c>
      <c r="N1267" s="236" t="s">
        <v>41</v>
      </c>
      <c r="O1267" s="92"/>
      <c r="P1267" s="237">
        <f>O1267*H1267</f>
        <v>0</v>
      </c>
      <c r="Q1267" s="237">
        <v>0</v>
      </c>
      <c r="R1267" s="237">
        <f>Q1267*H1267</f>
        <v>0</v>
      </c>
      <c r="S1267" s="237">
        <v>0</v>
      </c>
      <c r="T1267" s="238">
        <f>S1267*H1267</f>
        <v>0</v>
      </c>
      <c r="U1267" s="39"/>
      <c r="V1267" s="39"/>
      <c r="W1267" s="39"/>
      <c r="X1267" s="39"/>
      <c r="Y1267" s="39"/>
      <c r="Z1267" s="39"/>
      <c r="AA1267" s="39"/>
      <c r="AB1267" s="39"/>
      <c r="AC1267" s="39"/>
      <c r="AD1267" s="39"/>
      <c r="AE1267" s="39"/>
      <c r="AR1267" s="239" t="s">
        <v>298</v>
      </c>
      <c r="AT1267" s="239" t="s">
        <v>170</v>
      </c>
      <c r="AU1267" s="239" t="s">
        <v>85</v>
      </c>
      <c r="AY1267" s="18" t="s">
        <v>168</v>
      </c>
      <c r="BE1267" s="240">
        <f>IF(N1267="základní",J1267,0)</f>
        <v>0</v>
      </c>
      <c r="BF1267" s="240">
        <f>IF(N1267="snížená",J1267,0)</f>
        <v>0</v>
      </c>
      <c r="BG1267" s="240">
        <f>IF(N1267="zákl. přenesená",J1267,0)</f>
        <v>0</v>
      </c>
      <c r="BH1267" s="240">
        <f>IF(N1267="sníž. přenesená",J1267,0)</f>
        <v>0</v>
      </c>
      <c r="BI1267" s="240">
        <f>IF(N1267="nulová",J1267,0)</f>
        <v>0</v>
      </c>
      <c r="BJ1267" s="18" t="s">
        <v>83</v>
      </c>
      <c r="BK1267" s="240">
        <f>ROUND(I1267*H1267,2)</f>
        <v>0</v>
      </c>
      <c r="BL1267" s="18" t="s">
        <v>298</v>
      </c>
      <c r="BM1267" s="239" t="s">
        <v>2172</v>
      </c>
    </row>
    <row r="1268" s="2" customFormat="1">
      <c r="A1268" s="39"/>
      <c r="B1268" s="40"/>
      <c r="C1268" s="41"/>
      <c r="D1268" s="241" t="s">
        <v>176</v>
      </c>
      <c r="E1268" s="41"/>
      <c r="F1268" s="242" t="s">
        <v>2173</v>
      </c>
      <c r="G1268" s="41"/>
      <c r="H1268" s="41"/>
      <c r="I1268" s="243"/>
      <c r="J1268" s="41"/>
      <c r="K1268" s="41"/>
      <c r="L1268" s="45"/>
      <c r="M1268" s="244"/>
      <c r="N1268" s="245"/>
      <c r="O1268" s="92"/>
      <c r="P1268" s="92"/>
      <c r="Q1268" s="92"/>
      <c r="R1268" s="92"/>
      <c r="S1268" s="92"/>
      <c r="T1268" s="93"/>
      <c r="U1268" s="39"/>
      <c r="V1268" s="39"/>
      <c r="W1268" s="39"/>
      <c r="X1268" s="39"/>
      <c r="Y1268" s="39"/>
      <c r="Z1268" s="39"/>
      <c r="AA1268" s="39"/>
      <c r="AB1268" s="39"/>
      <c r="AC1268" s="39"/>
      <c r="AD1268" s="39"/>
      <c r="AE1268" s="39"/>
      <c r="AT1268" s="18" t="s">
        <v>176</v>
      </c>
      <c r="AU1268" s="18" t="s">
        <v>85</v>
      </c>
    </row>
    <row r="1269" s="13" customFormat="1">
      <c r="A1269" s="13"/>
      <c r="B1269" s="246"/>
      <c r="C1269" s="247"/>
      <c r="D1269" s="241" t="s">
        <v>178</v>
      </c>
      <c r="E1269" s="248" t="s">
        <v>1</v>
      </c>
      <c r="F1269" s="249" t="s">
        <v>2174</v>
      </c>
      <c r="G1269" s="247"/>
      <c r="H1269" s="248" t="s">
        <v>1</v>
      </c>
      <c r="I1269" s="250"/>
      <c r="J1269" s="247"/>
      <c r="K1269" s="247"/>
      <c r="L1269" s="251"/>
      <c r="M1269" s="252"/>
      <c r="N1269" s="253"/>
      <c r="O1269" s="253"/>
      <c r="P1269" s="253"/>
      <c r="Q1269" s="253"/>
      <c r="R1269" s="253"/>
      <c r="S1269" s="253"/>
      <c r="T1269" s="254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T1269" s="255" t="s">
        <v>178</v>
      </c>
      <c r="AU1269" s="255" t="s">
        <v>85</v>
      </c>
      <c r="AV1269" s="13" t="s">
        <v>83</v>
      </c>
      <c r="AW1269" s="13" t="s">
        <v>32</v>
      </c>
      <c r="AX1269" s="13" t="s">
        <v>76</v>
      </c>
      <c r="AY1269" s="255" t="s">
        <v>168</v>
      </c>
    </row>
    <row r="1270" s="14" customFormat="1">
      <c r="A1270" s="14"/>
      <c r="B1270" s="256"/>
      <c r="C1270" s="257"/>
      <c r="D1270" s="241" t="s">
        <v>178</v>
      </c>
      <c r="E1270" s="258" t="s">
        <v>1</v>
      </c>
      <c r="F1270" s="259" t="s">
        <v>2175</v>
      </c>
      <c r="G1270" s="257"/>
      <c r="H1270" s="260">
        <v>1</v>
      </c>
      <c r="I1270" s="261"/>
      <c r="J1270" s="257"/>
      <c r="K1270" s="257"/>
      <c r="L1270" s="262"/>
      <c r="M1270" s="263"/>
      <c r="N1270" s="264"/>
      <c r="O1270" s="264"/>
      <c r="P1270" s="264"/>
      <c r="Q1270" s="264"/>
      <c r="R1270" s="264"/>
      <c r="S1270" s="264"/>
      <c r="T1270" s="265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66" t="s">
        <v>178</v>
      </c>
      <c r="AU1270" s="266" t="s">
        <v>85</v>
      </c>
      <c r="AV1270" s="14" t="s">
        <v>85</v>
      </c>
      <c r="AW1270" s="14" t="s">
        <v>32</v>
      </c>
      <c r="AX1270" s="14" t="s">
        <v>76</v>
      </c>
      <c r="AY1270" s="266" t="s">
        <v>168</v>
      </c>
    </row>
    <row r="1271" s="15" customFormat="1">
      <c r="A1271" s="15"/>
      <c r="B1271" s="267"/>
      <c r="C1271" s="268"/>
      <c r="D1271" s="241" t="s">
        <v>178</v>
      </c>
      <c r="E1271" s="269" t="s">
        <v>1</v>
      </c>
      <c r="F1271" s="270" t="s">
        <v>183</v>
      </c>
      <c r="G1271" s="268"/>
      <c r="H1271" s="271">
        <v>1</v>
      </c>
      <c r="I1271" s="272"/>
      <c r="J1271" s="268"/>
      <c r="K1271" s="268"/>
      <c r="L1271" s="273"/>
      <c r="M1271" s="274"/>
      <c r="N1271" s="275"/>
      <c r="O1271" s="275"/>
      <c r="P1271" s="275"/>
      <c r="Q1271" s="275"/>
      <c r="R1271" s="275"/>
      <c r="S1271" s="275"/>
      <c r="T1271" s="276"/>
      <c r="U1271" s="15"/>
      <c r="V1271" s="15"/>
      <c r="W1271" s="15"/>
      <c r="X1271" s="15"/>
      <c r="Y1271" s="15"/>
      <c r="Z1271" s="15"/>
      <c r="AA1271" s="15"/>
      <c r="AB1271" s="15"/>
      <c r="AC1271" s="15"/>
      <c r="AD1271" s="15"/>
      <c r="AE1271" s="15"/>
      <c r="AT1271" s="277" t="s">
        <v>178</v>
      </c>
      <c r="AU1271" s="277" t="s">
        <v>85</v>
      </c>
      <c r="AV1271" s="15" t="s">
        <v>174</v>
      </c>
      <c r="AW1271" s="15" t="s">
        <v>32</v>
      </c>
      <c r="AX1271" s="15" t="s">
        <v>83</v>
      </c>
      <c r="AY1271" s="277" t="s">
        <v>168</v>
      </c>
    </row>
    <row r="1272" s="2" customFormat="1" ht="24.15" customHeight="1">
      <c r="A1272" s="39"/>
      <c r="B1272" s="40"/>
      <c r="C1272" s="228" t="s">
        <v>2176</v>
      </c>
      <c r="D1272" s="228" t="s">
        <v>170</v>
      </c>
      <c r="E1272" s="229" t="s">
        <v>2177</v>
      </c>
      <c r="F1272" s="230" t="s">
        <v>2178</v>
      </c>
      <c r="G1272" s="231" t="s">
        <v>695</v>
      </c>
      <c r="H1272" s="232">
        <v>4</v>
      </c>
      <c r="I1272" s="233"/>
      <c r="J1272" s="234">
        <f>ROUND(I1272*H1272,2)</f>
        <v>0</v>
      </c>
      <c r="K1272" s="230" t="s">
        <v>195</v>
      </c>
      <c r="L1272" s="45"/>
      <c r="M1272" s="235" t="s">
        <v>1</v>
      </c>
      <c r="N1272" s="236" t="s">
        <v>41</v>
      </c>
      <c r="O1272" s="92"/>
      <c r="P1272" s="237">
        <f>O1272*H1272</f>
        <v>0</v>
      </c>
      <c r="Q1272" s="237">
        <v>0</v>
      </c>
      <c r="R1272" s="237">
        <f>Q1272*H1272</f>
        <v>0</v>
      </c>
      <c r="S1272" s="237">
        <v>0</v>
      </c>
      <c r="T1272" s="238">
        <f>S1272*H1272</f>
        <v>0</v>
      </c>
      <c r="U1272" s="39"/>
      <c r="V1272" s="39"/>
      <c r="W1272" s="39"/>
      <c r="X1272" s="39"/>
      <c r="Y1272" s="39"/>
      <c r="Z1272" s="39"/>
      <c r="AA1272" s="39"/>
      <c r="AB1272" s="39"/>
      <c r="AC1272" s="39"/>
      <c r="AD1272" s="39"/>
      <c r="AE1272" s="39"/>
      <c r="AR1272" s="239" t="s">
        <v>298</v>
      </c>
      <c r="AT1272" s="239" t="s">
        <v>170</v>
      </c>
      <c r="AU1272" s="239" t="s">
        <v>85</v>
      </c>
      <c r="AY1272" s="18" t="s">
        <v>168</v>
      </c>
      <c r="BE1272" s="240">
        <f>IF(N1272="základní",J1272,0)</f>
        <v>0</v>
      </c>
      <c r="BF1272" s="240">
        <f>IF(N1272="snížená",J1272,0)</f>
        <v>0</v>
      </c>
      <c r="BG1272" s="240">
        <f>IF(N1272="zákl. přenesená",J1272,0)</f>
        <v>0</v>
      </c>
      <c r="BH1272" s="240">
        <f>IF(N1272="sníž. přenesená",J1272,0)</f>
        <v>0</v>
      </c>
      <c r="BI1272" s="240">
        <f>IF(N1272="nulová",J1272,0)</f>
        <v>0</v>
      </c>
      <c r="BJ1272" s="18" t="s">
        <v>83</v>
      </c>
      <c r="BK1272" s="240">
        <f>ROUND(I1272*H1272,2)</f>
        <v>0</v>
      </c>
      <c r="BL1272" s="18" t="s">
        <v>298</v>
      </c>
      <c r="BM1272" s="239" t="s">
        <v>2179</v>
      </c>
    </row>
    <row r="1273" s="2" customFormat="1">
      <c r="A1273" s="39"/>
      <c r="B1273" s="40"/>
      <c r="C1273" s="41"/>
      <c r="D1273" s="241" t="s">
        <v>176</v>
      </c>
      <c r="E1273" s="41"/>
      <c r="F1273" s="242" t="s">
        <v>2180</v>
      </c>
      <c r="G1273" s="41"/>
      <c r="H1273" s="41"/>
      <c r="I1273" s="243"/>
      <c r="J1273" s="41"/>
      <c r="K1273" s="41"/>
      <c r="L1273" s="45"/>
      <c r="M1273" s="244"/>
      <c r="N1273" s="245"/>
      <c r="O1273" s="92"/>
      <c r="P1273" s="92"/>
      <c r="Q1273" s="92"/>
      <c r="R1273" s="92"/>
      <c r="S1273" s="92"/>
      <c r="T1273" s="93"/>
      <c r="U1273" s="39"/>
      <c r="V1273" s="39"/>
      <c r="W1273" s="39"/>
      <c r="X1273" s="39"/>
      <c r="Y1273" s="39"/>
      <c r="Z1273" s="39"/>
      <c r="AA1273" s="39"/>
      <c r="AB1273" s="39"/>
      <c r="AC1273" s="39"/>
      <c r="AD1273" s="39"/>
      <c r="AE1273" s="39"/>
      <c r="AT1273" s="18" t="s">
        <v>176</v>
      </c>
      <c r="AU1273" s="18" t="s">
        <v>85</v>
      </c>
    </row>
    <row r="1274" s="13" customFormat="1">
      <c r="A1274" s="13"/>
      <c r="B1274" s="246"/>
      <c r="C1274" s="247"/>
      <c r="D1274" s="241" t="s">
        <v>178</v>
      </c>
      <c r="E1274" s="248" t="s">
        <v>1</v>
      </c>
      <c r="F1274" s="249" t="s">
        <v>2174</v>
      </c>
      <c r="G1274" s="247"/>
      <c r="H1274" s="248" t="s">
        <v>1</v>
      </c>
      <c r="I1274" s="250"/>
      <c r="J1274" s="247"/>
      <c r="K1274" s="247"/>
      <c r="L1274" s="251"/>
      <c r="M1274" s="252"/>
      <c r="N1274" s="253"/>
      <c r="O1274" s="253"/>
      <c r="P1274" s="253"/>
      <c r="Q1274" s="253"/>
      <c r="R1274" s="253"/>
      <c r="S1274" s="253"/>
      <c r="T1274" s="254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55" t="s">
        <v>178</v>
      </c>
      <c r="AU1274" s="255" t="s">
        <v>85</v>
      </c>
      <c r="AV1274" s="13" t="s">
        <v>83</v>
      </c>
      <c r="AW1274" s="13" t="s">
        <v>32</v>
      </c>
      <c r="AX1274" s="13" t="s">
        <v>76</v>
      </c>
      <c r="AY1274" s="255" t="s">
        <v>168</v>
      </c>
    </row>
    <row r="1275" s="14" customFormat="1">
      <c r="A1275" s="14"/>
      <c r="B1275" s="256"/>
      <c r="C1275" s="257"/>
      <c r="D1275" s="241" t="s">
        <v>178</v>
      </c>
      <c r="E1275" s="258" t="s">
        <v>1</v>
      </c>
      <c r="F1275" s="259" t="s">
        <v>2181</v>
      </c>
      <c r="G1275" s="257"/>
      <c r="H1275" s="260">
        <v>4</v>
      </c>
      <c r="I1275" s="261"/>
      <c r="J1275" s="257"/>
      <c r="K1275" s="257"/>
      <c r="L1275" s="262"/>
      <c r="M1275" s="263"/>
      <c r="N1275" s="264"/>
      <c r="O1275" s="264"/>
      <c r="P1275" s="264"/>
      <c r="Q1275" s="264"/>
      <c r="R1275" s="264"/>
      <c r="S1275" s="264"/>
      <c r="T1275" s="265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66" t="s">
        <v>178</v>
      </c>
      <c r="AU1275" s="266" t="s">
        <v>85</v>
      </c>
      <c r="AV1275" s="14" t="s">
        <v>85</v>
      </c>
      <c r="AW1275" s="14" t="s">
        <v>32</v>
      </c>
      <c r="AX1275" s="14" t="s">
        <v>76</v>
      </c>
      <c r="AY1275" s="266" t="s">
        <v>168</v>
      </c>
    </row>
    <row r="1276" s="15" customFormat="1">
      <c r="A1276" s="15"/>
      <c r="B1276" s="267"/>
      <c r="C1276" s="268"/>
      <c r="D1276" s="241" t="s">
        <v>178</v>
      </c>
      <c r="E1276" s="269" t="s">
        <v>1</v>
      </c>
      <c r="F1276" s="270" t="s">
        <v>183</v>
      </c>
      <c r="G1276" s="268"/>
      <c r="H1276" s="271">
        <v>4</v>
      </c>
      <c r="I1276" s="272"/>
      <c r="J1276" s="268"/>
      <c r="K1276" s="268"/>
      <c r="L1276" s="273"/>
      <c r="M1276" s="274"/>
      <c r="N1276" s="275"/>
      <c r="O1276" s="275"/>
      <c r="P1276" s="275"/>
      <c r="Q1276" s="275"/>
      <c r="R1276" s="275"/>
      <c r="S1276" s="275"/>
      <c r="T1276" s="276"/>
      <c r="U1276" s="15"/>
      <c r="V1276" s="15"/>
      <c r="W1276" s="15"/>
      <c r="X1276" s="15"/>
      <c r="Y1276" s="15"/>
      <c r="Z1276" s="15"/>
      <c r="AA1276" s="15"/>
      <c r="AB1276" s="15"/>
      <c r="AC1276" s="15"/>
      <c r="AD1276" s="15"/>
      <c r="AE1276" s="15"/>
      <c r="AT1276" s="277" t="s">
        <v>178</v>
      </c>
      <c r="AU1276" s="277" t="s">
        <v>85</v>
      </c>
      <c r="AV1276" s="15" t="s">
        <v>174</v>
      </c>
      <c r="AW1276" s="15" t="s">
        <v>32</v>
      </c>
      <c r="AX1276" s="15" t="s">
        <v>83</v>
      </c>
      <c r="AY1276" s="277" t="s">
        <v>168</v>
      </c>
    </row>
    <row r="1277" s="2" customFormat="1" ht="24.15" customHeight="1">
      <c r="A1277" s="39"/>
      <c r="B1277" s="40"/>
      <c r="C1277" s="228" t="s">
        <v>2182</v>
      </c>
      <c r="D1277" s="228" t="s">
        <v>170</v>
      </c>
      <c r="E1277" s="229" t="s">
        <v>2183</v>
      </c>
      <c r="F1277" s="230" t="s">
        <v>2184</v>
      </c>
      <c r="G1277" s="231" t="s">
        <v>695</v>
      </c>
      <c r="H1277" s="232">
        <v>1</v>
      </c>
      <c r="I1277" s="233"/>
      <c r="J1277" s="234">
        <f>ROUND(I1277*H1277,2)</f>
        <v>0</v>
      </c>
      <c r="K1277" s="230" t="s">
        <v>195</v>
      </c>
      <c r="L1277" s="45"/>
      <c r="M1277" s="235" t="s">
        <v>1</v>
      </c>
      <c r="N1277" s="236" t="s">
        <v>41</v>
      </c>
      <c r="O1277" s="92"/>
      <c r="P1277" s="237">
        <f>O1277*H1277</f>
        <v>0</v>
      </c>
      <c r="Q1277" s="237">
        <v>0</v>
      </c>
      <c r="R1277" s="237">
        <f>Q1277*H1277</f>
        <v>0</v>
      </c>
      <c r="S1277" s="237">
        <v>0</v>
      </c>
      <c r="T1277" s="238">
        <f>S1277*H1277</f>
        <v>0</v>
      </c>
      <c r="U1277" s="39"/>
      <c r="V1277" s="39"/>
      <c r="W1277" s="39"/>
      <c r="X1277" s="39"/>
      <c r="Y1277" s="39"/>
      <c r="Z1277" s="39"/>
      <c r="AA1277" s="39"/>
      <c r="AB1277" s="39"/>
      <c r="AC1277" s="39"/>
      <c r="AD1277" s="39"/>
      <c r="AE1277" s="39"/>
      <c r="AR1277" s="239" t="s">
        <v>298</v>
      </c>
      <c r="AT1277" s="239" t="s">
        <v>170</v>
      </c>
      <c r="AU1277" s="239" t="s">
        <v>85</v>
      </c>
      <c r="AY1277" s="18" t="s">
        <v>168</v>
      </c>
      <c r="BE1277" s="240">
        <f>IF(N1277="základní",J1277,0)</f>
        <v>0</v>
      </c>
      <c r="BF1277" s="240">
        <f>IF(N1277="snížená",J1277,0)</f>
        <v>0</v>
      </c>
      <c r="BG1277" s="240">
        <f>IF(N1277="zákl. přenesená",J1277,0)</f>
        <v>0</v>
      </c>
      <c r="BH1277" s="240">
        <f>IF(N1277="sníž. přenesená",J1277,0)</f>
        <v>0</v>
      </c>
      <c r="BI1277" s="240">
        <f>IF(N1277="nulová",J1277,0)</f>
        <v>0</v>
      </c>
      <c r="BJ1277" s="18" t="s">
        <v>83</v>
      </c>
      <c r="BK1277" s="240">
        <f>ROUND(I1277*H1277,2)</f>
        <v>0</v>
      </c>
      <c r="BL1277" s="18" t="s">
        <v>298</v>
      </c>
      <c r="BM1277" s="239" t="s">
        <v>2185</v>
      </c>
    </row>
    <row r="1278" s="2" customFormat="1">
      <c r="A1278" s="39"/>
      <c r="B1278" s="40"/>
      <c r="C1278" s="41"/>
      <c r="D1278" s="241" t="s">
        <v>176</v>
      </c>
      <c r="E1278" s="41"/>
      <c r="F1278" s="242" t="s">
        <v>2186</v>
      </c>
      <c r="G1278" s="41"/>
      <c r="H1278" s="41"/>
      <c r="I1278" s="243"/>
      <c r="J1278" s="41"/>
      <c r="K1278" s="41"/>
      <c r="L1278" s="45"/>
      <c r="M1278" s="244"/>
      <c r="N1278" s="245"/>
      <c r="O1278" s="92"/>
      <c r="P1278" s="92"/>
      <c r="Q1278" s="92"/>
      <c r="R1278" s="92"/>
      <c r="S1278" s="92"/>
      <c r="T1278" s="93"/>
      <c r="U1278" s="39"/>
      <c r="V1278" s="39"/>
      <c r="W1278" s="39"/>
      <c r="X1278" s="39"/>
      <c r="Y1278" s="39"/>
      <c r="Z1278" s="39"/>
      <c r="AA1278" s="39"/>
      <c r="AB1278" s="39"/>
      <c r="AC1278" s="39"/>
      <c r="AD1278" s="39"/>
      <c r="AE1278" s="39"/>
      <c r="AT1278" s="18" t="s">
        <v>176</v>
      </c>
      <c r="AU1278" s="18" t="s">
        <v>85</v>
      </c>
    </row>
    <row r="1279" s="13" customFormat="1">
      <c r="A1279" s="13"/>
      <c r="B1279" s="246"/>
      <c r="C1279" s="247"/>
      <c r="D1279" s="241" t="s">
        <v>178</v>
      </c>
      <c r="E1279" s="248" t="s">
        <v>1</v>
      </c>
      <c r="F1279" s="249" t="s">
        <v>2174</v>
      </c>
      <c r="G1279" s="247"/>
      <c r="H1279" s="248" t="s">
        <v>1</v>
      </c>
      <c r="I1279" s="250"/>
      <c r="J1279" s="247"/>
      <c r="K1279" s="247"/>
      <c r="L1279" s="251"/>
      <c r="M1279" s="252"/>
      <c r="N1279" s="253"/>
      <c r="O1279" s="253"/>
      <c r="P1279" s="253"/>
      <c r="Q1279" s="253"/>
      <c r="R1279" s="253"/>
      <c r="S1279" s="253"/>
      <c r="T1279" s="254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55" t="s">
        <v>178</v>
      </c>
      <c r="AU1279" s="255" t="s">
        <v>85</v>
      </c>
      <c r="AV1279" s="13" t="s">
        <v>83</v>
      </c>
      <c r="AW1279" s="13" t="s">
        <v>32</v>
      </c>
      <c r="AX1279" s="13" t="s">
        <v>76</v>
      </c>
      <c r="AY1279" s="255" t="s">
        <v>168</v>
      </c>
    </row>
    <row r="1280" s="14" customFormat="1">
      <c r="A1280" s="14"/>
      <c r="B1280" s="256"/>
      <c r="C1280" s="257"/>
      <c r="D1280" s="241" t="s">
        <v>178</v>
      </c>
      <c r="E1280" s="258" t="s">
        <v>1</v>
      </c>
      <c r="F1280" s="259" t="s">
        <v>2187</v>
      </c>
      <c r="G1280" s="257"/>
      <c r="H1280" s="260">
        <v>1</v>
      </c>
      <c r="I1280" s="261"/>
      <c r="J1280" s="257"/>
      <c r="K1280" s="257"/>
      <c r="L1280" s="262"/>
      <c r="M1280" s="263"/>
      <c r="N1280" s="264"/>
      <c r="O1280" s="264"/>
      <c r="P1280" s="264"/>
      <c r="Q1280" s="264"/>
      <c r="R1280" s="264"/>
      <c r="S1280" s="264"/>
      <c r="T1280" s="265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66" t="s">
        <v>178</v>
      </c>
      <c r="AU1280" s="266" t="s">
        <v>85</v>
      </c>
      <c r="AV1280" s="14" t="s">
        <v>85</v>
      </c>
      <c r="AW1280" s="14" t="s">
        <v>32</v>
      </c>
      <c r="AX1280" s="14" t="s">
        <v>76</v>
      </c>
      <c r="AY1280" s="266" t="s">
        <v>168</v>
      </c>
    </row>
    <row r="1281" s="15" customFormat="1">
      <c r="A1281" s="15"/>
      <c r="B1281" s="267"/>
      <c r="C1281" s="268"/>
      <c r="D1281" s="241" t="s">
        <v>178</v>
      </c>
      <c r="E1281" s="269" t="s">
        <v>1</v>
      </c>
      <c r="F1281" s="270" t="s">
        <v>183</v>
      </c>
      <c r="G1281" s="268"/>
      <c r="H1281" s="271">
        <v>1</v>
      </c>
      <c r="I1281" s="272"/>
      <c r="J1281" s="268"/>
      <c r="K1281" s="268"/>
      <c r="L1281" s="273"/>
      <c r="M1281" s="274"/>
      <c r="N1281" s="275"/>
      <c r="O1281" s="275"/>
      <c r="P1281" s="275"/>
      <c r="Q1281" s="275"/>
      <c r="R1281" s="275"/>
      <c r="S1281" s="275"/>
      <c r="T1281" s="276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T1281" s="277" t="s">
        <v>178</v>
      </c>
      <c r="AU1281" s="277" t="s">
        <v>85</v>
      </c>
      <c r="AV1281" s="15" t="s">
        <v>174</v>
      </c>
      <c r="AW1281" s="15" t="s">
        <v>32</v>
      </c>
      <c r="AX1281" s="15" t="s">
        <v>83</v>
      </c>
      <c r="AY1281" s="277" t="s">
        <v>168</v>
      </c>
    </row>
    <row r="1282" s="2" customFormat="1" ht="24.15" customHeight="1">
      <c r="A1282" s="39"/>
      <c r="B1282" s="40"/>
      <c r="C1282" s="228" t="s">
        <v>2188</v>
      </c>
      <c r="D1282" s="228" t="s">
        <v>170</v>
      </c>
      <c r="E1282" s="229" t="s">
        <v>2189</v>
      </c>
      <c r="F1282" s="230" t="s">
        <v>2190</v>
      </c>
      <c r="G1282" s="231" t="s">
        <v>695</v>
      </c>
      <c r="H1282" s="232">
        <v>8</v>
      </c>
      <c r="I1282" s="233"/>
      <c r="J1282" s="234">
        <f>ROUND(I1282*H1282,2)</f>
        <v>0</v>
      </c>
      <c r="K1282" s="230" t="s">
        <v>195</v>
      </c>
      <c r="L1282" s="45"/>
      <c r="M1282" s="235" t="s">
        <v>1</v>
      </c>
      <c r="N1282" s="236" t="s">
        <v>41</v>
      </c>
      <c r="O1282" s="92"/>
      <c r="P1282" s="237">
        <f>O1282*H1282</f>
        <v>0</v>
      </c>
      <c r="Q1282" s="237">
        <v>0</v>
      </c>
      <c r="R1282" s="237">
        <f>Q1282*H1282</f>
        <v>0</v>
      </c>
      <c r="S1282" s="237">
        <v>0</v>
      </c>
      <c r="T1282" s="238">
        <f>S1282*H1282</f>
        <v>0</v>
      </c>
      <c r="U1282" s="39"/>
      <c r="V1282" s="39"/>
      <c r="W1282" s="39"/>
      <c r="X1282" s="39"/>
      <c r="Y1282" s="39"/>
      <c r="Z1282" s="39"/>
      <c r="AA1282" s="39"/>
      <c r="AB1282" s="39"/>
      <c r="AC1282" s="39"/>
      <c r="AD1282" s="39"/>
      <c r="AE1282" s="39"/>
      <c r="AR1282" s="239" t="s">
        <v>298</v>
      </c>
      <c r="AT1282" s="239" t="s">
        <v>170</v>
      </c>
      <c r="AU1282" s="239" t="s">
        <v>85</v>
      </c>
      <c r="AY1282" s="18" t="s">
        <v>168</v>
      </c>
      <c r="BE1282" s="240">
        <f>IF(N1282="základní",J1282,0)</f>
        <v>0</v>
      </c>
      <c r="BF1282" s="240">
        <f>IF(N1282="snížená",J1282,0)</f>
        <v>0</v>
      </c>
      <c r="BG1282" s="240">
        <f>IF(N1282="zákl. přenesená",J1282,0)</f>
        <v>0</v>
      </c>
      <c r="BH1282" s="240">
        <f>IF(N1282="sníž. přenesená",J1282,0)</f>
        <v>0</v>
      </c>
      <c r="BI1282" s="240">
        <f>IF(N1282="nulová",J1282,0)</f>
        <v>0</v>
      </c>
      <c r="BJ1282" s="18" t="s">
        <v>83</v>
      </c>
      <c r="BK1282" s="240">
        <f>ROUND(I1282*H1282,2)</f>
        <v>0</v>
      </c>
      <c r="BL1282" s="18" t="s">
        <v>298</v>
      </c>
      <c r="BM1282" s="239" t="s">
        <v>2191</v>
      </c>
    </row>
    <row r="1283" s="2" customFormat="1">
      <c r="A1283" s="39"/>
      <c r="B1283" s="40"/>
      <c r="C1283" s="41"/>
      <c r="D1283" s="241" t="s">
        <v>176</v>
      </c>
      <c r="E1283" s="41"/>
      <c r="F1283" s="242" t="s">
        <v>2192</v>
      </c>
      <c r="G1283" s="41"/>
      <c r="H1283" s="41"/>
      <c r="I1283" s="243"/>
      <c r="J1283" s="41"/>
      <c r="K1283" s="41"/>
      <c r="L1283" s="45"/>
      <c r="M1283" s="244"/>
      <c r="N1283" s="245"/>
      <c r="O1283" s="92"/>
      <c r="P1283" s="92"/>
      <c r="Q1283" s="92"/>
      <c r="R1283" s="92"/>
      <c r="S1283" s="92"/>
      <c r="T1283" s="93"/>
      <c r="U1283" s="39"/>
      <c r="V1283" s="39"/>
      <c r="W1283" s="39"/>
      <c r="X1283" s="39"/>
      <c r="Y1283" s="39"/>
      <c r="Z1283" s="39"/>
      <c r="AA1283" s="39"/>
      <c r="AB1283" s="39"/>
      <c r="AC1283" s="39"/>
      <c r="AD1283" s="39"/>
      <c r="AE1283" s="39"/>
      <c r="AT1283" s="18" t="s">
        <v>176</v>
      </c>
      <c r="AU1283" s="18" t="s">
        <v>85</v>
      </c>
    </row>
    <row r="1284" s="13" customFormat="1">
      <c r="A1284" s="13"/>
      <c r="B1284" s="246"/>
      <c r="C1284" s="247"/>
      <c r="D1284" s="241" t="s">
        <v>178</v>
      </c>
      <c r="E1284" s="248" t="s">
        <v>1</v>
      </c>
      <c r="F1284" s="249" t="s">
        <v>2174</v>
      </c>
      <c r="G1284" s="247"/>
      <c r="H1284" s="248" t="s">
        <v>1</v>
      </c>
      <c r="I1284" s="250"/>
      <c r="J1284" s="247"/>
      <c r="K1284" s="247"/>
      <c r="L1284" s="251"/>
      <c r="M1284" s="252"/>
      <c r="N1284" s="253"/>
      <c r="O1284" s="253"/>
      <c r="P1284" s="253"/>
      <c r="Q1284" s="253"/>
      <c r="R1284" s="253"/>
      <c r="S1284" s="253"/>
      <c r="T1284" s="254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55" t="s">
        <v>178</v>
      </c>
      <c r="AU1284" s="255" t="s">
        <v>85</v>
      </c>
      <c r="AV1284" s="13" t="s">
        <v>83</v>
      </c>
      <c r="AW1284" s="13" t="s">
        <v>32</v>
      </c>
      <c r="AX1284" s="13" t="s">
        <v>76</v>
      </c>
      <c r="AY1284" s="255" t="s">
        <v>168</v>
      </c>
    </row>
    <row r="1285" s="14" customFormat="1">
      <c r="A1285" s="14"/>
      <c r="B1285" s="256"/>
      <c r="C1285" s="257"/>
      <c r="D1285" s="241" t="s">
        <v>178</v>
      </c>
      <c r="E1285" s="258" t="s">
        <v>1</v>
      </c>
      <c r="F1285" s="259" t="s">
        <v>2193</v>
      </c>
      <c r="G1285" s="257"/>
      <c r="H1285" s="260">
        <v>1</v>
      </c>
      <c r="I1285" s="261"/>
      <c r="J1285" s="257"/>
      <c r="K1285" s="257"/>
      <c r="L1285" s="262"/>
      <c r="M1285" s="263"/>
      <c r="N1285" s="264"/>
      <c r="O1285" s="264"/>
      <c r="P1285" s="264"/>
      <c r="Q1285" s="264"/>
      <c r="R1285" s="264"/>
      <c r="S1285" s="264"/>
      <c r="T1285" s="265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66" t="s">
        <v>178</v>
      </c>
      <c r="AU1285" s="266" t="s">
        <v>85</v>
      </c>
      <c r="AV1285" s="14" t="s">
        <v>85</v>
      </c>
      <c r="AW1285" s="14" t="s">
        <v>32</v>
      </c>
      <c r="AX1285" s="14" t="s">
        <v>76</v>
      </c>
      <c r="AY1285" s="266" t="s">
        <v>168</v>
      </c>
    </row>
    <row r="1286" s="14" customFormat="1">
      <c r="A1286" s="14"/>
      <c r="B1286" s="256"/>
      <c r="C1286" s="257"/>
      <c r="D1286" s="241" t="s">
        <v>178</v>
      </c>
      <c r="E1286" s="258" t="s">
        <v>1</v>
      </c>
      <c r="F1286" s="259" t="s">
        <v>2194</v>
      </c>
      <c r="G1286" s="257"/>
      <c r="H1286" s="260">
        <v>1</v>
      </c>
      <c r="I1286" s="261"/>
      <c r="J1286" s="257"/>
      <c r="K1286" s="257"/>
      <c r="L1286" s="262"/>
      <c r="M1286" s="263"/>
      <c r="N1286" s="264"/>
      <c r="O1286" s="264"/>
      <c r="P1286" s="264"/>
      <c r="Q1286" s="264"/>
      <c r="R1286" s="264"/>
      <c r="S1286" s="264"/>
      <c r="T1286" s="265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66" t="s">
        <v>178</v>
      </c>
      <c r="AU1286" s="266" t="s">
        <v>85</v>
      </c>
      <c r="AV1286" s="14" t="s">
        <v>85</v>
      </c>
      <c r="AW1286" s="14" t="s">
        <v>32</v>
      </c>
      <c r="AX1286" s="14" t="s">
        <v>76</v>
      </c>
      <c r="AY1286" s="266" t="s">
        <v>168</v>
      </c>
    </row>
    <row r="1287" s="14" customFormat="1">
      <c r="A1287" s="14"/>
      <c r="B1287" s="256"/>
      <c r="C1287" s="257"/>
      <c r="D1287" s="241" t="s">
        <v>178</v>
      </c>
      <c r="E1287" s="258" t="s">
        <v>1</v>
      </c>
      <c r="F1287" s="259" t="s">
        <v>2195</v>
      </c>
      <c r="G1287" s="257"/>
      <c r="H1287" s="260">
        <v>1</v>
      </c>
      <c r="I1287" s="261"/>
      <c r="J1287" s="257"/>
      <c r="K1287" s="257"/>
      <c r="L1287" s="262"/>
      <c r="M1287" s="263"/>
      <c r="N1287" s="264"/>
      <c r="O1287" s="264"/>
      <c r="P1287" s="264"/>
      <c r="Q1287" s="264"/>
      <c r="R1287" s="264"/>
      <c r="S1287" s="264"/>
      <c r="T1287" s="265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T1287" s="266" t="s">
        <v>178</v>
      </c>
      <c r="AU1287" s="266" t="s">
        <v>85</v>
      </c>
      <c r="AV1287" s="14" t="s">
        <v>85</v>
      </c>
      <c r="AW1287" s="14" t="s">
        <v>32</v>
      </c>
      <c r="AX1287" s="14" t="s">
        <v>76</v>
      </c>
      <c r="AY1287" s="266" t="s">
        <v>168</v>
      </c>
    </row>
    <row r="1288" s="14" customFormat="1">
      <c r="A1288" s="14"/>
      <c r="B1288" s="256"/>
      <c r="C1288" s="257"/>
      <c r="D1288" s="241" t="s">
        <v>178</v>
      </c>
      <c r="E1288" s="258" t="s">
        <v>1</v>
      </c>
      <c r="F1288" s="259" t="s">
        <v>2196</v>
      </c>
      <c r="G1288" s="257"/>
      <c r="H1288" s="260">
        <v>1</v>
      </c>
      <c r="I1288" s="261"/>
      <c r="J1288" s="257"/>
      <c r="K1288" s="257"/>
      <c r="L1288" s="262"/>
      <c r="M1288" s="263"/>
      <c r="N1288" s="264"/>
      <c r="O1288" s="264"/>
      <c r="P1288" s="264"/>
      <c r="Q1288" s="264"/>
      <c r="R1288" s="264"/>
      <c r="S1288" s="264"/>
      <c r="T1288" s="265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T1288" s="266" t="s">
        <v>178</v>
      </c>
      <c r="AU1288" s="266" t="s">
        <v>85</v>
      </c>
      <c r="AV1288" s="14" t="s">
        <v>85</v>
      </c>
      <c r="AW1288" s="14" t="s">
        <v>32</v>
      </c>
      <c r="AX1288" s="14" t="s">
        <v>76</v>
      </c>
      <c r="AY1288" s="266" t="s">
        <v>168</v>
      </c>
    </row>
    <row r="1289" s="14" customFormat="1">
      <c r="A1289" s="14"/>
      <c r="B1289" s="256"/>
      <c r="C1289" s="257"/>
      <c r="D1289" s="241" t="s">
        <v>178</v>
      </c>
      <c r="E1289" s="258" t="s">
        <v>1</v>
      </c>
      <c r="F1289" s="259" t="s">
        <v>2197</v>
      </c>
      <c r="G1289" s="257"/>
      <c r="H1289" s="260">
        <v>1</v>
      </c>
      <c r="I1289" s="261"/>
      <c r="J1289" s="257"/>
      <c r="K1289" s="257"/>
      <c r="L1289" s="262"/>
      <c r="M1289" s="263"/>
      <c r="N1289" s="264"/>
      <c r="O1289" s="264"/>
      <c r="P1289" s="264"/>
      <c r="Q1289" s="264"/>
      <c r="R1289" s="264"/>
      <c r="S1289" s="264"/>
      <c r="T1289" s="265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66" t="s">
        <v>178</v>
      </c>
      <c r="AU1289" s="266" t="s">
        <v>85</v>
      </c>
      <c r="AV1289" s="14" t="s">
        <v>85</v>
      </c>
      <c r="AW1289" s="14" t="s">
        <v>32</v>
      </c>
      <c r="AX1289" s="14" t="s">
        <v>76</v>
      </c>
      <c r="AY1289" s="266" t="s">
        <v>168</v>
      </c>
    </row>
    <row r="1290" s="14" customFormat="1">
      <c r="A1290" s="14"/>
      <c r="B1290" s="256"/>
      <c r="C1290" s="257"/>
      <c r="D1290" s="241" t="s">
        <v>178</v>
      </c>
      <c r="E1290" s="258" t="s">
        <v>1</v>
      </c>
      <c r="F1290" s="259" t="s">
        <v>2198</v>
      </c>
      <c r="G1290" s="257"/>
      <c r="H1290" s="260">
        <v>1</v>
      </c>
      <c r="I1290" s="261"/>
      <c r="J1290" s="257"/>
      <c r="K1290" s="257"/>
      <c r="L1290" s="262"/>
      <c r="M1290" s="263"/>
      <c r="N1290" s="264"/>
      <c r="O1290" s="264"/>
      <c r="P1290" s="264"/>
      <c r="Q1290" s="264"/>
      <c r="R1290" s="264"/>
      <c r="S1290" s="264"/>
      <c r="T1290" s="265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66" t="s">
        <v>178</v>
      </c>
      <c r="AU1290" s="266" t="s">
        <v>85</v>
      </c>
      <c r="AV1290" s="14" t="s">
        <v>85</v>
      </c>
      <c r="AW1290" s="14" t="s">
        <v>32</v>
      </c>
      <c r="AX1290" s="14" t="s">
        <v>76</v>
      </c>
      <c r="AY1290" s="266" t="s">
        <v>168</v>
      </c>
    </row>
    <row r="1291" s="14" customFormat="1">
      <c r="A1291" s="14"/>
      <c r="B1291" s="256"/>
      <c r="C1291" s="257"/>
      <c r="D1291" s="241" t="s">
        <v>178</v>
      </c>
      <c r="E1291" s="258" t="s">
        <v>1</v>
      </c>
      <c r="F1291" s="259" t="s">
        <v>2199</v>
      </c>
      <c r="G1291" s="257"/>
      <c r="H1291" s="260">
        <v>1</v>
      </c>
      <c r="I1291" s="261"/>
      <c r="J1291" s="257"/>
      <c r="K1291" s="257"/>
      <c r="L1291" s="262"/>
      <c r="M1291" s="263"/>
      <c r="N1291" s="264"/>
      <c r="O1291" s="264"/>
      <c r="P1291" s="264"/>
      <c r="Q1291" s="264"/>
      <c r="R1291" s="264"/>
      <c r="S1291" s="264"/>
      <c r="T1291" s="265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66" t="s">
        <v>178</v>
      </c>
      <c r="AU1291" s="266" t="s">
        <v>85</v>
      </c>
      <c r="AV1291" s="14" t="s">
        <v>85</v>
      </c>
      <c r="AW1291" s="14" t="s">
        <v>32</v>
      </c>
      <c r="AX1291" s="14" t="s">
        <v>76</v>
      </c>
      <c r="AY1291" s="266" t="s">
        <v>168</v>
      </c>
    </row>
    <row r="1292" s="14" customFormat="1">
      <c r="A1292" s="14"/>
      <c r="B1292" s="256"/>
      <c r="C1292" s="257"/>
      <c r="D1292" s="241" t="s">
        <v>178</v>
      </c>
      <c r="E1292" s="258" t="s">
        <v>1</v>
      </c>
      <c r="F1292" s="259" t="s">
        <v>2200</v>
      </c>
      <c r="G1292" s="257"/>
      <c r="H1292" s="260">
        <v>1</v>
      </c>
      <c r="I1292" s="261"/>
      <c r="J1292" s="257"/>
      <c r="K1292" s="257"/>
      <c r="L1292" s="262"/>
      <c r="M1292" s="263"/>
      <c r="N1292" s="264"/>
      <c r="O1292" s="264"/>
      <c r="P1292" s="264"/>
      <c r="Q1292" s="264"/>
      <c r="R1292" s="264"/>
      <c r="S1292" s="264"/>
      <c r="T1292" s="265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66" t="s">
        <v>178</v>
      </c>
      <c r="AU1292" s="266" t="s">
        <v>85</v>
      </c>
      <c r="AV1292" s="14" t="s">
        <v>85</v>
      </c>
      <c r="AW1292" s="14" t="s">
        <v>32</v>
      </c>
      <c r="AX1292" s="14" t="s">
        <v>76</v>
      </c>
      <c r="AY1292" s="266" t="s">
        <v>168</v>
      </c>
    </row>
    <row r="1293" s="15" customFormat="1">
      <c r="A1293" s="15"/>
      <c r="B1293" s="267"/>
      <c r="C1293" s="268"/>
      <c r="D1293" s="241" t="s">
        <v>178</v>
      </c>
      <c r="E1293" s="269" t="s">
        <v>1</v>
      </c>
      <c r="F1293" s="270" t="s">
        <v>183</v>
      </c>
      <c r="G1293" s="268"/>
      <c r="H1293" s="271">
        <v>8</v>
      </c>
      <c r="I1293" s="272"/>
      <c r="J1293" s="268"/>
      <c r="K1293" s="268"/>
      <c r="L1293" s="273"/>
      <c r="M1293" s="274"/>
      <c r="N1293" s="275"/>
      <c r="O1293" s="275"/>
      <c r="P1293" s="275"/>
      <c r="Q1293" s="275"/>
      <c r="R1293" s="275"/>
      <c r="S1293" s="275"/>
      <c r="T1293" s="276"/>
      <c r="U1293" s="15"/>
      <c r="V1293" s="15"/>
      <c r="W1293" s="15"/>
      <c r="X1293" s="15"/>
      <c r="Y1293" s="15"/>
      <c r="Z1293" s="15"/>
      <c r="AA1293" s="15"/>
      <c r="AB1293" s="15"/>
      <c r="AC1293" s="15"/>
      <c r="AD1293" s="15"/>
      <c r="AE1293" s="15"/>
      <c r="AT1293" s="277" t="s">
        <v>178</v>
      </c>
      <c r="AU1293" s="277" t="s">
        <v>85</v>
      </c>
      <c r="AV1293" s="15" t="s">
        <v>174</v>
      </c>
      <c r="AW1293" s="15" t="s">
        <v>32</v>
      </c>
      <c r="AX1293" s="15" t="s">
        <v>83</v>
      </c>
      <c r="AY1293" s="277" t="s">
        <v>168</v>
      </c>
    </row>
    <row r="1294" s="2" customFormat="1" ht="21.75" customHeight="1">
      <c r="A1294" s="39"/>
      <c r="B1294" s="40"/>
      <c r="C1294" s="278" t="s">
        <v>2201</v>
      </c>
      <c r="D1294" s="278" t="s">
        <v>242</v>
      </c>
      <c r="E1294" s="279" t="s">
        <v>2202</v>
      </c>
      <c r="F1294" s="280" t="s">
        <v>2203</v>
      </c>
      <c r="G1294" s="281" t="s">
        <v>272</v>
      </c>
      <c r="H1294" s="282">
        <v>109.09999999999999</v>
      </c>
      <c r="I1294" s="283"/>
      <c r="J1294" s="284">
        <f>ROUND(I1294*H1294,2)</f>
        <v>0</v>
      </c>
      <c r="K1294" s="280" t="s">
        <v>173</v>
      </c>
      <c r="L1294" s="285"/>
      <c r="M1294" s="286" t="s">
        <v>1</v>
      </c>
      <c r="N1294" s="287" t="s">
        <v>41</v>
      </c>
      <c r="O1294" s="92"/>
      <c r="P1294" s="237">
        <f>O1294*H1294</f>
        <v>0</v>
      </c>
      <c r="Q1294" s="237">
        <v>0.0023999999999999998</v>
      </c>
      <c r="R1294" s="237">
        <f>Q1294*H1294</f>
        <v>0.26183999999999996</v>
      </c>
      <c r="S1294" s="237">
        <v>0</v>
      </c>
      <c r="T1294" s="238">
        <f>S1294*H1294</f>
        <v>0</v>
      </c>
      <c r="U1294" s="39"/>
      <c r="V1294" s="39"/>
      <c r="W1294" s="39"/>
      <c r="X1294" s="39"/>
      <c r="Y1294" s="39"/>
      <c r="Z1294" s="39"/>
      <c r="AA1294" s="39"/>
      <c r="AB1294" s="39"/>
      <c r="AC1294" s="39"/>
      <c r="AD1294" s="39"/>
      <c r="AE1294" s="39"/>
      <c r="AR1294" s="239" t="s">
        <v>443</v>
      </c>
      <c r="AT1294" s="239" t="s">
        <v>242</v>
      </c>
      <c r="AU1294" s="239" t="s">
        <v>85</v>
      </c>
      <c r="AY1294" s="18" t="s">
        <v>168</v>
      </c>
      <c r="BE1294" s="240">
        <f>IF(N1294="základní",J1294,0)</f>
        <v>0</v>
      </c>
      <c r="BF1294" s="240">
        <f>IF(N1294="snížená",J1294,0)</f>
        <v>0</v>
      </c>
      <c r="BG1294" s="240">
        <f>IF(N1294="zákl. přenesená",J1294,0)</f>
        <v>0</v>
      </c>
      <c r="BH1294" s="240">
        <f>IF(N1294="sníž. přenesená",J1294,0)</f>
        <v>0</v>
      </c>
      <c r="BI1294" s="240">
        <f>IF(N1294="nulová",J1294,0)</f>
        <v>0</v>
      </c>
      <c r="BJ1294" s="18" t="s">
        <v>83</v>
      </c>
      <c r="BK1294" s="240">
        <f>ROUND(I1294*H1294,2)</f>
        <v>0</v>
      </c>
      <c r="BL1294" s="18" t="s">
        <v>298</v>
      </c>
      <c r="BM1294" s="239" t="s">
        <v>2204</v>
      </c>
    </row>
    <row r="1295" s="2" customFormat="1">
      <c r="A1295" s="39"/>
      <c r="B1295" s="40"/>
      <c r="C1295" s="41"/>
      <c r="D1295" s="241" t="s">
        <v>176</v>
      </c>
      <c r="E1295" s="41"/>
      <c r="F1295" s="242" t="s">
        <v>2203</v>
      </c>
      <c r="G1295" s="41"/>
      <c r="H1295" s="41"/>
      <c r="I1295" s="243"/>
      <c r="J1295" s="41"/>
      <c r="K1295" s="41"/>
      <c r="L1295" s="45"/>
      <c r="M1295" s="244"/>
      <c r="N1295" s="245"/>
      <c r="O1295" s="92"/>
      <c r="P1295" s="92"/>
      <c r="Q1295" s="92"/>
      <c r="R1295" s="92"/>
      <c r="S1295" s="92"/>
      <c r="T1295" s="93"/>
      <c r="U1295" s="39"/>
      <c r="V1295" s="39"/>
      <c r="W1295" s="39"/>
      <c r="X1295" s="39"/>
      <c r="Y1295" s="39"/>
      <c r="Z1295" s="39"/>
      <c r="AA1295" s="39"/>
      <c r="AB1295" s="39"/>
      <c r="AC1295" s="39"/>
      <c r="AD1295" s="39"/>
      <c r="AE1295" s="39"/>
      <c r="AT1295" s="18" t="s">
        <v>176</v>
      </c>
      <c r="AU1295" s="18" t="s">
        <v>85</v>
      </c>
    </row>
    <row r="1296" s="13" customFormat="1">
      <c r="A1296" s="13"/>
      <c r="B1296" s="246"/>
      <c r="C1296" s="247"/>
      <c r="D1296" s="241" t="s">
        <v>178</v>
      </c>
      <c r="E1296" s="248" t="s">
        <v>1</v>
      </c>
      <c r="F1296" s="249" t="s">
        <v>2174</v>
      </c>
      <c r="G1296" s="247"/>
      <c r="H1296" s="248" t="s">
        <v>1</v>
      </c>
      <c r="I1296" s="250"/>
      <c r="J1296" s="247"/>
      <c r="K1296" s="247"/>
      <c r="L1296" s="251"/>
      <c r="M1296" s="252"/>
      <c r="N1296" s="253"/>
      <c r="O1296" s="253"/>
      <c r="P1296" s="253"/>
      <c r="Q1296" s="253"/>
      <c r="R1296" s="253"/>
      <c r="S1296" s="253"/>
      <c r="T1296" s="254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T1296" s="255" t="s">
        <v>178</v>
      </c>
      <c r="AU1296" s="255" t="s">
        <v>85</v>
      </c>
      <c r="AV1296" s="13" t="s">
        <v>83</v>
      </c>
      <c r="AW1296" s="13" t="s">
        <v>32</v>
      </c>
      <c r="AX1296" s="13" t="s">
        <v>76</v>
      </c>
      <c r="AY1296" s="255" t="s">
        <v>168</v>
      </c>
    </row>
    <row r="1297" s="14" customFormat="1">
      <c r="A1297" s="14"/>
      <c r="B1297" s="256"/>
      <c r="C1297" s="257"/>
      <c r="D1297" s="241" t="s">
        <v>178</v>
      </c>
      <c r="E1297" s="258" t="s">
        <v>1</v>
      </c>
      <c r="F1297" s="259" t="s">
        <v>2205</v>
      </c>
      <c r="G1297" s="257"/>
      <c r="H1297" s="260">
        <v>0.59999999999999998</v>
      </c>
      <c r="I1297" s="261"/>
      <c r="J1297" s="257"/>
      <c r="K1297" s="257"/>
      <c r="L1297" s="262"/>
      <c r="M1297" s="263"/>
      <c r="N1297" s="264"/>
      <c r="O1297" s="264"/>
      <c r="P1297" s="264"/>
      <c r="Q1297" s="264"/>
      <c r="R1297" s="264"/>
      <c r="S1297" s="264"/>
      <c r="T1297" s="265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66" t="s">
        <v>178</v>
      </c>
      <c r="AU1297" s="266" t="s">
        <v>85</v>
      </c>
      <c r="AV1297" s="14" t="s">
        <v>85</v>
      </c>
      <c r="AW1297" s="14" t="s">
        <v>32</v>
      </c>
      <c r="AX1297" s="14" t="s">
        <v>76</v>
      </c>
      <c r="AY1297" s="266" t="s">
        <v>168</v>
      </c>
    </row>
    <row r="1298" s="14" customFormat="1">
      <c r="A1298" s="14"/>
      <c r="B1298" s="256"/>
      <c r="C1298" s="257"/>
      <c r="D1298" s="241" t="s">
        <v>178</v>
      </c>
      <c r="E1298" s="258" t="s">
        <v>1</v>
      </c>
      <c r="F1298" s="259" t="s">
        <v>2206</v>
      </c>
      <c r="G1298" s="257"/>
      <c r="H1298" s="260">
        <v>4.7999999999999998</v>
      </c>
      <c r="I1298" s="261"/>
      <c r="J1298" s="257"/>
      <c r="K1298" s="257"/>
      <c r="L1298" s="262"/>
      <c r="M1298" s="263"/>
      <c r="N1298" s="264"/>
      <c r="O1298" s="264"/>
      <c r="P1298" s="264"/>
      <c r="Q1298" s="264"/>
      <c r="R1298" s="264"/>
      <c r="S1298" s="264"/>
      <c r="T1298" s="265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66" t="s">
        <v>178</v>
      </c>
      <c r="AU1298" s="266" t="s">
        <v>85</v>
      </c>
      <c r="AV1298" s="14" t="s">
        <v>85</v>
      </c>
      <c r="AW1298" s="14" t="s">
        <v>32</v>
      </c>
      <c r="AX1298" s="14" t="s">
        <v>76</v>
      </c>
      <c r="AY1298" s="266" t="s">
        <v>168</v>
      </c>
    </row>
    <row r="1299" s="14" customFormat="1">
      <c r="A1299" s="14"/>
      <c r="B1299" s="256"/>
      <c r="C1299" s="257"/>
      <c r="D1299" s="241" t="s">
        <v>178</v>
      </c>
      <c r="E1299" s="258" t="s">
        <v>1</v>
      </c>
      <c r="F1299" s="259" t="s">
        <v>2207</v>
      </c>
      <c r="G1299" s="257"/>
      <c r="H1299" s="260">
        <v>2.3999999999999999</v>
      </c>
      <c r="I1299" s="261"/>
      <c r="J1299" s="257"/>
      <c r="K1299" s="257"/>
      <c r="L1299" s="262"/>
      <c r="M1299" s="263"/>
      <c r="N1299" s="264"/>
      <c r="O1299" s="264"/>
      <c r="P1299" s="264"/>
      <c r="Q1299" s="264"/>
      <c r="R1299" s="264"/>
      <c r="S1299" s="264"/>
      <c r="T1299" s="265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T1299" s="266" t="s">
        <v>178</v>
      </c>
      <c r="AU1299" s="266" t="s">
        <v>85</v>
      </c>
      <c r="AV1299" s="14" t="s">
        <v>85</v>
      </c>
      <c r="AW1299" s="14" t="s">
        <v>32</v>
      </c>
      <c r="AX1299" s="14" t="s">
        <v>76</v>
      </c>
      <c r="AY1299" s="266" t="s">
        <v>168</v>
      </c>
    </row>
    <row r="1300" s="14" customFormat="1">
      <c r="A1300" s="14"/>
      <c r="B1300" s="256"/>
      <c r="C1300" s="257"/>
      <c r="D1300" s="241" t="s">
        <v>178</v>
      </c>
      <c r="E1300" s="258" t="s">
        <v>1</v>
      </c>
      <c r="F1300" s="259" t="s">
        <v>2208</v>
      </c>
      <c r="G1300" s="257"/>
      <c r="H1300" s="260">
        <v>6</v>
      </c>
      <c r="I1300" s="261"/>
      <c r="J1300" s="257"/>
      <c r="K1300" s="257"/>
      <c r="L1300" s="262"/>
      <c r="M1300" s="263"/>
      <c r="N1300" s="264"/>
      <c r="O1300" s="264"/>
      <c r="P1300" s="264"/>
      <c r="Q1300" s="264"/>
      <c r="R1300" s="264"/>
      <c r="S1300" s="264"/>
      <c r="T1300" s="265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66" t="s">
        <v>178</v>
      </c>
      <c r="AU1300" s="266" t="s">
        <v>85</v>
      </c>
      <c r="AV1300" s="14" t="s">
        <v>85</v>
      </c>
      <c r="AW1300" s="14" t="s">
        <v>32</v>
      </c>
      <c r="AX1300" s="14" t="s">
        <v>76</v>
      </c>
      <c r="AY1300" s="266" t="s">
        <v>168</v>
      </c>
    </row>
    <row r="1301" s="14" customFormat="1">
      <c r="A1301" s="14"/>
      <c r="B1301" s="256"/>
      <c r="C1301" s="257"/>
      <c r="D1301" s="241" t="s">
        <v>178</v>
      </c>
      <c r="E1301" s="258" t="s">
        <v>1</v>
      </c>
      <c r="F1301" s="259" t="s">
        <v>2209</v>
      </c>
      <c r="G1301" s="257"/>
      <c r="H1301" s="260">
        <v>18</v>
      </c>
      <c r="I1301" s="261"/>
      <c r="J1301" s="257"/>
      <c r="K1301" s="257"/>
      <c r="L1301" s="262"/>
      <c r="M1301" s="263"/>
      <c r="N1301" s="264"/>
      <c r="O1301" s="264"/>
      <c r="P1301" s="264"/>
      <c r="Q1301" s="264"/>
      <c r="R1301" s="264"/>
      <c r="S1301" s="264"/>
      <c r="T1301" s="265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T1301" s="266" t="s">
        <v>178</v>
      </c>
      <c r="AU1301" s="266" t="s">
        <v>85</v>
      </c>
      <c r="AV1301" s="14" t="s">
        <v>85</v>
      </c>
      <c r="AW1301" s="14" t="s">
        <v>32</v>
      </c>
      <c r="AX1301" s="14" t="s">
        <v>76</v>
      </c>
      <c r="AY1301" s="266" t="s">
        <v>168</v>
      </c>
    </row>
    <row r="1302" s="14" customFormat="1">
      <c r="A1302" s="14"/>
      <c r="B1302" s="256"/>
      <c r="C1302" s="257"/>
      <c r="D1302" s="241" t="s">
        <v>178</v>
      </c>
      <c r="E1302" s="258" t="s">
        <v>1</v>
      </c>
      <c r="F1302" s="259" t="s">
        <v>2210</v>
      </c>
      <c r="G1302" s="257"/>
      <c r="H1302" s="260">
        <v>10.6</v>
      </c>
      <c r="I1302" s="261"/>
      <c r="J1302" s="257"/>
      <c r="K1302" s="257"/>
      <c r="L1302" s="262"/>
      <c r="M1302" s="263"/>
      <c r="N1302" s="264"/>
      <c r="O1302" s="264"/>
      <c r="P1302" s="264"/>
      <c r="Q1302" s="264"/>
      <c r="R1302" s="264"/>
      <c r="S1302" s="264"/>
      <c r="T1302" s="265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66" t="s">
        <v>178</v>
      </c>
      <c r="AU1302" s="266" t="s">
        <v>85</v>
      </c>
      <c r="AV1302" s="14" t="s">
        <v>85</v>
      </c>
      <c r="AW1302" s="14" t="s">
        <v>32</v>
      </c>
      <c r="AX1302" s="14" t="s">
        <v>76</v>
      </c>
      <c r="AY1302" s="266" t="s">
        <v>168</v>
      </c>
    </row>
    <row r="1303" s="14" customFormat="1">
      <c r="A1303" s="14"/>
      <c r="B1303" s="256"/>
      <c r="C1303" s="257"/>
      <c r="D1303" s="241" t="s">
        <v>178</v>
      </c>
      <c r="E1303" s="258" t="s">
        <v>1</v>
      </c>
      <c r="F1303" s="259" t="s">
        <v>2211</v>
      </c>
      <c r="G1303" s="257"/>
      <c r="H1303" s="260">
        <v>10.199999999999999</v>
      </c>
      <c r="I1303" s="261"/>
      <c r="J1303" s="257"/>
      <c r="K1303" s="257"/>
      <c r="L1303" s="262"/>
      <c r="M1303" s="263"/>
      <c r="N1303" s="264"/>
      <c r="O1303" s="264"/>
      <c r="P1303" s="264"/>
      <c r="Q1303" s="264"/>
      <c r="R1303" s="264"/>
      <c r="S1303" s="264"/>
      <c r="T1303" s="265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T1303" s="266" t="s">
        <v>178</v>
      </c>
      <c r="AU1303" s="266" t="s">
        <v>85</v>
      </c>
      <c r="AV1303" s="14" t="s">
        <v>85</v>
      </c>
      <c r="AW1303" s="14" t="s">
        <v>32</v>
      </c>
      <c r="AX1303" s="14" t="s">
        <v>76</v>
      </c>
      <c r="AY1303" s="266" t="s">
        <v>168</v>
      </c>
    </row>
    <row r="1304" s="14" customFormat="1">
      <c r="A1304" s="14"/>
      <c r="B1304" s="256"/>
      <c r="C1304" s="257"/>
      <c r="D1304" s="241" t="s">
        <v>178</v>
      </c>
      <c r="E1304" s="258" t="s">
        <v>1</v>
      </c>
      <c r="F1304" s="259" t="s">
        <v>2212</v>
      </c>
      <c r="G1304" s="257"/>
      <c r="H1304" s="260">
        <v>12</v>
      </c>
      <c r="I1304" s="261"/>
      <c r="J1304" s="257"/>
      <c r="K1304" s="257"/>
      <c r="L1304" s="262"/>
      <c r="M1304" s="263"/>
      <c r="N1304" s="264"/>
      <c r="O1304" s="264"/>
      <c r="P1304" s="264"/>
      <c r="Q1304" s="264"/>
      <c r="R1304" s="264"/>
      <c r="S1304" s="264"/>
      <c r="T1304" s="265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66" t="s">
        <v>178</v>
      </c>
      <c r="AU1304" s="266" t="s">
        <v>85</v>
      </c>
      <c r="AV1304" s="14" t="s">
        <v>85</v>
      </c>
      <c r="AW1304" s="14" t="s">
        <v>32</v>
      </c>
      <c r="AX1304" s="14" t="s">
        <v>76</v>
      </c>
      <c r="AY1304" s="266" t="s">
        <v>168</v>
      </c>
    </row>
    <row r="1305" s="14" customFormat="1">
      <c r="A1305" s="14"/>
      <c r="B1305" s="256"/>
      <c r="C1305" s="257"/>
      <c r="D1305" s="241" t="s">
        <v>178</v>
      </c>
      <c r="E1305" s="258" t="s">
        <v>1</v>
      </c>
      <c r="F1305" s="259" t="s">
        <v>2213</v>
      </c>
      <c r="G1305" s="257"/>
      <c r="H1305" s="260">
        <v>18</v>
      </c>
      <c r="I1305" s="261"/>
      <c r="J1305" s="257"/>
      <c r="K1305" s="257"/>
      <c r="L1305" s="262"/>
      <c r="M1305" s="263"/>
      <c r="N1305" s="264"/>
      <c r="O1305" s="264"/>
      <c r="P1305" s="264"/>
      <c r="Q1305" s="264"/>
      <c r="R1305" s="264"/>
      <c r="S1305" s="264"/>
      <c r="T1305" s="265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66" t="s">
        <v>178</v>
      </c>
      <c r="AU1305" s="266" t="s">
        <v>85</v>
      </c>
      <c r="AV1305" s="14" t="s">
        <v>85</v>
      </c>
      <c r="AW1305" s="14" t="s">
        <v>32</v>
      </c>
      <c r="AX1305" s="14" t="s">
        <v>76</v>
      </c>
      <c r="AY1305" s="266" t="s">
        <v>168</v>
      </c>
    </row>
    <row r="1306" s="14" customFormat="1">
      <c r="A1306" s="14"/>
      <c r="B1306" s="256"/>
      <c r="C1306" s="257"/>
      <c r="D1306" s="241" t="s">
        <v>178</v>
      </c>
      <c r="E1306" s="258" t="s">
        <v>1</v>
      </c>
      <c r="F1306" s="259" t="s">
        <v>2214</v>
      </c>
      <c r="G1306" s="257"/>
      <c r="H1306" s="260">
        <v>11.800000000000001</v>
      </c>
      <c r="I1306" s="261"/>
      <c r="J1306" s="257"/>
      <c r="K1306" s="257"/>
      <c r="L1306" s="262"/>
      <c r="M1306" s="263"/>
      <c r="N1306" s="264"/>
      <c r="O1306" s="264"/>
      <c r="P1306" s="264"/>
      <c r="Q1306" s="264"/>
      <c r="R1306" s="264"/>
      <c r="S1306" s="264"/>
      <c r="T1306" s="265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66" t="s">
        <v>178</v>
      </c>
      <c r="AU1306" s="266" t="s">
        <v>85</v>
      </c>
      <c r="AV1306" s="14" t="s">
        <v>85</v>
      </c>
      <c r="AW1306" s="14" t="s">
        <v>32</v>
      </c>
      <c r="AX1306" s="14" t="s">
        <v>76</v>
      </c>
      <c r="AY1306" s="266" t="s">
        <v>168</v>
      </c>
    </row>
    <row r="1307" s="14" customFormat="1">
      <c r="A1307" s="14"/>
      <c r="B1307" s="256"/>
      <c r="C1307" s="257"/>
      <c r="D1307" s="241" t="s">
        <v>178</v>
      </c>
      <c r="E1307" s="258" t="s">
        <v>1</v>
      </c>
      <c r="F1307" s="259" t="s">
        <v>2215</v>
      </c>
      <c r="G1307" s="257"/>
      <c r="H1307" s="260">
        <v>14.699999999999999</v>
      </c>
      <c r="I1307" s="261"/>
      <c r="J1307" s="257"/>
      <c r="K1307" s="257"/>
      <c r="L1307" s="262"/>
      <c r="M1307" s="263"/>
      <c r="N1307" s="264"/>
      <c r="O1307" s="264"/>
      <c r="P1307" s="264"/>
      <c r="Q1307" s="264"/>
      <c r="R1307" s="264"/>
      <c r="S1307" s="264"/>
      <c r="T1307" s="265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T1307" s="266" t="s">
        <v>178</v>
      </c>
      <c r="AU1307" s="266" t="s">
        <v>85</v>
      </c>
      <c r="AV1307" s="14" t="s">
        <v>85</v>
      </c>
      <c r="AW1307" s="14" t="s">
        <v>32</v>
      </c>
      <c r="AX1307" s="14" t="s">
        <v>76</v>
      </c>
      <c r="AY1307" s="266" t="s">
        <v>168</v>
      </c>
    </row>
    <row r="1308" s="15" customFormat="1">
      <c r="A1308" s="15"/>
      <c r="B1308" s="267"/>
      <c r="C1308" s="268"/>
      <c r="D1308" s="241" t="s">
        <v>178</v>
      </c>
      <c r="E1308" s="269" t="s">
        <v>1</v>
      </c>
      <c r="F1308" s="270" t="s">
        <v>183</v>
      </c>
      <c r="G1308" s="268"/>
      <c r="H1308" s="271">
        <v>109.09999999999999</v>
      </c>
      <c r="I1308" s="272"/>
      <c r="J1308" s="268"/>
      <c r="K1308" s="268"/>
      <c r="L1308" s="273"/>
      <c r="M1308" s="274"/>
      <c r="N1308" s="275"/>
      <c r="O1308" s="275"/>
      <c r="P1308" s="275"/>
      <c r="Q1308" s="275"/>
      <c r="R1308" s="275"/>
      <c r="S1308" s="275"/>
      <c r="T1308" s="276"/>
      <c r="U1308" s="15"/>
      <c r="V1308" s="15"/>
      <c r="W1308" s="15"/>
      <c r="X1308" s="15"/>
      <c r="Y1308" s="15"/>
      <c r="Z1308" s="15"/>
      <c r="AA1308" s="15"/>
      <c r="AB1308" s="15"/>
      <c r="AC1308" s="15"/>
      <c r="AD1308" s="15"/>
      <c r="AE1308" s="15"/>
      <c r="AT1308" s="277" t="s">
        <v>178</v>
      </c>
      <c r="AU1308" s="277" t="s">
        <v>85</v>
      </c>
      <c r="AV1308" s="15" t="s">
        <v>174</v>
      </c>
      <c r="AW1308" s="15" t="s">
        <v>32</v>
      </c>
      <c r="AX1308" s="15" t="s">
        <v>83</v>
      </c>
      <c r="AY1308" s="277" t="s">
        <v>168</v>
      </c>
    </row>
    <row r="1309" s="2" customFormat="1" ht="16.5" customHeight="1">
      <c r="A1309" s="39"/>
      <c r="B1309" s="40"/>
      <c r="C1309" s="278" t="s">
        <v>2216</v>
      </c>
      <c r="D1309" s="278" t="s">
        <v>242</v>
      </c>
      <c r="E1309" s="279" t="s">
        <v>2217</v>
      </c>
      <c r="F1309" s="280" t="s">
        <v>2218</v>
      </c>
      <c r="G1309" s="281" t="s">
        <v>2219</v>
      </c>
      <c r="H1309" s="282">
        <v>14</v>
      </c>
      <c r="I1309" s="283"/>
      <c r="J1309" s="284">
        <f>ROUND(I1309*H1309,2)</f>
        <v>0</v>
      </c>
      <c r="K1309" s="280" t="s">
        <v>173</v>
      </c>
      <c r="L1309" s="285"/>
      <c r="M1309" s="286" t="s">
        <v>1</v>
      </c>
      <c r="N1309" s="287" t="s">
        <v>41</v>
      </c>
      <c r="O1309" s="92"/>
      <c r="P1309" s="237">
        <f>O1309*H1309</f>
        <v>0</v>
      </c>
      <c r="Q1309" s="237">
        <v>0.00020000000000000001</v>
      </c>
      <c r="R1309" s="237">
        <f>Q1309*H1309</f>
        <v>0.0028</v>
      </c>
      <c r="S1309" s="237">
        <v>0</v>
      </c>
      <c r="T1309" s="238">
        <f>S1309*H1309</f>
        <v>0</v>
      </c>
      <c r="U1309" s="39"/>
      <c r="V1309" s="39"/>
      <c r="W1309" s="39"/>
      <c r="X1309" s="39"/>
      <c r="Y1309" s="39"/>
      <c r="Z1309" s="39"/>
      <c r="AA1309" s="39"/>
      <c r="AB1309" s="39"/>
      <c r="AC1309" s="39"/>
      <c r="AD1309" s="39"/>
      <c r="AE1309" s="39"/>
      <c r="AR1309" s="239" t="s">
        <v>443</v>
      </c>
      <c r="AT1309" s="239" t="s">
        <v>242</v>
      </c>
      <c r="AU1309" s="239" t="s">
        <v>85</v>
      </c>
      <c r="AY1309" s="18" t="s">
        <v>168</v>
      </c>
      <c r="BE1309" s="240">
        <f>IF(N1309="základní",J1309,0)</f>
        <v>0</v>
      </c>
      <c r="BF1309" s="240">
        <f>IF(N1309="snížená",J1309,0)</f>
        <v>0</v>
      </c>
      <c r="BG1309" s="240">
        <f>IF(N1309="zákl. přenesená",J1309,0)</f>
        <v>0</v>
      </c>
      <c r="BH1309" s="240">
        <f>IF(N1309="sníž. přenesená",J1309,0)</f>
        <v>0</v>
      </c>
      <c r="BI1309" s="240">
        <f>IF(N1309="nulová",J1309,0)</f>
        <v>0</v>
      </c>
      <c r="BJ1309" s="18" t="s">
        <v>83</v>
      </c>
      <c r="BK1309" s="240">
        <f>ROUND(I1309*H1309,2)</f>
        <v>0</v>
      </c>
      <c r="BL1309" s="18" t="s">
        <v>298</v>
      </c>
      <c r="BM1309" s="239" t="s">
        <v>2220</v>
      </c>
    </row>
    <row r="1310" s="2" customFormat="1">
      <c r="A1310" s="39"/>
      <c r="B1310" s="40"/>
      <c r="C1310" s="41"/>
      <c r="D1310" s="241" t="s">
        <v>176</v>
      </c>
      <c r="E1310" s="41"/>
      <c r="F1310" s="242" t="s">
        <v>2218</v>
      </c>
      <c r="G1310" s="41"/>
      <c r="H1310" s="41"/>
      <c r="I1310" s="243"/>
      <c r="J1310" s="41"/>
      <c r="K1310" s="41"/>
      <c r="L1310" s="45"/>
      <c r="M1310" s="244"/>
      <c r="N1310" s="245"/>
      <c r="O1310" s="92"/>
      <c r="P1310" s="92"/>
      <c r="Q1310" s="92"/>
      <c r="R1310" s="92"/>
      <c r="S1310" s="92"/>
      <c r="T1310" s="93"/>
      <c r="U1310" s="39"/>
      <c r="V1310" s="39"/>
      <c r="W1310" s="39"/>
      <c r="X1310" s="39"/>
      <c r="Y1310" s="39"/>
      <c r="Z1310" s="39"/>
      <c r="AA1310" s="39"/>
      <c r="AB1310" s="39"/>
      <c r="AC1310" s="39"/>
      <c r="AD1310" s="39"/>
      <c r="AE1310" s="39"/>
      <c r="AT1310" s="18" t="s">
        <v>176</v>
      </c>
      <c r="AU1310" s="18" t="s">
        <v>85</v>
      </c>
    </row>
    <row r="1311" s="13" customFormat="1">
      <c r="A1311" s="13"/>
      <c r="B1311" s="246"/>
      <c r="C1311" s="247"/>
      <c r="D1311" s="241" t="s">
        <v>178</v>
      </c>
      <c r="E1311" s="248" t="s">
        <v>1</v>
      </c>
      <c r="F1311" s="249" t="s">
        <v>2174</v>
      </c>
      <c r="G1311" s="247"/>
      <c r="H1311" s="248" t="s">
        <v>1</v>
      </c>
      <c r="I1311" s="250"/>
      <c r="J1311" s="247"/>
      <c r="K1311" s="247"/>
      <c r="L1311" s="251"/>
      <c r="M1311" s="252"/>
      <c r="N1311" s="253"/>
      <c r="O1311" s="253"/>
      <c r="P1311" s="253"/>
      <c r="Q1311" s="253"/>
      <c r="R1311" s="253"/>
      <c r="S1311" s="253"/>
      <c r="T1311" s="254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55" t="s">
        <v>178</v>
      </c>
      <c r="AU1311" s="255" t="s">
        <v>85</v>
      </c>
      <c r="AV1311" s="13" t="s">
        <v>83</v>
      </c>
      <c r="AW1311" s="13" t="s">
        <v>32</v>
      </c>
      <c r="AX1311" s="13" t="s">
        <v>76</v>
      </c>
      <c r="AY1311" s="255" t="s">
        <v>168</v>
      </c>
    </row>
    <row r="1312" s="14" customFormat="1">
      <c r="A1312" s="14"/>
      <c r="B1312" s="256"/>
      <c r="C1312" s="257"/>
      <c r="D1312" s="241" t="s">
        <v>178</v>
      </c>
      <c r="E1312" s="258" t="s">
        <v>1</v>
      </c>
      <c r="F1312" s="259" t="s">
        <v>2175</v>
      </c>
      <c r="G1312" s="257"/>
      <c r="H1312" s="260">
        <v>1</v>
      </c>
      <c r="I1312" s="261"/>
      <c r="J1312" s="257"/>
      <c r="K1312" s="257"/>
      <c r="L1312" s="262"/>
      <c r="M1312" s="263"/>
      <c r="N1312" s="264"/>
      <c r="O1312" s="264"/>
      <c r="P1312" s="264"/>
      <c r="Q1312" s="264"/>
      <c r="R1312" s="264"/>
      <c r="S1312" s="264"/>
      <c r="T1312" s="265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T1312" s="266" t="s">
        <v>178</v>
      </c>
      <c r="AU1312" s="266" t="s">
        <v>85</v>
      </c>
      <c r="AV1312" s="14" t="s">
        <v>85</v>
      </c>
      <c r="AW1312" s="14" t="s">
        <v>32</v>
      </c>
      <c r="AX1312" s="14" t="s">
        <v>76</v>
      </c>
      <c r="AY1312" s="266" t="s">
        <v>168</v>
      </c>
    </row>
    <row r="1313" s="14" customFormat="1">
      <c r="A1313" s="14"/>
      <c r="B1313" s="256"/>
      <c r="C1313" s="257"/>
      <c r="D1313" s="241" t="s">
        <v>178</v>
      </c>
      <c r="E1313" s="258" t="s">
        <v>1</v>
      </c>
      <c r="F1313" s="259" t="s">
        <v>2181</v>
      </c>
      <c r="G1313" s="257"/>
      <c r="H1313" s="260">
        <v>4</v>
      </c>
      <c r="I1313" s="261"/>
      <c r="J1313" s="257"/>
      <c r="K1313" s="257"/>
      <c r="L1313" s="262"/>
      <c r="M1313" s="263"/>
      <c r="N1313" s="264"/>
      <c r="O1313" s="264"/>
      <c r="P1313" s="264"/>
      <c r="Q1313" s="264"/>
      <c r="R1313" s="264"/>
      <c r="S1313" s="264"/>
      <c r="T1313" s="265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66" t="s">
        <v>178</v>
      </c>
      <c r="AU1313" s="266" t="s">
        <v>85</v>
      </c>
      <c r="AV1313" s="14" t="s">
        <v>85</v>
      </c>
      <c r="AW1313" s="14" t="s">
        <v>32</v>
      </c>
      <c r="AX1313" s="14" t="s">
        <v>76</v>
      </c>
      <c r="AY1313" s="266" t="s">
        <v>168</v>
      </c>
    </row>
    <row r="1314" s="14" customFormat="1">
      <c r="A1314" s="14"/>
      <c r="B1314" s="256"/>
      <c r="C1314" s="257"/>
      <c r="D1314" s="241" t="s">
        <v>178</v>
      </c>
      <c r="E1314" s="258" t="s">
        <v>1</v>
      </c>
      <c r="F1314" s="259" t="s">
        <v>2187</v>
      </c>
      <c r="G1314" s="257"/>
      <c r="H1314" s="260">
        <v>1</v>
      </c>
      <c r="I1314" s="261"/>
      <c r="J1314" s="257"/>
      <c r="K1314" s="257"/>
      <c r="L1314" s="262"/>
      <c r="M1314" s="263"/>
      <c r="N1314" s="264"/>
      <c r="O1314" s="264"/>
      <c r="P1314" s="264"/>
      <c r="Q1314" s="264"/>
      <c r="R1314" s="264"/>
      <c r="S1314" s="264"/>
      <c r="T1314" s="265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66" t="s">
        <v>178</v>
      </c>
      <c r="AU1314" s="266" t="s">
        <v>85</v>
      </c>
      <c r="AV1314" s="14" t="s">
        <v>85</v>
      </c>
      <c r="AW1314" s="14" t="s">
        <v>32</v>
      </c>
      <c r="AX1314" s="14" t="s">
        <v>76</v>
      </c>
      <c r="AY1314" s="266" t="s">
        <v>168</v>
      </c>
    </row>
    <row r="1315" s="14" customFormat="1">
      <c r="A1315" s="14"/>
      <c r="B1315" s="256"/>
      <c r="C1315" s="257"/>
      <c r="D1315" s="241" t="s">
        <v>178</v>
      </c>
      <c r="E1315" s="258" t="s">
        <v>1</v>
      </c>
      <c r="F1315" s="259" t="s">
        <v>2193</v>
      </c>
      <c r="G1315" s="257"/>
      <c r="H1315" s="260">
        <v>1</v>
      </c>
      <c r="I1315" s="261"/>
      <c r="J1315" s="257"/>
      <c r="K1315" s="257"/>
      <c r="L1315" s="262"/>
      <c r="M1315" s="263"/>
      <c r="N1315" s="264"/>
      <c r="O1315" s="264"/>
      <c r="P1315" s="264"/>
      <c r="Q1315" s="264"/>
      <c r="R1315" s="264"/>
      <c r="S1315" s="264"/>
      <c r="T1315" s="265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66" t="s">
        <v>178</v>
      </c>
      <c r="AU1315" s="266" t="s">
        <v>85</v>
      </c>
      <c r="AV1315" s="14" t="s">
        <v>85</v>
      </c>
      <c r="AW1315" s="14" t="s">
        <v>32</v>
      </c>
      <c r="AX1315" s="14" t="s">
        <v>76</v>
      </c>
      <c r="AY1315" s="266" t="s">
        <v>168</v>
      </c>
    </row>
    <row r="1316" s="14" customFormat="1">
      <c r="A1316" s="14"/>
      <c r="B1316" s="256"/>
      <c r="C1316" s="257"/>
      <c r="D1316" s="241" t="s">
        <v>178</v>
      </c>
      <c r="E1316" s="258" t="s">
        <v>1</v>
      </c>
      <c r="F1316" s="259" t="s">
        <v>2194</v>
      </c>
      <c r="G1316" s="257"/>
      <c r="H1316" s="260">
        <v>1</v>
      </c>
      <c r="I1316" s="261"/>
      <c r="J1316" s="257"/>
      <c r="K1316" s="257"/>
      <c r="L1316" s="262"/>
      <c r="M1316" s="263"/>
      <c r="N1316" s="264"/>
      <c r="O1316" s="264"/>
      <c r="P1316" s="264"/>
      <c r="Q1316" s="264"/>
      <c r="R1316" s="264"/>
      <c r="S1316" s="264"/>
      <c r="T1316" s="265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66" t="s">
        <v>178</v>
      </c>
      <c r="AU1316" s="266" t="s">
        <v>85</v>
      </c>
      <c r="AV1316" s="14" t="s">
        <v>85</v>
      </c>
      <c r="AW1316" s="14" t="s">
        <v>32</v>
      </c>
      <c r="AX1316" s="14" t="s">
        <v>76</v>
      </c>
      <c r="AY1316" s="266" t="s">
        <v>168</v>
      </c>
    </row>
    <row r="1317" s="14" customFormat="1">
      <c r="A1317" s="14"/>
      <c r="B1317" s="256"/>
      <c r="C1317" s="257"/>
      <c r="D1317" s="241" t="s">
        <v>178</v>
      </c>
      <c r="E1317" s="258" t="s">
        <v>1</v>
      </c>
      <c r="F1317" s="259" t="s">
        <v>2195</v>
      </c>
      <c r="G1317" s="257"/>
      <c r="H1317" s="260">
        <v>1</v>
      </c>
      <c r="I1317" s="261"/>
      <c r="J1317" s="257"/>
      <c r="K1317" s="257"/>
      <c r="L1317" s="262"/>
      <c r="M1317" s="263"/>
      <c r="N1317" s="264"/>
      <c r="O1317" s="264"/>
      <c r="P1317" s="264"/>
      <c r="Q1317" s="264"/>
      <c r="R1317" s="264"/>
      <c r="S1317" s="264"/>
      <c r="T1317" s="265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66" t="s">
        <v>178</v>
      </c>
      <c r="AU1317" s="266" t="s">
        <v>85</v>
      </c>
      <c r="AV1317" s="14" t="s">
        <v>85</v>
      </c>
      <c r="AW1317" s="14" t="s">
        <v>32</v>
      </c>
      <c r="AX1317" s="14" t="s">
        <v>76</v>
      </c>
      <c r="AY1317" s="266" t="s">
        <v>168</v>
      </c>
    </row>
    <row r="1318" s="14" customFormat="1">
      <c r="A1318" s="14"/>
      <c r="B1318" s="256"/>
      <c r="C1318" s="257"/>
      <c r="D1318" s="241" t="s">
        <v>178</v>
      </c>
      <c r="E1318" s="258" t="s">
        <v>1</v>
      </c>
      <c r="F1318" s="259" t="s">
        <v>2196</v>
      </c>
      <c r="G1318" s="257"/>
      <c r="H1318" s="260">
        <v>1</v>
      </c>
      <c r="I1318" s="261"/>
      <c r="J1318" s="257"/>
      <c r="K1318" s="257"/>
      <c r="L1318" s="262"/>
      <c r="M1318" s="263"/>
      <c r="N1318" s="264"/>
      <c r="O1318" s="264"/>
      <c r="P1318" s="264"/>
      <c r="Q1318" s="264"/>
      <c r="R1318" s="264"/>
      <c r="S1318" s="264"/>
      <c r="T1318" s="265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66" t="s">
        <v>178</v>
      </c>
      <c r="AU1318" s="266" t="s">
        <v>85</v>
      </c>
      <c r="AV1318" s="14" t="s">
        <v>85</v>
      </c>
      <c r="AW1318" s="14" t="s">
        <v>32</v>
      </c>
      <c r="AX1318" s="14" t="s">
        <v>76</v>
      </c>
      <c r="AY1318" s="266" t="s">
        <v>168</v>
      </c>
    </row>
    <row r="1319" s="14" customFormat="1">
      <c r="A1319" s="14"/>
      <c r="B1319" s="256"/>
      <c r="C1319" s="257"/>
      <c r="D1319" s="241" t="s">
        <v>178</v>
      </c>
      <c r="E1319" s="258" t="s">
        <v>1</v>
      </c>
      <c r="F1319" s="259" t="s">
        <v>2197</v>
      </c>
      <c r="G1319" s="257"/>
      <c r="H1319" s="260">
        <v>1</v>
      </c>
      <c r="I1319" s="261"/>
      <c r="J1319" s="257"/>
      <c r="K1319" s="257"/>
      <c r="L1319" s="262"/>
      <c r="M1319" s="263"/>
      <c r="N1319" s="264"/>
      <c r="O1319" s="264"/>
      <c r="P1319" s="264"/>
      <c r="Q1319" s="264"/>
      <c r="R1319" s="264"/>
      <c r="S1319" s="264"/>
      <c r="T1319" s="265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66" t="s">
        <v>178</v>
      </c>
      <c r="AU1319" s="266" t="s">
        <v>85</v>
      </c>
      <c r="AV1319" s="14" t="s">
        <v>85</v>
      </c>
      <c r="AW1319" s="14" t="s">
        <v>32</v>
      </c>
      <c r="AX1319" s="14" t="s">
        <v>76</v>
      </c>
      <c r="AY1319" s="266" t="s">
        <v>168</v>
      </c>
    </row>
    <row r="1320" s="14" customFormat="1">
      <c r="A1320" s="14"/>
      <c r="B1320" s="256"/>
      <c r="C1320" s="257"/>
      <c r="D1320" s="241" t="s">
        <v>178</v>
      </c>
      <c r="E1320" s="258" t="s">
        <v>1</v>
      </c>
      <c r="F1320" s="259" t="s">
        <v>2198</v>
      </c>
      <c r="G1320" s="257"/>
      <c r="H1320" s="260">
        <v>1</v>
      </c>
      <c r="I1320" s="261"/>
      <c r="J1320" s="257"/>
      <c r="K1320" s="257"/>
      <c r="L1320" s="262"/>
      <c r="M1320" s="263"/>
      <c r="N1320" s="264"/>
      <c r="O1320" s="264"/>
      <c r="P1320" s="264"/>
      <c r="Q1320" s="264"/>
      <c r="R1320" s="264"/>
      <c r="S1320" s="264"/>
      <c r="T1320" s="265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66" t="s">
        <v>178</v>
      </c>
      <c r="AU1320" s="266" t="s">
        <v>85</v>
      </c>
      <c r="AV1320" s="14" t="s">
        <v>85</v>
      </c>
      <c r="AW1320" s="14" t="s">
        <v>32</v>
      </c>
      <c r="AX1320" s="14" t="s">
        <v>76</v>
      </c>
      <c r="AY1320" s="266" t="s">
        <v>168</v>
      </c>
    </row>
    <row r="1321" s="14" customFormat="1">
      <c r="A1321" s="14"/>
      <c r="B1321" s="256"/>
      <c r="C1321" s="257"/>
      <c r="D1321" s="241" t="s">
        <v>178</v>
      </c>
      <c r="E1321" s="258" t="s">
        <v>1</v>
      </c>
      <c r="F1321" s="259" t="s">
        <v>2199</v>
      </c>
      <c r="G1321" s="257"/>
      <c r="H1321" s="260">
        <v>1</v>
      </c>
      <c r="I1321" s="261"/>
      <c r="J1321" s="257"/>
      <c r="K1321" s="257"/>
      <c r="L1321" s="262"/>
      <c r="M1321" s="263"/>
      <c r="N1321" s="264"/>
      <c r="O1321" s="264"/>
      <c r="P1321" s="264"/>
      <c r="Q1321" s="264"/>
      <c r="R1321" s="264"/>
      <c r="S1321" s="264"/>
      <c r="T1321" s="265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66" t="s">
        <v>178</v>
      </c>
      <c r="AU1321" s="266" t="s">
        <v>85</v>
      </c>
      <c r="AV1321" s="14" t="s">
        <v>85</v>
      </c>
      <c r="AW1321" s="14" t="s">
        <v>32</v>
      </c>
      <c r="AX1321" s="14" t="s">
        <v>76</v>
      </c>
      <c r="AY1321" s="266" t="s">
        <v>168</v>
      </c>
    </row>
    <row r="1322" s="14" customFormat="1">
      <c r="A1322" s="14"/>
      <c r="B1322" s="256"/>
      <c r="C1322" s="257"/>
      <c r="D1322" s="241" t="s">
        <v>178</v>
      </c>
      <c r="E1322" s="258" t="s">
        <v>1</v>
      </c>
      <c r="F1322" s="259" t="s">
        <v>2200</v>
      </c>
      <c r="G1322" s="257"/>
      <c r="H1322" s="260">
        <v>1</v>
      </c>
      <c r="I1322" s="261"/>
      <c r="J1322" s="257"/>
      <c r="K1322" s="257"/>
      <c r="L1322" s="262"/>
      <c r="M1322" s="263"/>
      <c r="N1322" s="264"/>
      <c r="O1322" s="264"/>
      <c r="P1322" s="264"/>
      <c r="Q1322" s="264"/>
      <c r="R1322" s="264"/>
      <c r="S1322" s="264"/>
      <c r="T1322" s="265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66" t="s">
        <v>178</v>
      </c>
      <c r="AU1322" s="266" t="s">
        <v>85</v>
      </c>
      <c r="AV1322" s="14" t="s">
        <v>85</v>
      </c>
      <c r="AW1322" s="14" t="s">
        <v>32</v>
      </c>
      <c r="AX1322" s="14" t="s">
        <v>76</v>
      </c>
      <c r="AY1322" s="266" t="s">
        <v>168</v>
      </c>
    </row>
    <row r="1323" s="15" customFormat="1">
      <c r="A1323" s="15"/>
      <c r="B1323" s="267"/>
      <c r="C1323" s="268"/>
      <c r="D1323" s="241" t="s">
        <v>178</v>
      </c>
      <c r="E1323" s="269" t="s">
        <v>1</v>
      </c>
      <c r="F1323" s="270" t="s">
        <v>183</v>
      </c>
      <c r="G1323" s="268"/>
      <c r="H1323" s="271">
        <v>14</v>
      </c>
      <c r="I1323" s="272"/>
      <c r="J1323" s="268"/>
      <c r="K1323" s="268"/>
      <c r="L1323" s="273"/>
      <c r="M1323" s="274"/>
      <c r="N1323" s="275"/>
      <c r="O1323" s="275"/>
      <c r="P1323" s="275"/>
      <c r="Q1323" s="275"/>
      <c r="R1323" s="275"/>
      <c r="S1323" s="275"/>
      <c r="T1323" s="276"/>
      <c r="U1323" s="15"/>
      <c r="V1323" s="15"/>
      <c r="W1323" s="15"/>
      <c r="X1323" s="15"/>
      <c r="Y1323" s="15"/>
      <c r="Z1323" s="15"/>
      <c r="AA1323" s="15"/>
      <c r="AB1323" s="15"/>
      <c r="AC1323" s="15"/>
      <c r="AD1323" s="15"/>
      <c r="AE1323" s="15"/>
      <c r="AT1323" s="277" t="s">
        <v>178</v>
      </c>
      <c r="AU1323" s="277" t="s">
        <v>85</v>
      </c>
      <c r="AV1323" s="15" t="s">
        <v>174</v>
      </c>
      <c r="AW1323" s="15" t="s">
        <v>32</v>
      </c>
      <c r="AX1323" s="15" t="s">
        <v>83</v>
      </c>
      <c r="AY1323" s="277" t="s">
        <v>168</v>
      </c>
    </row>
    <row r="1324" s="2" customFormat="1" ht="16.5" customHeight="1">
      <c r="A1324" s="39"/>
      <c r="B1324" s="40"/>
      <c r="C1324" s="228" t="s">
        <v>2221</v>
      </c>
      <c r="D1324" s="228" t="s">
        <v>170</v>
      </c>
      <c r="E1324" s="229" t="s">
        <v>2222</v>
      </c>
      <c r="F1324" s="230" t="s">
        <v>2223</v>
      </c>
      <c r="G1324" s="231" t="s">
        <v>1</v>
      </c>
      <c r="H1324" s="232">
        <v>0</v>
      </c>
      <c r="I1324" s="233"/>
      <c r="J1324" s="234">
        <f>ROUND(I1324*H1324,2)</f>
        <v>0</v>
      </c>
      <c r="K1324" s="230" t="s">
        <v>1</v>
      </c>
      <c r="L1324" s="45"/>
      <c r="M1324" s="235" t="s">
        <v>1</v>
      </c>
      <c r="N1324" s="236" t="s">
        <v>41</v>
      </c>
      <c r="O1324" s="92"/>
      <c r="P1324" s="237">
        <f>O1324*H1324</f>
        <v>0</v>
      </c>
      <c r="Q1324" s="237">
        <v>0</v>
      </c>
      <c r="R1324" s="237">
        <f>Q1324*H1324</f>
        <v>0</v>
      </c>
      <c r="S1324" s="237">
        <v>0</v>
      </c>
      <c r="T1324" s="238">
        <f>S1324*H1324</f>
        <v>0</v>
      </c>
      <c r="U1324" s="39"/>
      <c r="V1324" s="39"/>
      <c r="W1324" s="39"/>
      <c r="X1324" s="39"/>
      <c r="Y1324" s="39"/>
      <c r="Z1324" s="39"/>
      <c r="AA1324" s="39"/>
      <c r="AB1324" s="39"/>
      <c r="AC1324" s="39"/>
      <c r="AD1324" s="39"/>
      <c r="AE1324" s="39"/>
      <c r="AR1324" s="239" t="s">
        <v>298</v>
      </c>
      <c r="AT1324" s="239" t="s">
        <v>170</v>
      </c>
      <c r="AU1324" s="239" t="s">
        <v>85</v>
      </c>
      <c r="AY1324" s="18" t="s">
        <v>168</v>
      </c>
      <c r="BE1324" s="240">
        <f>IF(N1324="základní",J1324,0)</f>
        <v>0</v>
      </c>
      <c r="BF1324" s="240">
        <f>IF(N1324="snížená",J1324,0)</f>
        <v>0</v>
      </c>
      <c r="BG1324" s="240">
        <f>IF(N1324="zákl. přenesená",J1324,0)</f>
        <v>0</v>
      </c>
      <c r="BH1324" s="240">
        <f>IF(N1324="sníž. přenesená",J1324,0)</f>
        <v>0</v>
      </c>
      <c r="BI1324" s="240">
        <f>IF(N1324="nulová",J1324,0)</f>
        <v>0</v>
      </c>
      <c r="BJ1324" s="18" t="s">
        <v>83</v>
      </c>
      <c r="BK1324" s="240">
        <f>ROUND(I1324*H1324,2)</f>
        <v>0</v>
      </c>
      <c r="BL1324" s="18" t="s">
        <v>298</v>
      </c>
      <c r="BM1324" s="239" t="s">
        <v>2224</v>
      </c>
    </row>
    <row r="1325" s="2" customFormat="1">
      <c r="A1325" s="39"/>
      <c r="B1325" s="40"/>
      <c r="C1325" s="41"/>
      <c r="D1325" s="241" t="s">
        <v>176</v>
      </c>
      <c r="E1325" s="41"/>
      <c r="F1325" s="242" t="s">
        <v>2225</v>
      </c>
      <c r="G1325" s="41"/>
      <c r="H1325" s="41"/>
      <c r="I1325" s="243"/>
      <c r="J1325" s="41"/>
      <c r="K1325" s="41"/>
      <c r="L1325" s="45"/>
      <c r="M1325" s="244"/>
      <c r="N1325" s="245"/>
      <c r="O1325" s="92"/>
      <c r="P1325" s="92"/>
      <c r="Q1325" s="92"/>
      <c r="R1325" s="92"/>
      <c r="S1325" s="92"/>
      <c r="T1325" s="93"/>
      <c r="U1325" s="39"/>
      <c r="V1325" s="39"/>
      <c r="W1325" s="39"/>
      <c r="X1325" s="39"/>
      <c r="Y1325" s="39"/>
      <c r="Z1325" s="39"/>
      <c r="AA1325" s="39"/>
      <c r="AB1325" s="39"/>
      <c r="AC1325" s="39"/>
      <c r="AD1325" s="39"/>
      <c r="AE1325" s="39"/>
      <c r="AT1325" s="18" t="s">
        <v>176</v>
      </c>
      <c r="AU1325" s="18" t="s">
        <v>85</v>
      </c>
    </row>
    <row r="1326" s="2" customFormat="1">
      <c r="A1326" s="39"/>
      <c r="B1326" s="40"/>
      <c r="C1326" s="41"/>
      <c r="D1326" s="241" t="s">
        <v>914</v>
      </c>
      <c r="E1326" s="41"/>
      <c r="F1326" s="299" t="s">
        <v>2226</v>
      </c>
      <c r="G1326" s="41"/>
      <c r="H1326" s="41"/>
      <c r="I1326" s="243"/>
      <c r="J1326" s="41"/>
      <c r="K1326" s="41"/>
      <c r="L1326" s="45"/>
      <c r="M1326" s="244"/>
      <c r="N1326" s="245"/>
      <c r="O1326" s="92"/>
      <c r="P1326" s="92"/>
      <c r="Q1326" s="92"/>
      <c r="R1326" s="92"/>
      <c r="S1326" s="92"/>
      <c r="T1326" s="93"/>
      <c r="U1326" s="39"/>
      <c r="V1326" s="39"/>
      <c r="W1326" s="39"/>
      <c r="X1326" s="39"/>
      <c r="Y1326" s="39"/>
      <c r="Z1326" s="39"/>
      <c r="AA1326" s="39"/>
      <c r="AB1326" s="39"/>
      <c r="AC1326" s="39"/>
      <c r="AD1326" s="39"/>
      <c r="AE1326" s="39"/>
      <c r="AT1326" s="18" t="s">
        <v>914</v>
      </c>
      <c r="AU1326" s="18" t="s">
        <v>85</v>
      </c>
    </row>
    <row r="1327" s="2" customFormat="1" ht="62.7" customHeight="1">
      <c r="A1327" s="39"/>
      <c r="B1327" s="40"/>
      <c r="C1327" s="228" t="s">
        <v>2227</v>
      </c>
      <c r="D1327" s="228" t="s">
        <v>170</v>
      </c>
      <c r="E1327" s="229" t="s">
        <v>2228</v>
      </c>
      <c r="F1327" s="230" t="s">
        <v>2229</v>
      </c>
      <c r="G1327" s="231" t="s">
        <v>695</v>
      </c>
      <c r="H1327" s="232">
        <v>10</v>
      </c>
      <c r="I1327" s="233"/>
      <c r="J1327" s="234">
        <f>ROUND(I1327*H1327,2)</f>
        <v>0</v>
      </c>
      <c r="K1327" s="230" t="s">
        <v>1</v>
      </c>
      <c r="L1327" s="45"/>
      <c r="M1327" s="235" t="s">
        <v>1</v>
      </c>
      <c r="N1327" s="236" t="s">
        <v>41</v>
      </c>
      <c r="O1327" s="92"/>
      <c r="P1327" s="237">
        <f>O1327*H1327</f>
        <v>0</v>
      </c>
      <c r="Q1327" s="237">
        <v>0</v>
      </c>
      <c r="R1327" s="237">
        <f>Q1327*H1327</f>
        <v>0</v>
      </c>
      <c r="S1327" s="237">
        <v>0</v>
      </c>
      <c r="T1327" s="238">
        <f>S1327*H1327</f>
        <v>0</v>
      </c>
      <c r="U1327" s="39"/>
      <c r="V1327" s="39"/>
      <c r="W1327" s="39"/>
      <c r="X1327" s="39"/>
      <c r="Y1327" s="39"/>
      <c r="Z1327" s="39"/>
      <c r="AA1327" s="39"/>
      <c r="AB1327" s="39"/>
      <c r="AC1327" s="39"/>
      <c r="AD1327" s="39"/>
      <c r="AE1327" s="39"/>
      <c r="AR1327" s="239" t="s">
        <v>298</v>
      </c>
      <c r="AT1327" s="239" t="s">
        <v>170</v>
      </c>
      <c r="AU1327" s="239" t="s">
        <v>85</v>
      </c>
      <c r="AY1327" s="18" t="s">
        <v>168</v>
      </c>
      <c r="BE1327" s="240">
        <f>IF(N1327="základní",J1327,0)</f>
        <v>0</v>
      </c>
      <c r="BF1327" s="240">
        <f>IF(N1327="snížená",J1327,0)</f>
        <v>0</v>
      </c>
      <c r="BG1327" s="240">
        <f>IF(N1327="zákl. přenesená",J1327,0)</f>
        <v>0</v>
      </c>
      <c r="BH1327" s="240">
        <f>IF(N1327="sníž. přenesená",J1327,0)</f>
        <v>0</v>
      </c>
      <c r="BI1327" s="240">
        <f>IF(N1327="nulová",J1327,0)</f>
        <v>0</v>
      </c>
      <c r="BJ1327" s="18" t="s">
        <v>83</v>
      </c>
      <c r="BK1327" s="240">
        <f>ROUND(I1327*H1327,2)</f>
        <v>0</v>
      </c>
      <c r="BL1327" s="18" t="s">
        <v>298</v>
      </c>
      <c r="BM1327" s="239" t="s">
        <v>2230</v>
      </c>
    </row>
    <row r="1328" s="2" customFormat="1">
      <c r="A1328" s="39"/>
      <c r="B1328" s="40"/>
      <c r="C1328" s="41"/>
      <c r="D1328" s="241" t="s">
        <v>176</v>
      </c>
      <c r="E1328" s="41"/>
      <c r="F1328" s="242" t="s">
        <v>2229</v>
      </c>
      <c r="G1328" s="41"/>
      <c r="H1328" s="41"/>
      <c r="I1328" s="243"/>
      <c r="J1328" s="41"/>
      <c r="K1328" s="41"/>
      <c r="L1328" s="45"/>
      <c r="M1328" s="244"/>
      <c r="N1328" s="245"/>
      <c r="O1328" s="92"/>
      <c r="P1328" s="92"/>
      <c r="Q1328" s="92"/>
      <c r="R1328" s="92"/>
      <c r="S1328" s="92"/>
      <c r="T1328" s="93"/>
      <c r="U1328" s="39"/>
      <c r="V1328" s="39"/>
      <c r="W1328" s="39"/>
      <c r="X1328" s="39"/>
      <c r="Y1328" s="39"/>
      <c r="Z1328" s="39"/>
      <c r="AA1328" s="39"/>
      <c r="AB1328" s="39"/>
      <c r="AC1328" s="39"/>
      <c r="AD1328" s="39"/>
      <c r="AE1328" s="39"/>
      <c r="AT1328" s="18" t="s">
        <v>176</v>
      </c>
      <c r="AU1328" s="18" t="s">
        <v>85</v>
      </c>
    </row>
    <row r="1329" s="2" customFormat="1" ht="62.7" customHeight="1">
      <c r="A1329" s="39"/>
      <c r="B1329" s="40"/>
      <c r="C1329" s="228" t="s">
        <v>2231</v>
      </c>
      <c r="D1329" s="228" t="s">
        <v>170</v>
      </c>
      <c r="E1329" s="229" t="s">
        <v>2232</v>
      </c>
      <c r="F1329" s="230" t="s">
        <v>2233</v>
      </c>
      <c r="G1329" s="231" t="s">
        <v>695</v>
      </c>
      <c r="H1329" s="232">
        <v>9</v>
      </c>
      <c r="I1329" s="233"/>
      <c r="J1329" s="234">
        <f>ROUND(I1329*H1329,2)</f>
        <v>0</v>
      </c>
      <c r="K1329" s="230" t="s">
        <v>1</v>
      </c>
      <c r="L1329" s="45"/>
      <c r="M1329" s="235" t="s">
        <v>1</v>
      </c>
      <c r="N1329" s="236" t="s">
        <v>41</v>
      </c>
      <c r="O1329" s="92"/>
      <c r="P1329" s="237">
        <f>O1329*H1329</f>
        <v>0</v>
      </c>
      <c r="Q1329" s="237">
        <v>0</v>
      </c>
      <c r="R1329" s="237">
        <f>Q1329*H1329</f>
        <v>0</v>
      </c>
      <c r="S1329" s="237">
        <v>0</v>
      </c>
      <c r="T1329" s="238">
        <f>S1329*H1329</f>
        <v>0</v>
      </c>
      <c r="U1329" s="39"/>
      <c r="V1329" s="39"/>
      <c r="W1329" s="39"/>
      <c r="X1329" s="39"/>
      <c r="Y1329" s="39"/>
      <c r="Z1329" s="39"/>
      <c r="AA1329" s="39"/>
      <c r="AB1329" s="39"/>
      <c r="AC1329" s="39"/>
      <c r="AD1329" s="39"/>
      <c r="AE1329" s="39"/>
      <c r="AR1329" s="239" t="s">
        <v>298</v>
      </c>
      <c r="AT1329" s="239" t="s">
        <v>170</v>
      </c>
      <c r="AU1329" s="239" t="s">
        <v>85</v>
      </c>
      <c r="AY1329" s="18" t="s">
        <v>168</v>
      </c>
      <c r="BE1329" s="240">
        <f>IF(N1329="základní",J1329,0)</f>
        <v>0</v>
      </c>
      <c r="BF1329" s="240">
        <f>IF(N1329="snížená",J1329,0)</f>
        <v>0</v>
      </c>
      <c r="BG1329" s="240">
        <f>IF(N1329="zákl. přenesená",J1329,0)</f>
        <v>0</v>
      </c>
      <c r="BH1329" s="240">
        <f>IF(N1329="sníž. přenesená",J1329,0)</f>
        <v>0</v>
      </c>
      <c r="BI1329" s="240">
        <f>IF(N1329="nulová",J1329,0)</f>
        <v>0</v>
      </c>
      <c r="BJ1329" s="18" t="s">
        <v>83</v>
      </c>
      <c r="BK1329" s="240">
        <f>ROUND(I1329*H1329,2)</f>
        <v>0</v>
      </c>
      <c r="BL1329" s="18" t="s">
        <v>298</v>
      </c>
      <c r="BM1329" s="239" t="s">
        <v>2234</v>
      </c>
    </row>
    <row r="1330" s="2" customFormat="1">
      <c r="A1330" s="39"/>
      <c r="B1330" s="40"/>
      <c r="C1330" s="41"/>
      <c r="D1330" s="241" t="s">
        <v>176</v>
      </c>
      <c r="E1330" s="41"/>
      <c r="F1330" s="242" t="s">
        <v>2233</v>
      </c>
      <c r="G1330" s="41"/>
      <c r="H1330" s="41"/>
      <c r="I1330" s="243"/>
      <c r="J1330" s="41"/>
      <c r="K1330" s="41"/>
      <c r="L1330" s="45"/>
      <c r="M1330" s="244"/>
      <c r="N1330" s="245"/>
      <c r="O1330" s="92"/>
      <c r="P1330" s="92"/>
      <c r="Q1330" s="92"/>
      <c r="R1330" s="92"/>
      <c r="S1330" s="92"/>
      <c r="T1330" s="93"/>
      <c r="U1330" s="39"/>
      <c r="V1330" s="39"/>
      <c r="W1330" s="39"/>
      <c r="X1330" s="39"/>
      <c r="Y1330" s="39"/>
      <c r="Z1330" s="39"/>
      <c r="AA1330" s="39"/>
      <c r="AB1330" s="39"/>
      <c r="AC1330" s="39"/>
      <c r="AD1330" s="39"/>
      <c r="AE1330" s="39"/>
      <c r="AT1330" s="18" t="s">
        <v>176</v>
      </c>
      <c r="AU1330" s="18" t="s">
        <v>85</v>
      </c>
    </row>
    <row r="1331" s="2" customFormat="1" ht="62.7" customHeight="1">
      <c r="A1331" s="39"/>
      <c r="B1331" s="40"/>
      <c r="C1331" s="228" t="s">
        <v>2235</v>
      </c>
      <c r="D1331" s="228" t="s">
        <v>170</v>
      </c>
      <c r="E1331" s="229" t="s">
        <v>2236</v>
      </c>
      <c r="F1331" s="230" t="s">
        <v>2237</v>
      </c>
      <c r="G1331" s="231" t="s">
        <v>695</v>
      </c>
      <c r="H1331" s="232">
        <v>2</v>
      </c>
      <c r="I1331" s="233"/>
      <c r="J1331" s="234">
        <f>ROUND(I1331*H1331,2)</f>
        <v>0</v>
      </c>
      <c r="K1331" s="230" t="s">
        <v>1</v>
      </c>
      <c r="L1331" s="45"/>
      <c r="M1331" s="235" t="s">
        <v>1</v>
      </c>
      <c r="N1331" s="236" t="s">
        <v>41</v>
      </c>
      <c r="O1331" s="92"/>
      <c r="P1331" s="237">
        <f>O1331*H1331</f>
        <v>0</v>
      </c>
      <c r="Q1331" s="237">
        <v>0</v>
      </c>
      <c r="R1331" s="237">
        <f>Q1331*H1331</f>
        <v>0</v>
      </c>
      <c r="S1331" s="237">
        <v>0</v>
      </c>
      <c r="T1331" s="238">
        <f>S1331*H1331</f>
        <v>0</v>
      </c>
      <c r="U1331" s="39"/>
      <c r="V1331" s="39"/>
      <c r="W1331" s="39"/>
      <c r="X1331" s="39"/>
      <c r="Y1331" s="39"/>
      <c r="Z1331" s="39"/>
      <c r="AA1331" s="39"/>
      <c r="AB1331" s="39"/>
      <c r="AC1331" s="39"/>
      <c r="AD1331" s="39"/>
      <c r="AE1331" s="39"/>
      <c r="AR1331" s="239" t="s">
        <v>298</v>
      </c>
      <c r="AT1331" s="239" t="s">
        <v>170</v>
      </c>
      <c r="AU1331" s="239" t="s">
        <v>85</v>
      </c>
      <c r="AY1331" s="18" t="s">
        <v>168</v>
      </c>
      <c r="BE1331" s="240">
        <f>IF(N1331="základní",J1331,0)</f>
        <v>0</v>
      </c>
      <c r="BF1331" s="240">
        <f>IF(N1331="snížená",J1331,0)</f>
        <v>0</v>
      </c>
      <c r="BG1331" s="240">
        <f>IF(N1331="zákl. přenesená",J1331,0)</f>
        <v>0</v>
      </c>
      <c r="BH1331" s="240">
        <f>IF(N1331="sníž. přenesená",J1331,0)</f>
        <v>0</v>
      </c>
      <c r="BI1331" s="240">
        <f>IF(N1331="nulová",J1331,0)</f>
        <v>0</v>
      </c>
      <c r="BJ1331" s="18" t="s">
        <v>83</v>
      </c>
      <c r="BK1331" s="240">
        <f>ROUND(I1331*H1331,2)</f>
        <v>0</v>
      </c>
      <c r="BL1331" s="18" t="s">
        <v>298</v>
      </c>
      <c r="BM1331" s="239" t="s">
        <v>2238</v>
      </c>
    </row>
    <row r="1332" s="2" customFormat="1">
      <c r="A1332" s="39"/>
      <c r="B1332" s="40"/>
      <c r="C1332" s="41"/>
      <c r="D1332" s="241" t="s">
        <v>176</v>
      </c>
      <c r="E1332" s="41"/>
      <c r="F1332" s="242" t="s">
        <v>2237</v>
      </c>
      <c r="G1332" s="41"/>
      <c r="H1332" s="41"/>
      <c r="I1332" s="243"/>
      <c r="J1332" s="41"/>
      <c r="K1332" s="41"/>
      <c r="L1332" s="45"/>
      <c r="M1332" s="244"/>
      <c r="N1332" s="245"/>
      <c r="O1332" s="92"/>
      <c r="P1332" s="92"/>
      <c r="Q1332" s="92"/>
      <c r="R1332" s="92"/>
      <c r="S1332" s="92"/>
      <c r="T1332" s="93"/>
      <c r="U1332" s="39"/>
      <c r="V1332" s="39"/>
      <c r="W1332" s="39"/>
      <c r="X1332" s="39"/>
      <c r="Y1332" s="39"/>
      <c r="Z1332" s="39"/>
      <c r="AA1332" s="39"/>
      <c r="AB1332" s="39"/>
      <c r="AC1332" s="39"/>
      <c r="AD1332" s="39"/>
      <c r="AE1332" s="39"/>
      <c r="AT1332" s="18" t="s">
        <v>176</v>
      </c>
      <c r="AU1332" s="18" t="s">
        <v>85</v>
      </c>
    </row>
    <row r="1333" s="2" customFormat="1" ht="62.7" customHeight="1">
      <c r="A1333" s="39"/>
      <c r="B1333" s="40"/>
      <c r="C1333" s="228" t="s">
        <v>2239</v>
      </c>
      <c r="D1333" s="228" t="s">
        <v>170</v>
      </c>
      <c r="E1333" s="229" t="s">
        <v>2240</v>
      </c>
      <c r="F1333" s="230" t="s">
        <v>2241</v>
      </c>
      <c r="G1333" s="231" t="s">
        <v>695</v>
      </c>
      <c r="H1333" s="232">
        <v>1</v>
      </c>
      <c r="I1333" s="233"/>
      <c r="J1333" s="234">
        <f>ROUND(I1333*H1333,2)</f>
        <v>0</v>
      </c>
      <c r="K1333" s="230" t="s">
        <v>1</v>
      </c>
      <c r="L1333" s="45"/>
      <c r="M1333" s="235" t="s">
        <v>1</v>
      </c>
      <c r="N1333" s="236" t="s">
        <v>41</v>
      </c>
      <c r="O1333" s="92"/>
      <c r="P1333" s="237">
        <f>O1333*H1333</f>
        <v>0</v>
      </c>
      <c r="Q1333" s="237">
        <v>0</v>
      </c>
      <c r="R1333" s="237">
        <f>Q1333*H1333</f>
        <v>0</v>
      </c>
      <c r="S1333" s="237">
        <v>0</v>
      </c>
      <c r="T1333" s="238">
        <f>S1333*H1333</f>
        <v>0</v>
      </c>
      <c r="U1333" s="39"/>
      <c r="V1333" s="39"/>
      <c r="W1333" s="39"/>
      <c r="X1333" s="39"/>
      <c r="Y1333" s="39"/>
      <c r="Z1333" s="39"/>
      <c r="AA1333" s="39"/>
      <c r="AB1333" s="39"/>
      <c r="AC1333" s="39"/>
      <c r="AD1333" s="39"/>
      <c r="AE1333" s="39"/>
      <c r="AR1333" s="239" t="s">
        <v>298</v>
      </c>
      <c r="AT1333" s="239" t="s">
        <v>170</v>
      </c>
      <c r="AU1333" s="239" t="s">
        <v>85</v>
      </c>
      <c r="AY1333" s="18" t="s">
        <v>168</v>
      </c>
      <c r="BE1333" s="240">
        <f>IF(N1333="základní",J1333,0)</f>
        <v>0</v>
      </c>
      <c r="BF1333" s="240">
        <f>IF(N1333="snížená",J1333,0)</f>
        <v>0</v>
      </c>
      <c r="BG1333" s="240">
        <f>IF(N1333="zákl. přenesená",J1333,0)</f>
        <v>0</v>
      </c>
      <c r="BH1333" s="240">
        <f>IF(N1333="sníž. přenesená",J1333,0)</f>
        <v>0</v>
      </c>
      <c r="BI1333" s="240">
        <f>IF(N1333="nulová",J1333,0)</f>
        <v>0</v>
      </c>
      <c r="BJ1333" s="18" t="s">
        <v>83</v>
      </c>
      <c r="BK1333" s="240">
        <f>ROUND(I1333*H1333,2)</f>
        <v>0</v>
      </c>
      <c r="BL1333" s="18" t="s">
        <v>298</v>
      </c>
      <c r="BM1333" s="239" t="s">
        <v>2242</v>
      </c>
    </row>
    <row r="1334" s="2" customFormat="1">
      <c r="A1334" s="39"/>
      <c r="B1334" s="40"/>
      <c r="C1334" s="41"/>
      <c r="D1334" s="241" t="s">
        <v>176</v>
      </c>
      <c r="E1334" s="41"/>
      <c r="F1334" s="242" t="s">
        <v>2241</v>
      </c>
      <c r="G1334" s="41"/>
      <c r="H1334" s="41"/>
      <c r="I1334" s="243"/>
      <c r="J1334" s="41"/>
      <c r="K1334" s="41"/>
      <c r="L1334" s="45"/>
      <c r="M1334" s="244"/>
      <c r="N1334" s="245"/>
      <c r="O1334" s="92"/>
      <c r="P1334" s="92"/>
      <c r="Q1334" s="92"/>
      <c r="R1334" s="92"/>
      <c r="S1334" s="92"/>
      <c r="T1334" s="93"/>
      <c r="U1334" s="39"/>
      <c r="V1334" s="39"/>
      <c r="W1334" s="39"/>
      <c r="X1334" s="39"/>
      <c r="Y1334" s="39"/>
      <c r="Z1334" s="39"/>
      <c r="AA1334" s="39"/>
      <c r="AB1334" s="39"/>
      <c r="AC1334" s="39"/>
      <c r="AD1334" s="39"/>
      <c r="AE1334" s="39"/>
      <c r="AT1334" s="18" t="s">
        <v>176</v>
      </c>
      <c r="AU1334" s="18" t="s">
        <v>85</v>
      </c>
    </row>
    <row r="1335" s="2" customFormat="1" ht="66.75" customHeight="1">
      <c r="A1335" s="39"/>
      <c r="B1335" s="40"/>
      <c r="C1335" s="228" t="s">
        <v>2243</v>
      </c>
      <c r="D1335" s="228" t="s">
        <v>170</v>
      </c>
      <c r="E1335" s="229" t="s">
        <v>2244</v>
      </c>
      <c r="F1335" s="230" t="s">
        <v>2245</v>
      </c>
      <c r="G1335" s="231" t="s">
        <v>695</v>
      </c>
      <c r="H1335" s="232">
        <v>1</v>
      </c>
      <c r="I1335" s="233"/>
      <c r="J1335" s="234">
        <f>ROUND(I1335*H1335,2)</f>
        <v>0</v>
      </c>
      <c r="K1335" s="230" t="s">
        <v>1</v>
      </c>
      <c r="L1335" s="45"/>
      <c r="M1335" s="235" t="s">
        <v>1</v>
      </c>
      <c r="N1335" s="236" t="s">
        <v>41</v>
      </c>
      <c r="O1335" s="92"/>
      <c r="P1335" s="237">
        <f>O1335*H1335</f>
        <v>0</v>
      </c>
      <c r="Q1335" s="237">
        <v>0</v>
      </c>
      <c r="R1335" s="237">
        <f>Q1335*H1335</f>
        <v>0</v>
      </c>
      <c r="S1335" s="237">
        <v>0</v>
      </c>
      <c r="T1335" s="238">
        <f>S1335*H1335</f>
        <v>0</v>
      </c>
      <c r="U1335" s="39"/>
      <c r="V1335" s="39"/>
      <c r="W1335" s="39"/>
      <c r="X1335" s="39"/>
      <c r="Y1335" s="39"/>
      <c r="Z1335" s="39"/>
      <c r="AA1335" s="39"/>
      <c r="AB1335" s="39"/>
      <c r="AC1335" s="39"/>
      <c r="AD1335" s="39"/>
      <c r="AE1335" s="39"/>
      <c r="AR1335" s="239" t="s">
        <v>298</v>
      </c>
      <c r="AT1335" s="239" t="s">
        <v>170</v>
      </c>
      <c r="AU1335" s="239" t="s">
        <v>85</v>
      </c>
      <c r="AY1335" s="18" t="s">
        <v>168</v>
      </c>
      <c r="BE1335" s="240">
        <f>IF(N1335="základní",J1335,0)</f>
        <v>0</v>
      </c>
      <c r="BF1335" s="240">
        <f>IF(N1335="snížená",J1335,0)</f>
        <v>0</v>
      </c>
      <c r="BG1335" s="240">
        <f>IF(N1335="zákl. přenesená",J1335,0)</f>
        <v>0</v>
      </c>
      <c r="BH1335" s="240">
        <f>IF(N1335="sníž. přenesená",J1335,0)</f>
        <v>0</v>
      </c>
      <c r="BI1335" s="240">
        <f>IF(N1335="nulová",J1335,0)</f>
        <v>0</v>
      </c>
      <c r="BJ1335" s="18" t="s">
        <v>83</v>
      </c>
      <c r="BK1335" s="240">
        <f>ROUND(I1335*H1335,2)</f>
        <v>0</v>
      </c>
      <c r="BL1335" s="18" t="s">
        <v>298</v>
      </c>
      <c r="BM1335" s="239" t="s">
        <v>2246</v>
      </c>
    </row>
    <row r="1336" s="2" customFormat="1">
      <c r="A1336" s="39"/>
      <c r="B1336" s="40"/>
      <c r="C1336" s="41"/>
      <c r="D1336" s="241" t="s">
        <v>176</v>
      </c>
      <c r="E1336" s="41"/>
      <c r="F1336" s="242" t="s">
        <v>2241</v>
      </c>
      <c r="G1336" s="41"/>
      <c r="H1336" s="41"/>
      <c r="I1336" s="243"/>
      <c r="J1336" s="41"/>
      <c r="K1336" s="41"/>
      <c r="L1336" s="45"/>
      <c r="M1336" s="244"/>
      <c r="N1336" s="245"/>
      <c r="O1336" s="92"/>
      <c r="P1336" s="92"/>
      <c r="Q1336" s="92"/>
      <c r="R1336" s="92"/>
      <c r="S1336" s="92"/>
      <c r="T1336" s="93"/>
      <c r="U1336" s="39"/>
      <c r="V1336" s="39"/>
      <c r="W1336" s="39"/>
      <c r="X1336" s="39"/>
      <c r="Y1336" s="39"/>
      <c r="Z1336" s="39"/>
      <c r="AA1336" s="39"/>
      <c r="AB1336" s="39"/>
      <c r="AC1336" s="39"/>
      <c r="AD1336" s="39"/>
      <c r="AE1336" s="39"/>
      <c r="AT1336" s="18" t="s">
        <v>176</v>
      </c>
      <c r="AU1336" s="18" t="s">
        <v>85</v>
      </c>
    </row>
    <row r="1337" s="2" customFormat="1" ht="76.35" customHeight="1">
      <c r="A1337" s="39"/>
      <c r="B1337" s="40"/>
      <c r="C1337" s="228" t="s">
        <v>2247</v>
      </c>
      <c r="D1337" s="228" t="s">
        <v>170</v>
      </c>
      <c r="E1337" s="229" t="s">
        <v>2248</v>
      </c>
      <c r="F1337" s="230" t="s">
        <v>2249</v>
      </c>
      <c r="G1337" s="231" t="s">
        <v>695</v>
      </c>
      <c r="H1337" s="232">
        <v>2</v>
      </c>
      <c r="I1337" s="233"/>
      <c r="J1337" s="234">
        <f>ROUND(I1337*H1337,2)</f>
        <v>0</v>
      </c>
      <c r="K1337" s="230" t="s">
        <v>1</v>
      </c>
      <c r="L1337" s="45"/>
      <c r="M1337" s="235" t="s">
        <v>1</v>
      </c>
      <c r="N1337" s="236" t="s">
        <v>41</v>
      </c>
      <c r="O1337" s="92"/>
      <c r="P1337" s="237">
        <f>O1337*H1337</f>
        <v>0</v>
      </c>
      <c r="Q1337" s="237">
        <v>0</v>
      </c>
      <c r="R1337" s="237">
        <f>Q1337*H1337</f>
        <v>0</v>
      </c>
      <c r="S1337" s="237">
        <v>0</v>
      </c>
      <c r="T1337" s="238">
        <f>S1337*H1337</f>
        <v>0</v>
      </c>
      <c r="U1337" s="39"/>
      <c r="V1337" s="39"/>
      <c r="W1337" s="39"/>
      <c r="X1337" s="39"/>
      <c r="Y1337" s="39"/>
      <c r="Z1337" s="39"/>
      <c r="AA1337" s="39"/>
      <c r="AB1337" s="39"/>
      <c r="AC1337" s="39"/>
      <c r="AD1337" s="39"/>
      <c r="AE1337" s="39"/>
      <c r="AR1337" s="239" t="s">
        <v>298</v>
      </c>
      <c r="AT1337" s="239" t="s">
        <v>170</v>
      </c>
      <c r="AU1337" s="239" t="s">
        <v>85</v>
      </c>
      <c r="AY1337" s="18" t="s">
        <v>168</v>
      </c>
      <c r="BE1337" s="240">
        <f>IF(N1337="základní",J1337,0)</f>
        <v>0</v>
      </c>
      <c r="BF1337" s="240">
        <f>IF(N1337="snížená",J1337,0)</f>
        <v>0</v>
      </c>
      <c r="BG1337" s="240">
        <f>IF(N1337="zákl. přenesená",J1337,0)</f>
        <v>0</v>
      </c>
      <c r="BH1337" s="240">
        <f>IF(N1337="sníž. přenesená",J1337,0)</f>
        <v>0</v>
      </c>
      <c r="BI1337" s="240">
        <f>IF(N1337="nulová",J1337,0)</f>
        <v>0</v>
      </c>
      <c r="BJ1337" s="18" t="s">
        <v>83</v>
      </c>
      <c r="BK1337" s="240">
        <f>ROUND(I1337*H1337,2)</f>
        <v>0</v>
      </c>
      <c r="BL1337" s="18" t="s">
        <v>298</v>
      </c>
      <c r="BM1337" s="239" t="s">
        <v>2250</v>
      </c>
    </row>
    <row r="1338" s="2" customFormat="1">
      <c r="A1338" s="39"/>
      <c r="B1338" s="40"/>
      <c r="C1338" s="41"/>
      <c r="D1338" s="241" t="s">
        <v>176</v>
      </c>
      <c r="E1338" s="41"/>
      <c r="F1338" s="242" t="s">
        <v>2249</v>
      </c>
      <c r="G1338" s="41"/>
      <c r="H1338" s="41"/>
      <c r="I1338" s="243"/>
      <c r="J1338" s="41"/>
      <c r="K1338" s="41"/>
      <c r="L1338" s="45"/>
      <c r="M1338" s="244"/>
      <c r="N1338" s="245"/>
      <c r="O1338" s="92"/>
      <c r="P1338" s="92"/>
      <c r="Q1338" s="92"/>
      <c r="R1338" s="92"/>
      <c r="S1338" s="92"/>
      <c r="T1338" s="93"/>
      <c r="U1338" s="39"/>
      <c r="V1338" s="39"/>
      <c r="W1338" s="39"/>
      <c r="X1338" s="39"/>
      <c r="Y1338" s="39"/>
      <c r="Z1338" s="39"/>
      <c r="AA1338" s="39"/>
      <c r="AB1338" s="39"/>
      <c r="AC1338" s="39"/>
      <c r="AD1338" s="39"/>
      <c r="AE1338" s="39"/>
      <c r="AT1338" s="18" t="s">
        <v>176</v>
      </c>
      <c r="AU1338" s="18" t="s">
        <v>85</v>
      </c>
    </row>
    <row r="1339" s="2" customFormat="1">
      <c r="A1339" s="39"/>
      <c r="B1339" s="40"/>
      <c r="C1339" s="41"/>
      <c r="D1339" s="241" t="s">
        <v>914</v>
      </c>
      <c r="E1339" s="41"/>
      <c r="F1339" s="299" t="s">
        <v>2251</v>
      </c>
      <c r="G1339" s="41"/>
      <c r="H1339" s="41"/>
      <c r="I1339" s="243"/>
      <c r="J1339" s="41"/>
      <c r="K1339" s="41"/>
      <c r="L1339" s="45"/>
      <c r="M1339" s="244"/>
      <c r="N1339" s="245"/>
      <c r="O1339" s="92"/>
      <c r="P1339" s="92"/>
      <c r="Q1339" s="92"/>
      <c r="R1339" s="92"/>
      <c r="S1339" s="92"/>
      <c r="T1339" s="93"/>
      <c r="U1339" s="39"/>
      <c r="V1339" s="39"/>
      <c r="W1339" s="39"/>
      <c r="X1339" s="39"/>
      <c r="Y1339" s="39"/>
      <c r="Z1339" s="39"/>
      <c r="AA1339" s="39"/>
      <c r="AB1339" s="39"/>
      <c r="AC1339" s="39"/>
      <c r="AD1339" s="39"/>
      <c r="AE1339" s="39"/>
      <c r="AT1339" s="18" t="s">
        <v>914</v>
      </c>
      <c r="AU1339" s="18" t="s">
        <v>85</v>
      </c>
    </row>
    <row r="1340" s="2" customFormat="1" ht="76.35" customHeight="1">
      <c r="A1340" s="39"/>
      <c r="B1340" s="40"/>
      <c r="C1340" s="228" t="s">
        <v>2252</v>
      </c>
      <c r="D1340" s="228" t="s">
        <v>170</v>
      </c>
      <c r="E1340" s="229" t="s">
        <v>2253</v>
      </c>
      <c r="F1340" s="230" t="s">
        <v>2254</v>
      </c>
      <c r="G1340" s="231" t="s">
        <v>695</v>
      </c>
      <c r="H1340" s="232">
        <v>1</v>
      </c>
      <c r="I1340" s="233"/>
      <c r="J1340" s="234">
        <f>ROUND(I1340*H1340,2)</f>
        <v>0</v>
      </c>
      <c r="K1340" s="230" t="s">
        <v>1</v>
      </c>
      <c r="L1340" s="45"/>
      <c r="M1340" s="235" t="s">
        <v>1</v>
      </c>
      <c r="N1340" s="236" t="s">
        <v>41</v>
      </c>
      <c r="O1340" s="92"/>
      <c r="P1340" s="237">
        <f>O1340*H1340</f>
        <v>0</v>
      </c>
      <c r="Q1340" s="237">
        <v>0</v>
      </c>
      <c r="R1340" s="237">
        <f>Q1340*H1340</f>
        <v>0</v>
      </c>
      <c r="S1340" s="237">
        <v>0</v>
      </c>
      <c r="T1340" s="238">
        <f>S1340*H1340</f>
        <v>0</v>
      </c>
      <c r="U1340" s="39"/>
      <c r="V1340" s="39"/>
      <c r="W1340" s="39"/>
      <c r="X1340" s="39"/>
      <c r="Y1340" s="39"/>
      <c r="Z1340" s="39"/>
      <c r="AA1340" s="39"/>
      <c r="AB1340" s="39"/>
      <c r="AC1340" s="39"/>
      <c r="AD1340" s="39"/>
      <c r="AE1340" s="39"/>
      <c r="AR1340" s="239" t="s">
        <v>298</v>
      </c>
      <c r="AT1340" s="239" t="s">
        <v>170</v>
      </c>
      <c r="AU1340" s="239" t="s">
        <v>85</v>
      </c>
      <c r="AY1340" s="18" t="s">
        <v>168</v>
      </c>
      <c r="BE1340" s="240">
        <f>IF(N1340="základní",J1340,0)</f>
        <v>0</v>
      </c>
      <c r="BF1340" s="240">
        <f>IF(N1340="snížená",J1340,0)</f>
        <v>0</v>
      </c>
      <c r="BG1340" s="240">
        <f>IF(N1340="zákl. přenesená",J1340,0)</f>
        <v>0</v>
      </c>
      <c r="BH1340" s="240">
        <f>IF(N1340="sníž. přenesená",J1340,0)</f>
        <v>0</v>
      </c>
      <c r="BI1340" s="240">
        <f>IF(N1340="nulová",J1340,0)</f>
        <v>0</v>
      </c>
      <c r="BJ1340" s="18" t="s">
        <v>83</v>
      </c>
      <c r="BK1340" s="240">
        <f>ROUND(I1340*H1340,2)</f>
        <v>0</v>
      </c>
      <c r="BL1340" s="18" t="s">
        <v>298</v>
      </c>
      <c r="BM1340" s="239" t="s">
        <v>2255</v>
      </c>
    </row>
    <row r="1341" s="2" customFormat="1">
      <c r="A1341" s="39"/>
      <c r="B1341" s="40"/>
      <c r="C1341" s="41"/>
      <c r="D1341" s="241" t="s">
        <v>176</v>
      </c>
      <c r="E1341" s="41"/>
      <c r="F1341" s="242" t="s">
        <v>2254</v>
      </c>
      <c r="G1341" s="41"/>
      <c r="H1341" s="41"/>
      <c r="I1341" s="243"/>
      <c r="J1341" s="41"/>
      <c r="K1341" s="41"/>
      <c r="L1341" s="45"/>
      <c r="M1341" s="244"/>
      <c r="N1341" s="245"/>
      <c r="O1341" s="92"/>
      <c r="P1341" s="92"/>
      <c r="Q1341" s="92"/>
      <c r="R1341" s="92"/>
      <c r="S1341" s="92"/>
      <c r="T1341" s="93"/>
      <c r="U1341" s="39"/>
      <c r="V1341" s="39"/>
      <c r="W1341" s="39"/>
      <c r="X1341" s="39"/>
      <c r="Y1341" s="39"/>
      <c r="Z1341" s="39"/>
      <c r="AA1341" s="39"/>
      <c r="AB1341" s="39"/>
      <c r="AC1341" s="39"/>
      <c r="AD1341" s="39"/>
      <c r="AE1341" s="39"/>
      <c r="AT1341" s="18" t="s">
        <v>176</v>
      </c>
      <c r="AU1341" s="18" t="s">
        <v>85</v>
      </c>
    </row>
    <row r="1342" s="2" customFormat="1">
      <c r="A1342" s="39"/>
      <c r="B1342" s="40"/>
      <c r="C1342" s="41"/>
      <c r="D1342" s="241" t="s">
        <v>914</v>
      </c>
      <c r="E1342" s="41"/>
      <c r="F1342" s="299" t="s">
        <v>2251</v>
      </c>
      <c r="G1342" s="41"/>
      <c r="H1342" s="41"/>
      <c r="I1342" s="243"/>
      <c r="J1342" s="41"/>
      <c r="K1342" s="41"/>
      <c r="L1342" s="45"/>
      <c r="M1342" s="244"/>
      <c r="N1342" s="245"/>
      <c r="O1342" s="92"/>
      <c r="P1342" s="92"/>
      <c r="Q1342" s="92"/>
      <c r="R1342" s="92"/>
      <c r="S1342" s="92"/>
      <c r="T1342" s="93"/>
      <c r="U1342" s="39"/>
      <c r="V1342" s="39"/>
      <c r="W1342" s="39"/>
      <c r="X1342" s="39"/>
      <c r="Y1342" s="39"/>
      <c r="Z1342" s="39"/>
      <c r="AA1342" s="39"/>
      <c r="AB1342" s="39"/>
      <c r="AC1342" s="39"/>
      <c r="AD1342" s="39"/>
      <c r="AE1342" s="39"/>
      <c r="AT1342" s="18" t="s">
        <v>914</v>
      </c>
      <c r="AU1342" s="18" t="s">
        <v>85</v>
      </c>
    </row>
    <row r="1343" s="2" customFormat="1" ht="66.75" customHeight="1">
      <c r="A1343" s="39"/>
      <c r="B1343" s="40"/>
      <c r="C1343" s="228" t="s">
        <v>2256</v>
      </c>
      <c r="D1343" s="228" t="s">
        <v>170</v>
      </c>
      <c r="E1343" s="229" t="s">
        <v>2257</v>
      </c>
      <c r="F1343" s="230" t="s">
        <v>2258</v>
      </c>
      <c r="G1343" s="231" t="s">
        <v>695</v>
      </c>
      <c r="H1343" s="232">
        <v>1</v>
      </c>
      <c r="I1343" s="233"/>
      <c r="J1343" s="234">
        <f>ROUND(I1343*H1343,2)</f>
        <v>0</v>
      </c>
      <c r="K1343" s="230" t="s">
        <v>1</v>
      </c>
      <c r="L1343" s="45"/>
      <c r="M1343" s="235" t="s">
        <v>1</v>
      </c>
      <c r="N1343" s="236" t="s">
        <v>41</v>
      </c>
      <c r="O1343" s="92"/>
      <c r="P1343" s="237">
        <f>O1343*H1343</f>
        <v>0</v>
      </c>
      <c r="Q1343" s="237">
        <v>0</v>
      </c>
      <c r="R1343" s="237">
        <f>Q1343*H1343</f>
        <v>0</v>
      </c>
      <c r="S1343" s="237">
        <v>0</v>
      </c>
      <c r="T1343" s="238">
        <f>S1343*H1343</f>
        <v>0</v>
      </c>
      <c r="U1343" s="39"/>
      <c r="V1343" s="39"/>
      <c r="W1343" s="39"/>
      <c r="X1343" s="39"/>
      <c r="Y1343" s="39"/>
      <c r="Z1343" s="39"/>
      <c r="AA1343" s="39"/>
      <c r="AB1343" s="39"/>
      <c r="AC1343" s="39"/>
      <c r="AD1343" s="39"/>
      <c r="AE1343" s="39"/>
      <c r="AR1343" s="239" t="s">
        <v>298</v>
      </c>
      <c r="AT1343" s="239" t="s">
        <v>170</v>
      </c>
      <c r="AU1343" s="239" t="s">
        <v>85</v>
      </c>
      <c r="AY1343" s="18" t="s">
        <v>168</v>
      </c>
      <c r="BE1343" s="240">
        <f>IF(N1343="základní",J1343,0)</f>
        <v>0</v>
      </c>
      <c r="BF1343" s="240">
        <f>IF(N1343="snížená",J1343,0)</f>
        <v>0</v>
      </c>
      <c r="BG1343" s="240">
        <f>IF(N1343="zákl. přenesená",J1343,0)</f>
        <v>0</v>
      </c>
      <c r="BH1343" s="240">
        <f>IF(N1343="sníž. přenesená",J1343,0)</f>
        <v>0</v>
      </c>
      <c r="BI1343" s="240">
        <f>IF(N1343="nulová",J1343,0)</f>
        <v>0</v>
      </c>
      <c r="BJ1343" s="18" t="s">
        <v>83</v>
      </c>
      <c r="BK1343" s="240">
        <f>ROUND(I1343*H1343,2)</f>
        <v>0</v>
      </c>
      <c r="BL1343" s="18" t="s">
        <v>298</v>
      </c>
      <c r="BM1343" s="239" t="s">
        <v>2259</v>
      </c>
    </row>
    <row r="1344" s="2" customFormat="1">
      <c r="A1344" s="39"/>
      <c r="B1344" s="40"/>
      <c r="C1344" s="41"/>
      <c r="D1344" s="241" t="s">
        <v>176</v>
      </c>
      <c r="E1344" s="41"/>
      <c r="F1344" s="242" t="s">
        <v>2258</v>
      </c>
      <c r="G1344" s="41"/>
      <c r="H1344" s="41"/>
      <c r="I1344" s="243"/>
      <c r="J1344" s="41"/>
      <c r="K1344" s="41"/>
      <c r="L1344" s="45"/>
      <c r="M1344" s="244"/>
      <c r="N1344" s="245"/>
      <c r="O1344" s="92"/>
      <c r="P1344" s="92"/>
      <c r="Q1344" s="92"/>
      <c r="R1344" s="92"/>
      <c r="S1344" s="92"/>
      <c r="T1344" s="93"/>
      <c r="U1344" s="39"/>
      <c r="V1344" s="39"/>
      <c r="W1344" s="39"/>
      <c r="X1344" s="39"/>
      <c r="Y1344" s="39"/>
      <c r="Z1344" s="39"/>
      <c r="AA1344" s="39"/>
      <c r="AB1344" s="39"/>
      <c r="AC1344" s="39"/>
      <c r="AD1344" s="39"/>
      <c r="AE1344" s="39"/>
      <c r="AT1344" s="18" t="s">
        <v>176</v>
      </c>
      <c r="AU1344" s="18" t="s">
        <v>85</v>
      </c>
    </row>
    <row r="1345" s="2" customFormat="1">
      <c r="A1345" s="39"/>
      <c r="B1345" s="40"/>
      <c r="C1345" s="41"/>
      <c r="D1345" s="241" t="s">
        <v>914</v>
      </c>
      <c r="E1345" s="41"/>
      <c r="F1345" s="299" t="s">
        <v>2251</v>
      </c>
      <c r="G1345" s="41"/>
      <c r="H1345" s="41"/>
      <c r="I1345" s="243"/>
      <c r="J1345" s="41"/>
      <c r="K1345" s="41"/>
      <c r="L1345" s="45"/>
      <c r="M1345" s="244"/>
      <c r="N1345" s="245"/>
      <c r="O1345" s="92"/>
      <c r="P1345" s="92"/>
      <c r="Q1345" s="92"/>
      <c r="R1345" s="92"/>
      <c r="S1345" s="92"/>
      <c r="T1345" s="93"/>
      <c r="U1345" s="39"/>
      <c r="V1345" s="39"/>
      <c r="W1345" s="39"/>
      <c r="X1345" s="39"/>
      <c r="Y1345" s="39"/>
      <c r="Z1345" s="39"/>
      <c r="AA1345" s="39"/>
      <c r="AB1345" s="39"/>
      <c r="AC1345" s="39"/>
      <c r="AD1345" s="39"/>
      <c r="AE1345" s="39"/>
      <c r="AT1345" s="18" t="s">
        <v>914</v>
      </c>
      <c r="AU1345" s="18" t="s">
        <v>85</v>
      </c>
    </row>
    <row r="1346" s="2" customFormat="1" ht="66.75" customHeight="1">
      <c r="A1346" s="39"/>
      <c r="B1346" s="40"/>
      <c r="C1346" s="228" t="s">
        <v>2260</v>
      </c>
      <c r="D1346" s="228" t="s">
        <v>170</v>
      </c>
      <c r="E1346" s="229" t="s">
        <v>2261</v>
      </c>
      <c r="F1346" s="230" t="s">
        <v>2262</v>
      </c>
      <c r="G1346" s="231" t="s">
        <v>695</v>
      </c>
      <c r="H1346" s="232">
        <v>1</v>
      </c>
      <c r="I1346" s="233"/>
      <c r="J1346" s="234">
        <f>ROUND(I1346*H1346,2)</f>
        <v>0</v>
      </c>
      <c r="K1346" s="230" t="s">
        <v>1</v>
      </c>
      <c r="L1346" s="45"/>
      <c r="M1346" s="235" t="s">
        <v>1</v>
      </c>
      <c r="N1346" s="236" t="s">
        <v>41</v>
      </c>
      <c r="O1346" s="92"/>
      <c r="P1346" s="237">
        <f>O1346*H1346</f>
        <v>0</v>
      </c>
      <c r="Q1346" s="237">
        <v>0</v>
      </c>
      <c r="R1346" s="237">
        <f>Q1346*H1346</f>
        <v>0</v>
      </c>
      <c r="S1346" s="237">
        <v>0</v>
      </c>
      <c r="T1346" s="238">
        <f>S1346*H1346</f>
        <v>0</v>
      </c>
      <c r="U1346" s="39"/>
      <c r="V1346" s="39"/>
      <c r="W1346" s="39"/>
      <c r="X1346" s="39"/>
      <c r="Y1346" s="39"/>
      <c r="Z1346" s="39"/>
      <c r="AA1346" s="39"/>
      <c r="AB1346" s="39"/>
      <c r="AC1346" s="39"/>
      <c r="AD1346" s="39"/>
      <c r="AE1346" s="39"/>
      <c r="AR1346" s="239" t="s">
        <v>298</v>
      </c>
      <c r="AT1346" s="239" t="s">
        <v>170</v>
      </c>
      <c r="AU1346" s="239" t="s">
        <v>85</v>
      </c>
      <c r="AY1346" s="18" t="s">
        <v>168</v>
      </c>
      <c r="BE1346" s="240">
        <f>IF(N1346="základní",J1346,0)</f>
        <v>0</v>
      </c>
      <c r="BF1346" s="240">
        <f>IF(N1346="snížená",J1346,0)</f>
        <v>0</v>
      </c>
      <c r="BG1346" s="240">
        <f>IF(N1346="zákl. přenesená",J1346,0)</f>
        <v>0</v>
      </c>
      <c r="BH1346" s="240">
        <f>IF(N1346="sníž. přenesená",J1346,0)</f>
        <v>0</v>
      </c>
      <c r="BI1346" s="240">
        <f>IF(N1346="nulová",J1346,0)</f>
        <v>0</v>
      </c>
      <c r="BJ1346" s="18" t="s">
        <v>83</v>
      </c>
      <c r="BK1346" s="240">
        <f>ROUND(I1346*H1346,2)</f>
        <v>0</v>
      </c>
      <c r="BL1346" s="18" t="s">
        <v>298</v>
      </c>
      <c r="BM1346" s="239" t="s">
        <v>2263</v>
      </c>
    </row>
    <row r="1347" s="2" customFormat="1">
      <c r="A1347" s="39"/>
      <c r="B1347" s="40"/>
      <c r="C1347" s="41"/>
      <c r="D1347" s="241" t="s">
        <v>176</v>
      </c>
      <c r="E1347" s="41"/>
      <c r="F1347" s="242" t="s">
        <v>2262</v>
      </c>
      <c r="G1347" s="41"/>
      <c r="H1347" s="41"/>
      <c r="I1347" s="243"/>
      <c r="J1347" s="41"/>
      <c r="K1347" s="41"/>
      <c r="L1347" s="45"/>
      <c r="M1347" s="244"/>
      <c r="N1347" s="245"/>
      <c r="O1347" s="92"/>
      <c r="P1347" s="92"/>
      <c r="Q1347" s="92"/>
      <c r="R1347" s="92"/>
      <c r="S1347" s="92"/>
      <c r="T1347" s="93"/>
      <c r="U1347" s="39"/>
      <c r="V1347" s="39"/>
      <c r="W1347" s="39"/>
      <c r="X1347" s="39"/>
      <c r="Y1347" s="39"/>
      <c r="Z1347" s="39"/>
      <c r="AA1347" s="39"/>
      <c r="AB1347" s="39"/>
      <c r="AC1347" s="39"/>
      <c r="AD1347" s="39"/>
      <c r="AE1347" s="39"/>
      <c r="AT1347" s="18" t="s">
        <v>176</v>
      </c>
      <c r="AU1347" s="18" t="s">
        <v>85</v>
      </c>
    </row>
    <row r="1348" s="2" customFormat="1" ht="16.5" customHeight="1">
      <c r="A1348" s="39"/>
      <c r="B1348" s="40"/>
      <c r="C1348" s="228" t="s">
        <v>2264</v>
      </c>
      <c r="D1348" s="228" t="s">
        <v>170</v>
      </c>
      <c r="E1348" s="229" t="s">
        <v>2265</v>
      </c>
      <c r="F1348" s="230" t="s">
        <v>2266</v>
      </c>
      <c r="G1348" s="231" t="s">
        <v>695</v>
      </c>
      <c r="H1348" s="232">
        <v>1</v>
      </c>
      <c r="I1348" s="233"/>
      <c r="J1348" s="234">
        <f>ROUND(I1348*H1348,2)</f>
        <v>0</v>
      </c>
      <c r="K1348" s="230" t="s">
        <v>173</v>
      </c>
      <c r="L1348" s="45"/>
      <c r="M1348" s="235" t="s">
        <v>1</v>
      </c>
      <c r="N1348" s="236" t="s">
        <v>41</v>
      </c>
      <c r="O1348" s="92"/>
      <c r="P1348" s="237">
        <f>O1348*H1348</f>
        <v>0</v>
      </c>
      <c r="Q1348" s="237">
        <v>0.00042000000000000002</v>
      </c>
      <c r="R1348" s="237">
        <f>Q1348*H1348</f>
        <v>0.00042000000000000002</v>
      </c>
      <c r="S1348" s="237">
        <v>0</v>
      </c>
      <c r="T1348" s="238">
        <f>S1348*H1348</f>
        <v>0</v>
      </c>
      <c r="U1348" s="39"/>
      <c r="V1348" s="39"/>
      <c r="W1348" s="39"/>
      <c r="X1348" s="39"/>
      <c r="Y1348" s="39"/>
      <c r="Z1348" s="39"/>
      <c r="AA1348" s="39"/>
      <c r="AB1348" s="39"/>
      <c r="AC1348" s="39"/>
      <c r="AD1348" s="39"/>
      <c r="AE1348" s="39"/>
      <c r="AR1348" s="239" t="s">
        <v>298</v>
      </c>
      <c r="AT1348" s="239" t="s">
        <v>170</v>
      </c>
      <c r="AU1348" s="239" t="s">
        <v>85</v>
      </c>
      <c r="AY1348" s="18" t="s">
        <v>168</v>
      </c>
      <c r="BE1348" s="240">
        <f>IF(N1348="základní",J1348,0)</f>
        <v>0</v>
      </c>
      <c r="BF1348" s="240">
        <f>IF(N1348="snížená",J1348,0)</f>
        <v>0</v>
      </c>
      <c r="BG1348" s="240">
        <f>IF(N1348="zákl. přenesená",J1348,0)</f>
        <v>0</v>
      </c>
      <c r="BH1348" s="240">
        <f>IF(N1348="sníž. přenesená",J1348,0)</f>
        <v>0</v>
      </c>
      <c r="BI1348" s="240">
        <f>IF(N1348="nulová",J1348,0)</f>
        <v>0</v>
      </c>
      <c r="BJ1348" s="18" t="s">
        <v>83</v>
      </c>
      <c r="BK1348" s="240">
        <f>ROUND(I1348*H1348,2)</f>
        <v>0</v>
      </c>
      <c r="BL1348" s="18" t="s">
        <v>298</v>
      </c>
      <c r="BM1348" s="239" t="s">
        <v>2267</v>
      </c>
    </row>
    <row r="1349" s="2" customFormat="1">
      <c r="A1349" s="39"/>
      <c r="B1349" s="40"/>
      <c r="C1349" s="41"/>
      <c r="D1349" s="241" t="s">
        <v>176</v>
      </c>
      <c r="E1349" s="41"/>
      <c r="F1349" s="242" t="s">
        <v>2268</v>
      </c>
      <c r="G1349" s="41"/>
      <c r="H1349" s="41"/>
      <c r="I1349" s="243"/>
      <c r="J1349" s="41"/>
      <c r="K1349" s="41"/>
      <c r="L1349" s="45"/>
      <c r="M1349" s="244"/>
      <c r="N1349" s="245"/>
      <c r="O1349" s="92"/>
      <c r="P1349" s="92"/>
      <c r="Q1349" s="92"/>
      <c r="R1349" s="92"/>
      <c r="S1349" s="92"/>
      <c r="T1349" s="93"/>
      <c r="U1349" s="39"/>
      <c r="V1349" s="39"/>
      <c r="W1349" s="39"/>
      <c r="X1349" s="39"/>
      <c r="Y1349" s="39"/>
      <c r="Z1349" s="39"/>
      <c r="AA1349" s="39"/>
      <c r="AB1349" s="39"/>
      <c r="AC1349" s="39"/>
      <c r="AD1349" s="39"/>
      <c r="AE1349" s="39"/>
      <c r="AT1349" s="18" t="s">
        <v>176</v>
      </c>
      <c r="AU1349" s="18" t="s">
        <v>85</v>
      </c>
    </row>
    <row r="1350" s="14" customFormat="1">
      <c r="A1350" s="14"/>
      <c r="B1350" s="256"/>
      <c r="C1350" s="257"/>
      <c r="D1350" s="241" t="s">
        <v>178</v>
      </c>
      <c r="E1350" s="258" t="s">
        <v>1</v>
      </c>
      <c r="F1350" s="259" t="s">
        <v>2269</v>
      </c>
      <c r="G1350" s="257"/>
      <c r="H1350" s="260">
        <v>1</v>
      </c>
      <c r="I1350" s="261"/>
      <c r="J1350" s="257"/>
      <c r="K1350" s="257"/>
      <c r="L1350" s="262"/>
      <c r="M1350" s="263"/>
      <c r="N1350" s="264"/>
      <c r="O1350" s="264"/>
      <c r="P1350" s="264"/>
      <c r="Q1350" s="264"/>
      <c r="R1350" s="264"/>
      <c r="S1350" s="264"/>
      <c r="T1350" s="265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66" t="s">
        <v>178</v>
      </c>
      <c r="AU1350" s="266" t="s">
        <v>85</v>
      </c>
      <c r="AV1350" s="14" t="s">
        <v>85</v>
      </c>
      <c r="AW1350" s="14" t="s">
        <v>32</v>
      </c>
      <c r="AX1350" s="14" t="s">
        <v>76</v>
      </c>
      <c r="AY1350" s="266" t="s">
        <v>168</v>
      </c>
    </row>
    <row r="1351" s="15" customFormat="1">
      <c r="A1351" s="15"/>
      <c r="B1351" s="267"/>
      <c r="C1351" s="268"/>
      <c r="D1351" s="241" t="s">
        <v>178</v>
      </c>
      <c r="E1351" s="269" t="s">
        <v>1</v>
      </c>
      <c r="F1351" s="270" t="s">
        <v>183</v>
      </c>
      <c r="G1351" s="268"/>
      <c r="H1351" s="271">
        <v>1</v>
      </c>
      <c r="I1351" s="272"/>
      <c r="J1351" s="268"/>
      <c r="K1351" s="268"/>
      <c r="L1351" s="273"/>
      <c r="M1351" s="274"/>
      <c r="N1351" s="275"/>
      <c r="O1351" s="275"/>
      <c r="P1351" s="275"/>
      <c r="Q1351" s="275"/>
      <c r="R1351" s="275"/>
      <c r="S1351" s="275"/>
      <c r="T1351" s="276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  <c r="AE1351" s="15"/>
      <c r="AT1351" s="277" t="s">
        <v>178</v>
      </c>
      <c r="AU1351" s="277" t="s">
        <v>85</v>
      </c>
      <c r="AV1351" s="15" t="s">
        <v>174</v>
      </c>
      <c r="AW1351" s="15" t="s">
        <v>32</v>
      </c>
      <c r="AX1351" s="15" t="s">
        <v>83</v>
      </c>
      <c r="AY1351" s="277" t="s">
        <v>168</v>
      </c>
    </row>
    <row r="1352" s="2" customFormat="1" ht="33" customHeight="1">
      <c r="A1352" s="39"/>
      <c r="B1352" s="40"/>
      <c r="C1352" s="278" t="s">
        <v>2270</v>
      </c>
      <c r="D1352" s="278" t="s">
        <v>242</v>
      </c>
      <c r="E1352" s="279" t="s">
        <v>2271</v>
      </c>
      <c r="F1352" s="280" t="s">
        <v>2272</v>
      </c>
      <c r="G1352" s="281" t="s">
        <v>695</v>
      </c>
      <c r="H1352" s="282">
        <v>1</v>
      </c>
      <c r="I1352" s="283"/>
      <c r="J1352" s="284">
        <f>ROUND(I1352*H1352,2)</f>
        <v>0</v>
      </c>
      <c r="K1352" s="280" t="s">
        <v>173</v>
      </c>
      <c r="L1352" s="285"/>
      <c r="M1352" s="286" t="s">
        <v>1</v>
      </c>
      <c r="N1352" s="287" t="s">
        <v>41</v>
      </c>
      <c r="O1352" s="92"/>
      <c r="P1352" s="237">
        <f>O1352*H1352</f>
        <v>0</v>
      </c>
      <c r="Q1352" s="237">
        <v>0.051999999999999998</v>
      </c>
      <c r="R1352" s="237">
        <f>Q1352*H1352</f>
        <v>0.051999999999999998</v>
      </c>
      <c r="S1352" s="237">
        <v>0</v>
      </c>
      <c r="T1352" s="238">
        <f>S1352*H1352</f>
        <v>0</v>
      </c>
      <c r="U1352" s="39"/>
      <c r="V1352" s="39"/>
      <c r="W1352" s="39"/>
      <c r="X1352" s="39"/>
      <c r="Y1352" s="39"/>
      <c r="Z1352" s="39"/>
      <c r="AA1352" s="39"/>
      <c r="AB1352" s="39"/>
      <c r="AC1352" s="39"/>
      <c r="AD1352" s="39"/>
      <c r="AE1352" s="39"/>
      <c r="AR1352" s="239" t="s">
        <v>443</v>
      </c>
      <c r="AT1352" s="239" t="s">
        <v>242</v>
      </c>
      <c r="AU1352" s="239" t="s">
        <v>85</v>
      </c>
      <c r="AY1352" s="18" t="s">
        <v>168</v>
      </c>
      <c r="BE1352" s="240">
        <f>IF(N1352="základní",J1352,0)</f>
        <v>0</v>
      </c>
      <c r="BF1352" s="240">
        <f>IF(N1352="snížená",J1352,0)</f>
        <v>0</v>
      </c>
      <c r="BG1352" s="240">
        <f>IF(N1352="zákl. přenesená",J1352,0)</f>
        <v>0</v>
      </c>
      <c r="BH1352" s="240">
        <f>IF(N1352="sníž. přenesená",J1352,0)</f>
        <v>0</v>
      </c>
      <c r="BI1352" s="240">
        <f>IF(N1352="nulová",J1352,0)</f>
        <v>0</v>
      </c>
      <c r="BJ1352" s="18" t="s">
        <v>83</v>
      </c>
      <c r="BK1352" s="240">
        <f>ROUND(I1352*H1352,2)</f>
        <v>0</v>
      </c>
      <c r="BL1352" s="18" t="s">
        <v>298</v>
      </c>
      <c r="BM1352" s="239" t="s">
        <v>2273</v>
      </c>
    </row>
    <row r="1353" s="2" customFormat="1">
      <c r="A1353" s="39"/>
      <c r="B1353" s="40"/>
      <c r="C1353" s="41"/>
      <c r="D1353" s="241" t="s">
        <v>176</v>
      </c>
      <c r="E1353" s="41"/>
      <c r="F1353" s="242" t="s">
        <v>2274</v>
      </c>
      <c r="G1353" s="41"/>
      <c r="H1353" s="41"/>
      <c r="I1353" s="243"/>
      <c r="J1353" s="41"/>
      <c r="K1353" s="41"/>
      <c r="L1353" s="45"/>
      <c r="M1353" s="244"/>
      <c r="N1353" s="245"/>
      <c r="O1353" s="92"/>
      <c r="P1353" s="92"/>
      <c r="Q1353" s="92"/>
      <c r="R1353" s="92"/>
      <c r="S1353" s="92"/>
      <c r="T1353" s="93"/>
      <c r="U1353" s="39"/>
      <c r="V1353" s="39"/>
      <c r="W1353" s="39"/>
      <c r="X1353" s="39"/>
      <c r="Y1353" s="39"/>
      <c r="Z1353" s="39"/>
      <c r="AA1353" s="39"/>
      <c r="AB1353" s="39"/>
      <c r="AC1353" s="39"/>
      <c r="AD1353" s="39"/>
      <c r="AE1353" s="39"/>
      <c r="AT1353" s="18" t="s">
        <v>176</v>
      </c>
      <c r="AU1353" s="18" t="s">
        <v>85</v>
      </c>
    </row>
    <row r="1354" s="2" customFormat="1" ht="24.15" customHeight="1">
      <c r="A1354" s="39"/>
      <c r="B1354" s="40"/>
      <c r="C1354" s="228" t="s">
        <v>2275</v>
      </c>
      <c r="D1354" s="228" t="s">
        <v>170</v>
      </c>
      <c r="E1354" s="229" t="s">
        <v>2276</v>
      </c>
      <c r="F1354" s="230" t="s">
        <v>2277</v>
      </c>
      <c r="G1354" s="231" t="s">
        <v>695</v>
      </c>
      <c r="H1354" s="232">
        <v>2</v>
      </c>
      <c r="I1354" s="233"/>
      <c r="J1354" s="234">
        <f>ROUND(I1354*H1354,2)</f>
        <v>0</v>
      </c>
      <c r="K1354" s="230" t="s">
        <v>1</v>
      </c>
      <c r="L1354" s="45"/>
      <c r="M1354" s="235" t="s">
        <v>1</v>
      </c>
      <c r="N1354" s="236" t="s">
        <v>41</v>
      </c>
      <c r="O1354" s="92"/>
      <c r="P1354" s="237">
        <f>O1354*H1354</f>
        <v>0</v>
      </c>
      <c r="Q1354" s="237">
        <v>0</v>
      </c>
      <c r="R1354" s="237">
        <f>Q1354*H1354</f>
        <v>0</v>
      </c>
      <c r="S1354" s="237">
        <v>0</v>
      </c>
      <c r="T1354" s="238">
        <f>S1354*H1354</f>
        <v>0</v>
      </c>
      <c r="U1354" s="39"/>
      <c r="V1354" s="39"/>
      <c r="W1354" s="39"/>
      <c r="X1354" s="39"/>
      <c r="Y1354" s="39"/>
      <c r="Z1354" s="39"/>
      <c r="AA1354" s="39"/>
      <c r="AB1354" s="39"/>
      <c r="AC1354" s="39"/>
      <c r="AD1354" s="39"/>
      <c r="AE1354" s="39"/>
      <c r="AR1354" s="239" t="s">
        <v>298</v>
      </c>
      <c r="AT1354" s="239" t="s">
        <v>170</v>
      </c>
      <c r="AU1354" s="239" t="s">
        <v>85</v>
      </c>
      <c r="AY1354" s="18" t="s">
        <v>168</v>
      </c>
      <c r="BE1354" s="240">
        <f>IF(N1354="základní",J1354,0)</f>
        <v>0</v>
      </c>
      <c r="BF1354" s="240">
        <f>IF(N1354="snížená",J1354,0)</f>
        <v>0</v>
      </c>
      <c r="BG1354" s="240">
        <f>IF(N1354="zákl. přenesená",J1354,0)</f>
        <v>0</v>
      </c>
      <c r="BH1354" s="240">
        <f>IF(N1354="sníž. přenesená",J1354,0)</f>
        <v>0</v>
      </c>
      <c r="BI1354" s="240">
        <f>IF(N1354="nulová",J1354,0)</f>
        <v>0</v>
      </c>
      <c r="BJ1354" s="18" t="s">
        <v>83</v>
      </c>
      <c r="BK1354" s="240">
        <f>ROUND(I1354*H1354,2)</f>
        <v>0</v>
      </c>
      <c r="BL1354" s="18" t="s">
        <v>298</v>
      </c>
      <c r="BM1354" s="239" t="s">
        <v>2278</v>
      </c>
    </row>
    <row r="1355" s="2" customFormat="1">
      <c r="A1355" s="39"/>
      <c r="B1355" s="40"/>
      <c r="C1355" s="41"/>
      <c r="D1355" s="241" t="s">
        <v>176</v>
      </c>
      <c r="E1355" s="41"/>
      <c r="F1355" s="242" t="s">
        <v>2279</v>
      </c>
      <c r="G1355" s="41"/>
      <c r="H1355" s="41"/>
      <c r="I1355" s="243"/>
      <c r="J1355" s="41"/>
      <c r="K1355" s="41"/>
      <c r="L1355" s="45"/>
      <c r="M1355" s="244"/>
      <c r="N1355" s="245"/>
      <c r="O1355" s="92"/>
      <c r="P1355" s="92"/>
      <c r="Q1355" s="92"/>
      <c r="R1355" s="92"/>
      <c r="S1355" s="92"/>
      <c r="T1355" s="93"/>
      <c r="U1355" s="39"/>
      <c r="V1355" s="39"/>
      <c r="W1355" s="39"/>
      <c r="X1355" s="39"/>
      <c r="Y1355" s="39"/>
      <c r="Z1355" s="39"/>
      <c r="AA1355" s="39"/>
      <c r="AB1355" s="39"/>
      <c r="AC1355" s="39"/>
      <c r="AD1355" s="39"/>
      <c r="AE1355" s="39"/>
      <c r="AT1355" s="18" t="s">
        <v>176</v>
      </c>
      <c r="AU1355" s="18" t="s">
        <v>85</v>
      </c>
    </row>
    <row r="1356" s="2" customFormat="1" ht="24.15" customHeight="1">
      <c r="A1356" s="39"/>
      <c r="B1356" s="40"/>
      <c r="C1356" s="228" t="s">
        <v>2280</v>
      </c>
      <c r="D1356" s="228" t="s">
        <v>170</v>
      </c>
      <c r="E1356" s="229" t="s">
        <v>2281</v>
      </c>
      <c r="F1356" s="230" t="s">
        <v>2282</v>
      </c>
      <c r="G1356" s="231" t="s">
        <v>695</v>
      </c>
      <c r="H1356" s="232">
        <v>50</v>
      </c>
      <c r="I1356" s="233"/>
      <c r="J1356" s="234">
        <f>ROUND(I1356*H1356,2)</f>
        <v>0</v>
      </c>
      <c r="K1356" s="230" t="s">
        <v>1</v>
      </c>
      <c r="L1356" s="45"/>
      <c r="M1356" s="235" t="s">
        <v>1</v>
      </c>
      <c r="N1356" s="236" t="s">
        <v>41</v>
      </c>
      <c r="O1356" s="92"/>
      <c r="P1356" s="237">
        <f>O1356*H1356</f>
        <v>0</v>
      </c>
      <c r="Q1356" s="237">
        <v>0</v>
      </c>
      <c r="R1356" s="237">
        <f>Q1356*H1356</f>
        <v>0</v>
      </c>
      <c r="S1356" s="237">
        <v>0</v>
      </c>
      <c r="T1356" s="238">
        <f>S1356*H1356</f>
        <v>0</v>
      </c>
      <c r="U1356" s="39"/>
      <c r="V1356" s="39"/>
      <c r="W1356" s="39"/>
      <c r="X1356" s="39"/>
      <c r="Y1356" s="39"/>
      <c r="Z1356" s="39"/>
      <c r="AA1356" s="39"/>
      <c r="AB1356" s="39"/>
      <c r="AC1356" s="39"/>
      <c r="AD1356" s="39"/>
      <c r="AE1356" s="39"/>
      <c r="AR1356" s="239" t="s">
        <v>298</v>
      </c>
      <c r="AT1356" s="239" t="s">
        <v>170</v>
      </c>
      <c r="AU1356" s="239" t="s">
        <v>85</v>
      </c>
      <c r="AY1356" s="18" t="s">
        <v>168</v>
      </c>
      <c r="BE1356" s="240">
        <f>IF(N1356="základní",J1356,0)</f>
        <v>0</v>
      </c>
      <c r="BF1356" s="240">
        <f>IF(N1356="snížená",J1356,0)</f>
        <v>0</v>
      </c>
      <c r="BG1356" s="240">
        <f>IF(N1356="zákl. přenesená",J1356,0)</f>
        <v>0</v>
      </c>
      <c r="BH1356" s="240">
        <f>IF(N1356="sníž. přenesená",J1356,0)</f>
        <v>0</v>
      </c>
      <c r="BI1356" s="240">
        <f>IF(N1356="nulová",J1356,0)</f>
        <v>0</v>
      </c>
      <c r="BJ1356" s="18" t="s">
        <v>83</v>
      </c>
      <c r="BK1356" s="240">
        <f>ROUND(I1356*H1356,2)</f>
        <v>0</v>
      </c>
      <c r="BL1356" s="18" t="s">
        <v>298</v>
      </c>
      <c r="BM1356" s="239" t="s">
        <v>2283</v>
      </c>
    </row>
    <row r="1357" s="2" customFormat="1">
      <c r="A1357" s="39"/>
      <c r="B1357" s="40"/>
      <c r="C1357" s="41"/>
      <c r="D1357" s="241" t="s">
        <v>176</v>
      </c>
      <c r="E1357" s="41"/>
      <c r="F1357" s="242" t="s">
        <v>2277</v>
      </c>
      <c r="G1357" s="41"/>
      <c r="H1357" s="41"/>
      <c r="I1357" s="243"/>
      <c r="J1357" s="41"/>
      <c r="K1357" s="41"/>
      <c r="L1357" s="45"/>
      <c r="M1357" s="244"/>
      <c r="N1357" s="245"/>
      <c r="O1357" s="92"/>
      <c r="P1357" s="92"/>
      <c r="Q1357" s="92"/>
      <c r="R1357" s="92"/>
      <c r="S1357" s="92"/>
      <c r="T1357" s="93"/>
      <c r="U1357" s="39"/>
      <c r="V1357" s="39"/>
      <c r="W1357" s="39"/>
      <c r="X1357" s="39"/>
      <c r="Y1357" s="39"/>
      <c r="Z1357" s="39"/>
      <c r="AA1357" s="39"/>
      <c r="AB1357" s="39"/>
      <c r="AC1357" s="39"/>
      <c r="AD1357" s="39"/>
      <c r="AE1357" s="39"/>
      <c r="AT1357" s="18" t="s">
        <v>176</v>
      </c>
      <c r="AU1357" s="18" t="s">
        <v>85</v>
      </c>
    </row>
    <row r="1358" s="14" customFormat="1">
      <c r="A1358" s="14"/>
      <c r="B1358" s="256"/>
      <c r="C1358" s="257"/>
      <c r="D1358" s="241" t="s">
        <v>178</v>
      </c>
      <c r="E1358" s="258" t="s">
        <v>1</v>
      </c>
      <c r="F1358" s="259" t="s">
        <v>2284</v>
      </c>
      <c r="G1358" s="257"/>
      <c r="H1358" s="260">
        <v>10</v>
      </c>
      <c r="I1358" s="261"/>
      <c r="J1358" s="257"/>
      <c r="K1358" s="257"/>
      <c r="L1358" s="262"/>
      <c r="M1358" s="263"/>
      <c r="N1358" s="264"/>
      <c r="O1358" s="264"/>
      <c r="P1358" s="264"/>
      <c r="Q1358" s="264"/>
      <c r="R1358" s="264"/>
      <c r="S1358" s="264"/>
      <c r="T1358" s="265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66" t="s">
        <v>178</v>
      </c>
      <c r="AU1358" s="266" t="s">
        <v>85</v>
      </c>
      <c r="AV1358" s="14" t="s">
        <v>85</v>
      </c>
      <c r="AW1358" s="14" t="s">
        <v>32</v>
      </c>
      <c r="AX1358" s="14" t="s">
        <v>76</v>
      </c>
      <c r="AY1358" s="266" t="s">
        <v>168</v>
      </c>
    </row>
    <row r="1359" s="14" customFormat="1">
      <c r="A1359" s="14"/>
      <c r="B1359" s="256"/>
      <c r="C1359" s="257"/>
      <c r="D1359" s="241" t="s">
        <v>178</v>
      </c>
      <c r="E1359" s="258" t="s">
        <v>1</v>
      </c>
      <c r="F1359" s="259" t="s">
        <v>2285</v>
      </c>
      <c r="G1359" s="257"/>
      <c r="H1359" s="260">
        <v>20</v>
      </c>
      <c r="I1359" s="261"/>
      <c r="J1359" s="257"/>
      <c r="K1359" s="257"/>
      <c r="L1359" s="262"/>
      <c r="M1359" s="263"/>
      <c r="N1359" s="264"/>
      <c r="O1359" s="264"/>
      <c r="P1359" s="264"/>
      <c r="Q1359" s="264"/>
      <c r="R1359" s="264"/>
      <c r="S1359" s="264"/>
      <c r="T1359" s="265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66" t="s">
        <v>178</v>
      </c>
      <c r="AU1359" s="266" t="s">
        <v>85</v>
      </c>
      <c r="AV1359" s="14" t="s">
        <v>85</v>
      </c>
      <c r="AW1359" s="14" t="s">
        <v>32</v>
      </c>
      <c r="AX1359" s="14" t="s">
        <v>76</v>
      </c>
      <c r="AY1359" s="266" t="s">
        <v>168</v>
      </c>
    </row>
    <row r="1360" s="14" customFormat="1">
      <c r="A1360" s="14"/>
      <c r="B1360" s="256"/>
      <c r="C1360" s="257"/>
      <c r="D1360" s="241" t="s">
        <v>178</v>
      </c>
      <c r="E1360" s="258" t="s">
        <v>1</v>
      </c>
      <c r="F1360" s="259" t="s">
        <v>2286</v>
      </c>
      <c r="G1360" s="257"/>
      <c r="H1360" s="260">
        <v>20</v>
      </c>
      <c r="I1360" s="261"/>
      <c r="J1360" s="257"/>
      <c r="K1360" s="257"/>
      <c r="L1360" s="262"/>
      <c r="M1360" s="263"/>
      <c r="N1360" s="264"/>
      <c r="O1360" s="264"/>
      <c r="P1360" s="264"/>
      <c r="Q1360" s="264"/>
      <c r="R1360" s="264"/>
      <c r="S1360" s="264"/>
      <c r="T1360" s="265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66" t="s">
        <v>178</v>
      </c>
      <c r="AU1360" s="266" t="s">
        <v>85</v>
      </c>
      <c r="AV1360" s="14" t="s">
        <v>85</v>
      </c>
      <c r="AW1360" s="14" t="s">
        <v>32</v>
      </c>
      <c r="AX1360" s="14" t="s">
        <v>76</v>
      </c>
      <c r="AY1360" s="266" t="s">
        <v>168</v>
      </c>
    </row>
    <row r="1361" s="15" customFormat="1">
      <c r="A1361" s="15"/>
      <c r="B1361" s="267"/>
      <c r="C1361" s="268"/>
      <c r="D1361" s="241" t="s">
        <v>178</v>
      </c>
      <c r="E1361" s="269" t="s">
        <v>1</v>
      </c>
      <c r="F1361" s="270" t="s">
        <v>183</v>
      </c>
      <c r="G1361" s="268"/>
      <c r="H1361" s="271">
        <v>50</v>
      </c>
      <c r="I1361" s="272"/>
      <c r="J1361" s="268"/>
      <c r="K1361" s="268"/>
      <c r="L1361" s="273"/>
      <c r="M1361" s="274"/>
      <c r="N1361" s="275"/>
      <c r="O1361" s="275"/>
      <c r="P1361" s="275"/>
      <c r="Q1361" s="275"/>
      <c r="R1361" s="275"/>
      <c r="S1361" s="275"/>
      <c r="T1361" s="276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T1361" s="277" t="s">
        <v>178</v>
      </c>
      <c r="AU1361" s="277" t="s">
        <v>85</v>
      </c>
      <c r="AV1361" s="15" t="s">
        <v>174</v>
      </c>
      <c r="AW1361" s="15" t="s">
        <v>32</v>
      </c>
      <c r="AX1361" s="15" t="s">
        <v>83</v>
      </c>
      <c r="AY1361" s="277" t="s">
        <v>168</v>
      </c>
    </row>
    <row r="1362" s="2" customFormat="1" ht="24.15" customHeight="1">
      <c r="A1362" s="39"/>
      <c r="B1362" s="40"/>
      <c r="C1362" s="228" t="s">
        <v>2287</v>
      </c>
      <c r="D1362" s="228" t="s">
        <v>170</v>
      </c>
      <c r="E1362" s="229" t="s">
        <v>2288</v>
      </c>
      <c r="F1362" s="230" t="s">
        <v>2289</v>
      </c>
      <c r="G1362" s="231" t="s">
        <v>1728</v>
      </c>
      <c r="H1362" s="303"/>
      <c r="I1362" s="233"/>
      <c r="J1362" s="234">
        <f>ROUND(I1362*H1362,2)</f>
        <v>0</v>
      </c>
      <c r="K1362" s="230" t="s">
        <v>173</v>
      </c>
      <c r="L1362" s="45"/>
      <c r="M1362" s="235" t="s">
        <v>1</v>
      </c>
      <c r="N1362" s="236" t="s">
        <v>41</v>
      </c>
      <c r="O1362" s="92"/>
      <c r="P1362" s="237">
        <f>O1362*H1362</f>
        <v>0</v>
      </c>
      <c r="Q1362" s="237">
        <v>0</v>
      </c>
      <c r="R1362" s="237">
        <f>Q1362*H1362</f>
        <v>0</v>
      </c>
      <c r="S1362" s="237">
        <v>0</v>
      </c>
      <c r="T1362" s="238">
        <f>S1362*H1362</f>
        <v>0</v>
      </c>
      <c r="U1362" s="39"/>
      <c r="V1362" s="39"/>
      <c r="W1362" s="39"/>
      <c r="X1362" s="39"/>
      <c r="Y1362" s="39"/>
      <c r="Z1362" s="39"/>
      <c r="AA1362" s="39"/>
      <c r="AB1362" s="39"/>
      <c r="AC1362" s="39"/>
      <c r="AD1362" s="39"/>
      <c r="AE1362" s="39"/>
      <c r="AR1362" s="239" t="s">
        <v>298</v>
      </c>
      <c r="AT1362" s="239" t="s">
        <v>170</v>
      </c>
      <c r="AU1362" s="239" t="s">
        <v>85</v>
      </c>
      <c r="AY1362" s="18" t="s">
        <v>168</v>
      </c>
      <c r="BE1362" s="240">
        <f>IF(N1362="základní",J1362,0)</f>
        <v>0</v>
      </c>
      <c r="BF1362" s="240">
        <f>IF(N1362="snížená",J1362,0)</f>
        <v>0</v>
      </c>
      <c r="BG1362" s="240">
        <f>IF(N1362="zákl. přenesená",J1362,0)</f>
        <v>0</v>
      </c>
      <c r="BH1362" s="240">
        <f>IF(N1362="sníž. přenesená",J1362,0)</f>
        <v>0</v>
      </c>
      <c r="BI1362" s="240">
        <f>IF(N1362="nulová",J1362,0)</f>
        <v>0</v>
      </c>
      <c r="BJ1362" s="18" t="s">
        <v>83</v>
      </c>
      <c r="BK1362" s="240">
        <f>ROUND(I1362*H1362,2)</f>
        <v>0</v>
      </c>
      <c r="BL1362" s="18" t="s">
        <v>298</v>
      </c>
      <c r="BM1362" s="239" t="s">
        <v>2290</v>
      </c>
    </row>
    <row r="1363" s="2" customFormat="1">
      <c r="A1363" s="39"/>
      <c r="B1363" s="40"/>
      <c r="C1363" s="41"/>
      <c r="D1363" s="241" t="s">
        <v>176</v>
      </c>
      <c r="E1363" s="41"/>
      <c r="F1363" s="242" t="s">
        <v>2291</v>
      </c>
      <c r="G1363" s="41"/>
      <c r="H1363" s="41"/>
      <c r="I1363" s="243"/>
      <c r="J1363" s="41"/>
      <c r="K1363" s="41"/>
      <c r="L1363" s="45"/>
      <c r="M1363" s="244"/>
      <c r="N1363" s="245"/>
      <c r="O1363" s="92"/>
      <c r="P1363" s="92"/>
      <c r="Q1363" s="92"/>
      <c r="R1363" s="92"/>
      <c r="S1363" s="92"/>
      <c r="T1363" s="93"/>
      <c r="U1363" s="39"/>
      <c r="V1363" s="39"/>
      <c r="W1363" s="39"/>
      <c r="X1363" s="39"/>
      <c r="Y1363" s="39"/>
      <c r="Z1363" s="39"/>
      <c r="AA1363" s="39"/>
      <c r="AB1363" s="39"/>
      <c r="AC1363" s="39"/>
      <c r="AD1363" s="39"/>
      <c r="AE1363" s="39"/>
      <c r="AT1363" s="18" t="s">
        <v>176</v>
      </c>
      <c r="AU1363" s="18" t="s">
        <v>85</v>
      </c>
    </row>
    <row r="1364" s="12" customFormat="1" ht="22.8" customHeight="1">
      <c r="A1364" s="12"/>
      <c r="B1364" s="212"/>
      <c r="C1364" s="213"/>
      <c r="D1364" s="214" t="s">
        <v>75</v>
      </c>
      <c r="E1364" s="226" t="s">
        <v>818</v>
      </c>
      <c r="F1364" s="226" t="s">
        <v>819</v>
      </c>
      <c r="G1364" s="213"/>
      <c r="H1364" s="213"/>
      <c r="I1364" s="216"/>
      <c r="J1364" s="227">
        <f>BK1364</f>
        <v>0</v>
      </c>
      <c r="K1364" s="213"/>
      <c r="L1364" s="218"/>
      <c r="M1364" s="219"/>
      <c r="N1364" s="220"/>
      <c r="O1364" s="220"/>
      <c r="P1364" s="221">
        <f>SUM(P1365:P1397)</f>
        <v>0</v>
      </c>
      <c r="Q1364" s="220"/>
      <c r="R1364" s="221">
        <f>SUM(R1365:R1397)</f>
        <v>1.17231485</v>
      </c>
      <c r="S1364" s="220"/>
      <c r="T1364" s="222">
        <f>SUM(T1365:T1397)</f>
        <v>0</v>
      </c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R1364" s="223" t="s">
        <v>85</v>
      </c>
      <c r="AT1364" s="224" t="s">
        <v>75</v>
      </c>
      <c r="AU1364" s="224" t="s">
        <v>83</v>
      </c>
      <c r="AY1364" s="223" t="s">
        <v>168</v>
      </c>
      <c r="BK1364" s="225">
        <f>SUM(BK1365:BK1397)</f>
        <v>0</v>
      </c>
    </row>
    <row r="1365" s="2" customFormat="1" ht="66.75" customHeight="1">
      <c r="A1365" s="39"/>
      <c r="B1365" s="40"/>
      <c r="C1365" s="228" t="s">
        <v>2292</v>
      </c>
      <c r="D1365" s="228" t="s">
        <v>170</v>
      </c>
      <c r="E1365" s="229" t="s">
        <v>2293</v>
      </c>
      <c r="F1365" s="230" t="s">
        <v>2294</v>
      </c>
      <c r="G1365" s="231" t="s">
        <v>695</v>
      </c>
      <c r="H1365" s="232">
        <v>1</v>
      </c>
      <c r="I1365" s="233"/>
      <c r="J1365" s="234">
        <f>ROUND(I1365*H1365,2)</f>
        <v>0</v>
      </c>
      <c r="K1365" s="230" t="s">
        <v>1</v>
      </c>
      <c r="L1365" s="45"/>
      <c r="M1365" s="235" t="s">
        <v>1</v>
      </c>
      <c r="N1365" s="236" t="s">
        <v>41</v>
      </c>
      <c r="O1365" s="92"/>
      <c r="P1365" s="237">
        <f>O1365*H1365</f>
        <v>0</v>
      </c>
      <c r="Q1365" s="237">
        <v>0</v>
      </c>
      <c r="R1365" s="237">
        <f>Q1365*H1365</f>
        <v>0</v>
      </c>
      <c r="S1365" s="237">
        <v>0</v>
      </c>
      <c r="T1365" s="238">
        <f>S1365*H1365</f>
        <v>0</v>
      </c>
      <c r="U1365" s="39"/>
      <c r="V1365" s="39"/>
      <c r="W1365" s="39"/>
      <c r="X1365" s="39"/>
      <c r="Y1365" s="39"/>
      <c r="Z1365" s="39"/>
      <c r="AA1365" s="39"/>
      <c r="AB1365" s="39"/>
      <c r="AC1365" s="39"/>
      <c r="AD1365" s="39"/>
      <c r="AE1365" s="39"/>
      <c r="AR1365" s="239" t="s">
        <v>298</v>
      </c>
      <c r="AT1365" s="239" t="s">
        <v>170</v>
      </c>
      <c r="AU1365" s="239" t="s">
        <v>85</v>
      </c>
      <c r="AY1365" s="18" t="s">
        <v>168</v>
      </c>
      <c r="BE1365" s="240">
        <f>IF(N1365="základní",J1365,0)</f>
        <v>0</v>
      </c>
      <c r="BF1365" s="240">
        <f>IF(N1365="snížená",J1365,0)</f>
        <v>0</v>
      </c>
      <c r="BG1365" s="240">
        <f>IF(N1365="zákl. přenesená",J1365,0)</f>
        <v>0</v>
      </c>
      <c r="BH1365" s="240">
        <f>IF(N1365="sníž. přenesená",J1365,0)</f>
        <v>0</v>
      </c>
      <c r="BI1365" s="240">
        <f>IF(N1365="nulová",J1365,0)</f>
        <v>0</v>
      </c>
      <c r="BJ1365" s="18" t="s">
        <v>83</v>
      </c>
      <c r="BK1365" s="240">
        <f>ROUND(I1365*H1365,2)</f>
        <v>0</v>
      </c>
      <c r="BL1365" s="18" t="s">
        <v>298</v>
      </c>
      <c r="BM1365" s="239" t="s">
        <v>2295</v>
      </c>
    </row>
    <row r="1366" s="2" customFormat="1">
      <c r="A1366" s="39"/>
      <c r="B1366" s="40"/>
      <c r="C1366" s="41"/>
      <c r="D1366" s="241" t="s">
        <v>914</v>
      </c>
      <c r="E1366" s="41"/>
      <c r="F1366" s="299" t="s">
        <v>2296</v>
      </c>
      <c r="G1366" s="41"/>
      <c r="H1366" s="41"/>
      <c r="I1366" s="243"/>
      <c r="J1366" s="41"/>
      <c r="K1366" s="41"/>
      <c r="L1366" s="45"/>
      <c r="M1366" s="244"/>
      <c r="N1366" s="245"/>
      <c r="O1366" s="92"/>
      <c r="P1366" s="92"/>
      <c r="Q1366" s="92"/>
      <c r="R1366" s="92"/>
      <c r="S1366" s="92"/>
      <c r="T1366" s="93"/>
      <c r="U1366" s="39"/>
      <c r="V1366" s="39"/>
      <c r="W1366" s="39"/>
      <c r="X1366" s="39"/>
      <c r="Y1366" s="39"/>
      <c r="Z1366" s="39"/>
      <c r="AA1366" s="39"/>
      <c r="AB1366" s="39"/>
      <c r="AC1366" s="39"/>
      <c r="AD1366" s="39"/>
      <c r="AE1366" s="39"/>
      <c r="AT1366" s="18" t="s">
        <v>914</v>
      </c>
      <c r="AU1366" s="18" t="s">
        <v>85</v>
      </c>
    </row>
    <row r="1367" s="2" customFormat="1" ht="21.75" customHeight="1">
      <c r="A1367" s="39"/>
      <c r="B1367" s="40"/>
      <c r="C1367" s="228" t="s">
        <v>2297</v>
      </c>
      <c r="D1367" s="228" t="s">
        <v>170</v>
      </c>
      <c r="E1367" s="229" t="s">
        <v>2298</v>
      </c>
      <c r="F1367" s="230" t="s">
        <v>2299</v>
      </c>
      <c r="G1367" s="231" t="s">
        <v>2300</v>
      </c>
      <c r="H1367" s="232">
        <v>47.354999999999997</v>
      </c>
      <c r="I1367" s="233"/>
      <c r="J1367" s="234">
        <f>ROUND(I1367*H1367,2)</f>
        <v>0</v>
      </c>
      <c r="K1367" s="230" t="s">
        <v>173</v>
      </c>
      <c r="L1367" s="45"/>
      <c r="M1367" s="235" t="s">
        <v>1</v>
      </c>
      <c r="N1367" s="236" t="s">
        <v>41</v>
      </c>
      <c r="O1367" s="92"/>
      <c r="P1367" s="237">
        <f>O1367*H1367</f>
        <v>0</v>
      </c>
      <c r="Q1367" s="237">
        <v>6.9999999999999994E-05</v>
      </c>
      <c r="R1367" s="237">
        <f>Q1367*H1367</f>
        <v>0.0033148499999999994</v>
      </c>
      <c r="S1367" s="237">
        <v>0</v>
      </c>
      <c r="T1367" s="238">
        <f>S1367*H1367</f>
        <v>0</v>
      </c>
      <c r="U1367" s="39"/>
      <c r="V1367" s="39"/>
      <c r="W1367" s="39"/>
      <c r="X1367" s="39"/>
      <c r="Y1367" s="39"/>
      <c r="Z1367" s="39"/>
      <c r="AA1367" s="39"/>
      <c r="AB1367" s="39"/>
      <c r="AC1367" s="39"/>
      <c r="AD1367" s="39"/>
      <c r="AE1367" s="39"/>
      <c r="AR1367" s="239" t="s">
        <v>298</v>
      </c>
      <c r="AT1367" s="239" t="s">
        <v>170</v>
      </c>
      <c r="AU1367" s="239" t="s">
        <v>85</v>
      </c>
      <c r="AY1367" s="18" t="s">
        <v>168</v>
      </c>
      <c r="BE1367" s="240">
        <f>IF(N1367="základní",J1367,0)</f>
        <v>0</v>
      </c>
      <c r="BF1367" s="240">
        <f>IF(N1367="snížená",J1367,0)</f>
        <v>0</v>
      </c>
      <c r="BG1367" s="240">
        <f>IF(N1367="zákl. přenesená",J1367,0)</f>
        <v>0</v>
      </c>
      <c r="BH1367" s="240">
        <f>IF(N1367="sníž. přenesená",J1367,0)</f>
        <v>0</v>
      </c>
      <c r="BI1367" s="240">
        <f>IF(N1367="nulová",J1367,0)</f>
        <v>0</v>
      </c>
      <c r="BJ1367" s="18" t="s">
        <v>83</v>
      </c>
      <c r="BK1367" s="240">
        <f>ROUND(I1367*H1367,2)</f>
        <v>0</v>
      </c>
      <c r="BL1367" s="18" t="s">
        <v>298</v>
      </c>
      <c r="BM1367" s="239" t="s">
        <v>2301</v>
      </c>
    </row>
    <row r="1368" s="2" customFormat="1">
      <c r="A1368" s="39"/>
      <c r="B1368" s="40"/>
      <c r="C1368" s="41"/>
      <c r="D1368" s="241" t="s">
        <v>176</v>
      </c>
      <c r="E1368" s="41"/>
      <c r="F1368" s="242" t="s">
        <v>2302</v>
      </c>
      <c r="G1368" s="41"/>
      <c r="H1368" s="41"/>
      <c r="I1368" s="243"/>
      <c r="J1368" s="41"/>
      <c r="K1368" s="41"/>
      <c r="L1368" s="45"/>
      <c r="M1368" s="244"/>
      <c r="N1368" s="245"/>
      <c r="O1368" s="92"/>
      <c r="P1368" s="92"/>
      <c r="Q1368" s="92"/>
      <c r="R1368" s="92"/>
      <c r="S1368" s="92"/>
      <c r="T1368" s="93"/>
      <c r="U1368" s="39"/>
      <c r="V1368" s="39"/>
      <c r="W1368" s="39"/>
      <c r="X1368" s="39"/>
      <c r="Y1368" s="39"/>
      <c r="Z1368" s="39"/>
      <c r="AA1368" s="39"/>
      <c r="AB1368" s="39"/>
      <c r="AC1368" s="39"/>
      <c r="AD1368" s="39"/>
      <c r="AE1368" s="39"/>
      <c r="AT1368" s="18" t="s">
        <v>176</v>
      </c>
      <c r="AU1368" s="18" t="s">
        <v>85</v>
      </c>
    </row>
    <row r="1369" s="13" customFormat="1">
      <c r="A1369" s="13"/>
      <c r="B1369" s="246"/>
      <c r="C1369" s="247"/>
      <c r="D1369" s="241" t="s">
        <v>178</v>
      </c>
      <c r="E1369" s="248" t="s">
        <v>1</v>
      </c>
      <c r="F1369" s="249" t="s">
        <v>2303</v>
      </c>
      <c r="G1369" s="247"/>
      <c r="H1369" s="248" t="s">
        <v>1</v>
      </c>
      <c r="I1369" s="250"/>
      <c r="J1369" s="247"/>
      <c r="K1369" s="247"/>
      <c r="L1369" s="251"/>
      <c r="M1369" s="252"/>
      <c r="N1369" s="253"/>
      <c r="O1369" s="253"/>
      <c r="P1369" s="253"/>
      <c r="Q1369" s="253"/>
      <c r="R1369" s="253"/>
      <c r="S1369" s="253"/>
      <c r="T1369" s="254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T1369" s="255" t="s">
        <v>178</v>
      </c>
      <c r="AU1369" s="255" t="s">
        <v>85</v>
      </c>
      <c r="AV1369" s="13" t="s">
        <v>83</v>
      </c>
      <c r="AW1369" s="13" t="s">
        <v>32</v>
      </c>
      <c r="AX1369" s="13" t="s">
        <v>76</v>
      </c>
      <c r="AY1369" s="255" t="s">
        <v>168</v>
      </c>
    </row>
    <row r="1370" s="14" customFormat="1">
      <c r="A1370" s="14"/>
      <c r="B1370" s="256"/>
      <c r="C1370" s="257"/>
      <c r="D1370" s="241" t="s">
        <v>178</v>
      </c>
      <c r="E1370" s="258" t="s">
        <v>1</v>
      </c>
      <c r="F1370" s="259" t="s">
        <v>2304</v>
      </c>
      <c r="G1370" s="257"/>
      <c r="H1370" s="260">
        <v>47.354999999999997</v>
      </c>
      <c r="I1370" s="261"/>
      <c r="J1370" s="257"/>
      <c r="K1370" s="257"/>
      <c r="L1370" s="262"/>
      <c r="M1370" s="263"/>
      <c r="N1370" s="264"/>
      <c r="O1370" s="264"/>
      <c r="P1370" s="264"/>
      <c r="Q1370" s="264"/>
      <c r="R1370" s="264"/>
      <c r="S1370" s="264"/>
      <c r="T1370" s="265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66" t="s">
        <v>178</v>
      </c>
      <c r="AU1370" s="266" t="s">
        <v>85</v>
      </c>
      <c r="AV1370" s="14" t="s">
        <v>85</v>
      </c>
      <c r="AW1370" s="14" t="s">
        <v>32</v>
      </c>
      <c r="AX1370" s="14" t="s">
        <v>76</v>
      </c>
      <c r="AY1370" s="266" t="s">
        <v>168</v>
      </c>
    </row>
    <row r="1371" s="15" customFormat="1">
      <c r="A1371" s="15"/>
      <c r="B1371" s="267"/>
      <c r="C1371" s="268"/>
      <c r="D1371" s="241" t="s">
        <v>178</v>
      </c>
      <c r="E1371" s="269" t="s">
        <v>1</v>
      </c>
      <c r="F1371" s="270" t="s">
        <v>183</v>
      </c>
      <c r="G1371" s="268"/>
      <c r="H1371" s="271">
        <v>47.354999999999997</v>
      </c>
      <c r="I1371" s="272"/>
      <c r="J1371" s="268"/>
      <c r="K1371" s="268"/>
      <c r="L1371" s="273"/>
      <c r="M1371" s="274"/>
      <c r="N1371" s="275"/>
      <c r="O1371" s="275"/>
      <c r="P1371" s="275"/>
      <c r="Q1371" s="275"/>
      <c r="R1371" s="275"/>
      <c r="S1371" s="275"/>
      <c r="T1371" s="276"/>
      <c r="U1371" s="15"/>
      <c r="V1371" s="15"/>
      <c r="W1371" s="15"/>
      <c r="X1371" s="15"/>
      <c r="Y1371" s="15"/>
      <c r="Z1371" s="15"/>
      <c r="AA1371" s="15"/>
      <c r="AB1371" s="15"/>
      <c r="AC1371" s="15"/>
      <c r="AD1371" s="15"/>
      <c r="AE1371" s="15"/>
      <c r="AT1371" s="277" t="s">
        <v>178</v>
      </c>
      <c r="AU1371" s="277" t="s">
        <v>85</v>
      </c>
      <c r="AV1371" s="15" t="s">
        <v>174</v>
      </c>
      <c r="AW1371" s="15" t="s">
        <v>32</v>
      </c>
      <c r="AX1371" s="15" t="s">
        <v>83</v>
      </c>
      <c r="AY1371" s="277" t="s">
        <v>168</v>
      </c>
    </row>
    <row r="1372" s="2" customFormat="1" ht="16.5" customHeight="1">
      <c r="A1372" s="39"/>
      <c r="B1372" s="40"/>
      <c r="C1372" s="278" t="s">
        <v>2305</v>
      </c>
      <c r="D1372" s="278" t="s">
        <v>242</v>
      </c>
      <c r="E1372" s="279" t="s">
        <v>2306</v>
      </c>
      <c r="F1372" s="280" t="s">
        <v>2307</v>
      </c>
      <c r="G1372" s="281" t="s">
        <v>225</v>
      </c>
      <c r="H1372" s="282">
        <v>0.049000000000000002</v>
      </c>
      <c r="I1372" s="283"/>
      <c r="J1372" s="284">
        <f>ROUND(I1372*H1372,2)</f>
        <v>0</v>
      </c>
      <c r="K1372" s="280" t="s">
        <v>173</v>
      </c>
      <c r="L1372" s="285"/>
      <c r="M1372" s="286" t="s">
        <v>1</v>
      </c>
      <c r="N1372" s="287" t="s">
        <v>41</v>
      </c>
      <c r="O1372" s="92"/>
      <c r="P1372" s="237">
        <f>O1372*H1372</f>
        <v>0</v>
      </c>
      <c r="Q1372" s="237">
        <v>1</v>
      </c>
      <c r="R1372" s="237">
        <f>Q1372*H1372</f>
        <v>0.049000000000000002</v>
      </c>
      <c r="S1372" s="237">
        <v>0</v>
      </c>
      <c r="T1372" s="238">
        <f>S1372*H1372</f>
        <v>0</v>
      </c>
      <c r="U1372" s="39"/>
      <c r="V1372" s="39"/>
      <c r="W1372" s="39"/>
      <c r="X1372" s="39"/>
      <c r="Y1372" s="39"/>
      <c r="Z1372" s="39"/>
      <c r="AA1372" s="39"/>
      <c r="AB1372" s="39"/>
      <c r="AC1372" s="39"/>
      <c r="AD1372" s="39"/>
      <c r="AE1372" s="39"/>
      <c r="AR1372" s="239" t="s">
        <v>443</v>
      </c>
      <c r="AT1372" s="239" t="s">
        <v>242</v>
      </c>
      <c r="AU1372" s="239" t="s">
        <v>85</v>
      </c>
      <c r="AY1372" s="18" t="s">
        <v>168</v>
      </c>
      <c r="BE1372" s="240">
        <f>IF(N1372="základní",J1372,0)</f>
        <v>0</v>
      </c>
      <c r="BF1372" s="240">
        <f>IF(N1372="snížená",J1372,0)</f>
        <v>0</v>
      </c>
      <c r="BG1372" s="240">
        <f>IF(N1372="zákl. přenesená",J1372,0)</f>
        <v>0</v>
      </c>
      <c r="BH1372" s="240">
        <f>IF(N1372="sníž. přenesená",J1372,0)</f>
        <v>0</v>
      </c>
      <c r="BI1372" s="240">
        <f>IF(N1372="nulová",J1372,0)</f>
        <v>0</v>
      </c>
      <c r="BJ1372" s="18" t="s">
        <v>83</v>
      </c>
      <c r="BK1372" s="240">
        <f>ROUND(I1372*H1372,2)</f>
        <v>0</v>
      </c>
      <c r="BL1372" s="18" t="s">
        <v>298</v>
      </c>
      <c r="BM1372" s="239" t="s">
        <v>2308</v>
      </c>
    </row>
    <row r="1373" s="2" customFormat="1">
      <c r="A1373" s="39"/>
      <c r="B1373" s="40"/>
      <c r="C1373" s="41"/>
      <c r="D1373" s="241" t="s">
        <v>176</v>
      </c>
      <c r="E1373" s="41"/>
      <c r="F1373" s="242" t="s">
        <v>2307</v>
      </c>
      <c r="G1373" s="41"/>
      <c r="H1373" s="41"/>
      <c r="I1373" s="243"/>
      <c r="J1373" s="41"/>
      <c r="K1373" s="41"/>
      <c r="L1373" s="45"/>
      <c r="M1373" s="244"/>
      <c r="N1373" s="245"/>
      <c r="O1373" s="92"/>
      <c r="P1373" s="92"/>
      <c r="Q1373" s="92"/>
      <c r="R1373" s="92"/>
      <c r="S1373" s="92"/>
      <c r="T1373" s="93"/>
      <c r="U1373" s="39"/>
      <c r="V1373" s="39"/>
      <c r="W1373" s="39"/>
      <c r="X1373" s="39"/>
      <c r="Y1373" s="39"/>
      <c r="Z1373" s="39"/>
      <c r="AA1373" s="39"/>
      <c r="AB1373" s="39"/>
      <c r="AC1373" s="39"/>
      <c r="AD1373" s="39"/>
      <c r="AE1373" s="39"/>
      <c r="AT1373" s="18" t="s">
        <v>176</v>
      </c>
      <c r="AU1373" s="18" t="s">
        <v>85</v>
      </c>
    </row>
    <row r="1374" s="2" customFormat="1">
      <c r="A1374" s="39"/>
      <c r="B1374" s="40"/>
      <c r="C1374" s="41"/>
      <c r="D1374" s="241" t="s">
        <v>914</v>
      </c>
      <c r="E1374" s="41"/>
      <c r="F1374" s="299" t="s">
        <v>2309</v>
      </c>
      <c r="G1374" s="41"/>
      <c r="H1374" s="41"/>
      <c r="I1374" s="243"/>
      <c r="J1374" s="41"/>
      <c r="K1374" s="41"/>
      <c r="L1374" s="45"/>
      <c r="M1374" s="244"/>
      <c r="N1374" s="245"/>
      <c r="O1374" s="92"/>
      <c r="P1374" s="92"/>
      <c r="Q1374" s="92"/>
      <c r="R1374" s="92"/>
      <c r="S1374" s="92"/>
      <c r="T1374" s="93"/>
      <c r="U1374" s="39"/>
      <c r="V1374" s="39"/>
      <c r="W1374" s="39"/>
      <c r="X1374" s="39"/>
      <c r="Y1374" s="39"/>
      <c r="Z1374" s="39"/>
      <c r="AA1374" s="39"/>
      <c r="AB1374" s="39"/>
      <c r="AC1374" s="39"/>
      <c r="AD1374" s="39"/>
      <c r="AE1374" s="39"/>
      <c r="AT1374" s="18" t="s">
        <v>914</v>
      </c>
      <c r="AU1374" s="18" t="s">
        <v>85</v>
      </c>
    </row>
    <row r="1375" s="13" customFormat="1">
      <c r="A1375" s="13"/>
      <c r="B1375" s="246"/>
      <c r="C1375" s="247"/>
      <c r="D1375" s="241" t="s">
        <v>178</v>
      </c>
      <c r="E1375" s="248" t="s">
        <v>1</v>
      </c>
      <c r="F1375" s="249" t="s">
        <v>2303</v>
      </c>
      <c r="G1375" s="247"/>
      <c r="H1375" s="248" t="s">
        <v>1</v>
      </c>
      <c r="I1375" s="250"/>
      <c r="J1375" s="247"/>
      <c r="K1375" s="247"/>
      <c r="L1375" s="251"/>
      <c r="M1375" s="252"/>
      <c r="N1375" s="253"/>
      <c r="O1375" s="253"/>
      <c r="P1375" s="253"/>
      <c r="Q1375" s="253"/>
      <c r="R1375" s="253"/>
      <c r="S1375" s="253"/>
      <c r="T1375" s="254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55" t="s">
        <v>178</v>
      </c>
      <c r="AU1375" s="255" t="s">
        <v>85</v>
      </c>
      <c r="AV1375" s="13" t="s">
        <v>83</v>
      </c>
      <c r="AW1375" s="13" t="s">
        <v>32</v>
      </c>
      <c r="AX1375" s="13" t="s">
        <v>76</v>
      </c>
      <c r="AY1375" s="255" t="s">
        <v>168</v>
      </c>
    </row>
    <row r="1376" s="14" customFormat="1">
      <c r="A1376" s="14"/>
      <c r="B1376" s="256"/>
      <c r="C1376" s="257"/>
      <c r="D1376" s="241" t="s">
        <v>178</v>
      </c>
      <c r="E1376" s="258" t="s">
        <v>1</v>
      </c>
      <c r="F1376" s="259" t="s">
        <v>2310</v>
      </c>
      <c r="G1376" s="257"/>
      <c r="H1376" s="260">
        <v>0.047</v>
      </c>
      <c r="I1376" s="261"/>
      <c r="J1376" s="257"/>
      <c r="K1376" s="257"/>
      <c r="L1376" s="262"/>
      <c r="M1376" s="263"/>
      <c r="N1376" s="264"/>
      <c r="O1376" s="264"/>
      <c r="P1376" s="264"/>
      <c r="Q1376" s="264"/>
      <c r="R1376" s="264"/>
      <c r="S1376" s="264"/>
      <c r="T1376" s="265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66" t="s">
        <v>178</v>
      </c>
      <c r="AU1376" s="266" t="s">
        <v>85</v>
      </c>
      <c r="AV1376" s="14" t="s">
        <v>85</v>
      </c>
      <c r="AW1376" s="14" t="s">
        <v>32</v>
      </c>
      <c r="AX1376" s="14" t="s">
        <v>76</v>
      </c>
      <c r="AY1376" s="266" t="s">
        <v>168</v>
      </c>
    </row>
    <row r="1377" s="15" customFormat="1">
      <c r="A1377" s="15"/>
      <c r="B1377" s="267"/>
      <c r="C1377" s="268"/>
      <c r="D1377" s="241" t="s">
        <v>178</v>
      </c>
      <c r="E1377" s="269" t="s">
        <v>1</v>
      </c>
      <c r="F1377" s="270" t="s">
        <v>183</v>
      </c>
      <c r="G1377" s="268"/>
      <c r="H1377" s="271">
        <v>0.047</v>
      </c>
      <c r="I1377" s="272"/>
      <c r="J1377" s="268"/>
      <c r="K1377" s="268"/>
      <c r="L1377" s="273"/>
      <c r="M1377" s="274"/>
      <c r="N1377" s="275"/>
      <c r="O1377" s="275"/>
      <c r="P1377" s="275"/>
      <c r="Q1377" s="275"/>
      <c r="R1377" s="275"/>
      <c r="S1377" s="275"/>
      <c r="T1377" s="276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T1377" s="277" t="s">
        <v>178</v>
      </c>
      <c r="AU1377" s="277" t="s">
        <v>85</v>
      </c>
      <c r="AV1377" s="15" t="s">
        <v>174</v>
      </c>
      <c r="AW1377" s="15" t="s">
        <v>32</v>
      </c>
      <c r="AX1377" s="15" t="s">
        <v>83</v>
      </c>
      <c r="AY1377" s="277" t="s">
        <v>168</v>
      </c>
    </row>
    <row r="1378" s="14" customFormat="1">
      <c r="A1378" s="14"/>
      <c r="B1378" s="256"/>
      <c r="C1378" s="257"/>
      <c r="D1378" s="241" t="s">
        <v>178</v>
      </c>
      <c r="E1378" s="257"/>
      <c r="F1378" s="259" t="s">
        <v>2311</v>
      </c>
      <c r="G1378" s="257"/>
      <c r="H1378" s="260">
        <v>0.049000000000000002</v>
      </c>
      <c r="I1378" s="261"/>
      <c r="J1378" s="257"/>
      <c r="K1378" s="257"/>
      <c r="L1378" s="262"/>
      <c r="M1378" s="263"/>
      <c r="N1378" s="264"/>
      <c r="O1378" s="264"/>
      <c r="P1378" s="264"/>
      <c r="Q1378" s="264"/>
      <c r="R1378" s="264"/>
      <c r="S1378" s="264"/>
      <c r="T1378" s="265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T1378" s="266" t="s">
        <v>178</v>
      </c>
      <c r="AU1378" s="266" t="s">
        <v>85</v>
      </c>
      <c r="AV1378" s="14" t="s">
        <v>85</v>
      </c>
      <c r="AW1378" s="14" t="s">
        <v>4</v>
      </c>
      <c r="AX1378" s="14" t="s">
        <v>83</v>
      </c>
      <c r="AY1378" s="266" t="s">
        <v>168</v>
      </c>
    </row>
    <row r="1379" s="2" customFormat="1" ht="21.75" customHeight="1">
      <c r="A1379" s="39"/>
      <c r="B1379" s="40"/>
      <c r="C1379" s="228" t="s">
        <v>2312</v>
      </c>
      <c r="D1379" s="228" t="s">
        <v>170</v>
      </c>
      <c r="E1379" s="229" t="s">
        <v>2298</v>
      </c>
      <c r="F1379" s="230" t="s">
        <v>2299</v>
      </c>
      <c r="G1379" s="231" t="s">
        <v>2300</v>
      </c>
      <c r="H1379" s="232">
        <v>1000</v>
      </c>
      <c r="I1379" s="233"/>
      <c r="J1379" s="234">
        <f>ROUND(I1379*H1379,2)</f>
        <v>0</v>
      </c>
      <c r="K1379" s="230" t="s">
        <v>173</v>
      </c>
      <c r="L1379" s="45"/>
      <c r="M1379" s="235" t="s">
        <v>1</v>
      </c>
      <c r="N1379" s="236" t="s">
        <v>41</v>
      </c>
      <c r="O1379" s="92"/>
      <c r="P1379" s="237">
        <f>O1379*H1379</f>
        <v>0</v>
      </c>
      <c r="Q1379" s="237">
        <v>6.9999999999999994E-05</v>
      </c>
      <c r="R1379" s="237">
        <f>Q1379*H1379</f>
        <v>0.069999999999999993</v>
      </c>
      <c r="S1379" s="237">
        <v>0</v>
      </c>
      <c r="T1379" s="238">
        <f>S1379*H1379</f>
        <v>0</v>
      </c>
      <c r="U1379" s="39"/>
      <c r="V1379" s="39"/>
      <c r="W1379" s="39"/>
      <c r="X1379" s="39"/>
      <c r="Y1379" s="39"/>
      <c r="Z1379" s="39"/>
      <c r="AA1379" s="39"/>
      <c r="AB1379" s="39"/>
      <c r="AC1379" s="39"/>
      <c r="AD1379" s="39"/>
      <c r="AE1379" s="39"/>
      <c r="AR1379" s="239" t="s">
        <v>298</v>
      </c>
      <c r="AT1379" s="239" t="s">
        <v>170</v>
      </c>
      <c r="AU1379" s="239" t="s">
        <v>85</v>
      </c>
      <c r="AY1379" s="18" t="s">
        <v>168</v>
      </c>
      <c r="BE1379" s="240">
        <f>IF(N1379="základní",J1379,0)</f>
        <v>0</v>
      </c>
      <c r="BF1379" s="240">
        <f>IF(N1379="snížená",J1379,0)</f>
        <v>0</v>
      </c>
      <c r="BG1379" s="240">
        <f>IF(N1379="zákl. přenesená",J1379,0)</f>
        <v>0</v>
      </c>
      <c r="BH1379" s="240">
        <f>IF(N1379="sníž. přenesená",J1379,0)</f>
        <v>0</v>
      </c>
      <c r="BI1379" s="240">
        <f>IF(N1379="nulová",J1379,0)</f>
        <v>0</v>
      </c>
      <c r="BJ1379" s="18" t="s">
        <v>83</v>
      </c>
      <c r="BK1379" s="240">
        <f>ROUND(I1379*H1379,2)</f>
        <v>0</v>
      </c>
      <c r="BL1379" s="18" t="s">
        <v>298</v>
      </c>
      <c r="BM1379" s="239" t="s">
        <v>2313</v>
      </c>
    </row>
    <row r="1380" s="2" customFormat="1">
      <c r="A1380" s="39"/>
      <c r="B1380" s="40"/>
      <c r="C1380" s="41"/>
      <c r="D1380" s="241" t="s">
        <v>176</v>
      </c>
      <c r="E1380" s="41"/>
      <c r="F1380" s="242" t="s">
        <v>2302</v>
      </c>
      <c r="G1380" s="41"/>
      <c r="H1380" s="41"/>
      <c r="I1380" s="243"/>
      <c r="J1380" s="41"/>
      <c r="K1380" s="41"/>
      <c r="L1380" s="45"/>
      <c r="M1380" s="244"/>
      <c r="N1380" s="245"/>
      <c r="O1380" s="92"/>
      <c r="P1380" s="92"/>
      <c r="Q1380" s="92"/>
      <c r="R1380" s="92"/>
      <c r="S1380" s="92"/>
      <c r="T1380" s="93"/>
      <c r="U1380" s="39"/>
      <c r="V1380" s="39"/>
      <c r="W1380" s="39"/>
      <c r="X1380" s="39"/>
      <c r="Y1380" s="39"/>
      <c r="Z1380" s="39"/>
      <c r="AA1380" s="39"/>
      <c r="AB1380" s="39"/>
      <c r="AC1380" s="39"/>
      <c r="AD1380" s="39"/>
      <c r="AE1380" s="39"/>
      <c r="AT1380" s="18" t="s">
        <v>176</v>
      </c>
      <c r="AU1380" s="18" t="s">
        <v>85</v>
      </c>
    </row>
    <row r="1381" s="13" customFormat="1">
      <c r="A1381" s="13"/>
      <c r="B1381" s="246"/>
      <c r="C1381" s="247"/>
      <c r="D1381" s="241" t="s">
        <v>178</v>
      </c>
      <c r="E1381" s="248" t="s">
        <v>1</v>
      </c>
      <c r="F1381" s="249" t="s">
        <v>1089</v>
      </c>
      <c r="G1381" s="247"/>
      <c r="H1381" s="248" t="s">
        <v>1</v>
      </c>
      <c r="I1381" s="250"/>
      <c r="J1381" s="247"/>
      <c r="K1381" s="247"/>
      <c r="L1381" s="251"/>
      <c r="M1381" s="252"/>
      <c r="N1381" s="253"/>
      <c r="O1381" s="253"/>
      <c r="P1381" s="253"/>
      <c r="Q1381" s="253"/>
      <c r="R1381" s="253"/>
      <c r="S1381" s="253"/>
      <c r="T1381" s="254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255" t="s">
        <v>178</v>
      </c>
      <c r="AU1381" s="255" t="s">
        <v>85</v>
      </c>
      <c r="AV1381" s="13" t="s">
        <v>83</v>
      </c>
      <c r="AW1381" s="13" t="s">
        <v>32</v>
      </c>
      <c r="AX1381" s="13" t="s">
        <v>76</v>
      </c>
      <c r="AY1381" s="255" t="s">
        <v>168</v>
      </c>
    </row>
    <row r="1382" s="13" customFormat="1">
      <c r="A1382" s="13"/>
      <c r="B1382" s="246"/>
      <c r="C1382" s="247"/>
      <c r="D1382" s="241" t="s">
        <v>178</v>
      </c>
      <c r="E1382" s="248" t="s">
        <v>1</v>
      </c>
      <c r="F1382" s="249" t="s">
        <v>2314</v>
      </c>
      <c r="G1382" s="247"/>
      <c r="H1382" s="248" t="s">
        <v>1</v>
      </c>
      <c r="I1382" s="250"/>
      <c r="J1382" s="247"/>
      <c r="K1382" s="247"/>
      <c r="L1382" s="251"/>
      <c r="M1382" s="252"/>
      <c r="N1382" s="253"/>
      <c r="O1382" s="253"/>
      <c r="P1382" s="253"/>
      <c r="Q1382" s="253"/>
      <c r="R1382" s="253"/>
      <c r="S1382" s="253"/>
      <c r="T1382" s="254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55" t="s">
        <v>178</v>
      </c>
      <c r="AU1382" s="255" t="s">
        <v>85</v>
      </c>
      <c r="AV1382" s="13" t="s">
        <v>83</v>
      </c>
      <c r="AW1382" s="13" t="s">
        <v>32</v>
      </c>
      <c r="AX1382" s="13" t="s">
        <v>76</v>
      </c>
      <c r="AY1382" s="255" t="s">
        <v>168</v>
      </c>
    </row>
    <row r="1383" s="14" customFormat="1">
      <c r="A1383" s="14"/>
      <c r="B1383" s="256"/>
      <c r="C1383" s="257"/>
      <c r="D1383" s="241" t="s">
        <v>178</v>
      </c>
      <c r="E1383" s="258" t="s">
        <v>1</v>
      </c>
      <c r="F1383" s="259" t="s">
        <v>2315</v>
      </c>
      <c r="G1383" s="257"/>
      <c r="H1383" s="260">
        <v>1000</v>
      </c>
      <c r="I1383" s="261"/>
      <c r="J1383" s="257"/>
      <c r="K1383" s="257"/>
      <c r="L1383" s="262"/>
      <c r="M1383" s="263"/>
      <c r="N1383" s="264"/>
      <c r="O1383" s="264"/>
      <c r="P1383" s="264"/>
      <c r="Q1383" s="264"/>
      <c r="R1383" s="264"/>
      <c r="S1383" s="264"/>
      <c r="T1383" s="265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T1383" s="266" t="s">
        <v>178</v>
      </c>
      <c r="AU1383" s="266" t="s">
        <v>85</v>
      </c>
      <c r="AV1383" s="14" t="s">
        <v>85</v>
      </c>
      <c r="AW1383" s="14" t="s">
        <v>32</v>
      </c>
      <c r="AX1383" s="14" t="s">
        <v>76</v>
      </c>
      <c r="AY1383" s="266" t="s">
        <v>168</v>
      </c>
    </row>
    <row r="1384" s="15" customFormat="1">
      <c r="A1384" s="15"/>
      <c r="B1384" s="267"/>
      <c r="C1384" s="268"/>
      <c r="D1384" s="241" t="s">
        <v>178</v>
      </c>
      <c r="E1384" s="269" t="s">
        <v>1</v>
      </c>
      <c r="F1384" s="270" t="s">
        <v>183</v>
      </c>
      <c r="G1384" s="268"/>
      <c r="H1384" s="271">
        <v>1000</v>
      </c>
      <c r="I1384" s="272"/>
      <c r="J1384" s="268"/>
      <c r="K1384" s="268"/>
      <c r="L1384" s="273"/>
      <c r="M1384" s="274"/>
      <c r="N1384" s="275"/>
      <c r="O1384" s="275"/>
      <c r="P1384" s="275"/>
      <c r="Q1384" s="275"/>
      <c r="R1384" s="275"/>
      <c r="S1384" s="275"/>
      <c r="T1384" s="276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  <c r="AE1384" s="15"/>
      <c r="AT1384" s="277" t="s">
        <v>178</v>
      </c>
      <c r="AU1384" s="277" t="s">
        <v>85</v>
      </c>
      <c r="AV1384" s="15" t="s">
        <v>174</v>
      </c>
      <c r="AW1384" s="15" t="s">
        <v>32</v>
      </c>
      <c r="AX1384" s="15" t="s">
        <v>83</v>
      </c>
      <c r="AY1384" s="277" t="s">
        <v>168</v>
      </c>
    </row>
    <row r="1385" s="2" customFormat="1" ht="16.5" customHeight="1">
      <c r="A1385" s="39"/>
      <c r="B1385" s="40"/>
      <c r="C1385" s="278" t="s">
        <v>2316</v>
      </c>
      <c r="D1385" s="278" t="s">
        <v>242</v>
      </c>
      <c r="E1385" s="279" t="s">
        <v>2317</v>
      </c>
      <c r="F1385" s="280" t="s">
        <v>2318</v>
      </c>
      <c r="G1385" s="281" t="s">
        <v>225</v>
      </c>
      <c r="H1385" s="282">
        <v>1.05</v>
      </c>
      <c r="I1385" s="283"/>
      <c r="J1385" s="284">
        <f>ROUND(I1385*H1385,2)</f>
        <v>0</v>
      </c>
      <c r="K1385" s="280" t="s">
        <v>173</v>
      </c>
      <c r="L1385" s="285"/>
      <c r="M1385" s="286" t="s">
        <v>1</v>
      </c>
      <c r="N1385" s="287" t="s">
        <v>41</v>
      </c>
      <c r="O1385" s="92"/>
      <c r="P1385" s="237">
        <f>O1385*H1385</f>
        <v>0</v>
      </c>
      <c r="Q1385" s="237">
        <v>1</v>
      </c>
      <c r="R1385" s="237">
        <f>Q1385*H1385</f>
        <v>1.05</v>
      </c>
      <c r="S1385" s="237">
        <v>0</v>
      </c>
      <c r="T1385" s="238">
        <f>S1385*H1385</f>
        <v>0</v>
      </c>
      <c r="U1385" s="39"/>
      <c r="V1385" s="39"/>
      <c r="W1385" s="39"/>
      <c r="X1385" s="39"/>
      <c r="Y1385" s="39"/>
      <c r="Z1385" s="39"/>
      <c r="AA1385" s="39"/>
      <c r="AB1385" s="39"/>
      <c r="AC1385" s="39"/>
      <c r="AD1385" s="39"/>
      <c r="AE1385" s="39"/>
      <c r="AR1385" s="239" t="s">
        <v>443</v>
      </c>
      <c r="AT1385" s="239" t="s">
        <v>242</v>
      </c>
      <c r="AU1385" s="239" t="s">
        <v>85</v>
      </c>
      <c r="AY1385" s="18" t="s">
        <v>168</v>
      </c>
      <c r="BE1385" s="240">
        <f>IF(N1385="základní",J1385,0)</f>
        <v>0</v>
      </c>
      <c r="BF1385" s="240">
        <f>IF(N1385="snížená",J1385,0)</f>
        <v>0</v>
      </c>
      <c r="BG1385" s="240">
        <f>IF(N1385="zákl. přenesená",J1385,0)</f>
        <v>0</v>
      </c>
      <c r="BH1385" s="240">
        <f>IF(N1385="sníž. přenesená",J1385,0)</f>
        <v>0</v>
      </c>
      <c r="BI1385" s="240">
        <f>IF(N1385="nulová",J1385,0)</f>
        <v>0</v>
      </c>
      <c r="BJ1385" s="18" t="s">
        <v>83</v>
      </c>
      <c r="BK1385" s="240">
        <f>ROUND(I1385*H1385,2)</f>
        <v>0</v>
      </c>
      <c r="BL1385" s="18" t="s">
        <v>298</v>
      </c>
      <c r="BM1385" s="239" t="s">
        <v>2319</v>
      </c>
    </row>
    <row r="1386" s="2" customFormat="1">
      <c r="A1386" s="39"/>
      <c r="B1386" s="40"/>
      <c r="C1386" s="41"/>
      <c r="D1386" s="241" t="s">
        <v>176</v>
      </c>
      <c r="E1386" s="41"/>
      <c r="F1386" s="242" t="s">
        <v>2320</v>
      </c>
      <c r="G1386" s="41"/>
      <c r="H1386" s="41"/>
      <c r="I1386" s="243"/>
      <c r="J1386" s="41"/>
      <c r="K1386" s="41"/>
      <c r="L1386" s="45"/>
      <c r="M1386" s="244"/>
      <c r="N1386" s="245"/>
      <c r="O1386" s="92"/>
      <c r="P1386" s="92"/>
      <c r="Q1386" s="92"/>
      <c r="R1386" s="92"/>
      <c r="S1386" s="92"/>
      <c r="T1386" s="93"/>
      <c r="U1386" s="39"/>
      <c r="V1386" s="39"/>
      <c r="W1386" s="39"/>
      <c r="X1386" s="39"/>
      <c r="Y1386" s="39"/>
      <c r="Z1386" s="39"/>
      <c r="AA1386" s="39"/>
      <c r="AB1386" s="39"/>
      <c r="AC1386" s="39"/>
      <c r="AD1386" s="39"/>
      <c r="AE1386" s="39"/>
      <c r="AT1386" s="18" t="s">
        <v>176</v>
      </c>
      <c r="AU1386" s="18" t="s">
        <v>85</v>
      </c>
    </row>
    <row r="1387" s="2" customFormat="1">
      <c r="A1387" s="39"/>
      <c r="B1387" s="40"/>
      <c r="C1387" s="41"/>
      <c r="D1387" s="241" t="s">
        <v>914</v>
      </c>
      <c r="E1387" s="41"/>
      <c r="F1387" s="299" t="s">
        <v>2321</v>
      </c>
      <c r="G1387" s="41"/>
      <c r="H1387" s="41"/>
      <c r="I1387" s="243"/>
      <c r="J1387" s="41"/>
      <c r="K1387" s="41"/>
      <c r="L1387" s="45"/>
      <c r="M1387" s="244"/>
      <c r="N1387" s="245"/>
      <c r="O1387" s="92"/>
      <c r="P1387" s="92"/>
      <c r="Q1387" s="92"/>
      <c r="R1387" s="92"/>
      <c r="S1387" s="92"/>
      <c r="T1387" s="93"/>
      <c r="U1387" s="39"/>
      <c r="V1387" s="39"/>
      <c r="W1387" s="39"/>
      <c r="X1387" s="39"/>
      <c r="Y1387" s="39"/>
      <c r="Z1387" s="39"/>
      <c r="AA1387" s="39"/>
      <c r="AB1387" s="39"/>
      <c r="AC1387" s="39"/>
      <c r="AD1387" s="39"/>
      <c r="AE1387" s="39"/>
      <c r="AT1387" s="18" t="s">
        <v>914</v>
      </c>
      <c r="AU1387" s="18" t="s">
        <v>85</v>
      </c>
    </row>
    <row r="1388" s="13" customFormat="1">
      <c r="A1388" s="13"/>
      <c r="B1388" s="246"/>
      <c r="C1388" s="247"/>
      <c r="D1388" s="241" t="s">
        <v>178</v>
      </c>
      <c r="E1388" s="248" t="s">
        <v>1</v>
      </c>
      <c r="F1388" s="249" t="s">
        <v>1089</v>
      </c>
      <c r="G1388" s="247"/>
      <c r="H1388" s="248" t="s">
        <v>1</v>
      </c>
      <c r="I1388" s="250"/>
      <c r="J1388" s="247"/>
      <c r="K1388" s="247"/>
      <c r="L1388" s="251"/>
      <c r="M1388" s="252"/>
      <c r="N1388" s="253"/>
      <c r="O1388" s="253"/>
      <c r="P1388" s="253"/>
      <c r="Q1388" s="253"/>
      <c r="R1388" s="253"/>
      <c r="S1388" s="253"/>
      <c r="T1388" s="254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55" t="s">
        <v>178</v>
      </c>
      <c r="AU1388" s="255" t="s">
        <v>85</v>
      </c>
      <c r="AV1388" s="13" t="s">
        <v>83</v>
      </c>
      <c r="AW1388" s="13" t="s">
        <v>32</v>
      </c>
      <c r="AX1388" s="13" t="s">
        <v>76</v>
      </c>
      <c r="AY1388" s="255" t="s">
        <v>168</v>
      </c>
    </row>
    <row r="1389" s="13" customFormat="1">
      <c r="A1389" s="13"/>
      <c r="B1389" s="246"/>
      <c r="C1389" s="247"/>
      <c r="D1389" s="241" t="s">
        <v>178</v>
      </c>
      <c r="E1389" s="248" t="s">
        <v>1</v>
      </c>
      <c r="F1389" s="249" t="s">
        <v>2314</v>
      </c>
      <c r="G1389" s="247"/>
      <c r="H1389" s="248" t="s">
        <v>1</v>
      </c>
      <c r="I1389" s="250"/>
      <c r="J1389" s="247"/>
      <c r="K1389" s="247"/>
      <c r="L1389" s="251"/>
      <c r="M1389" s="252"/>
      <c r="N1389" s="253"/>
      <c r="O1389" s="253"/>
      <c r="P1389" s="253"/>
      <c r="Q1389" s="253"/>
      <c r="R1389" s="253"/>
      <c r="S1389" s="253"/>
      <c r="T1389" s="254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255" t="s">
        <v>178</v>
      </c>
      <c r="AU1389" s="255" t="s">
        <v>85</v>
      </c>
      <c r="AV1389" s="13" t="s">
        <v>83</v>
      </c>
      <c r="AW1389" s="13" t="s">
        <v>32</v>
      </c>
      <c r="AX1389" s="13" t="s">
        <v>76</v>
      </c>
      <c r="AY1389" s="255" t="s">
        <v>168</v>
      </c>
    </row>
    <row r="1390" s="14" customFormat="1">
      <c r="A1390" s="14"/>
      <c r="B1390" s="256"/>
      <c r="C1390" s="257"/>
      <c r="D1390" s="241" t="s">
        <v>178</v>
      </c>
      <c r="E1390" s="258" t="s">
        <v>1</v>
      </c>
      <c r="F1390" s="259" t="s">
        <v>2322</v>
      </c>
      <c r="G1390" s="257"/>
      <c r="H1390" s="260">
        <v>1</v>
      </c>
      <c r="I1390" s="261"/>
      <c r="J1390" s="257"/>
      <c r="K1390" s="257"/>
      <c r="L1390" s="262"/>
      <c r="M1390" s="263"/>
      <c r="N1390" s="264"/>
      <c r="O1390" s="264"/>
      <c r="P1390" s="264"/>
      <c r="Q1390" s="264"/>
      <c r="R1390" s="264"/>
      <c r="S1390" s="264"/>
      <c r="T1390" s="265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T1390" s="266" t="s">
        <v>178</v>
      </c>
      <c r="AU1390" s="266" t="s">
        <v>85</v>
      </c>
      <c r="AV1390" s="14" t="s">
        <v>85</v>
      </c>
      <c r="AW1390" s="14" t="s">
        <v>32</v>
      </c>
      <c r="AX1390" s="14" t="s">
        <v>76</v>
      </c>
      <c r="AY1390" s="266" t="s">
        <v>168</v>
      </c>
    </row>
    <row r="1391" s="15" customFormat="1">
      <c r="A1391" s="15"/>
      <c r="B1391" s="267"/>
      <c r="C1391" s="268"/>
      <c r="D1391" s="241" t="s">
        <v>178</v>
      </c>
      <c r="E1391" s="269" t="s">
        <v>1</v>
      </c>
      <c r="F1391" s="270" t="s">
        <v>183</v>
      </c>
      <c r="G1391" s="268"/>
      <c r="H1391" s="271">
        <v>1</v>
      </c>
      <c r="I1391" s="272"/>
      <c r="J1391" s="268"/>
      <c r="K1391" s="268"/>
      <c r="L1391" s="273"/>
      <c r="M1391" s="274"/>
      <c r="N1391" s="275"/>
      <c r="O1391" s="275"/>
      <c r="P1391" s="275"/>
      <c r="Q1391" s="275"/>
      <c r="R1391" s="275"/>
      <c r="S1391" s="275"/>
      <c r="T1391" s="276"/>
      <c r="U1391" s="15"/>
      <c r="V1391" s="15"/>
      <c r="W1391" s="15"/>
      <c r="X1391" s="15"/>
      <c r="Y1391" s="15"/>
      <c r="Z1391" s="15"/>
      <c r="AA1391" s="15"/>
      <c r="AB1391" s="15"/>
      <c r="AC1391" s="15"/>
      <c r="AD1391" s="15"/>
      <c r="AE1391" s="15"/>
      <c r="AT1391" s="277" t="s">
        <v>178</v>
      </c>
      <c r="AU1391" s="277" t="s">
        <v>85</v>
      </c>
      <c r="AV1391" s="15" t="s">
        <v>174</v>
      </c>
      <c r="AW1391" s="15" t="s">
        <v>32</v>
      </c>
      <c r="AX1391" s="15" t="s">
        <v>83</v>
      </c>
      <c r="AY1391" s="277" t="s">
        <v>168</v>
      </c>
    </row>
    <row r="1392" s="14" customFormat="1">
      <c r="A1392" s="14"/>
      <c r="B1392" s="256"/>
      <c r="C1392" s="257"/>
      <c r="D1392" s="241" t="s">
        <v>178</v>
      </c>
      <c r="E1392" s="257"/>
      <c r="F1392" s="259" t="s">
        <v>2323</v>
      </c>
      <c r="G1392" s="257"/>
      <c r="H1392" s="260">
        <v>1.05</v>
      </c>
      <c r="I1392" s="261"/>
      <c r="J1392" s="257"/>
      <c r="K1392" s="257"/>
      <c r="L1392" s="262"/>
      <c r="M1392" s="263"/>
      <c r="N1392" s="264"/>
      <c r="O1392" s="264"/>
      <c r="P1392" s="264"/>
      <c r="Q1392" s="264"/>
      <c r="R1392" s="264"/>
      <c r="S1392" s="264"/>
      <c r="T1392" s="265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66" t="s">
        <v>178</v>
      </c>
      <c r="AU1392" s="266" t="s">
        <v>85</v>
      </c>
      <c r="AV1392" s="14" t="s">
        <v>85</v>
      </c>
      <c r="AW1392" s="14" t="s">
        <v>4</v>
      </c>
      <c r="AX1392" s="14" t="s">
        <v>83</v>
      </c>
      <c r="AY1392" s="266" t="s">
        <v>168</v>
      </c>
    </row>
    <row r="1393" s="2" customFormat="1" ht="37.8" customHeight="1">
      <c r="A1393" s="39"/>
      <c r="B1393" s="40"/>
      <c r="C1393" s="228" t="s">
        <v>2324</v>
      </c>
      <c r="D1393" s="228" t="s">
        <v>170</v>
      </c>
      <c r="E1393" s="229" t="s">
        <v>2325</v>
      </c>
      <c r="F1393" s="230" t="s">
        <v>2326</v>
      </c>
      <c r="G1393" s="231" t="s">
        <v>272</v>
      </c>
      <c r="H1393" s="232">
        <v>9.3559999999999999</v>
      </c>
      <c r="I1393" s="233"/>
      <c r="J1393" s="234">
        <f>ROUND(I1393*H1393,2)</f>
        <v>0</v>
      </c>
      <c r="K1393" s="230" t="s">
        <v>1</v>
      </c>
      <c r="L1393" s="45"/>
      <c r="M1393" s="235" t="s">
        <v>1</v>
      </c>
      <c r="N1393" s="236" t="s">
        <v>41</v>
      </c>
      <c r="O1393" s="92"/>
      <c r="P1393" s="237">
        <f>O1393*H1393</f>
        <v>0</v>
      </c>
      <c r="Q1393" s="237">
        <v>0</v>
      </c>
      <c r="R1393" s="237">
        <f>Q1393*H1393</f>
        <v>0</v>
      </c>
      <c r="S1393" s="237">
        <v>0</v>
      </c>
      <c r="T1393" s="238">
        <f>S1393*H1393</f>
        <v>0</v>
      </c>
      <c r="U1393" s="39"/>
      <c r="V1393" s="39"/>
      <c r="W1393" s="39"/>
      <c r="X1393" s="39"/>
      <c r="Y1393" s="39"/>
      <c r="Z1393" s="39"/>
      <c r="AA1393" s="39"/>
      <c r="AB1393" s="39"/>
      <c r="AC1393" s="39"/>
      <c r="AD1393" s="39"/>
      <c r="AE1393" s="39"/>
      <c r="AR1393" s="239" t="s">
        <v>298</v>
      </c>
      <c r="AT1393" s="239" t="s">
        <v>170</v>
      </c>
      <c r="AU1393" s="239" t="s">
        <v>85</v>
      </c>
      <c r="AY1393" s="18" t="s">
        <v>168</v>
      </c>
      <c r="BE1393" s="240">
        <f>IF(N1393="základní",J1393,0)</f>
        <v>0</v>
      </c>
      <c r="BF1393" s="240">
        <f>IF(N1393="snížená",J1393,0)</f>
        <v>0</v>
      </c>
      <c r="BG1393" s="240">
        <f>IF(N1393="zákl. přenesená",J1393,0)</f>
        <v>0</v>
      </c>
      <c r="BH1393" s="240">
        <f>IF(N1393="sníž. přenesená",J1393,0)</f>
        <v>0</v>
      </c>
      <c r="BI1393" s="240">
        <f>IF(N1393="nulová",J1393,0)</f>
        <v>0</v>
      </c>
      <c r="BJ1393" s="18" t="s">
        <v>83</v>
      </c>
      <c r="BK1393" s="240">
        <f>ROUND(I1393*H1393,2)</f>
        <v>0</v>
      </c>
      <c r="BL1393" s="18" t="s">
        <v>298</v>
      </c>
      <c r="BM1393" s="239" t="s">
        <v>2327</v>
      </c>
    </row>
    <row r="1394" s="14" customFormat="1">
      <c r="A1394" s="14"/>
      <c r="B1394" s="256"/>
      <c r="C1394" s="257"/>
      <c r="D1394" s="241" t="s">
        <v>178</v>
      </c>
      <c r="E1394" s="258" t="s">
        <v>1</v>
      </c>
      <c r="F1394" s="259" t="s">
        <v>2328</v>
      </c>
      <c r="G1394" s="257"/>
      <c r="H1394" s="260">
        <v>9.3559999999999999</v>
      </c>
      <c r="I1394" s="261"/>
      <c r="J1394" s="257"/>
      <c r="K1394" s="257"/>
      <c r="L1394" s="262"/>
      <c r="M1394" s="263"/>
      <c r="N1394" s="264"/>
      <c r="O1394" s="264"/>
      <c r="P1394" s="264"/>
      <c r="Q1394" s="264"/>
      <c r="R1394" s="264"/>
      <c r="S1394" s="264"/>
      <c r="T1394" s="265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T1394" s="266" t="s">
        <v>178</v>
      </c>
      <c r="AU1394" s="266" t="s">
        <v>85</v>
      </c>
      <c r="AV1394" s="14" t="s">
        <v>85</v>
      </c>
      <c r="AW1394" s="14" t="s">
        <v>32</v>
      </c>
      <c r="AX1394" s="14" t="s">
        <v>76</v>
      </c>
      <c r="AY1394" s="266" t="s">
        <v>168</v>
      </c>
    </row>
    <row r="1395" s="15" customFormat="1">
      <c r="A1395" s="15"/>
      <c r="B1395" s="267"/>
      <c r="C1395" s="268"/>
      <c r="D1395" s="241" t="s">
        <v>178</v>
      </c>
      <c r="E1395" s="269" t="s">
        <v>1</v>
      </c>
      <c r="F1395" s="270" t="s">
        <v>183</v>
      </c>
      <c r="G1395" s="268"/>
      <c r="H1395" s="271">
        <v>9.3559999999999999</v>
      </c>
      <c r="I1395" s="272"/>
      <c r="J1395" s="268"/>
      <c r="K1395" s="268"/>
      <c r="L1395" s="273"/>
      <c r="M1395" s="274"/>
      <c r="N1395" s="275"/>
      <c r="O1395" s="275"/>
      <c r="P1395" s="275"/>
      <c r="Q1395" s="275"/>
      <c r="R1395" s="275"/>
      <c r="S1395" s="275"/>
      <c r="T1395" s="276"/>
      <c r="U1395" s="15"/>
      <c r="V1395" s="15"/>
      <c r="W1395" s="15"/>
      <c r="X1395" s="15"/>
      <c r="Y1395" s="15"/>
      <c r="Z1395" s="15"/>
      <c r="AA1395" s="15"/>
      <c r="AB1395" s="15"/>
      <c r="AC1395" s="15"/>
      <c r="AD1395" s="15"/>
      <c r="AE1395" s="15"/>
      <c r="AT1395" s="277" t="s">
        <v>178</v>
      </c>
      <c r="AU1395" s="277" t="s">
        <v>85</v>
      </c>
      <c r="AV1395" s="15" t="s">
        <v>174</v>
      </c>
      <c r="AW1395" s="15" t="s">
        <v>32</v>
      </c>
      <c r="AX1395" s="15" t="s">
        <v>83</v>
      </c>
      <c r="AY1395" s="277" t="s">
        <v>168</v>
      </c>
    </row>
    <row r="1396" s="2" customFormat="1" ht="24.15" customHeight="1">
      <c r="A1396" s="39"/>
      <c r="B1396" s="40"/>
      <c r="C1396" s="228" t="s">
        <v>2329</v>
      </c>
      <c r="D1396" s="228" t="s">
        <v>170</v>
      </c>
      <c r="E1396" s="229" t="s">
        <v>2330</v>
      </c>
      <c r="F1396" s="230" t="s">
        <v>2331</v>
      </c>
      <c r="G1396" s="231" t="s">
        <v>1728</v>
      </c>
      <c r="H1396" s="303"/>
      <c r="I1396" s="233"/>
      <c r="J1396" s="234">
        <f>ROUND(I1396*H1396,2)</f>
        <v>0</v>
      </c>
      <c r="K1396" s="230" t="s">
        <v>173</v>
      </c>
      <c r="L1396" s="45"/>
      <c r="M1396" s="235" t="s">
        <v>1</v>
      </c>
      <c r="N1396" s="236" t="s">
        <v>41</v>
      </c>
      <c r="O1396" s="92"/>
      <c r="P1396" s="237">
        <f>O1396*H1396</f>
        <v>0</v>
      </c>
      <c r="Q1396" s="237">
        <v>0</v>
      </c>
      <c r="R1396" s="237">
        <f>Q1396*H1396</f>
        <v>0</v>
      </c>
      <c r="S1396" s="237">
        <v>0</v>
      </c>
      <c r="T1396" s="238">
        <f>S1396*H1396</f>
        <v>0</v>
      </c>
      <c r="U1396" s="39"/>
      <c r="V1396" s="39"/>
      <c r="W1396" s="39"/>
      <c r="X1396" s="39"/>
      <c r="Y1396" s="39"/>
      <c r="Z1396" s="39"/>
      <c r="AA1396" s="39"/>
      <c r="AB1396" s="39"/>
      <c r="AC1396" s="39"/>
      <c r="AD1396" s="39"/>
      <c r="AE1396" s="39"/>
      <c r="AR1396" s="239" t="s">
        <v>298</v>
      </c>
      <c r="AT1396" s="239" t="s">
        <v>170</v>
      </c>
      <c r="AU1396" s="239" t="s">
        <v>85</v>
      </c>
      <c r="AY1396" s="18" t="s">
        <v>168</v>
      </c>
      <c r="BE1396" s="240">
        <f>IF(N1396="základní",J1396,0)</f>
        <v>0</v>
      </c>
      <c r="BF1396" s="240">
        <f>IF(N1396="snížená",J1396,0)</f>
        <v>0</v>
      </c>
      <c r="BG1396" s="240">
        <f>IF(N1396="zákl. přenesená",J1396,0)</f>
        <v>0</v>
      </c>
      <c r="BH1396" s="240">
        <f>IF(N1396="sníž. přenesená",J1396,0)</f>
        <v>0</v>
      </c>
      <c r="BI1396" s="240">
        <f>IF(N1396="nulová",J1396,0)</f>
        <v>0</v>
      </c>
      <c r="BJ1396" s="18" t="s">
        <v>83</v>
      </c>
      <c r="BK1396" s="240">
        <f>ROUND(I1396*H1396,2)</f>
        <v>0</v>
      </c>
      <c r="BL1396" s="18" t="s">
        <v>298</v>
      </c>
      <c r="BM1396" s="239" t="s">
        <v>2332</v>
      </c>
    </row>
    <row r="1397" s="2" customFormat="1">
      <c r="A1397" s="39"/>
      <c r="B1397" s="40"/>
      <c r="C1397" s="41"/>
      <c r="D1397" s="241" t="s">
        <v>176</v>
      </c>
      <c r="E1397" s="41"/>
      <c r="F1397" s="242" t="s">
        <v>2333</v>
      </c>
      <c r="G1397" s="41"/>
      <c r="H1397" s="41"/>
      <c r="I1397" s="243"/>
      <c r="J1397" s="41"/>
      <c r="K1397" s="41"/>
      <c r="L1397" s="45"/>
      <c r="M1397" s="244"/>
      <c r="N1397" s="245"/>
      <c r="O1397" s="92"/>
      <c r="P1397" s="92"/>
      <c r="Q1397" s="92"/>
      <c r="R1397" s="92"/>
      <c r="S1397" s="92"/>
      <c r="T1397" s="93"/>
      <c r="U1397" s="39"/>
      <c r="V1397" s="39"/>
      <c r="W1397" s="39"/>
      <c r="X1397" s="39"/>
      <c r="Y1397" s="39"/>
      <c r="Z1397" s="39"/>
      <c r="AA1397" s="39"/>
      <c r="AB1397" s="39"/>
      <c r="AC1397" s="39"/>
      <c r="AD1397" s="39"/>
      <c r="AE1397" s="39"/>
      <c r="AT1397" s="18" t="s">
        <v>176</v>
      </c>
      <c r="AU1397" s="18" t="s">
        <v>85</v>
      </c>
    </row>
    <row r="1398" s="12" customFormat="1" ht="22.8" customHeight="1">
      <c r="A1398" s="12"/>
      <c r="B1398" s="212"/>
      <c r="C1398" s="213"/>
      <c r="D1398" s="214" t="s">
        <v>75</v>
      </c>
      <c r="E1398" s="226" t="s">
        <v>827</v>
      </c>
      <c r="F1398" s="226" t="s">
        <v>828</v>
      </c>
      <c r="G1398" s="213"/>
      <c r="H1398" s="213"/>
      <c r="I1398" s="216"/>
      <c r="J1398" s="227">
        <f>BK1398</f>
        <v>0</v>
      </c>
      <c r="K1398" s="213"/>
      <c r="L1398" s="218"/>
      <c r="M1398" s="219"/>
      <c r="N1398" s="220"/>
      <c r="O1398" s="220"/>
      <c r="P1398" s="221">
        <f>SUM(P1399:P1493)</f>
        <v>0</v>
      </c>
      <c r="Q1398" s="220"/>
      <c r="R1398" s="221">
        <f>SUM(R1399:R1493)</f>
        <v>3.6810565</v>
      </c>
      <c r="S1398" s="220"/>
      <c r="T1398" s="222">
        <f>SUM(T1399:T1493)</f>
        <v>0</v>
      </c>
      <c r="U1398" s="12"/>
      <c r="V1398" s="12"/>
      <c r="W1398" s="12"/>
      <c r="X1398" s="12"/>
      <c r="Y1398" s="12"/>
      <c r="Z1398" s="12"/>
      <c r="AA1398" s="12"/>
      <c r="AB1398" s="12"/>
      <c r="AC1398" s="12"/>
      <c r="AD1398" s="12"/>
      <c r="AE1398" s="12"/>
      <c r="AR1398" s="223" t="s">
        <v>85</v>
      </c>
      <c r="AT1398" s="224" t="s">
        <v>75</v>
      </c>
      <c r="AU1398" s="224" t="s">
        <v>83</v>
      </c>
      <c r="AY1398" s="223" t="s">
        <v>168</v>
      </c>
      <c r="BK1398" s="225">
        <f>SUM(BK1399:BK1493)</f>
        <v>0</v>
      </c>
    </row>
    <row r="1399" s="2" customFormat="1" ht="16.5" customHeight="1">
      <c r="A1399" s="39"/>
      <c r="B1399" s="40"/>
      <c r="C1399" s="228" t="s">
        <v>2334</v>
      </c>
      <c r="D1399" s="228" t="s">
        <v>170</v>
      </c>
      <c r="E1399" s="229" t="s">
        <v>2335</v>
      </c>
      <c r="F1399" s="230" t="s">
        <v>2336</v>
      </c>
      <c r="G1399" s="231" t="s">
        <v>114</v>
      </c>
      <c r="H1399" s="232">
        <v>108.53</v>
      </c>
      <c r="I1399" s="233"/>
      <c r="J1399" s="234">
        <f>ROUND(I1399*H1399,2)</f>
        <v>0</v>
      </c>
      <c r="K1399" s="230" t="s">
        <v>173</v>
      </c>
      <c r="L1399" s="45"/>
      <c r="M1399" s="235" t="s">
        <v>1</v>
      </c>
      <c r="N1399" s="236" t="s">
        <v>41</v>
      </c>
      <c r="O1399" s="92"/>
      <c r="P1399" s="237">
        <f>O1399*H1399</f>
        <v>0</v>
      </c>
      <c r="Q1399" s="237">
        <v>0</v>
      </c>
      <c r="R1399" s="237">
        <f>Q1399*H1399</f>
        <v>0</v>
      </c>
      <c r="S1399" s="237">
        <v>0</v>
      </c>
      <c r="T1399" s="238">
        <f>S1399*H1399</f>
        <v>0</v>
      </c>
      <c r="U1399" s="39"/>
      <c r="V1399" s="39"/>
      <c r="W1399" s="39"/>
      <c r="X1399" s="39"/>
      <c r="Y1399" s="39"/>
      <c r="Z1399" s="39"/>
      <c r="AA1399" s="39"/>
      <c r="AB1399" s="39"/>
      <c r="AC1399" s="39"/>
      <c r="AD1399" s="39"/>
      <c r="AE1399" s="39"/>
      <c r="AR1399" s="239" t="s">
        <v>298</v>
      </c>
      <c r="AT1399" s="239" t="s">
        <v>170</v>
      </c>
      <c r="AU1399" s="239" t="s">
        <v>85</v>
      </c>
      <c r="AY1399" s="18" t="s">
        <v>168</v>
      </c>
      <c r="BE1399" s="240">
        <f>IF(N1399="základní",J1399,0)</f>
        <v>0</v>
      </c>
      <c r="BF1399" s="240">
        <f>IF(N1399="snížená",J1399,0)</f>
        <v>0</v>
      </c>
      <c r="BG1399" s="240">
        <f>IF(N1399="zákl. přenesená",J1399,0)</f>
        <v>0</v>
      </c>
      <c r="BH1399" s="240">
        <f>IF(N1399="sníž. přenesená",J1399,0)</f>
        <v>0</v>
      </c>
      <c r="BI1399" s="240">
        <f>IF(N1399="nulová",J1399,0)</f>
        <v>0</v>
      </c>
      <c r="BJ1399" s="18" t="s">
        <v>83</v>
      </c>
      <c r="BK1399" s="240">
        <f>ROUND(I1399*H1399,2)</f>
        <v>0</v>
      </c>
      <c r="BL1399" s="18" t="s">
        <v>298</v>
      </c>
      <c r="BM1399" s="239" t="s">
        <v>2337</v>
      </c>
    </row>
    <row r="1400" s="2" customFormat="1">
      <c r="A1400" s="39"/>
      <c r="B1400" s="40"/>
      <c r="C1400" s="41"/>
      <c r="D1400" s="241" t="s">
        <v>176</v>
      </c>
      <c r="E1400" s="41"/>
      <c r="F1400" s="242" t="s">
        <v>2336</v>
      </c>
      <c r="G1400" s="41"/>
      <c r="H1400" s="41"/>
      <c r="I1400" s="243"/>
      <c r="J1400" s="41"/>
      <c r="K1400" s="41"/>
      <c r="L1400" s="45"/>
      <c r="M1400" s="244"/>
      <c r="N1400" s="245"/>
      <c r="O1400" s="92"/>
      <c r="P1400" s="92"/>
      <c r="Q1400" s="92"/>
      <c r="R1400" s="92"/>
      <c r="S1400" s="92"/>
      <c r="T1400" s="93"/>
      <c r="U1400" s="39"/>
      <c r="V1400" s="39"/>
      <c r="W1400" s="39"/>
      <c r="X1400" s="39"/>
      <c r="Y1400" s="39"/>
      <c r="Z1400" s="39"/>
      <c r="AA1400" s="39"/>
      <c r="AB1400" s="39"/>
      <c r="AC1400" s="39"/>
      <c r="AD1400" s="39"/>
      <c r="AE1400" s="39"/>
      <c r="AT1400" s="18" t="s">
        <v>176</v>
      </c>
      <c r="AU1400" s="18" t="s">
        <v>85</v>
      </c>
    </row>
    <row r="1401" s="2" customFormat="1" ht="16.5" customHeight="1">
      <c r="A1401" s="39"/>
      <c r="B1401" s="40"/>
      <c r="C1401" s="228" t="s">
        <v>2338</v>
      </c>
      <c r="D1401" s="228" t="s">
        <v>170</v>
      </c>
      <c r="E1401" s="229" t="s">
        <v>2339</v>
      </c>
      <c r="F1401" s="230" t="s">
        <v>2340</v>
      </c>
      <c r="G1401" s="231" t="s">
        <v>114</v>
      </c>
      <c r="H1401" s="232">
        <v>108.53</v>
      </c>
      <c r="I1401" s="233"/>
      <c r="J1401" s="234">
        <f>ROUND(I1401*H1401,2)</f>
        <v>0</v>
      </c>
      <c r="K1401" s="230" t="s">
        <v>173</v>
      </c>
      <c r="L1401" s="45"/>
      <c r="M1401" s="235" t="s">
        <v>1</v>
      </c>
      <c r="N1401" s="236" t="s">
        <v>41</v>
      </c>
      <c r="O1401" s="92"/>
      <c r="P1401" s="237">
        <f>O1401*H1401</f>
        <v>0</v>
      </c>
      <c r="Q1401" s="237">
        <v>0.00029999999999999997</v>
      </c>
      <c r="R1401" s="237">
        <f>Q1401*H1401</f>
        <v>0.032558999999999998</v>
      </c>
      <c r="S1401" s="237">
        <v>0</v>
      </c>
      <c r="T1401" s="238">
        <f>S1401*H1401</f>
        <v>0</v>
      </c>
      <c r="U1401" s="39"/>
      <c r="V1401" s="39"/>
      <c r="W1401" s="39"/>
      <c r="X1401" s="39"/>
      <c r="Y1401" s="39"/>
      <c r="Z1401" s="39"/>
      <c r="AA1401" s="39"/>
      <c r="AB1401" s="39"/>
      <c r="AC1401" s="39"/>
      <c r="AD1401" s="39"/>
      <c r="AE1401" s="39"/>
      <c r="AR1401" s="239" t="s">
        <v>298</v>
      </c>
      <c r="AT1401" s="239" t="s">
        <v>170</v>
      </c>
      <c r="AU1401" s="239" t="s">
        <v>85</v>
      </c>
      <c r="AY1401" s="18" t="s">
        <v>168</v>
      </c>
      <c r="BE1401" s="240">
        <f>IF(N1401="základní",J1401,0)</f>
        <v>0</v>
      </c>
      <c r="BF1401" s="240">
        <f>IF(N1401="snížená",J1401,0)</f>
        <v>0</v>
      </c>
      <c r="BG1401" s="240">
        <f>IF(N1401="zákl. přenesená",J1401,0)</f>
        <v>0</v>
      </c>
      <c r="BH1401" s="240">
        <f>IF(N1401="sníž. přenesená",J1401,0)</f>
        <v>0</v>
      </c>
      <c r="BI1401" s="240">
        <f>IF(N1401="nulová",J1401,0)</f>
        <v>0</v>
      </c>
      <c r="BJ1401" s="18" t="s">
        <v>83</v>
      </c>
      <c r="BK1401" s="240">
        <f>ROUND(I1401*H1401,2)</f>
        <v>0</v>
      </c>
      <c r="BL1401" s="18" t="s">
        <v>298</v>
      </c>
      <c r="BM1401" s="239" t="s">
        <v>2341</v>
      </c>
    </row>
    <row r="1402" s="2" customFormat="1">
      <c r="A1402" s="39"/>
      <c r="B1402" s="40"/>
      <c r="C1402" s="41"/>
      <c r="D1402" s="241" t="s">
        <v>176</v>
      </c>
      <c r="E1402" s="41"/>
      <c r="F1402" s="242" t="s">
        <v>2340</v>
      </c>
      <c r="G1402" s="41"/>
      <c r="H1402" s="41"/>
      <c r="I1402" s="243"/>
      <c r="J1402" s="41"/>
      <c r="K1402" s="41"/>
      <c r="L1402" s="45"/>
      <c r="M1402" s="244"/>
      <c r="N1402" s="245"/>
      <c r="O1402" s="92"/>
      <c r="P1402" s="92"/>
      <c r="Q1402" s="92"/>
      <c r="R1402" s="92"/>
      <c r="S1402" s="92"/>
      <c r="T1402" s="93"/>
      <c r="U1402" s="39"/>
      <c r="V1402" s="39"/>
      <c r="W1402" s="39"/>
      <c r="X1402" s="39"/>
      <c r="Y1402" s="39"/>
      <c r="Z1402" s="39"/>
      <c r="AA1402" s="39"/>
      <c r="AB1402" s="39"/>
      <c r="AC1402" s="39"/>
      <c r="AD1402" s="39"/>
      <c r="AE1402" s="39"/>
      <c r="AT1402" s="18" t="s">
        <v>176</v>
      </c>
      <c r="AU1402" s="18" t="s">
        <v>85</v>
      </c>
    </row>
    <row r="1403" s="14" customFormat="1">
      <c r="A1403" s="14"/>
      <c r="B1403" s="256"/>
      <c r="C1403" s="257"/>
      <c r="D1403" s="241" t="s">
        <v>178</v>
      </c>
      <c r="E1403" s="258" t="s">
        <v>1</v>
      </c>
      <c r="F1403" s="259" t="s">
        <v>1945</v>
      </c>
      <c r="G1403" s="257"/>
      <c r="H1403" s="260">
        <v>19.800000000000001</v>
      </c>
      <c r="I1403" s="261"/>
      <c r="J1403" s="257"/>
      <c r="K1403" s="257"/>
      <c r="L1403" s="262"/>
      <c r="M1403" s="263"/>
      <c r="N1403" s="264"/>
      <c r="O1403" s="264"/>
      <c r="P1403" s="264"/>
      <c r="Q1403" s="264"/>
      <c r="R1403" s="264"/>
      <c r="S1403" s="264"/>
      <c r="T1403" s="265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66" t="s">
        <v>178</v>
      </c>
      <c r="AU1403" s="266" t="s">
        <v>85</v>
      </c>
      <c r="AV1403" s="14" t="s">
        <v>85</v>
      </c>
      <c r="AW1403" s="14" t="s">
        <v>32</v>
      </c>
      <c r="AX1403" s="14" t="s">
        <v>76</v>
      </c>
      <c r="AY1403" s="266" t="s">
        <v>168</v>
      </c>
    </row>
    <row r="1404" s="14" customFormat="1">
      <c r="A1404" s="14"/>
      <c r="B1404" s="256"/>
      <c r="C1404" s="257"/>
      <c r="D1404" s="241" t="s">
        <v>178</v>
      </c>
      <c r="E1404" s="258" t="s">
        <v>1</v>
      </c>
      <c r="F1404" s="259" t="s">
        <v>1946</v>
      </c>
      <c r="G1404" s="257"/>
      <c r="H1404" s="260">
        <v>8.3200000000000003</v>
      </c>
      <c r="I1404" s="261"/>
      <c r="J1404" s="257"/>
      <c r="K1404" s="257"/>
      <c r="L1404" s="262"/>
      <c r="M1404" s="263"/>
      <c r="N1404" s="264"/>
      <c r="O1404" s="264"/>
      <c r="P1404" s="264"/>
      <c r="Q1404" s="264"/>
      <c r="R1404" s="264"/>
      <c r="S1404" s="264"/>
      <c r="T1404" s="265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66" t="s">
        <v>178</v>
      </c>
      <c r="AU1404" s="266" t="s">
        <v>85</v>
      </c>
      <c r="AV1404" s="14" t="s">
        <v>85</v>
      </c>
      <c r="AW1404" s="14" t="s">
        <v>32</v>
      </c>
      <c r="AX1404" s="14" t="s">
        <v>76</v>
      </c>
      <c r="AY1404" s="266" t="s">
        <v>168</v>
      </c>
    </row>
    <row r="1405" s="14" customFormat="1">
      <c r="A1405" s="14"/>
      <c r="B1405" s="256"/>
      <c r="C1405" s="257"/>
      <c r="D1405" s="241" t="s">
        <v>178</v>
      </c>
      <c r="E1405" s="258" t="s">
        <v>1</v>
      </c>
      <c r="F1405" s="259" t="s">
        <v>1980</v>
      </c>
      <c r="G1405" s="257"/>
      <c r="H1405" s="260">
        <v>5.2800000000000002</v>
      </c>
      <c r="I1405" s="261"/>
      <c r="J1405" s="257"/>
      <c r="K1405" s="257"/>
      <c r="L1405" s="262"/>
      <c r="M1405" s="263"/>
      <c r="N1405" s="264"/>
      <c r="O1405" s="264"/>
      <c r="P1405" s="264"/>
      <c r="Q1405" s="264"/>
      <c r="R1405" s="264"/>
      <c r="S1405" s="264"/>
      <c r="T1405" s="265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66" t="s">
        <v>178</v>
      </c>
      <c r="AU1405" s="266" t="s">
        <v>85</v>
      </c>
      <c r="AV1405" s="14" t="s">
        <v>85</v>
      </c>
      <c r="AW1405" s="14" t="s">
        <v>32</v>
      </c>
      <c r="AX1405" s="14" t="s">
        <v>76</v>
      </c>
      <c r="AY1405" s="266" t="s">
        <v>168</v>
      </c>
    </row>
    <row r="1406" s="14" customFormat="1">
      <c r="A1406" s="14"/>
      <c r="B1406" s="256"/>
      <c r="C1406" s="257"/>
      <c r="D1406" s="241" t="s">
        <v>178</v>
      </c>
      <c r="E1406" s="258" t="s">
        <v>1</v>
      </c>
      <c r="F1406" s="259" t="s">
        <v>1948</v>
      </c>
      <c r="G1406" s="257"/>
      <c r="H1406" s="260">
        <v>7.5899999999999999</v>
      </c>
      <c r="I1406" s="261"/>
      <c r="J1406" s="257"/>
      <c r="K1406" s="257"/>
      <c r="L1406" s="262"/>
      <c r="M1406" s="263"/>
      <c r="N1406" s="264"/>
      <c r="O1406" s="264"/>
      <c r="P1406" s="264"/>
      <c r="Q1406" s="264"/>
      <c r="R1406" s="264"/>
      <c r="S1406" s="264"/>
      <c r="T1406" s="265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66" t="s">
        <v>178</v>
      </c>
      <c r="AU1406" s="266" t="s">
        <v>85</v>
      </c>
      <c r="AV1406" s="14" t="s">
        <v>85</v>
      </c>
      <c r="AW1406" s="14" t="s">
        <v>32</v>
      </c>
      <c r="AX1406" s="14" t="s">
        <v>76</v>
      </c>
      <c r="AY1406" s="266" t="s">
        <v>168</v>
      </c>
    </row>
    <row r="1407" s="14" customFormat="1">
      <c r="A1407" s="14"/>
      <c r="B1407" s="256"/>
      <c r="C1407" s="257"/>
      <c r="D1407" s="241" t="s">
        <v>178</v>
      </c>
      <c r="E1407" s="258" t="s">
        <v>1</v>
      </c>
      <c r="F1407" s="259" t="s">
        <v>1950</v>
      </c>
      <c r="G1407" s="257"/>
      <c r="H1407" s="260">
        <v>2.1600000000000001</v>
      </c>
      <c r="I1407" s="261"/>
      <c r="J1407" s="257"/>
      <c r="K1407" s="257"/>
      <c r="L1407" s="262"/>
      <c r="M1407" s="263"/>
      <c r="N1407" s="264"/>
      <c r="O1407" s="264"/>
      <c r="P1407" s="264"/>
      <c r="Q1407" s="264"/>
      <c r="R1407" s="264"/>
      <c r="S1407" s="264"/>
      <c r="T1407" s="265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66" t="s">
        <v>178</v>
      </c>
      <c r="AU1407" s="266" t="s">
        <v>85</v>
      </c>
      <c r="AV1407" s="14" t="s">
        <v>85</v>
      </c>
      <c r="AW1407" s="14" t="s">
        <v>32</v>
      </c>
      <c r="AX1407" s="14" t="s">
        <v>76</v>
      </c>
      <c r="AY1407" s="266" t="s">
        <v>168</v>
      </c>
    </row>
    <row r="1408" s="14" customFormat="1">
      <c r="A1408" s="14"/>
      <c r="B1408" s="256"/>
      <c r="C1408" s="257"/>
      <c r="D1408" s="241" t="s">
        <v>178</v>
      </c>
      <c r="E1408" s="258" t="s">
        <v>1</v>
      </c>
      <c r="F1408" s="259" t="s">
        <v>1953</v>
      </c>
      <c r="G1408" s="257"/>
      <c r="H1408" s="260">
        <v>10.960000000000001</v>
      </c>
      <c r="I1408" s="261"/>
      <c r="J1408" s="257"/>
      <c r="K1408" s="257"/>
      <c r="L1408" s="262"/>
      <c r="M1408" s="263"/>
      <c r="N1408" s="264"/>
      <c r="O1408" s="264"/>
      <c r="P1408" s="264"/>
      <c r="Q1408" s="264"/>
      <c r="R1408" s="264"/>
      <c r="S1408" s="264"/>
      <c r="T1408" s="265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66" t="s">
        <v>178</v>
      </c>
      <c r="AU1408" s="266" t="s">
        <v>85</v>
      </c>
      <c r="AV1408" s="14" t="s">
        <v>85</v>
      </c>
      <c r="AW1408" s="14" t="s">
        <v>32</v>
      </c>
      <c r="AX1408" s="14" t="s">
        <v>76</v>
      </c>
      <c r="AY1408" s="266" t="s">
        <v>168</v>
      </c>
    </row>
    <row r="1409" s="14" customFormat="1">
      <c r="A1409" s="14"/>
      <c r="B1409" s="256"/>
      <c r="C1409" s="257"/>
      <c r="D1409" s="241" t="s">
        <v>178</v>
      </c>
      <c r="E1409" s="258" t="s">
        <v>1</v>
      </c>
      <c r="F1409" s="259" t="s">
        <v>1961</v>
      </c>
      <c r="G1409" s="257"/>
      <c r="H1409" s="260">
        <v>2.2799999999999998</v>
      </c>
      <c r="I1409" s="261"/>
      <c r="J1409" s="257"/>
      <c r="K1409" s="257"/>
      <c r="L1409" s="262"/>
      <c r="M1409" s="263"/>
      <c r="N1409" s="264"/>
      <c r="O1409" s="264"/>
      <c r="P1409" s="264"/>
      <c r="Q1409" s="264"/>
      <c r="R1409" s="264"/>
      <c r="S1409" s="264"/>
      <c r="T1409" s="265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66" t="s">
        <v>178</v>
      </c>
      <c r="AU1409" s="266" t="s">
        <v>85</v>
      </c>
      <c r="AV1409" s="14" t="s">
        <v>85</v>
      </c>
      <c r="AW1409" s="14" t="s">
        <v>32</v>
      </c>
      <c r="AX1409" s="14" t="s">
        <v>76</v>
      </c>
      <c r="AY1409" s="266" t="s">
        <v>168</v>
      </c>
    </row>
    <row r="1410" s="14" customFormat="1">
      <c r="A1410" s="14"/>
      <c r="B1410" s="256"/>
      <c r="C1410" s="257"/>
      <c r="D1410" s="241" t="s">
        <v>178</v>
      </c>
      <c r="E1410" s="258" t="s">
        <v>1</v>
      </c>
      <c r="F1410" s="259" t="s">
        <v>1962</v>
      </c>
      <c r="G1410" s="257"/>
      <c r="H1410" s="260">
        <v>2.25</v>
      </c>
      <c r="I1410" s="261"/>
      <c r="J1410" s="257"/>
      <c r="K1410" s="257"/>
      <c r="L1410" s="262"/>
      <c r="M1410" s="263"/>
      <c r="N1410" s="264"/>
      <c r="O1410" s="264"/>
      <c r="P1410" s="264"/>
      <c r="Q1410" s="264"/>
      <c r="R1410" s="264"/>
      <c r="S1410" s="264"/>
      <c r="T1410" s="265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T1410" s="266" t="s">
        <v>178</v>
      </c>
      <c r="AU1410" s="266" t="s">
        <v>85</v>
      </c>
      <c r="AV1410" s="14" t="s">
        <v>85</v>
      </c>
      <c r="AW1410" s="14" t="s">
        <v>32</v>
      </c>
      <c r="AX1410" s="14" t="s">
        <v>76</v>
      </c>
      <c r="AY1410" s="266" t="s">
        <v>168</v>
      </c>
    </row>
    <row r="1411" s="14" customFormat="1">
      <c r="A1411" s="14"/>
      <c r="B1411" s="256"/>
      <c r="C1411" s="257"/>
      <c r="D1411" s="241" t="s">
        <v>178</v>
      </c>
      <c r="E1411" s="258" t="s">
        <v>1</v>
      </c>
      <c r="F1411" s="259" t="s">
        <v>1963</v>
      </c>
      <c r="G1411" s="257"/>
      <c r="H1411" s="260">
        <v>11.5</v>
      </c>
      <c r="I1411" s="261"/>
      <c r="J1411" s="257"/>
      <c r="K1411" s="257"/>
      <c r="L1411" s="262"/>
      <c r="M1411" s="263"/>
      <c r="N1411" s="264"/>
      <c r="O1411" s="264"/>
      <c r="P1411" s="264"/>
      <c r="Q1411" s="264"/>
      <c r="R1411" s="264"/>
      <c r="S1411" s="264"/>
      <c r="T1411" s="265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66" t="s">
        <v>178</v>
      </c>
      <c r="AU1411" s="266" t="s">
        <v>85</v>
      </c>
      <c r="AV1411" s="14" t="s">
        <v>85</v>
      </c>
      <c r="AW1411" s="14" t="s">
        <v>32</v>
      </c>
      <c r="AX1411" s="14" t="s">
        <v>76</v>
      </c>
      <c r="AY1411" s="266" t="s">
        <v>168</v>
      </c>
    </row>
    <row r="1412" s="14" customFormat="1">
      <c r="A1412" s="14"/>
      <c r="B1412" s="256"/>
      <c r="C1412" s="257"/>
      <c r="D1412" s="241" t="s">
        <v>178</v>
      </c>
      <c r="E1412" s="258" t="s">
        <v>1</v>
      </c>
      <c r="F1412" s="259" t="s">
        <v>1964</v>
      </c>
      <c r="G1412" s="257"/>
      <c r="H1412" s="260">
        <v>3.2400000000000002</v>
      </c>
      <c r="I1412" s="261"/>
      <c r="J1412" s="257"/>
      <c r="K1412" s="257"/>
      <c r="L1412" s="262"/>
      <c r="M1412" s="263"/>
      <c r="N1412" s="264"/>
      <c r="O1412" s="264"/>
      <c r="P1412" s="264"/>
      <c r="Q1412" s="264"/>
      <c r="R1412" s="264"/>
      <c r="S1412" s="264"/>
      <c r="T1412" s="265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66" t="s">
        <v>178</v>
      </c>
      <c r="AU1412" s="266" t="s">
        <v>85</v>
      </c>
      <c r="AV1412" s="14" t="s">
        <v>85</v>
      </c>
      <c r="AW1412" s="14" t="s">
        <v>32</v>
      </c>
      <c r="AX1412" s="14" t="s">
        <v>76</v>
      </c>
      <c r="AY1412" s="266" t="s">
        <v>168</v>
      </c>
    </row>
    <row r="1413" s="14" customFormat="1">
      <c r="A1413" s="14"/>
      <c r="B1413" s="256"/>
      <c r="C1413" s="257"/>
      <c r="D1413" s="241" t="s">
        <v>178</v>
      </c>
      <c r="E1413" s="258" t="s">
        <v>1</v>
      </c>
      <c r="F1413" s="259" t="s">
        <v>1965</v>
      </c>
      <c r="G1413" s="257"/>
      <c r="H1413" s="260">
        <v>8.4900000000000002</v>
      </c>
      <c r="I1413" s="261"/>
      <c r="J1413" s="257"/>
      <c r="K1413" s="257"/>
      <c r="L1413" s="262"/>
      <c r="M1413" s="263"/>
      <c r="N1413" s="264"/>
      <c r="O1413" s="264"/>
      <c r="P1413" s="264"/>
      <c r="Q1413" s="264"/>
      <c r="R1413" s="264"/>
      <c r="S1413" s="264"/>
      <c r="T1413" s="265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66" t="s">
        <v>178</v>
      </c>
      <c r="AU1413" s="266" t="s">
        <v>85</v>
      </c>
      <c r="AV1413" s="14" t="s">
        <v>85</v>
      </c>
      <c r="AW1413" s="14" t="s">
        <v>32</v>
      </c>
      <c r="AX1413" s="14" t="s">
        <v>76</v>
      </c>
      <c r="AY1413" s="266" t="s">
        <v>168</v>
      </c>
    </row>
    <row r="1414" s="14" customFormat="1">
      <c r="A1414" s="14"/>
      <c r="B1414" s="256"/>
      <c r="C1414" s="257"/>
      <c r="D1414" s="241" t="s">
        <v>178</v>
      </c>
      <c r="E1414" s="258" t="s">
        <v>1</v>
      </c>
      <c r="F1414" s="259" t="s">
        <v>1966</v>
      </c>
      <c r="G1414" s="257"/>
      <c r="H1414" s="260">
        <v>8</v>
      </c>
      <c r="I1414" s="261"/>
      <c r="J1414" s="257"/>
      <c r="K1414" s="257"/>
      <c r="L1414" s="262"/>
      <c r="M1414" s="263"/>
      <c r="N1414" s="264"/>
      <c r="O1414" s="264"/>
      <c r="P1414" s="264"/>
      <c r="Q1414" s="264"/>
      <c r="R1414" s="264"/>
      <c r="S1414" s="264"/>
      <c r="T1414" s="265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66" t="s">
        <v>178</v>
      </c>
      <c r="AU1414" s="266" t="s">
        <v>85</v>
      </c>
      <c r="AV1414" s="14" t="s">
        <v>85</v>
      </c>
      <c r="AW1414" s="14" t="s">
        <v>32</v>
      </c>
      <c r="AX1414" s="14" t="s">
        <v>76</v>
      </c>
      <c r="AY1414" s="266" t="s">
        <v>168</v>
      </c>
    </row>
    <row r="1415" s="14" customFormat="1">
      <c r="A1415" s="14"/>
      <c r="B1415" s="256"/>
      <c r="C1415" s="257"/>
      <c r="D1415" s="241" t="s">
        <v>178</v>
      </c>
      <c r="E1415" s="258" t="s">
        <v>1</v>
      </c>
      <c r="F1415" s="259" t="s">
        <v>1981</v>
      </c>
      <c r="G1415" s="257"/>
      <c r="H1415" s="260">
        <v>2.6000000000000001</v>
      </c>
      <c r="I1415" s="261"/>
      <c r="J1415" s="257"/>
      <c r="K1415" s="257"/>
      <c r="L1415" s="262"/>
      <c r="M1415" s="263"/>
      <c r="N1415" s="264"/>
      <c r="O1415" s="264"/>
      <c r="P1415" s="264"/>
      <c r="Q1415" s="264"/>
      <c r="R1415" s="264"/>
      <c r="S1415" s="264"/>
      <c r="T1415" s="265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T1415" s="266" t="s">
        <v>178</v>
      </c>
      <c r="AU1415" s="266" t="s">
        <v>85</v>
      </c>
      <c r="AV1415" s="14" t="s">
        <v>85</v>
      </c>
      <c r="AW1415" s="14" t="s">
        <v>32</v>
      </c>
      <c r="AX1415" s="14" t="s">
        <v>76</v>
      </c>
      <c r="AY1415" s="266" t="s">
        <v>168</v>
      </c>
    </row>
    <row r="1416" s="14" customFormat="1">
      <c r="A1416" s="14"/>
      <c r="B1416" s="256"/>
      <c r="C1416" s="257"/>
      <c r="D1416" s="241" t="s">
        <v>178</v>
      </c>
      <c r="E1416" s="258" t="s">
        <v>1</v>
      </c>
      <c r="F1416" s="259" t="s">
        <v>1982</v>
      </c>
      <c r="G1416" s="257"/>
      <c r="H1416" s="260">
        <v>2.6000000000000001</v>
      </c>
      <c r="I1416" s="261"/>
      <c r="J1416" s="257"/>
      <c r="K1416" s="257"/>
      <c r="L1416" s="262"/>
      <c r="M1416" s="263"/>
      <c r="N1416" s="264"/>
      <c r="O1416" s="264"/>
      <c r="P1416" s="264"/>
      <c r="Q1416" s="264"/>
      <c r="R1416" s="264"/>
      <c r="S1416" s="264"/>
      <c r="T1416" s="265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66" t="s">
        <v>178</v>
      </c>
      <c r="AU1416" s="266" t="s">
        <v>85</v>
      </c>
      <c r="AV1416" s="14" t="s">
        <v>85</v>
      </c>
      <c r="AW1416" s="14" t="s">
        <v>32</v>
      </c>
      <c r="AX1416" s="14" t="s">
        <v>76</v>
      </c>
      <c r="AY1416" s="266" t="s">
        <v>168</v>
      </c>
    </row>
    <row r="1417" s="14" customFormat="1">
      <c r="A1417" s="14"/>
      <c r="B1417" s="256"/>
      <c r="C1417" s="257"/>
      <c r="D1417" s="241" t="s">
        <v>178</v>
      </c>
      <c r="E1417" s="258" t="s">
        <v>1</v>
      </c>
      <c r="F1417" s="259" t="s">
        <v>1969</v>
      </c>
      <c r="G1417" s="257"/>
      <c r="H1417" s="260">
        <v>8</v>
      </c>
      <c r="I1417" s="261"/>
      <c r="J1417" s="257"/>
      <c r="K1417" s="257"/>
      <c r="L1417" s="262"/>
      <c r="M1417" s="263"/>
      <c r="N1417" s="264"/>
      <c r="O1417" s="264"/>
      <c r="P1417" s="264"/>
      <c r="Q1417" s="264"/>
      <c r="R1417" s="264"/>
      <c r="S1417" s="264"/>
      <c r="T1417" s="265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T1417" s="266" t="s">
        <v>178</v>
      </c>
      <c r="AU1417" s="266" t="s">
        <v>85</v>
      </c>
      <c r="AV1417" s="14" t="s">
        <v>85</v>
      </c>
      <c r="AW1417" s="14" t="s">
        <v>32</v>
      </c>
      <c r="AX1417" s="14" t="s">
        <v>76</v>
      </c>
      <c r="AY1417" s="266" t="s">
        <v>168</v>
      </c>
    </row>
    <row r="1418" s="14" customFormat="1">
      <c r="A1418" s="14"/>
      <c r="B1418" s="256"/>
      <c r="C1418" s="257"/>
      <c r="D1418" s="241" t="s">
        <v>178</v>
      </c>
      <c r="E1418" s="258" t="s">
        <v>1</v>
      </c>
      <c r="F1418" s="259" t="s">
        <v>1970</v>
      </c>
      <c r="G1418" s="257"/>
      <c r="H1418" s="260">
        <v>2.73</v>
      </c>
      <c r="I1418" s="261"/>
      <c r="J1418" s="257"/>
      <c r="K1418" s="257"/>
      <c r="L1418" s="262"/>
      <c r="M1418" s="263"/>
      <c r="N1418" s="264"/>
      <c r="O1418" s="264"/>
      <c r="P1418" s="264"/>
      <c r="Q1418" s="264"/>
      <c r="R1418" s="264"/>
      <c r="S1418" s="264"/>
      <c r="T1418" s="265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66" t="s">
        <v>178</v>
      </c>
      <c r="AU1418" s="266" t="s">
        <v>85</v>
      </c>
      <c r="AV1418" s="14" t="s">
        <v>85</v>
      </c>
      <c r="AW1418" s="14" t="s">
        <v>32</v>
      </c>
      <c r="AX1418" s="14" t="s">
        <v>76</v>
      </c>
      <c r="AY1418" s="266" t="s">
        <v>168</v>
      </c>
    </row>
    <row r="1419" s="14" customFormat="1">
      <c r="A1419" s="14"/>
      <c r="B1419" s="256"/>
      <c r="C1419" s="257"/>
      <c r="D1419" s="241" t="s">
        <v>178</v>
      </c>
      <c r="E1419" s="258" t="s">
        <v>1</v>
      </c>
      <c r="F1419" s="259" t="s">
        <v>1971</v>
      </c>
      <c r="G1419" s="257"/>
      <c r="H1419" s="260">
        <v>2.73</v>
      </c>
      <c r="I1419" s="261"/>
      <c r="J1419" s="257"/>
      <c r="K1419" s="257"/>
      <c r="L1419" s="262"/>
      <c r="M1419" s="263"/>
      <c r="N1419" s="264"/>
      <c r="O1419" s="264"/>
      <c r="P1419" s="264"/>
      <c r="Q1419" s="264"/>
      <c r="R1419" s="264"/>
      <c r="S1419" s="264"/>
      <c r="T1419" s="265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T1419" s="266" t="s">
        <v>178</v>
      </c>
      <c r="AU1419" s="266" t="s">
        <v>85</v>
      </c>
      <c r="AV1419" s="14" t="s">
        <v>85</v>
      </c>
      <c r="AW1419" s="14" t="s">
        <v>32</v>
      </c>
      <c r="AX1419" s="14" t="s">
        <v>76</v>
      </c>
      <c r="AY1419" s="266" t="s">
        <v>168</v>
      </c>
    </row>
    <row r="1420" s="15" customFormat="1">
      <c r="A1420" s="15"/>
      <c r="B1420" s="267"/>
      <c r="C1420" s="268"/>
      <c r="D1420" s="241" t="s">
        <v>178</v>
      </c>
      <c r="E1420" s="269" t="s">
        <v>1</v>
      </c>
      <c r="F1420" s="270" t="s">
        <v>183</v>
      </c>
      <c r="G1420" s="268"/>
      <c r="H1420" s="271">
        <v>108.53</v>
      </c>
      <c r="I1420" s="272"/>
      <c r="J1420" s="268"/>
      <c r="K1420" s="268"/>
      <c r="L1420" s="273"/>
      <c r="M1420" s="274"/>
      <c r="N1420" s="275"/>
      <c r="O1420" s="275"/>
      <c r="P1420" s="275"/>
      <c r="Q1420" s="275"/>
      <c r="R1420" s="275"/>
      <c r="S1420" s="275"/>
      <c r="T1420" s="276"/>
      <c r="U1420" s="15"/>
      <c r="V1420" s="15"/>
      <c r="W1420" s="15"/>
      <c r="X1420" s="15"/>
      <c r="Y1420" s="15"/>
      <c r="Z1420" s="15"/>
      <c r="AA1420" s="15"/>
      <c r="AB1420" s="15"/>
      <c r="AC1420" s="15"/>
      <c r="AD1420" s="15"/>
      <c r="AE1420" s="15"/>
      <c r="AT1420" s="277" t="s">
        <v>178</v>
      </c>
      <c r="AU1420" s="277" t="s">
        <v>85</v>
      </c>
      <c r="AV1420" s="15" t="s">
        <v>174</v>
      </c>
      <c r="AW1420" s="15" t="s">
        <v>32</v>
      </c>
      <c r="AX1420" s="15" t="s">
        <v>83</v>
      </c>
      <c r="AY1420" s="277" t="s">
        <v>168</v>
      </c>
    </row>
    <row r="1421" s="2" customFormat="1" ht="21.75" customHeight="1">
      <c r="A1421" s="39"/>
      <c r="B1421" s="40"/>
      <c r="C1421" s="228" t="s">
        <v>2342</v>
      </c>
      <c r="D1421" s="228" t="s">
        <v>170</v>
      </c>
      <c r="E1421" s="229" t="s">
        <v>2343</v>
      </c>
      <c r="F1421" s="230" t="s">
        <v>2344</v>
      </c>
      <c r="G1421" s="231" t="s">
        <v>114</v>
      </c>
      <c r="H1421" s="232">
        <v>108.53</v>
      </c>
      <c r="I1421" s="233"/>
      <c r="J1421" s="234">
        <f>ROUND(I1421*H1421,2)</f>
        <v>0</v>
      </c>
      <c r="K1421" s="230" t="s">
        <v>173</v>
      </c>
      <c r="L1421" s="45"/>
      <c r="M1421" s="235" t="s">
        <v>1</v>
      </c>
      <c r="N1421" s="236" t="s">
        <v>41</v>
      </c>
      <c r="O1421" s="92"/>
      <c r="P1421" s="237">
        <f>O1421*H1421</f>
        <v>0</v>
      </c>
      <c r="Q1421" s="237">
        <v>0.0045500000000000002</v>
      </c>
      <c r="R1421" s="237">
        <f>Q1421*H1421</f>
        <v>0.49381150000000001</v>
      </c>
      <c r="S1421" s="237">
        <v>0</v>
      </c>
      <c r="T1421" s="238">
        <f>S1421*H1421</f>
        <v>0</v>
      </c>
      <c r="U1421" s="39"/>
      <c r="V1421" s="39"/>
      <c r="W1421" s="39"/>
      <c r="X1421" s="39"/>
      <c r="Y1421" s="39"/>
      <c r="Z1421" s="39"/>
      <c r="AA1421" s="39"/>
      <c r="AB1421" s="39"/>
      <c r="AC1421" s="39"/>
      <c r="AD1421" s="39"/>
      <c r="AE1421" s="39"/>
      <c r="AR1421" s="239" t="s">
        <v>298</v>
      </c>
      <c r="AT1421" s="239" t="s">
        <v>170</v>
      </c>
      <c r="AU1421" s="239" t="s">
        <v>85</v>
      </c>
      <c r="AY1421" s="18" t="s">
        <v>168</v>
      </c>
      <c r="BE1421" s="240">
        <f>IF(N1421="základní",J1421,0)</f>
        <v>0</v>
      </c>
      <c r="BF1421" s="240">
        <f>IF(N1421="snížená",J1421,0)</f>
        <v>0</v>
      </c>
      <c r="BG1421" s="240">
        <f>IF(N1421="zákl. přenesená",J1421,0)</f>
        <v>0</v>
      </c>
      <c r="BH1421" s="240">
        <f>IF(N1421="sníž. přenesená",J1421,0)</f>
        <v>0</v>
      </c>
      <c r="BI1421" s="240">
        <f>IF(N1421="nulová",J1421,0)</f>
        <v>0</v>
      </c>
      <c r="BJ1421" s="18" t="s">
        <v>83</v>
      </c>
      <c r="BK1421" s="240">
        <f>ROUND(I1421*H1421,2)</f>
        <v>0</v>
      </c>
      <c r="BL1421" s="18" t="s">
        <v>298</v>
      </c>
      <c r="BM1421" s="239" t="s">
        <v>2345</v>
      </c>
    </row>
    <row r="1422" s="2" customFormat="1">
      <c r="A1422" s="39"/>
      <c r="B1422" s="40"/>
      <c r="C1422" s="41"/>
      <c r="D1422" s="241" t="s">
        <v>176</v>
      </c>
      <c r="E1422" s="41"/>
      <c r="F1422" s="242" t="s">
        <v>2346</v>
      </c>
      <c r="G1422" s="41"/>
      <c r="H1422" s="41"/>
      <c r="I1422" s="243"/>
      <c r="J1422" s="41"/>
      <c r="K1422" s="41"/>
      <c r="L1422" s="45"/>
      <c r="M1422" s="244"/>
      <c r="N1422" s="245"/>
      <c r="O1422" s="92"/>
      <c r="P1422" s="92"/>
      <c r="Q1422" s="92"/>
      <c r="R1422" s="92"/>
      <c r="S1422" s="92"/>
      <c r="T1422" s="93"/>
      <c r="U1422" s="39"/>
      <c r="V1422" s="39"/>
      <c r="W1422" s="39"/>
      <c r="X1422" s="39"/>
      <c r="Y1422" s="39"/>
      <c r="Z1422" s="39"/>
      <c r="AA1422" s="39"/>
      <c r="AB1422" s="39"/>
      <c r="AC1422" s="39"/>
      <c r="AD1422" s="39"/>
      <c r="AE1422" s="39"/>
      <c r="AT1422" s="18" t="s">
        <v>176</v>
      </c>
      <c r="AU1422" s="18" t="s">
        <v>85</v>
      </c>
    </row>
    <row r="1423" s="13" customFormat="1">
      <c r="A1423" s="13"/>
      <c r="B1423" s="246"/>
      <c r="C1423" s="247"/>
      <c r="D1423" s="241" t="s">
        <v>178</v>
      </c>
      <c r="E1423" s="248" t="s">
        <v>1</v>
      </c>
      <c r="F1423" s="249" t="s">
        <v>2347</v>
      </c>
      <c r="G1423" s="247"/>
      <c r="H1423" s="248" t="s">
        <v>1</v>
      </c>
      <c r="I1423" s="250"/>
      <c r="J1423" s="247"/>
      <c r="K1423" s="247"/>
      <c r="L1423" s="251"/>
      <c r="M1423" s="252"/>
      <c r="N1423" s="253"/>
      <c r="O1423" s="253"/>
      <c r="P1423" s="253"/>
      <c r="Q1423" s="253"/>
      <c r="R1423" s="253"/>
      <c r="S1423" s="253"/>
      <c r="T1423" s="254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T1423" s="255" t="s">
        <v>178</v>
      </c>
      <c r="AU1423" s="255" t="s">
        <v>85</v>
      </c>
      <c r="AV1423" s="13" t="s">
        <v>83</v>
      </c>
      <c r="AW1423" s="13" t="s">
        <v>32</v>
      </c>
      <c r="AX1423" s="13" t="s">
        <v>76</v>
      </c>
      <c r="AY1423" s="255" t="s">
        <v>168</v>
      </c>
    </row>
    <row r="1424" s="14" customFormat="1">
      <c r="A1424" s="14"/>
      <c r="B1424" s="256"/>
      <c r="C1424" s="257"/>
      <c r="D1424" s="241" t="s">
        <v>178</v>
      </c>
      <c r="E1424" s="258" t="s">
        <v>1</v>
      </c>
      <c r="F1424" s="259" t="s">
        <v>2348</v>
      </c>
      <c r="G1424" s="257"/>
      <c r="H1424" s="260">
        <v>108.53</v>
      </c>
      <c r="I1424" s="261"/>
      <c r="J1424" s="257"/>
      <c r="K1424" s="257"/>
      <c r="L1424" s="262"/>
      <c r="M1424" s="263"/>
      <c r="N1424" s="264"/>
      <c r="O1424" s="264"/>
      <c r="P1424" s="264"/>
      <c r="Q1424" s="264"/>
      <c r="R1424" s="264"/>
      <c r="S1424" s="264"/>
      <c r="T1424" s="265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T1424" s="266" t="s">
        <v>178</v>
      </c>
      <c r="AU1424" s="266" t="s">
        <v>85</v>
      </c>
      <c r="AV1424" s="14" t="s">
        <v>85</v>
      </c>
      <c r="AW1424" s="14" t="s">
        <v>32</v>
      </c>
      <c r="AX1424" s="14" t="s">
        <v>76</v>
      </c>
      <c r="AY1424" s="266" t="s">
        <v>168</v>
      </c>
    </row>
    <row r="1425" s="15" customFormat="1">
      <c r="A1425" s="15"/>
      <c r="B1425" s="267"/>
      <c r="C1425" s="268"/>
      <c r="D1425" s="241" t="s">
        <v>178</v>
      </c>
      <c r="E1425" s="269" t="s">
        <v>1</v>
      </c>
      <c r="F1425" s="270" t="s">
        <v>183</v>
      </c>
      <c r="G1425" s="268"/>
      <c r="H1425" s="271">
        <v>108.53</v>
      </c>
      <c r="I1425" s="272"/>
      <c r="J1425" s="268"/>
      <c r="K1425" s="268"/>
      <c r="L1425" s="273"/>
      <c r="M1425" s="274"/>
      <c r="N1425" s="275"/>
      <c r="O1425" s="275"/>
      <c r="P1425" s="275"/>
      <c r="Q1425" s="275"/>
      <c r="R1425" s="275"/>
      <c r="S1425" s="275"/>
      <c r="T1425" s="276"/>
      <c r="U1425" s="15"/>
      <c r="V1425" s="15"/>
      <c r="W1425" s="15"/>
      <c r="X1425" s="15"/>
      <c r="Y1425" s="15"/>
      <c r="Z1425" s="15"/>
      <c r="AA1425" s="15"/>
      <c r="AB1425" s="15"/>
      <c r="AC1425" s="15"/>
      <c r="AD1425" s="15"/>
      <c r="AE1425" s="15"/>
      <c r="AT1425" s="277" t="s">
        <v>178</v>
      </c>
      <c r="AU1425" s="277" t="s">
        <v>85</v>
      </c>
      <c r="AV1425" s="15" t="s">
        <v>174</v>
      </c>
      <c r="AW1425" s="15" t="s">
        <v>32</v>
      </c>
      <c r="AX1425" s="15" t="s">
        <v>83</v>
      </c>
      <c r="AY1425" s="277" t="s">
        <v>168</v>
      </c>
    </row>
    <row r="1426" s="2" customFormat="1" ht="24.15" customHeight="1">
      <c r="A1426" s="39"/>
      <c r="B1426" s="40"/>
      <c r="C1426" s="228" t="s">
        <v>2349</v>
      </c>
      <c r="D1426" s="228" t="s">
        <v>170</v>
      </c>
      <c r="E1426" s="229" t="s">
        <v>2350</v>
      </c>
      <c r="F1426" s="230" t="s">
        <v>2351</v>
      </c>
      <c r="G1426" s="231" t="s">
        <v>272</v>
      </c>
      <c r="H1426" s="232">
        <v>44.079999999999998</v>
      </c>
      <c r="I1426" s="233"/>
      <c r="J1426" s="234">
        <f>ROUND(I1426*H1426,2)</f>
        <v>0</v>
      </c>
      <c r="K1426" s="230" t="s">
        <v>173</v>
      </c>
      <c r="L1426" s="45"/>
      <c r="M1426" s="235" t="s">
        <v>1</v>
      </c>
      <c r="N1426" s="236" t="s">
        <v>41</v>
      </c>
      <c r="O1426" s="92"/>
      <c r="P1426" s="237">
        <f>O1426*H1426</f>
        <v>0</v>
      </c>
      <c r="Q1426" s="237">
        <v>0.00058</v>
      </c>
      <c r="R1426" s="237">
        <f>Q1426*H1426</f>
        <v>0.0255664</v>
      </c>
      <c r="S1426" s="237">
        <v>0</v>
      </c>
      <c r="T1426" s="238">
        <f>S1426*H1426</f>
        <v>0</v>
      </c>
      <c r="U1426" s="39"/>
      <c r="V1426" s="39"/>
      <c r="W1426" s="39"/>
      <c r="X1426" s="39"/>
      <c r="Y1426" s="39"/>
      <c r="Z1426" s="39"/>
      <c r="AA1426" s="39"/>
      <c r="AB1426" s="39"/>
      <c r="AC1426" s="39"/>
      <c r="AD1426" s="39"/>
      <c r="AE1426" s="39"/>
      <c r="AR1426" s="239" t="s">
        <v>298</v>
      </c>
      <c r="AT1426" s="239" t="s">
        <v>170</v>
      </c>
      <c r="AU1426" s="239" t="s">
        <v>85</v>
      </c>
      <c r="AY1426" s="18" t="s">
        <v>168</v>
      </c>
      <c r="BE1426" s="240">
        <f>IF(N1426="základní",J1426,0)</f>
        <v>0</v>
      </c>
      <c r="BF1426" s="240">
        <f>IF(N1426="snížená",J1426,0)</f>
        <v>0</v>
      </c>
      <c r="BG1426" s="240">
        <f>IF(N1426="zákl. přenesená",J1426,0)</f>
        <v>0</v>
      </c>
      <c r="BH1426" s="240">
        <f>IF(N1426="sníž. přenesená",J1426,0)</f>
        <v>0</v>
      </c>
      <c r="BI1426" s="240">
        <f>IF(N1426="nulová",J1426,0)</f>
        <v>0</v>
      </c>
      <c r="BJ1426" s="18" t="s">
        <v>83</v>
      </c>
      <c r="BK1426" s="240">
        <f>ROUND(I1426*H1426,2)</f>
        <v>0</v>
      </c>
      <c r="BL1426" s="18" t="s">
        <v>298</v>
      </c>
      <c r="BM1426" s="239" t="s">
        <v>2352</v>
      </c>
    </row>
    <row r="1427" s="2" customFormat="1">
      <c r="A1427" s="39"/>
      <c r="B1427" s="40"/>
      <c r="C1427" s="41"/>
      <c r="D1427" s="241" t="s">
        <v>176</v>
      </c>
      <c r="E1427" s="41"/>
      <c r="F1427" s="242" t="s">
        <v>2353</v>
      </c>
      <c r="G1427" s="41"/>
      <c r="H1427" s="41"/>
      <c r="I1427" s="243"/>
      <c r="J1427" s="41"/>
      <c r="K1427" s="41"/>
      <c r="L1427" s="45"/>
      <c r="M1427" s="244"/>
      <c r="N1427" s="245"/>
      <c r="O1427" s="92"/>
      <c r="P1427" s="92"/>
      <c r="Q1427" s="92"/>
      <c r="R1427" s="92"/>
      <c r="S1427" s="92"/>
      <c r="T1427" s="93"/>
      <c r="U1427" s="39"/>
      <c r="V1427" s="39"/>
      <c r="W1427" s="39"/>
      <c r="X1427" s="39"/>
      <c r="Y1427" s="39"/>
      <c r="Z1427" s="39"/>
      <c r="AA1427" s="39"/>
      <c r="AB1427" s="39"/>
      <c r="AC1427" s="39"/>
      <c r="AD1427" s="39"/>
      <c r="AE1427" s="39"/>
      <c r="AT1427" s="18" t="s">
        <v>176</v>
      </c>
      <c r="AU1427" s="18" t="s">
        <v>85</v>
      </c>
    </row>
    <row r="1428" s="14" customFormat="1">
      <c r="A1428" s="14"/>
      <c r="B1428" s="256"/>
      <c r="C1428" s="257"/>
      <c r="D1428" s="241" t="s">
        <v>178</v>
      </c>
      <c r="E1428" s="258" t="s">
        <v>1</v>
      </c>
      <c r="F1428" s="259" t="s">
        <v>2354</v>
      </c>
      <c r="G1428" s="257"/>
      <c r="H1428" s="260">
        <v>18.18</v>
      </c>
      <c r="I1428" s="261"/>
      <c r="J1428" s="257"/>
      <c r="K1428" s="257"/>
      <c r="L1428" s="262"/>
      <c r="M1428" s="263"/>
      <c r="N1428" s="264"/>
      <c r="O1428" s="264"/>
      <c r="P1428" s="264"/>
      <c r="Q1428" s="264"/>
      <c r="R1428" s="264"/>
      <c r="S1428" s="264"/>
      <c r="T1428" s="265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T1428" s="266" t="s">
        <v>178</v>
      </c>
      <c r="AU1428" s="266" t="s">
        <v>85</v>
      </c>
      <c r="AV1428" s="14" t="s">
        <v>85</v>
      </c>
      <c r="AW1428" s="14" t="s">
        <v>32</v>
      </c>
      <c r="AX1428" s="14" t="s">
        <v>76</v>
      </c>
      <c r="AY1428" s="266" t="s">
        <v>168</v>
      </c>
    </row>
    <row r="1429" s="14" customFormat="1">
      <c r="A1429" s="14"/>
      <c r="B1429" s="256"/>
      <c r="C1429" s="257"/>
      <c r="D1429" s="241" t="s">
        <v>178</v>
      </c>
      <c r="E1429" s="258" t="s">
        <v>1</v>
      </c>
      <c r="F1429" s="259" t="s">
        <v>2355</v>
      </c>
      <c r="G1429" s="257"/>
      <c r="H1429" s="260">
        <v>12.699999999999999</v>
      </c>
      <c r="I1429" s="261"/>
      <c r="J1429" s="257"/>
      <c r="K1429" s="257"/>
      <c r="L1429" s="262"/>
      <c r="M1429" s="263"/>
      <c r="N1429" s="264"/>
      <c r="O1429" s="264"/>
      <c r="P1429" s="264"/>
      <c r="Q1429" s="264"/>
      <c r="R1429" s="264"/>
      <c r="S1429" s="264"/>
      <c r="T1429" s="265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66" t="s">
        <v>178</v>
      </c>
      <c r="AU1429" s="266" t="s">
        <v>85</v>
      </c>
      <c r="AV1429" s="14" t="s">
        <v>85</v>
      </c>
      <c r="AW1429" s="14" t="s">
        <v>32</v>
      </c>
      <c r="AX1429" s="14" t="s">
        <v>76</v>
      </c>
      <c r="AY1429" s="266" t="s">
        <v>168</v>
      </c>
    </row>
    <row r="1430" s="14" customFormat="1">
      <c r="A1430" s="14"/>
      <c r="B1430" s="256"/>
      <c r="C1430" s="257"/>
      <c r="D1430" s="241" t="s">
        <v>178</v>
      </c>
      <c r="E1430" s="258" t="s">
        <v>1</v>
      </c>
      <c r="F1430" s="259" t="s">
        <v>2356</v>
      </c>
      <c r="G1430" s="257"/>
      <c r="H1430" s="260">
        <v>13.199999999999999</v>
      </c>
      <c r="I1430" s="261"/>
      <c r="J1430" s="257"/>
      <c r="K1430" s="257"/>
      <c r="L1430" s="262"/>
      <c r="M1430" s="263"/>
      <c r="N1430" s="264"/>
      <c r="O1430" s="264"/>
      <c r="P1430" s="264"/>
      <c r="Q1430" s="264"/>
      <c r="R1430" s="264"/>
      <c r="S1430" s="264"/>
      <c r="T1430" s="265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66" t="s">
        <v>178</v>
      </c>
      <c r="AU1430" s="266" t="s">
        <v>85</v>
      </c>
      <c r="AV1430" s="14" t="s">
        <v>85</v>
      </c>
      <c r="AW1430" s="14" t="s">
        <v>32</v>
      </c>
      <c r="AX1430" s="14" t="s">
        <v>76</v>
      </c>
      <c r="AY1430" s="266" t="s">
        <v>168</v>
      </c>
    </row>
    <row r="1431" s="15" customFormat="1">
      <c r="A1431" s="15"/>
      <c r="B1431" s="267"/>
      <c r="C1431" s="268"/>
      <c r="D1431" s="241" t="s">
        <v>178</v>
      </c>
      <c r="E1431" s="269" t="s">
        <v>1</v>
      </c>
      <c r="F1431" s="270" t="s">
        <v>183</v>
      </c>
      <c r="G1431" s="268"/>
      <c r="H1431" s="271">
        <v>44.079999999999998</v>
      </c>
      <c r="I1431" s="272"/>
      <c r="J1431" s="268"/>
      <c r="K1431" s="268"/>
      <c r="L1431" s="273"/>
      <c r="M1431" s="274"/>
      <c r="N1431" s="275"/>
      <c r="O1431" s="275"/>
      <c r="P1431" s="275"/>
      <c r="Q1431" s="275"/>
      <c r="R1431" s="275"/>
      <c r="S1431" s="275"/>
      <c r="T1431" s="276"/>
      <c r="U1431" s="15"/>
      <c r="V1431" s="15"/>
      <c r="W1431" s="15"/>
      <c r="X1431" s="15"/>
      <c r="Y1431" s="15"/>
      <c r="Z1431" s="15"/>
      <c r="AA1431" s="15"/>
      <c r="AB1431" s="15"/>
      <c r="AC1431" s="15"/>
      <c r="AD1431" s="15"/>
      <c r="AE1431" s="15"/>
      <c r="AT1431" s="277" t="s">
        <v>178</v>
      </c>
      <c r="AU1431" s="277" t="s">
        <v>85</v>
      </c>
      <c r="AV1431" s="15" t="s">
        <v>174</v>
      </c>
      <c r="AW1431" s="15" t="s">
        <v>32</v>
      </c>
      <c r="AX1431" s="15" t="s">
        <v>83</v>
      </c>
      <c r="AY1431" s="277" t="s">
        <v>168</v>
      </c>
    </row>
    <row r="1432" s="2" customFormat="1" ht="24.15" customHeight="1">
      <c r="A1432" s="39"/>
      <c r="B1432" s="40"/>
      <c r="C1432" s="278" t="s">
        <v>2357</v>
      </c>
      <c r="D1432" s="278" t="s">
        <v>242</v>
      </c>
      <c r="E1432" s="279" t="s">
        <v>2358</v>
      </c>
      <c r="F1432" s="280" t="s">
        <v>2359</v>
      </c>
      <c r="G1432" s="281" t="s">
        <v>272</v>
      </c>
      <c r="H1432" s="282">
        <v>50.692</v>
      </c>
      <c r="I1432" s="283"/>
      <c r="J1432" s="284">
        <f>ROUND(I1432*H1432,2)</f>
        <v>0</v>
      </c>
      <c r="K1432" s="280" t="s">
        <v>195</v>
      </c>
      <c r="L1432" s="285"/>
      <c r="M1432" s="286" t="s">
        <v>1</v>
      </c>
      <c r="N1432" s="287" t="s">
        <v>41</v>
      </c>
      <c r="O1432" s="92"/>
      <c r="P1432" s="237">
        <f>O1432*H1432</f>
        <v>0</v>
      </c>
      <c r="Q1432" s="237">
        <v>0.00029999999999999997</v>
      </c>
      <c r="R1432" s="237">
        <f>Q1432*H1432</f>
        <v>0.015207599999999998</v>
      </c>
      <c r="S1432" s="237">
        <v>0</v>
      </c>
      <c r="T1432" s="238">
        <f>S1432*H1432</f>
        <v>0</v>
      </c>
      <c r="U1432" s="39"/>
      <c r="V1432" s="39"/>
      <c r="W1432" s="39"/>
      <c r="X1432" s="39"/>
      <c r="Y1432" s="39"/>
      <c r="Z1432" s="39"/>
      <c r="AA1432" s="39"/>
      <c r="AB1432" s="39"/>
      <c r="AC1432" s="39"/>
      <c r="AD1432" s="39"/>
      <c r="AE1432" s="39"/>
      <c r="AR1432" s="239" t="s">
        <v>443</v>
      </c>
      <c r="AT1432" s="239" t="s">
        <v>242</v>
      </c>
      <c r="AU1432" s="239" t="s">
        <v>85</v>
      </c>
      <c r="AY1432" s="18" t="s">
        <v>168</v>
      </c>
      <c r="BE1432" s="240">
        <f>IF(N1432="základní",J1432,0)</f>
        <v>0</v>
      </c>
      <c r="BF1432" s="240">
        <f>IF(N1432="snížená",J1432,0)</f>
        <v>0</v>
      </c>
      <c r="BG1432" s="240">
        <f>IF(N1432="zákl. přenesená",J1432,0)</f>
        <v>0</v>
      </c>
      <c r="BH1432" s="240">
        <f>IF(N1432="sníž. přenesená",J1432,0)</f>
        <v>0</v>
      </c>
      <c r="BI1432" s="240">
        <f>IF(N1432="nulová",J1432,0)</f>
        <v>0</v>
      </c>
      <c r="BJ1432" s="18" t="s">
        <v>83</v>
      </c>
      <c r="BK1432" s="240">
        <f>ROUND(I1432*H1432,2)</f>
        <v>0</v>
      </c>
      <c r="BL1432" s="18" t="s">
        <v>298</v>
      </c>
      <c r="BM1432" s="239" t="s">
        <v>2360</v>
      </c>
    </row>
    <row r="1433" s="2" customFormat="1">
      <c r="A1433" s="39"/>
      <c r="B1433" s="40"/>
      <c r="C1433" s="41"/>
      <c r="D1433" s="241" t="s">
        <v>176</v>
      </c>
      <c r="E1433" s="41"/>
      <c r="F1433" s="242" t="s">
        <v>2361</v>
      </c>
      <c r="G1433" s="41"/>
      <c r="H1433" s="41"/>
      <c r="I1433" s="243"/>
      <c r="J1433" s="41"/>
      <c r="K1433" s="41"/>
      <c r="L1433" s="45"/>
      <c r="M1433" s="244"/>
      <c r="N1433" s="245"/>
      <c r="O1433" s="92"/>
      <c r="P1433" s="92"/>
      <c r="Q1433" s="92"/>
      <c r="R1433" s="92"/>
      <c r="S1433" s="92"/>
      <c r="T1433" s="93"/>
      <c r="U1433" s="39"/>
      <c r="V1433" s="39"/>
      <c r="W1433" s="39"/>
      <c r="X1433" s="39"/>
      <c r="Y1433" s="39"/>
      <c r="Z1433" s="39"/>
      <c r="AA1433" s="39"/>
      <c r="AB1433" s="39"/>
      <c r="AC1433" s="39"/>
      <c r="AD1433" s="39"/>
      <c r="AE1433" s="39"/>
      <c r="AT1433" s="18" t="s">
        <v>176</v>
      </c>
      <c r="AU1433" s="18" t="s">
        <v>85</v>
      </c>
    </row>
    <row r="1434" s="14" customFormat="1">
      <c r="A1434" s="14"/>
      <c r="B1434" s="256"/>
      <c r="C1434" s="257"/>
      <c r="D1434" s="241" t="s">
        <v>178</v>
      </c>
      <c r="E1434" s="257"/>
      <c r="F1434" s="259" t="s">
        <v>2362</v>
      </c>
      <c r="G1434" s="257"/>
      <c r="H1434" s="260">
        <v>50.692</v>
      </c>
      <c r="I1434" s="261"/>
      <c r="J1434" s="257"/>
      <c r="K1434" s="257"/>
      <c r="L1434" s="262"/>
      <c r="M1434" s="263"/>
      <c r="N1434" s="264"/>
      <c r="O1434" s="264"/>
      <c r="P1434" s="264"/>
      <c r="Q1434" s="264"/>
      <c r="R1434" s="264"/>
      <c r="S1434" s="264"/>
      <c r="T1434" s="265"/>
      <c r="U1434" s="14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T1434" s="266" t="s">
        <v>178</v>
      </c>
      <c r="AU1434" s="266" t="s">
        <v>85</v>
      </c>
      <c r="AV1434" s="14" t="s">
        <v>85</v>
      </c>
      <c r="AW1434" s="14" t="s">
        <v>4</v>
      </c>
      <c r="AX1434" s="14" t="s">
        <v>83</v>
      </c>
      <c r="AY1434" s="266" t="s">
        <v>168</v>
      </c>
    </row>
    <row r="1435" s="2" customFormat="1" ht="24.15" customHeight="1">
      <c r="A1435" s="39"/>
      <c r="B1435" s="40"/>
      <c r="C1435" s="228" t="s">
        <v>2363</v>
      </c>
      <c r="D1435" s="228" t="s">
        <v>170</v>
      </c>
      <c r="E1435" s="229" t="s">
        <v>2364</v>
      </c>
      <c r="F1435" s="230" t="s">
        <v>2365</v>
      </c>
      <c r="G1435" s="231" t="s">
        <v>114</v>
      </c>
      <c r="H1435" s="232">
        <v>108.53</v>
      </c>
      <c r="I1435" s="233"/>
      <c r="J1435" s="234">
        <f>ROUND(I1435*H1435,2)</f>
        <v>0</v>
      </c>
      <c r="K1435" s="230" t="s">
        <v>173</v>
      </c>
      <c r="L1435" s="45"/>
      <c r="M1435" s="235" t="s">
        <v>1</v>
      </c>
      <c r="N1435" s="236" t="s">
        <v>41</v>
      </c>
      <c r="O1435" s="92"/>
      <c r="P1435" s="237">
        <f>O1435*H1435</f>
        <v>0</v>
      </c>
      <c r="Q1435" s="237">
        <v>0.0060000000000000001</v>
      </c>
      <c r="R1435" s="237">
        <f>Q1435*H1435</f>
        <v>0.65117999999999998</v>
      </c>
      <c r="S1435" s="237">
        <v>0</v>
      </c>
      <c r="T1435" s="238">
        <f>S1435*H1435</f>
        <v>0</v>
      </c>
      <c r="U1435" s="39"/>
      <c r="V1435" s="39"/>
      <c r="W1435" s="39"/>
      <c r="X1435" s="39"/>
      <c r="Y1435" s="39"/>
      <c r="Z1435" s="39"/>
      <c r="AA1435" s="39"/>
      <c r="AB1435" s="39"/>
      <c r="AC1435" s="39"/>
      <c r="AD1435" s="39"/>
      <c r="AE1435" s="39"/>
      <c r="AR1435" s="239" t="s">
        <v>298</v>
      </c>
      <c r="AT1435" s="239" t="s">
        <v>170</v>
      </c>
      <c r="AU1435" s="239" t="s">
        <v>85</v>
      </c>
      <c r="AY1435" s="18" t="s">
        <v>168</v>
      </c>
      <c r="BE1435" s="240">
        <f>IF(N1435="základní",J1435,0)</f>
        <v>0</v>
      </c>
      <c r="BF1435" s="240">
        <f>IF(N1435="snížená",J1435,0)</f>
        <v>0</v>
      </c>
      <c r="BG1435" s="240">
        <f>IF(N1435="zákl. přenesená",J1435,0)</f>
        <v>0</v>
      </c>
      <c r="BH1435" s="240">
        <f>IF(N1435="sníž. přenesená",J1435,0)</f>
        <v>0</v>
      </c>
      <c r="BI1435" s="240">
        <f>IF(N1435="nulová",J1435,0)</f>
        <v>0</v>
      </c>
      <c r="BJ1435" s="18" t="s">
        <v>83</v>
      </c>
      <c r="BK1435" s="240">
        <f>ROUND(I1435*H1435,2)</f>
        <v>0</v>
      </c>
      <c r="BL1435" s="18" t="s">
        <v>298</v>
      </c>
      <c r="BM1435" s="239" t="s">
        <v>2366</v>
      </c>
    </row>
    <row r="1436" s="2" customFormat="1">
      <c r="A1436" s="39"/>
      <c r="B1436" s="40"/>
      <c r="C1436" s="41"/>
      <c r="D1436" s="241" t="s">
        <v>176</v>
      </c>
      <c r="E1436" s="41"/>
      <c r="F1436" s="242" t="s">
        <v>2365</v>
      </c>
      <c r="G1436" s="41"/>
      <c r="H1436" s="41"/>
      <c r="I1436" s="243"/>
      <c r="J1436" s="41"/>
      <c r="K1436" s="41"/>
      <c r="L1436" s="45"/>
      <c r="M1436" s="244"/>
      <c r="N1436" s="245"/>
      <c r="O1436" s="92"/>
      <c r="P1436" s="92"/>
      <c r="Q1436" s="92"/>
      <c r="R1436" s="92"/>
      <c r="S1436" s="92"/>
      <c r="T1436" s="93"/>
      <c r="U1436" s="39"/>
      <c r="V1436" s="39"/>
      <c r="W1436" s="39"/>
      <c r="X1436" s="39"/>
      <c r="Y1436" s="39"/>
      <c r="Z1436" s="39"/>
      <c r="AA1436" s="39"/>
      <c r="AB1436" s="39"/>
      <c r="AC1436" s="39"/>
      <c r="AD1436" s="39"/>
      <c r="AE1436" s="39"/>
      <c r="AT1436" s="18" t="s">
        <v>176</v>
      </c>
      <c r="AU1436" s="18" t="s">
        <v>85</v>
      </c>
    </row>
    <row r="1437" s="14" customFormat="1">
      <c r="A1437" s="14"/>
      <c r="B1437" s="256"/>
      <c r="C1437" s="257"/>
      <c r="D1437" s="241" t="s">
        <v>178</v>
      </c>
      <c r="E1437" s="258" t="s">
        <v>1</v>
      </c>
      <c r="F1437" s="259" t="s">
        <v>1945</v>
      </c>
      <c r="G1437" s="257"/>
      <c r="H1437" s="260">
        <v>19.800000000000001</v>
      </c>
      <c r="I1437" s="261"/>
      <c r="J1437" s="257"/>
      <c r="K1437" s="257"/>
      <c r="L1437" s="262"/>
      <c r="M1437" s="263"/>
      <c r="N1437" s="264"/>
      <c r="O1437" s="264"/>
      <c r="P1437" s="264"/>
      <c r="Q1437" s="264"/>
      <c r="R1437" s="264"/>
      <c r="S1437" s="264"/>
      <c r="T1437" s="265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T1437" s="266" t="s">
        <v>178</v>
      </c>
      <c r="AU1437" s="266" t="s">
        <v>85</v>
      </c>
      <c r="AV1437" s="14" t="s">
        <v>85</v>
      </c>
      <c r="AW1437" s="14" t="s">
        <v>32</v>
      </c>
      <c r="AX1437" s="14" t="s">
        <v>76</v>
      </c>
      <c r="AY1437" s="266" t="s">
        <v>168</v>
      </c>
    </row>
    <row r="1438" s="14" customFormat="1">
      <c r="A1438" s="14"/>
      <c r="B1438" s="256"/>
      <c r="C1438" s="257"/>
      <c r="D1438" s="241" t="s">
        <v>178</v>
      </c>
      <c r="E1438" s="258" t="s">
        <v>1</v>
      </c>
      <c r="F1438" s="259" t="s">
        <v>1946</v>
      </c>
      <c r="G1438" s="257"/>
      <c r="H1438" s="260">
        <v>8.3200000000000003</v>
      </c>
      <c r="I1438" s="261"/>
      <c r="J1438" s="257"/>
      <c r="K1438" s="257"/>
      <c r="L1438" s="262"/>
      <c r="M1438" s="263"/>
      <c r="N1438" s="264"/>
      <c r="O1438" s="264"/>
      <c r="P1438" s="264"/>
      <c r="Q1438" s="264"/>
      <c r="R1438" s="264"/>
      <c r="S1438" s="264"/>
      <c r="T1438" s="265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66" t="s">
        <v>178</v>
      </c>
      <c r="AU1438" s="266" t="s">
        <v>85</v>
      </c>
      <c r="AV1438" s="14" t="s">
        <v>85</v>
      </c>
      <c r="AW1438" s="14" t="s">
        <v>32</v>
      </c>
      <c r="AX1438" s="14" t="s">
        <v>76</v>
      </c>
      <c r="AY1438" s="266" t="s">
        <v>168</v>
      </c>
    </row>
    <row r="1439" s="14" customFormat="1">
      <c r="A1439" s="14"/>
      <c r="B1439" s="256"/>
      <c r="C1439" s="257"/>
      <c r="D1439" s="241" t="s">
        <v>178</v>
      </c>
      <c r="E1439" s="258" t="s">
        <v>1</v>
      </c>
      <c r="F1439" s="259" t="s">
        <v>1980</v>
      </c>
      <c r="G1439" s="257"/>
      <c r="H1439" s="260">
        <v>5.2800000000000002</v>
      </c>
      <c r="I1439" s="261"/>
      <c r="J1439" s="257"/>
      <c r="K1439" s="257"/>
      <c r="L1439" s="262"/>
      <c r="M1439" s="263"/>
      <c r="N1439" s="264"/>
      <c r="O1439" s="264"/>
      <c r="P1439" s="264"/>
      <c r="Q1439" s="264"/>
      <c r="R1439" s="264"/>
      <c r="S1439" s="264"/>
      <c r="T1439" s="265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66" t="s">
        <v>178</v>
      </c>
      <c r="AU1439" s="266" t="s">
        <v>85</v>
      </c>
      <c r="AV1439" s="14" t="s">
        <v>85</v>
      </c>
      <c r="AW1439" s="14" t="s">
        <v>32</v>
      </c>
      <c r="AX1439" s="14" t="s">
        <v>76</v>
      </c>
      <c r="AY1439" s="266" t="s">
        <v>168</v>
      </c>
    </row>
    <row r="1440" s="14" customFormat="1">
      <c r="A1440" s="14"/>
      <c r="B1440" s="256"/>
      <c r="C1440" s="257"/>
      <c r="D1440" s="241" t="s">
        <v>178</v>
      </c>
      <c r="E1440" s="258" t="s">
        <v>1</v>
      </c>
      <c r="F1440" s="259" t="s">
        <v>1948</v>
      </c>
      <c r="G1440" s="257"/>
      <c r="H1440" s="260">
        <v>7.5899999999999999</v>
      </c>
      <c r="I1440" s="261"/>
      <c r="J1440" s="257"/>
      <c r="K1440" s="257"/>
      <c r="L1440" s="262"/>
      <c r="M1440" s="263"/>
      <c r="N1440" s="264"/>
      <c r="O1440" s="264"/>
      <c r="P1440" s="264"/>
      <c r="Q1440" s="264"/>
      <c r="R1440" s="264"/>
      <c r="S1440" s="264"/>
      <c r="T1440" s="265"/>
      <c r="U1440" s="14"/>
      <c r="V1440" s="14"/>
      <c r="W1440" s="14"/>
      <c r="X1440" s="14"/>
      <c r="Y1440" s="14"/>
      <c r="Z1440" s="14"/>
      <c r="AA1440" s="14"/>
      <c r="AB1440" s="14"/>
      <c r="AC1440" s="14"/>
      <c r="AD1440" s="14"/>
      <c r="AE1440" s="14"/>
      <c r="AT1440" s="266" t="s">
        <v>178</v>
      </c>
      <c r="AU1440" s="266" t="s">
        <v>85</v>
      </c>
      <c r="AV1440" s="14" t="s">
        <v>85</v>
      </c>
      <c r="AW1440" s="14" t="s">
        <v>32</v>
      </c>
      <c r="AX1440" s="14" t="s">
        <v>76</v>
      </c>
      <c r="AY1440" s="266" t="s">
        <v>168</v>
      </c>
    </row>
    <row r="1441" s="14" customFormat="1">
      <c r="A1441" s="14"/>
      <c r="B1441" s="256"/>
      <c r="C1441" s="257"/>
      <c r="D1441" s="241" t="s">
        <v>178</v>
      </c>
      <c r="E1441" s="258" t="s">
        <v>1</v>
      </c>
      <c r="F1441" s="259" t="s">
        <v>1950</v>
      </c>
      <c r="G1441" s="257"/>
      <c r="H1441" s="260">
        <v>2.1600000000000001</v>
      </c>
      <c r="I1441" s="261"/>
      <c r="J1441" s="257"/>
      <c r="K1441" s="257"/>
      <c r="L1441" s="262"/>
      <c r="M1441" s="263"/>
      <c r="N1441" s="264"/>
      <c r="O1441" s="264"/>
      <c r="P1441" s="264"/>
      <c r="Q1441" s="264"/>
      <c r="R1441" s="264"/>
      <c r="S1441" s="264"/>
      <c r="T1441" s="265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66" t="s">
        <v>178</v>
      </c>
      <c r="AU1441" s="266" t="s">
        <v>85</v>
      </c>
      <c r="AV1441" s="14" t="s">
        <v>85</v>
      </c>
      <c r="AW1441" s="14" t="s">
        <v>32</v>
      </c>
      <c r="AX1441" s="14" t="s">
        <v>76</v>
      </c>
      <c r="AY1441" s="266" t="s">
        <v>168</v>
      </c>
    </row>
    <row r="1442" s="14" customFormat="1">
      <c r="A1442" s="14"/>
      <c r="B1442" s="256"/>
      <c r="C1442" s="257"/>
      <c r="D1442" s="241" t="s">
        <v>178</v>
      </c>
      <c r="E1442" s="258" t="s">
        <v>1</v>
      </c>
      <c r="F1442" s="259" t="s">
        <v>1953</v>
      </c>
      <c r="G1442" s="257"/>
      <c r="H1442" s="260">
        <v>10.960000000000001</v>
      </c>
      <c r="I1442" s="261"/>
      <c r="J1442" s="257"/>
      <c r="K1442" s="257"/>
      <c r="L1442" s="262"/>
      <c r="M1442" s="263"/>
      <c r="N1442" s="264"/>
      <c r="O1442" s="264"/>
      <c r="P1442" s="264"/>
      <c r="Q1442" s="264"/>
      <c r="R1442" s="264"/>
      <c r="S1442" s="264"/>
      <c r="T1442" s="265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266" t="s">
        <v>178</v>
      </c>
      <c r="AU1442" s="266" t="s">
        <v>85</v>
      </c>
      <c r="AV1442" s="14" t="s">
        <v>85</v>
      </c>
      <c r="AW1442" s="14" t="s">
        <v>32</v>
      </c>
      <c r="AX1442" s="14" t="s">
        <v>76</v>
      </c>
      <c r="AY1442" s="266" t="s">
        <v>168</v>
      </c>
    </row>
    <row r="1443" s="14" customFormat="1">
      <c r="A1443" s="14"/>
      <c r="B1443" s="256"/>
      <c r="C1443" s="257"/>
      <c r="D1443" s="241" t="s">
        <v>178</v>
      </c>
      <c r="E1443" s="258" t="s">
        <v>1</v>
      </c>
      <c r="F1443" s="259" t="s">
        <v>1961</v>
      </c>
      <c r="G1443" s="257"/>
      <c r="H1443" s="260">
        <v>2.2799999999999998</v>
      </c>
      <c r="I1443" s="261"/>
      <c r="J1443" s="257"/>
      <c r="K1443" s="257"/>
      <c r="L1443" s="262"/>
      <c r="M1443" s="263"/>
      <c r="N1443" s="264"/>
      <c r="O1443" s="264"/>
      <c r="P1443" s="264"/>
      <c r="Q1443" s="264"/>
      <c r="R1443" s="264"/>
      <c r="S1443" s="264"/>
      <c r="T1443" s="265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66" t="s">
        <v>178</v>
      </c>
      <c r="AU1443" s="266" t="s">
        <v>85</v>
      </c>
      <c r="AV1443" s="14" t="s">
        <v>85</v>
      </c>
      <c r="AW1443" s="14" t="s">
        <v>32</v>
      </c>
      <c r="AX1443" s="14" t="s">
        <v>76</v>
      </c>
      <c r="AY1443" s="266" t="s">
        <v>168</v>
      </c>
    </row>
    <row r="1444" s="14" customFormat="1">
      <c r="A1444" s="14"/>
      <c r="B1444" s="256"/>
      <c r="C1444" s="257"/>
      <c r="D1444" s="241" t="s">
        <v>178</v>
      </c>
      <c r="E1444" s="258" t="s">
        <v>1</v>
      </c>
      <c r="F1444" s="259" t="s">
        <v>1962</v>
      </c>
      <c r="G1444" s="257"/>
      <c r="H1444" s="260">
        <v>2.25</v>
      </c>
      <c r="I1444" s="261"/>
      <c r="J1444" s="257"/>
      <c r="K1444" s="257"/>
      <c r="L1444" s="262"/>
      <c r="M1444" s="263"/>
      <c r="N1444" s="264"/>
      <c r="O1444" s="264"/>
      <c r="P1444" s="264"/>
      <c r="Q1444" s="264"/>
      <c r="R1444" s="264"/>
      <c r="S1444" s="264"/>
      <c r="T1444" s="265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66" t="s">
        <v>178</v>
      </c>
      <c r="AU1444" s="266" t="s">
        <v>85</v>
      </c>
      <c r="AV1444" s="14" t="s">
        <v>85</v>
      </c>
      <c r="AW1444" s="14" t="s">
        <v>32</v>
      </c>
      <c r="AX1444" s="14" t="s">
        <v>76</v>
      </c>
      <c r="AY1444" s="266" t="s">
        <v>168</v>
      </c>
    </row>
    <row r="1445" s="14" customFormat="1">
      <c r="A1445" s="14"/>
      <c r="B1445" s="256"/>
      <c r="C1445" s="257"/>
      <c r="D1445" s="241" t="s">
        <v>178</v>
      </c>
      <c r="E1445" s="258" t="s">
        <v>1</v>
      </c>
      <c r="F1445" s="259" t="s">
        <v>1963</v>
      </c>
      <c r="G1445" s="257"/>
      <c r="H1445" s="260">
        <v>11.5</v>
      </c>
      <c r="I1445" s="261"/>
      <c r="J1445" s="257"/>
      <c r="K1445" s="257"/>
      <c r="L1445" s="262"/>
      <c r="M1445" s="263"/>
      <c r="N1445" s="264"/>
      <c r="O1445" s="264"/>
      <c r="P1445" s="264"/>
      <c r="Q1445" s="264"/>
      <c r="R1445" s="264"/>
      <c r="S1445" s="264"/>
      <c r="T1445" s="265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66" t="s">
        <v>178</v>
      </c>
      <c r="AU1445" s="266" t="s">
        <v>85</v>
      </c>
      <c r="AV1445" s="14" t="s">
        <v>85</v>
      </c>
      <c r="AW1445" s="14" t="s">
        <v>32</v>
      </c>
      <c r="AX1445" s="14" t="s">
        <v>76</v>
      </c>
      <c r="AY1445" s="266" t="s">
        <v>168</v>
      </c>
    </row>
    <row r="1446" s="14" customFormat="1">
      <c r="A1446" s="14"/>
      <c r="B1446" s="256"/>
      <c r="C1446" s="257"/>
      <c r="D1446" s="241" t="s">
        <v>178</v>
      </c>
      <c r="E1446" s="258" t="s">
        <v>1</v>
      </c>
      <c r="F1446" s="259" t="s">
        <v>1964</v>
      </c>
      <c r="G1446" s="257"/>
      <c r="H1446" s="260">
        <v>3.2400000000000002</v>
      </c>
      <c r="I1446" s="261"/>
      <c r="J1446" s="257"/>
      <c r="K1446" s="257"/>
      <c r="L1446" s="262"/>
      <c r="M1446" s="263"/>
      <c r="N1446" s="264"/>
      <c r="O1446" s="264"/>
      <c r="P1446" s="264"/>
      <c r="Q1446" s="264"/>
      <c r="R1446" s="264"/>
      <c r="S1446" s="264"/>
      <c r="T1446" s="265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T1446" s="266" t="s">
        <v>178</v>
      </c>
      <c r="AU1446" s="266" t="s">
        <v>85</v>
      </c>
      <c r="AV1446" s="14" t="s">
        <v>85</v>
      </c>
      <c r="AW1446" s="14" t="s">
        <v>32</v>
      </c>
      <c r="AX1446" s="14" t="s">
        <v>76</v>
      </c>
      <c r="AY1446" s="266" t="s">
        <v>168</v>
      </c>
    </row>
    <row r="1447" s="14" customFormat="1">
      <c r="A1447" s="14"/>
      <c r="B1447" s="256"/>
      <c r="C1447" s="257"/>
      <c r="D1447" s="241" t="s">
        <v>178</v>
      </c>
      <c r="E1447" s="258" t="s">
        <v>1</v>
      </c>
      <c r="F1447" s="259" t="s">
        <v>1965</v>
      </c>
      <c r="G1447" s="257"/>
      <c r="H1447" s="260">
        <v>8.4900000000000002</v>
      </c>
      <c r="I1447" s="261"/>
      <c r="J1447" s="257"/>
      <c r="K1447" s="257"/>
      <c r="L1447" s="262"/>
      <c r="M1447" s="263"/>
      <c r="N1447" s="264"/>
      <c r="O1447" s="264"/>
      <c r="P1447" s="264"/>
      <c r="Q1447" s="264"/>
      <c r="R1447" s="264"/>
      <c r="S1447" s="264"/>
      <c r="T1447" s="265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T1447" s="266" t="s">
        <v>178</v>
      </c>
      <c r="AU1447" s="266" t="s">
        <v>85</v>
      </c>
      <c r="AV1447" s="14" t="s">
        <v>85</v>
      </c>
      <c r="AW1447" s="14" t="s">
        <v>32</v>
      </c>
      <c r="AX1447" s="14" t="s">
        <v>76</v>
      </c>
      <c r="AY1447" s="266" t="s">
        <v>168</v>
      </c>
    </row>
    <row r="1448" s="14" customFormat="1">
      <c r="A1448" s="14"/>
      <c r="B1448" s="256"/>
      <c r="C1448" s="257"/>
      <c r="D1448" s="241" t="s">
        <v>178</v>
      </c>
      <c r="E1448" s="258" t="s">
        <v>1</v>
      </c>
      <c r="F1448" s="259" t="s">
        <v>1966</v>
      </c>
      <c r="G1448" s="257"/>
      <c r="H1448" s="260">
        <v>8</v>
      </c>
      <c r="I1448" s="261"/>
      <c r="J1448" s="257"/>
      <c r="K1448" s="257"/>
      <c r="L1448" s="262"/>
      <c r="M1448" s="263"/>
      <c r="N1448" s="264"/>
      <c r="O1448" s="264"/>
      <c r="P1448" s="264"/>
      <c r="Q1448" s="264"/>
      <c r="R1448" s="264"/>
      <c r="S1448" s="264"/>
      <c r="T1448" s="265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T1448" s="266" t="s">
        <v>178</v>
      </c>
      <c r="AU1448" s="266" t="s">
        <v>85</v>
      </c>
      <c r="AV1448" s="14" t="s">
        <v>85</v>
      </c>
      <c r="AW1448" s="14" t="s">
        <v>32</v>
      </c>
      <c r="AX1448" s="14" t="s">
        <v>76</v>
      </c>
      <c r="AY1448" s="266" t="s">
        <v>168</v>
      </c>
    </row>
    <row r="1449" s="14" customFormat="1">
      <c r="A1449" s="14"/>
      <c r="B1449" s="256"/>
      <c r="C1449" s="257"/>
      <c r="D1449" s="241" t="s">
        <v>178</v>
      </c>
      <c r="E1449" s="258" t="s">
        <v>1</v>
      </c>
      <c r="F1449" s="259" t="s">
        <v>1981</v>
      </c>
      <c r="G1449" s="257"/>
      <c r="H1449" s="260">
        <v>2.6000000000000001</v>
      </c>
      <c r="I1449" s="261"/>
      <c r="J1449" s="257"/>
      <c r="K1449" s="257"/>
      <c r="L1449" s="262"/>
      <c r="M1449" s="263"/>
      <c r="N1449" s="264"/>
      <c r="O1449" s="264"/>
      <c r="P1449" s="264"/>
      <c r="Q1449" s="264"/>
      <c r="R1449" s="264"/>
      <c r="S1449" s="264"/>
      <c r="T1449" s="265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T1449" s="266" t="s">
        <v>178</v>
      </c>
      <c r="AU1449" s="266" t="s">
        <v>85</v>
      </c>
      <c r="AV1449" s="14" t="s">
        <v>85</v>
      </c>
      <c r="AW1449" s="14" t="s">
        <v>32</v>
      </c>
      <c r="AX1449" s="14" t="s">
        <v>76</v>
      </c>
      <c r="AY1449" s="266" t="s">
        <v>168</v>
      </c>
    </row>
    <row r="1450" s="14" customFormat="1">
      <c r="A1450" s="14"/>
      <c r="B1450" s="256"/>
      <c r="C1450" s="257"/>
      <c r="D1450" s="241" t="s">
        <v>178</v>
      </c>
      <c r="E1450" s="258" t="s">
        <v>1</v>
      </c>
      <c r="F1450" s="259" t="s">
        <v>1982</v>
      </c>
      <c r="G1450" s="257"/>
      <c r="H1450" s="260">
        <v>2.6000000000000001</v>
      </c>
      <c r="I1450" s="261"/>
      <c r="J1450" s="257"/>
      <c r="K1450" s="257"/>
      <c r="L1450" s="262"/>
      <c r="M1450" s="263"/>
      <c r="N1450" s="264"/>
      <c r="O1450" s="264"/>
      <c r="P1450" s="264"/>
      <c r="Q1450" s="264"/>
      <c r="R1450" s="264"/>
      <c r="S1450" s="264"/>
      <c r="T1450" s="265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T1450" s="266" t="s">
        <v>178</v>
      </c>
      <c r="AU1450" s="266" t="s">
        <v>85</v>
      </c>
      <c r="AV1450" s="14" t="s">
        <v>85</v>
      </c>
      <c r="AW1450" s="14" t="s">
        <v>32</v>
      </c>
      <c r="AX1450" s="14" t="s">
        <v>76</v>
      </c>
      <c r="AY1450" s="266" t="s">
        <v>168</v>
      </c>
    </row>
    <row r="1451" s="14" customFormat="1">
      <c r="A1451" s="14"/>
      <c r="B1451" s="256"/>
      <c r="C1451" s="257"/>
      <c r="D1451" s="241" t="s">
        <v>178</v>
      </c>
      <c r="E1451" s="258" t="s">
        <v>1</v>
      </c>
      <c r="F1451" s="259" t="s">
        <v>1969</v>
      </c>
      <c r="G1451" s="257"/>
      <c r="H1451" s="260">
        <v>8</v>
      </c>
      <c r="I1451" s="261"/>
      <c r="J1451" s="257"/>
      <c r="K1451" s="257"/>
      <c r="L1451" s="262"/>
      <c r="M1451" s="263"/>
      <c r="N1451" s="264"/>
      <c r="O1451" s="264"/>
      <c r="P1451" s="264"/>
      <c r="Q1451" s="264"/>
      <c r="R1451" s="264"/>
      <c r="S1451" s="264"/>
      <c r="T1451" s="265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T1451" s="266" t="s">
        <v>178</v>
      </c>
      <c r="AU1451" s="266" t="s">
        <v>85</v>
      </c>
      <c r="AV1451" s="14" t="s">
        <v>85</v>
      </c>
      <c r="AW1451" s="14" t="s">
        <v>32</v>
      </c>
      <c r="AX1451" s="14" t="s">
        <v>76</v>
      </c>
      <c r="AY1451" s="266" t="s">
        <v>168</v>
      </c>
    </row>
    <row r="1452" s="14" customFormat="1">
      <c r="A1452" s="14"/>
      <c r="B1452" s="256"/>
      <c r="C1452" s="257"/>
      <c r="D1452" s="241" t="s">
        <v>178</v>
      </c>
      <c r="E1452" s="258" t="s">
        <v>1</v>
      </c>
      <c r="F1452" s="259" t="s">
        <v>1970</v>
      </c>
      <c r="G1452" s="257"/>
      <c r="H1452" s="260">
        <v>2.73</v>
      </c>
      <c r="I1452" s="261"/>
      <c r="J1452" s="257"/>
      <c r="K1452" s="257"/>
      <c r="L1452" s="262"/>
      <c r="M1452" s="263"/>
      <c r="N1452" s="264"/>
      <c r="O1452" s="264"/>
      <c r="P1452" s="264"/>
      <c r="Q1452" s="264"/>
      <c r="R1452" s="264"/>
      <c r="S1452" s="264"/>
      <c r="T1452" s="265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66" t="s">
        <v>178</v>
      </c>
      <c r="AU1452" s="266" t="s">
        <v>85</v>
      </c>
      <c r="AV1452" s="14" t="s">
        <v>85</v>
      </c>
      <c r="AW1452" s="14" t="s">
        <v>32</v>
      </c>
      <c r="AX1452" s="14" t="s">
        <v>76</v>
      </c>
      <c r="AY1452" s="266" t="s">
        <v>168</v>
      </c>
    </row>
    <row r="1453" s="14" customFormat="1">
      <c r="A1453" s="14"/>
      <c r="B1453" s="256"/>
      <c r="C1453" s="257"/>
      <c r="D1453" s="241" t="s">
        <v>178</v>
      </c>
      <c r="E1453" s="258" t="s">
        <v>1</v>
      </c>
      <c r="F1453" s="259" t="s">
        <v>1971</v>
      </c>
      <c r="G1453" s="257"/>
      <c r="H1453" s="260">
        <v>2.73</v>
      </c>
      <c r="I1453" s="261"/>
      <c r="J1453" s="257"/>
      <c r="K1453" s="257"/>
      <c r="L1453" s="262"/>
      <c r="M1453" s="263"/>
      <c r="N1453" s="264"/>
      <c r="O1453" s="264"/>
      <c r="P1453" s="264"/>
      <c r="Q1453" s="264"/>
      <c r="R1453" s="264"/>
      <c r="S1453" s="264"/>
      <c r="T1453" s="265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T1453" s="266" t="s">
        <v>178</v>
      </c>
      <c r="AU1453" s="266" t="s">
        <v>85</v>
      </c>
      <c r="AV1453" s="14" t="s">
        <v>85</v>
      </c>
      <c r="AW1453" s="14" t="s">
        <v>32</v>
      </c>
      <c r="AX1453" s="14" t="s">
        <v>76</v>
      </c>
      <c r="AY1453" s="266" t="s">
        <v>168</v>
      </c>
    </row>
    <row r="1454" s="15" customFormat="1">
      <c r="A1454" s="15"/>
      <c r="B1454" s="267"/>
      <c r="C1454" s="268"/>
      <c r="D1454" s="241" t="s">
        <v>178</v>
      </c>
      <c r="E1454" s="269" t="s">
        <v>1</v>
      </c>
      <c r="F1454" s="270" t="s">
        <v>183</v>
      </c>
      <c r="G1454" s="268"/>
      <c r="H1454" s="271">
        <v>108.53</v>
      </c>
      <c r="I1454" s="272"/>
      <c r="J1454" s="268"/>
      <c r="K1454" s="268"/>
      <c r="L1454" s="273"/>
      <c r="M1454" s="274"/>
      <c r="N1454" s="275"/>
      <c r="O1454" s="275"/>
      <c r="P1454" s="275"/>
      <c r="Q1454" s="275"/>
      <c r="R1454" s="275"/>
      <c r="S1454" s="275"/>
      <c r="T1454" s="276"/>
      <c r="U1454" s="15"/>
      <c r="V1454" s="15"/>
      <c r="W1454" s="15"/>
      <c r="X1454" s="15"/>
      <c r="Y1454" s="15"/>
      <c r="Z1454" s="15"/>
      <c r="AA1454" s="15"/>
      <c r="AB1454" s="15"/>
      <c r="AC1454" s="15"/>
      <c r="AD1454" s="15"/>
      <c r="AE1454" s="15"/>
      <c r="AT1454" s="277" t="s">
        <v>178</v>
      </c>
      <c r="AU1454" s="277" t="s">
        <v>85</v>
      </c>
      <c r="AV1454" s="15" t="s">
        <v>174</v>
      </c>
      <c r="AW1454" s="15" t="s">
        <v>32</v>
      </c>
      <c r="AX1454" s="15" t="s">
        <v>83</v>
      </c>
      <c r="AY1454" s="277" t="s">
        <v>168</v>
      </c>
    </row>
    <row r="1455" s="2" customFormat="1" ht="37.8" customHeight="1">
      <c r="A1455" s="39"/>
      <c r="B1455" s="40"/>
      <c r="C1455" s="278" t="s">
        <v>2367</v>
      </c>
      <c r="D1455" s="278" t="s">
        <v>242</v>
      </c>
      <c r="E1455" s="279" t="s">
        <v>2368</v>
      </c>
      <c r="F1455" s="280" t="s">
        <v>2369</v>
      </c>
      <c r="G1455" s="281" t="s">
        <v>114</v>
      </c>
      <c r="H1455" s="282">
        <v>124.81</v>
      </c>
      <c r="I1455" s="283"/>
      <c r="J1455" s="284">
        <f>ROUND(I1455*H1455,2)</f>
        <v>0</v>
      </c>
      <c r="K1455" s="280" t="s">
        <v>195</v>
      </c>
      <c r="L1455" s="285"/>
      <c r="M1455" s="286" t="s">
        <v>1</v>
      </c>
      <c r="N1455" s="287" t="s">
        <v>41</v>
      </c>
      <c r="O1455" s="92"/>
      <c r="P1455" s="237">
        <f>O1455*H1455</f>
        <v>0</v>
      </c>
      <c r="Q1455" s="237">
        <v>0.019199999999999998</v>
      </c>
      <c r="R1455" s="237">
        <f>Q1455*H1455</f>
        <v>2.3963519999999998</v>
      </c>
      <c r="S1455" s="237">
        <v>0</v>
      </c>
      <c r="T1455" s="238">
        <f>S1455*H1455</f>
        <v>0</v>
      </c>
      <c r="U1455" s="39"/>
      <c r="V1455" s="39"/>
      <c r="W1455" s="39"/>
      <c r="X1455" s="39"/>
      <c r="Y1455" s="39"/>
      <c r="Z1455" s="39"/>
      <c r="AA1455" s="39"/>
      <c r="AB1455" s="39"/>
      <c r="AC1455" s="39"/>
      <c r="AD1455" s="39"/>
      <c r="AE1455" s="39"/>
      <c r="AR1455" s="239" t="s">
        <v>443</v>
      </c>
      <c r="AT1455" s="239" t="s">
        <v>242</v>
      </c>
      <c r="AU1455" s="239" t="s">
        <v>85</v>
      </c>
      <c r="AY1455" s="18" t="s">
        <v>168</v>
      </c>
      <c r="BE1455" s="240">
        <f>IF(N1455="základní",J1455,0)</f>
        <v>0</v>
      </c>
      <c r="BF1455" s="240">
        <f>IF(N1455="snížená",J1455,0)</f>
        <v>0</v>
      </c>
      <c r="BG1455" s="240">
        <f>IF(N1455="zákl. přenesená",J1455,0)</f>
        <v>0</v>
      </c>
      <c r="BH1455" s="240">
        <f>IF(N1455="sníž. přenesená",J1455,0)</f>
        <v>0</v>
      </c>
      <c r="BI1455" s="240">
        <f>IF(N1455="nulová",J1455,0)</f>
        <v>0</v>
      </c>
      <c r="BJ1455" s="18" t="s">
        <v>83</v>
      </c>
      <c r="BK1455" s="240">
        <f>ROUND(I1455*H1455,2)</f>
        <v>0</v>
      </c>
      <c r="BL1455" s="18" t="s">
        <v>298</v>
      </c>
      <c r="BM1455" s="239" t="s">
        <v>2370</v>
      </c>
    </row>
    <row r="1456" s="2" customFormat="1">
      <c r="A1456" s="39"/>
      <c r="B1456" s="40"/>
      <c r="C1456" s="41"/>
      <c r="D1456" s="241" t="s">
        <v>176</v>
      </c>
      <c r="E1456" s="41"/>
      <c r="F1456" s="242" t="s">
        <v>2369</v>
      </c>
      <c r="G1456" s="41"/>
      <c r="H1456" s="41"/>
      <c r="I1456" s="243"/>
      <c r="J1456" s="41"/>
      <c r="K1456" s="41"/>
      <c r="L1456" s="45"/>
      <c r="M1456" s="244"/>
      <c r="N1456" s="245"/>
      <c r="O1456" s="92"/>
      <c r="P1456" s="92"/>
      <c r="Q1456" s="92"/>
      <c r="R1456" s="92"/>
      <c r="S1456" s="92"/>
      <c r="T1456" s="93"/>
      <c r="U1456" s="39"/>
      <c r="V1456" s="39"/>
      <c r="W1456" s="39"/>
      <c r="X1456" s="39"/>
      <c r="Y1456" s="39"/>
      <c r="Z1456" s="39"/>
      <c r="AA1456" s="39"/>
      <c r="AB1456" s="39"/>
      <c r="AC1456" s="39"/>
      <c r="AD1456" s="39"/>
      <c r="AE1456" s="39"/>
      <c r="AT1456" s="18" t="s">
        <v>176</v>
      </c>
      <c r="AU1456" s="18" t="s">
        <v>85</v>
      </c>
    </row>
    <row r="1457" s="2" customFormat="1">
      <c r="A1457" s="39"/>
      <c r="B1457" s="40"/>
      <c r="C1457" s="41"/>
      <c r="D1457" s="241" t="s">
        <v>914</v>
      </c>
      <c r="E1457" s="41"/>
      <c r="F1457" s="299" t="s">
        <v>2371</v>
      </c>
      <c r="G1457" s="41"/>
      <c r="H1457" s="41"/>
      <c r="I1457" s="243"/>
      <c r="J1457" s="41"/>
      <c r="K1457" s="41"/>
      <c r="L1457" s="45"/>
      <c r="M1457" s="244"/>
      <c r="N1457" s="245"/>
      <c r="O1457" s="92"/>
      <c r="P1457" s="92"/>
      <c r="Q1457" s="92"/>
      <c r="R1457" s="92"/>
      <c r="S1457" s="92"/>
      <c r="T1457" s="93"/>
      <c r="U1457" s="39"/>
      <c r="V1457" s="39"/>
      <c r="W1457" s="39"/>
      <c r="X1457" s="39"/>
      <c r="Y1457" s="39"/>
      <c r="Z1457" s="39"/>
      <c r="AA1457" s="39"/>
      <c r="AB1457" s="39"/>
      <c r="AC1457" s="39"/>
      <c r="AD1457" s="39"/>
      <c r="AE1457" s="39"/>
      <c r="AT1457" s="18" t="s">
        <v>914</v>
      </c>
      <c r="AU1457" s="18" t="s">
        <v>85</v>
      </c>
    </row>
    <row r="1458" s="14" customFormat="1">
      <c r="A1458" s="14"/>
      <c r="B1458" s="256"/>
      <c r="C1458" s="257"/>
      <c r="D1458" s="241" t="s">
        <v>178</v>
      </c>
      <c r="E1458" s="257"/>
      <c r="F1458" s="259" t="s">
        <v>2372</v>
      </c>
      <c r="G1458" s="257"/>
      <c r="H1458" s="260">
        <v>124.81</v>
      </c>
      <c r="I1458" s="261"/>
      <c r="J1458" s="257"/>
      <c r="K1458" s="257"/>
      <c r="L1458" s="262"/>
      <c r="M1458" s="263"/>
      <c r="N1458" s="264"/>
      <c r="O1458" s="264"/>
      <c r="P1458" s="264"/>
      <c r="Q1458" s="264"/>
      <c r="R1458" s="264"/>
      <c r="S1458" s="264"/>
      <c r="T1458" s="265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T1458" s="266" t="s">
        <v>178</v>
      </c>
      <c r="AU1458" s="266" t="s">
        <v>85</v>
      </c>
      <c r="AV1458" s="14" t="s">
        <v>85</v>
      </c>
      <c r="AW1458" s="14" t="s">
        <v>4</v>
      </c>
      <c r="AX1458" s="14" t="s">
        <v>83</v>
      </c>
      <c r="AY1458" s="266" t="s">
        <v>168</v>
      </c>
    </row>
    <row r="1459" s="2" customFormat="1" ht="24.15" customHeight="1">
      <c r="A1459" s="39"/>
      <c r="B1459" s="40"/>
      <c r="C1459" s="228" t="s">
        <v>2373</v>
      </c>
      <c r="D1459" s="228" t="s">
        <v>170</v>
      </c>
      <c r="E1459" s="229" t="s">
        <v>2374</v>
      </c>
      <c r="F1459" s="230" t="s">
        <v>2375</v>
      </c>
      <c r="G1459" s="231" t="s">
        <v>114</v>
      </c>
      <c r="H1459" s="232">
        <v>20.59</v>
      </c>
      <c r="I1459" s="233"/>
      <c r="J1459" s="234">
        <f>ROUND(I1459*H1459,2)</f>
        <v>0</v>
      </c>
      <c r="K1459" s="230" t="s">
        <v>173</v>
      </c>
      <c r="L1459" s="45"/>
      <c r="M1459" s="235" t="s">
        <v>1</v>
      </c>
      <c r="N1459" s="236" t="s">
        <v>41</v>
      </c>
      <c r="O1459" s="92"/>
      <c r="P1459" s="237">
        <f>O1459*H1459</f>
        <v>0</v>
      </c>
      <c r="Q1459" s="237">
        <v>0</v>
      </c>
      <c r="R1459" s="237">
        <f>Q1459*H1459</f>
        <v>0</v>
      </c>
      <c r="S1459" s="237">
        <v>0</v>
      </c>
      <c r="T1459" s="238">
        <f>S1459*H1459</f>
        <v>0</v>
      </c>
      <c r="U1459" s="39"/>
      <c r="V1459" s="39"/>
      <c r="W1459" s="39"/>
      <c r="X1459" s="39"/>
      <c r="Y1459" s="39"/>
      <c r="Z1459" s="39"/>
      <c r="AA1459" s="39"/>
      <c r="AB1459" s="39"/>
      <c r="AC1459" s="39"/>
      <c r="AD1459" s="39"/>
      <c r="AE1459" s="39"/>
      <c r="AR1459" s="239" t="s">
        <v>298</v>
      </c>
      <c r="AT1459" s="239" t="s">
        <v>170</v>
      </c>
      <c r="AU1459" s="239" t="s">
        <v>85</v>
      </c>
      <c r="AY1459" s="18" t="s">
        <v>168</v>
      </c>
      <c r="BE1459" s="240">
        <f>IF(N1459="základní",J1459,0)</f>
        <v>0</v>
      </c>
      <c r="BF1459" s="240">
        <f>IF(N1459="snížená",J1459,0)</f>
        <v>0</v>
      </c>
      <c r="BG1459" s="240">
        <f>IF(N1459="zákl. přenesená",J1459,0)</f>
        <v>0</v>
      </c>
      <c r="BH1459" s="240">
        <f>IF(N1459="sníž. přenesená",J1459,0)</f>
        <v>0</v>
      </c>
      <c r="BI1459" s="240">
        <f>IF(N1459="nulová",J1459,0)</f>
        <v>0</v>
      </c>
      <c r="BJ1459" s="18" t="s">
        <v>83</v>
      </c>
      <c r="BK1459" s="240">
        <f>ROUND(I1459*H1459,2)</f>
        <v>0</v>
      </c>
      <c r="BL1459" s="18" t="s">
        <v>298</v>
      </c>
      <c r="BM1459" s="239" t="s">
        <v>2376</v>
      </c>
    </row>
    <row r="1460" s="2" customFormat="1">
      <c r="A1460" s="39"/>
      <c r="B1460" s="40"/>
      <c r="C1460" s="41"/>
      <c r="D1460" s="241" t="s">
        <v>176</v>
      </c>
      <c r="E1460" s="41"/>
      <c r="F1460" s="242" t="s">
        <v>2377</v>
      </c>
      <c r="G1460" s="41"/>
      <c r="H1460" s="41"/>
      <c r="I1460" s="243"/>
      <c r="J1460" s="41"/>
      <c r="K1460" s="41"/>
      <c r="L1460" s="45"/>
      <c r="M1460" s="244"/>
      <c r="N1460" s="245"/>
      <c r="O1460" s="92"/>
      <c r="P1460" s="92"/>
      <c r="Q1460" s="92"/>
      <c r="R1460" s="92"/>
      <c r="S1460" s="92"/>
      <c r="T1460" s="93"/>
      <c r="U1460" s="39"/>
      <c r="V1460" s="39"/>
      <c r="W1460" s="39"/>
      <c r="X1460" s="39"/>
      <c r="Y1460" s="39"/>
      <c r="Z1460" s="39"/>
      <c r="AA1460" s="39"/>
      <c r="AB1460" s="39"/>
      <c r="AC1460" s="39"/>
      <c r="AD1460" s="39"/>
      <c r="AE1460" s="39"/>
      <c r="AT1460" s="18" t="s">
        <v>176</v>
      </c>
      <c r="AU1460" s="18" t="s">
        <v>85</v>
      </c>
    </row>
    <row r="1461" s="14" customFormat="1">
      <c r="A1461" s="14"/>
      <c r="B1461" s="256"/>
      <c r="C1461" s="257"/>
      <c r="D1461" s="241" t="s">
        <v>178</v>
      </c>
      <c r="E1461" s="258" t="s">
        <v>1</v>
      </c>
      <c r="F1461" s="259" t="s">
        <v>1950</v>
      </c>
      <c r="G1461" s="257"/>
      <c r="H1461" s="260">
        <v>2.1600000000000001</v>
      </c>
      <c r="I1461" s="261"/>
      <c r="J1461" s="257"/>
      <c r="K1461" s="257"/>
      <c r="L1461" s="262"/>
      <c r="M1461" s="263"/>
      <c r="N1461" s="264"/>
      <c r="O1461" s="264"/>
      <c r="P1461" s="264"/>
      <c r="Q1461" s="264"/>
      <c r="R1461" s="264"/>
      <c r="S1461" s="264"/>
      <c r="T1461" s="265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66" t="s">
        <v>178</v>
      </c>
      <c r="AU1461" s="266" t="s">
        <v>85</v>
      </c>
      <c r="AV1461" s="14" t="s">
        <v>85</v>
      </c>
      <c r="AW1461" s="14" t="s">
        <v>32</v>
      </c>
      <c r="AX1461" s="14" t="s">
        <v>76</v>
      </c>
      <c r="AY1461" s="266" t="s">
        <v>168</v>
      </c>
    </row>
    <row r="1462" s="14" customFormat="1">
      <c r="A1462" s="14"/>
      <c r="B1462" s="256"/>
      <c r="C1462" s="257"/>
      <c r="D1462" s="241" t="s">
        <v>178</v>
      </c>
      <c r="E1462" s="258" t="s">
        <v>1</v>
      </c>
      <c r="F1462" s="259" t="s">
        <v>1961</v>
      </c>
      <c r="G1462" s="257"/>
      <c r="H1462" s="260">
        <v>2.2799999999999998</v>
      </c>
      <c r="I1462" s="261"/>
      <c r="J1462" s="257"/>
      <c r="K1462" s="257"/>
      <c r="L1462" s="262"/>
      <c r="M1462" s="263"/>
      <c r="N1462" s="264"/>
      <c r="O1462" s="264"/>
      <c r="P1462" s="264"/>
      <c r="Q1462" s="264"/>
      <c r="R1462" s="264"/>
      <c r="S1462" s="264"/>
      <c r="T1462" s="265"/>
      <c r="U1462" s="14"/>
      <c r="V1462" s="14"/>
      <c r="W1462" s="14"/>
      <c r="X1462" s="14"/>
      <c r="Y1462" s="14"/>
      <c r="Z1462" s="14"/>
      <c r="AA1462" s="14"/>
      <c r="AB1462" s="14"/>
      <c r="AC1462" s="14"/>
      <c r="AD1462" s="14"/>
      <c r="AE1462" s="14"/>
      <c r="AT1462" s="266" t="s">
        <v>178</v>
      </c>
      <c r="AU1462" s="266" t="s">
        <v>85</v>
      </c>
      <c r="AV1462" s="14" t="s">
        <v>85</v>
      </c>
      <c r="AW1462" s="14" t="s">
        <v>32</v>
      </c>
      <c r="AX1462" s="14" t="s">
        <v>76</v>
      </c>
      <c r="AY1462" s="266" t="s">
        <v>168</v>
      </c>
    </row>
    <row r="1463" s="14" customFormat="1">
      <c r="A1463" s="14"/>
      <c r="B1463" s="256"/>
      <c r="C1463" s="257"/>
      <c r="D1463" s="241" t="s">
        <v>178</v>
      </c>
      <c r="E1463" s="258" t="s">
        <v>1</v>
      </c>
      <c r="F1463" s="259" t="s">
        <v>1962</v>
      </c>
      <c r="G1463" s="257"/>
      <c r="H1463" s="260">
        <v>2.25</v>
      </c>
      <c r="I1463" s="261"/>
      <c r="J1463" s="257"/>
      <c r="K1463" s="257"/>
      <c r="L1463" s="262"/>
      <c r="M1463" s="263"/>
      <c r="N1463" s="264"/>
      <c r="O1463" s="264"/>
      <c r="P1463" s="264"/>
      <c r="Q1463" s="264"/>
      <c r="R1463" s="264"/>
      <c r="S1463" s="264"/>
      <c r="T1463" s="265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66" t="s">
        <v>178</v>
      </c>
      <c r="AU1463" s="266" t="s">
        <v>85</v>
      </c>
      <c r="AV1463" s="14" t="s">
        <v>85</v>
      </c>
      <c r="AW1463" s="14" t="s">
        <v>32</v>
      </c>
      <c r="AX1463" s="14" t="s">
        <v>76</v>
      </c>
      <c r="AY1463" s="266" t="s">
        <v>168</v>
      </c>
    </row>
    <row r="1464" s="14" customFormat="1">
      <c r="A1464" s="14"/>
      <c r="B1464" s="256"/>
      <c r="C1464" s="257"/>
      <c r="D1464" s="241" t="s">
        <v>178</v>
      </c>
      <c r="E1464" s="258" t="s">
        <v>1</v>
      </c>
      <c r="F1464" s="259" t="s">
        <v>1964</v>
      </c>
      <c r="G1464" s="257"/>
      <c r="H1464" s="260">
        <v>3.2400000000000002</v>
      </c>
      <c r="I1464" s="261"/>
      <c r="J1464" s="257"/>
      <c r="K1464" s="257"/>
      <c r="L1464" s="262"/>
      <c r="M1464" s="263"/>
      <c r="N1464" s="264"/>
      <c r="O1464" s="264"/>
      <c r="P1464" s="264"/>
      <c r="Q1464" s="264"/>
      <c r="R1464" s="264"/>
      <c r="S1464" s="264"/>
      <c r="T1464" s="265"/>
      <c r="U1464" s="14"/>
      <c r="V1464" s="14"/>
      <c r="W1464" s="14"/>
      <c r="X1464" s="14"/>
      <c r="Y1464" s="14"/>
      <c r="Z1464" s="14"/>
      <c r="AA1464" s="14"/>
      <c r="AB1464" s="14"/>
      <c r="AC1464" s="14"/>
      <c r="AD1464" s="14"/>
      <c r="AE1464" s="14"/>
      <c r="AT1464" s="266" t="s">
        <v>178</v>
      </c>
      <c r="AU1464" s="266" t="s">
        <v>85</v>
      </c>
      <c r="AV1464" s="14" t="s">
        <v>85</v>
      </c>
      <c r="AW1464" s="14" t="s">
        <v>32</v>
      </c>
      <c r="AX1464" s="14" t="s">
        <v>76</v>
      </c>
      <c r="AY1464" s="266" t="s">
        <v>168</v>
      </c>
    </row>
    <row r="1465" s="14" customFormat="1">
      <c r="A1465" s="14"/>
      <c r="B1465" s="256"/>
      <c r="C1465" s="257"/>
      <c r="D1465" s="241" t="s">
        <v>178</v>
      </c>
      <c r="E1465" s="258" t="s">
        <v>1</v>
      </c>
      <c r="F1465" s="259" t="s">
        <v>1981</v>
      </c>
      <c r="G1465" s="257"/>
      <c r="H1465" s="260">
        <v>2.6000000000000001</v>
      </c>
      <c r="I1465" s="261"/>
      <c r="J1465" s="257"/>
      <c r="K1465" s="257"/>
      <c r="L1465" s="262"/>
      <c r="M1465" s="263"/>
      <c r="N1465" s="264"/>
      <c r="O1465" s="264"/>
      <c r="P1465" s="264"/>
      <c r="Q1465" s="264"/>
      <c r="R1465" s="264"/>
      <c r="S1465" s="264"/>
      <c r="T1465" s="265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66" t="s">
        <v>178</v>
      </c>
      <c r="AU1465" s="266" t="s">
        <v>85</v>
      </c>
      <c r="AV1465" s="14" t="s">
        <v>85</v>
      </c>
      <c r="AW1465" s="14" t="s">
        <v>32</v>
      </c>
      <c r="AX1465" s="14" t="s">
        <v>76</v>
      </c>
      <c r="AY1465" s="266" t="s">
        <v>168</v>
      </c>
    </row>
    <row r="1466" s="14" customFormat="1">
      <c r="A1466" s="14"/>
      <c r="B1466" s="256"/>
      <c r="C1466" s="257"/>
      <c r="D1466" s="241" t="s">
        <v>178</v>
      </c>
      <c r="E1466" s="258" t="s">
        <v>1</v>
      </c>
      <c r="F1466" s="259" t="s">
        <v>1982</v>
      </c>
      <c r="G1466" s="257"/>
      <c r="H1466" s="260">
        <v>2.6000000000000001</v>
      </c>
      <c r="I1466" s="261"/>
      <c r="J1466" s="257"/>
      <c r="K1466" s="257"/>
      <c r="L1466" s="262"/>
      <c r="M1466" s="263"/>
      <c r="N1466" s="264"/>
      <c r="O1466" s="264"/>
      <c r="P1466" s="264"/>
      <c r="Q1466" s="264"/>
      <c r="R1466" s="264"/>
      <c r="S1466" s="264"/>
      <c r="T1466" s="265"/>
      <c r="U1466" s="14"/>
      <c r="V1466" s="14"/>
      <c r="W1466" s="14"/>
      <c r="X1466" s="14"/>
      <c r="Y1466" s="14"/>
      <c r="Z1466" s="14"/>
      <c r="AA1466" s="14"/>
      <c r="AB1466" s="14"/>
      <c r="AC1466" s="14"/>
      <c r="AD1466" s="14"/>
      <c r="AE1466" s="14"/>
      <c r="AT1466" s="266" t="s">
        <v>178</v>
      </c>
      <c r="AU1466" s="266" t="s">
        <v>85</v>
      </c>
      <c r="AV1466" s="14" t="s">
        <v>85</v>
      </c>
      <c r="AW1466" s="14" t="s">
        <v>32</v>
      </c>
      <c r="AX1466" s="14" t="s">
        <v>76</v>
      </c>
      <c r="AY1466" s="266" t="s">
        <v>168</v>
      </c>
    </row>
    <row r="1467" s="14" customFormat="1">
      <c r="A1467" s="14"/>
      <c r="B1467" s="256"/>
      <c r="C1467" s="257"/>
      <c r="D1467" s="241" t="s">
        <v>178</v>
      </c>
      <c r="E1467" s="258" t="s">
        <v>1</v>
      </c>
      <c r="F1467" s="259" t="s">
        <v>1970</v>
      </c>
      <c r="G1467" s="257"/>
      <c r="H1467" s="260">
        <v>2.73</v>
      </c>
      <c r="I1467" s="261"/>
      <c r="J1467" s="257"/>
      <c r="K1467" s="257"/>
      <c r="L1467" s="262"/>
      <c r="M1467" s="263"/>
      <c r="N1467" s="264"/>
      <c r="O1467" s="264"/>
      <c r="P1467" s="264"/>
      <c r="Q1467" s="264"/>
      <c r="R1467" s="264"/>
      <c r="S1467" s="264"/>
      <c r="T1467" s="265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66" t="s">
        <v>178</v>
      </c>
      <c r="AU1467" s="266" t="s">
        <v>85</v>
      </c>
      <c r="AV1467" s="14" t="s">
        <v>85</v>
      </c>
      <c r="AW1467" s="14" t="s">
        <v>32</v>
      </c>
      <c r="AX1467" s="14" t="s">
        <v>76</v>
      </c>
      <c r="AY1467" s="266" t="s">
        <v>168</v>
      </c>
    </row>
    <row r="1468" s="14" customFormat="1">
      <c r="A1468" s="14"/>
      <c r="B1468" s="256"/>
      <c r="C1468" s="257"/>
      <c r="D1468" s="241" t="s">
        <v>178</v>
      </c>
      <c r="E1468" s="258" t="s">
        <v>1</v>
      </c>
      <c r="F1468" s="259" t="s">
        <v>1971</v>
      </c>
      <c r="G1468" s="257"/>
      <c r="H1468" s="260">
        <v>2.73</v>
      </c>
      <c r="I1468" s="261"/>
      <c r="J1468" s="257"/>
      <c r="K1468" s="257"/>
      <c r="L1468" s="262"/>
      <c r="M1468" s="263"/>
      <c r="N1468" s="264"/>
      <c r="O1468" s="264"/>
      <c r="P1468" s="264"/>
      <c r="Q1468" s="264"/>
      <c r="R1468" s="264"/>
      <c r="S1468" s="264"/>
      <c r="T1468" s="265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T1468" s="266" t="s">
        <v>178</v>
      </c>
      <c r="AU1468" s="266" t="s">
        <v>85</v>
      </c>
      <c r="AV1468" s="14" t="s">
        <v>85</v>
      </c>
      <c r="AW1468" s="14" t="s">
        <v>32</v>
      </c>
      <c r="AX1468" s="14" t="s">
        <v>76</v>
      </c>
      <c r="AY1468" s="266" t="s">
        <v>168</v>
      </c>
    </row>
    <row r="1469" s="15" customFormat="1">
      <c r="A1469" s="15"/>
      <c r="B1469" s="267"/>
      <c r="C1469" s="268"/>
      <c r="D1469" s="241" t="s">
        <v>178</v>
      </c>
      <c r="E1469" s="269" t="s">
        <v>1</v>
      </c>
      <c r="F1469" s="270" t="s">
        <v>183</v>
      </c>
      <c r="G1469" s="268"/>
      <c r="H1469" s="271">
        <v>20.59</v>
      </c>
      <c r="I1469" s="272"/>
      <c r="J1469" s="268"/>
      <c r="K1469" s="268"/>
      <c r="L1469" s="273"/>
      <c r="M1469" s="274"/>
      <c r="N1469" s="275"/>
      <c r="O1469" s="275"/>
      <c r="P1469" s="275"/>
      <c r="Q1469" s="275"/>
      <c r="R1469" s="275"/>
      <c r="S1469" s="275"/>
      <c r="T1469" s="276"/>
      <c r="U1469" s="15"/>
      <c r="V1469" s="15"/>
      <c r="W1469" s="15"/>
      <c r="X1469" s="15"/>
      <c r="Y1469" s="15"/>
      <c r="Z1469" s="15"/>
      <c r="AA1469" s="15"/>
      <c r="AB1469" s="15"/>
      <c r="AC1469" s="15"/>
      <c r="AD1469" s="15"/>
      <c r="AE1469" s="15"/>
      <c r="AT1469" s="277" t="s">
        <v>178</v>
      </c>
      <c r="AU1469" s="277" t="s">
        <v>85</v>
      </c>
      <c r="AV1469" s="15" t="s">
        <v>174</v>
      </c>
      <c r="AW1469" s="15" t="s">
        <v>32</v>
      </c>
      <c r="AX1469" s="15" t="s">
        <v>83</v>
      </c>
      <c r="AY1469" s="277" t="s">
        <v>168</v>
      </c>
    </row>
    <row r="1470" s="2" customFormat="1" ht="37.8" customHeight="1">
      <c r="A1470" s="39"/>
      <c r="B1470" s="40"/>
      <c r="C1470" s="228" t="s">
        <v>2378</v>
      </c>
      <c r="D1470" s="228" t="s">
        <v>170</v>
      </c>
      <c r="E1470" s="229" t="s">
        <v>2379</v>
      </c>
      <c r="F1470" s="230" t="s">
        <v>2380</v>
      </c>
      <c r="G1470" s="231" t="s">
        <v>114</v>
      </c>
      <c r="H1470" s="232">
        <v>108.53</v>
      </c>
      <c r="I1470" s="233"/>
      <c r="J1470" s="234">
        <f>ROUND(I1470*H1470,2)</f>
        <v>0</v>
      </c>
      <c r="K1470" s="230" t="s">
        <v>195</v>
      </c>
      <c r="L1470" s="45"/>
      <c r="M1470" s="235" t="s">
        <v>1</v>
      </c>
      <c r="N1470" s="236" t="s">
        <v>41</v>
      </c>
      <c r="O1470" s="92"/>
      <c r="P1470" s="237">
        <f>O1470*H1470</f>
        <v>0</v>
      </c>
      <c r="Q1470" s="237">
        <v>0</v>
      </c>
      <c r="R1470" s="237">
        <f>Q1470*H1470</f>
        <v>0</v>
      </c>
      <c r="S1470" s="237">
        <v>0</v>
      </c>
      <c r="T1470" s="238">
        <f>S1470*H1470</f>
        <v>0</v>
      </c>
      <c r="U1470" s="39"/>
      <c r="V1470" s="39"/>
      <c r="W1470" s="39"/>
      <c r="X1470" s="39"/>
      <c r="Y1470" s="39"/>
      <c r="Z1470" s="39"/>
      <c r="AA1470" s="39"/>
      <c r="AB1470" s="39"/>
      <c r="AC1470" s="39"/>
      <c r="AD1470" s="39"/>
      <c r="AE1470" s="39"/>
      <c r="AR1470" s="239" t="s">
        <v>298</v>
      </c>
      <c r="AT1470" s="239" t="s">
        <v>170</v>
      </c>
      <c r="AU1470" s="239" t="s">
        <v>85</v>
      </c>
      <c r="AY1470" s="18" t="s">
        <v>168</v>
      </c>
      <c r="BE1470" s="240">
        <f>IF(N1470="základní",J1470,0)</f>
        <v>0</v>
      </c>
      <c r="BF1470" s="240">
        <f>IF(N1470="snížená",J1470,0)</f>
        <v>0</v>
      </c>
      <c r="BG1470" s="240">
        <f>IF(N1470="zákl. přenesená",J1470,0)</f>
        <v>0</v>
      </c>
      <c r="BH1470" s="240">
        <f>IF(N1470="sníž. přenesená",J1470,0)</f>
        <v>0</v>
      </c>
      <c r="BI1470" s="240">
        <f>IF(N1470="nulová",J1470,0)</f>
        <v>0</v>
      </c>
      <c r="BJ1470" s="18" t="s">
        <v>83</v>
      </c>
      <c r="BK1470" s="240">
        <f>ROUND(I1470*H1470,2)</f>
        <v>0</v>
      </c>
      <c r="BL1470" s="18" t="s">
        <v>298</v>
      </c>
      <c r="BM1470" s="239" t="s">
        <v>2381</v>
      </c>
    </row>
    <row r="1471" s="2" customFormat="1">
      <c r="A1471" s="39"/>
      <c r="B1471" s="40"/>
      <c r="C1471" s="41"/>
      <c r="D1471" s="241" t="s">
        <v>176</v>
      </c>
      <c r="E1471" s="41"/>
      <c r="F1471" s="242" t="s">
        <v>2380</v>
      </c>
      <c r="G1471" s="41"/>
      <c r="H1471" s="41"/>
      <c r="I1471" s="243"/>
      <c r="J1471" s="41"/>
      <c r="K1471" s="41"/>
      <c r="L1471" s="45"/>
      <c r="M1471" s="244"/>
      <c r="N1471" s="245"/>
      <c r="O1471" s="92"/>
      <c r="P1471" s="92"/>
      <c r="Q1471" s="92"/>
      <c r="R1471" s="92"/>
      <c r="S1471" s="92"/>
      <c r="T1471" s="93"/>
      <c r="U1471" s="39"/>
      <c r="V1471" s="39"/>
      <c r="W1471" s="39"/>
      <c r="X1471" s="39"/>
      <c r="Y1471" s="39"/>
      <c r="Z1471" s="39"/>
      <c r="AA1471" s="39"/>
      <c r="AB1471" s="39"/>
      <c r="AC1471" s="39"/>
      <c r="AD1471" s="39"/>
      <c r="AE1471" s="39"/>
      <c r="AT1471" s="18" t="s">
        <v>176</v>
      </c>
      <c r="AU1471" s="18" t="s">
        <v>85</v>
      </c>
    </row>
    <row r="1472" s="2" customFormat="1" ht="33" customHeight="1">
      <c r="A1472" s="39"/>
      <c r="B1472" s="40"/>
      <c r="C1472" s="228" t="s">
        <v>2382</v>
      </c>
      <c r="D1472" s="228" t="s">
        <v>170</v>
      </c>
      <c r="E1472" s="229" t="s">
        <v>2383</v>
      </c>
      <c r="F1472" s="230" t="s">
        <v>2384</v>
      </c>
      <c r="G1472" s="231" t="s">
        <v>114</v>
      </c>
      <c r="H1472" s="232">
        <v>108.53</v>
      </c>
      <c r="I1472" s="233"/>
      <c r="J1472" s="234">
        <f>ROUND(I1472*H1472,2)</f>
        <v>0</v>
      </c>
      <c r="K1472" s="230" t="s">
        <v>195</v>
      </c>
      <c r="L1472" s="45"/>
      <c r="M1472" s="235" t="s">
        <v>1</v>
      </c>
      <c r="N1472" s="236" t="s">
        <v>41</v>
      </c>
      <c r="O1472" s="92"/>
      <c r="P1472" s="237">
        <f>O1472*H1472</f>
        <v>0</v>
      </c>
      <c r="Q1472" s="237">
        <v>0</v>
      </c>
      <c r="R1472" s="237">
        <f>Q1472*H1472</f>
        <v>0</v>
      </c>
      <c r="S1472" s="237">
        <v>0</v>
      </c>
      <c r="T1472" s="238">
        <f>S1472*H1472</f>
        <v>0</v>
      </c>
      <c r="U1472" s="39"/>
      <c r="V1472" s="39"/>
      <c r="W1472" s="39"/>
      <c r="X1472" s="39"/>
      <c r="Y1472" s="39"/>
      <c r="Z1472" s="39"/>
      <c r="AA1472" s="39"/>
      <c r="AB1472" s="39"/>
      <c r="AC1472" s="39"/>
      <c r="AD1472" s="39"/>
      <c r="AE1472" s="39"/>
      <c r="AR1472" s="239" t="s">
        <v>298</v>
      </c>
      <c r="AT1472" s="239" t="s">
        <v>170</v>
      </c>
      <c r="AU1472" s="239" t="s">
        <v>85</v>
      </c>
      <c r="AY1472" s="18" t="s">
        <v>168</v>
      </c>
      <c r="BE1472" s="240">
        <f>IF(N1472="základní",J1472,0)</f>
        <v>0</v>
      </c>
      <c r="BF1472" s="240">
        <f>IF(N1472="snížená",J1472,0)</f>
        <v>0</v>
      </c>
      <c r="BG1472" s="240">
        <f>IF(N1472="zákl. přenesená",J1472,0)</f>
        <v>0</v>
      </c>
      <c r="BH1472" s="240">
        <f>IF(N1472="sníž. přenesená",J1472,0)</f>
        <v>0</v>
      </c>
      <c r="BI1472" s="240">
        <f>IF(N1472="nulová",J1472,0)</f>
        <v>0</v>
      </c>
      <c r="BJ1472" s="18" t="s">
        <v>83</v>
      </c>
      <c r="BK1472" s="240">
        <f>ROUND(I1472*H1472,2)</f>
        <v>0</v>
      </c>
      <c r="BL1472" s="18" t="s">
        <v>298</v>
      </c>
      <c r="BM1472" s="239" t="s">
        <v>2385</v>
      </c>
    </row>
    <row r="1473" s="2" customFormat="1">
      <c r="A1473" s="39"/>
      <c r="B1473" s="40"/>
      <c r="C1473" s="41"/>
      <c r="D1473" s="241" t="s">
        <v>176</v>
      </c>
      <c r="E1473" s="41"/>
      <c r="F1473" s="242" t="s">
        <v>2386</v>
      </c>
      <c r="G1473" s="41"/>
      <c r="H1473" s="41"/>
      <c r="I1473" s="243"/>
      <c r="J1473" s="41"/>
      <c r="K1473" s="41"/>
      <c r="L1473" s="45"/>
      <c r="M1473" s="244"/>
      <c r="N1473" s="245"/>
      <c r="O1473" s="92"/>
      <c r="P1473" s="92"/>
      <c r="Q1473" s="92"/>
      <c r="R1473" s="92"/>
      <c r="S1473" s="92"/>
      <c r="T1473" s="93"/>
      <c r="U1473" s="39"/>
      <c r="V1473" s="39"/>
      <c r="W1473" s="39"/>
      <c r="X1473" s="39"/>
      <c r="Y1473" s="39"/>
      <c r="Z1473" s="39"/>
      <c r="AA1473" s="39"/>
      <c r="AB1473" s="39"/>
      <c r="AC1473" s="39"/>
      <c r="AD1473" s="39"/>
      <c r="AE1473" s="39"/>
      <c r="AT1473" s="18" t="s">
        <v>176</v>
      </c>
      <c r="AU1473" s="18" t="s">
        <v>85</v>
      </c>
    </row>
    <row r="1474" s="2" customFormat="1" ht="24.15" customHeight="1">
      <c r="A1474" s="39"/>
      <c r="B1474" s="40"/>
      <c r="C1474" s="228" t="s">
        <v>2387</v>
      </c>
      <c r="D1474" s="228" t="s">
        <v>170</v>
      </c>
      <c r="E1474" s="229" t="s">
        <v>2388</v>
      </c>
      <c r="F1474" s="230" t="s">
        <v>2389</v>
      </c>
      <c r="G1474" s="231" t="s">
        <v>114</v>
      </c>
      <c r="H1474" s="232">
        <v>10.48</v>
      </c>
      <c r="I1474" s="233"/>
      <c r="J1474" s="234">
        <f>ROUND(I1474*H1474,2)</f>
        <v>0</v>
      </c>
      <c r="K1474" s="230" t="s">
        <v>173</v>
      </c>
      <c r="L1474" s="45"/>
      <c r="M1474" s="235" t="s">
        <v>1</v>
      </c>
      <c r="N1474" s="236" t="s">
        <v>41</v>
      </c>
      <c r="O1474" s="92"/>
      <c r="P1474" s="237">
        <f>O1474*H1474</f>
        <v>0</v>
      </c>
      <c r="Q1474" s="237">
        <v>0.0015</v>
      </c>
      <c r="R1474" s="237">
        <f>Q1474*H1474</f>
        <v>0.015720000000000001</v>
      </c>
      <c r="S1474" s="237">
        <v>0</v>
      </c>
      <c r="T1474" s="238">
        <f>S1474*H1474</f>
        <v>0</v>
      </c>
      <c r="U1474" s="39"/>
      <c r="V1474" s="39"/>
      <c r="W1474" s="39"/>
      <c r="X1474" s="39"/>
      <c r="Y1474" s="39"/>
      <c r="Z1474" s="39"/>
      <c r="AA1474" s="39"/>
      <c r="AB1474" s="39"/>
      <c r="AC1474" s="39"/>
      <c r="AD1474" s="39"/>
      <c r="AE1474" s="39"/>
      <c r="AR1474" s="239" t="s">
        <v>298</v>
      </c>
      <c r="AT1474" s="239" t="s">
        <v>170</v>
      </c>
      <c r="AU1474" s="239" t="s">
        <v>85</v>
      </c>
      <c r="AY1474" s="18" t="s">
        <v>168</v>
      </c>
      <c r="BE1474" s="240">
        <f>IF(N1474="základní",J1474,0)</f>
        <v>0</v>
      </c>
      <c r="BF1474" s="240">
        <f>IF(N1474="snížená",J1474,0)</f>
        <v>0</v>
      </c>
      <c r="BG1474" s="240">
        <f>IF(N1474="zákl. přenesená",J1474,0)</f>
        <v>0</v>
      </c>
      <c r="BH1474" s="240">
        <f>IF(N1474="sníž. přenesená",J1474,0)</f>
        <v>0</v>
      </c>
      <c r="BI1474" s="240">
        <f>IF(N1474="nulová",J1474,0)</f>
        <v>0</v>
      </c>
      <c r="BJ1474" s="18" t="s">
        <v>83</v>
      </c>
      <c r="BK1474" s="240">
        <f>ROUND(I1474*H1474,2)</f>
        <v>0</v>
      </c>
      <c r="BL1474" s="18" t="s">
        <v>298</v>
      </c>
      <c r="BM1474" s="239" t="s">
        <v>2390</v>
      </c>
    </row>
    <row r="1475" s="2" customFormat="1">
      <c r="A1475" s="39"/>
      <c r="B1475" s="40"/>
      <c r="C1475" s="41"/>
      <c r="D1475" s="241" t="s">
        <v>176</v>
      </c>
      <c r="E1475" s="41"/>
      <c r="F1475" s="242" t="s">
        <v>2389</v>
      </c>
      <c r="G1475" s="41"/>
      <c r="H1475" s="41"/>
      <c r="I1475" s="243"/>
      <c r="J1475" s="41"/>
      <c r="K1475" s="41"/>
      <c r="L1475" s="45"/>
      <c r="M1475" s="244"/>
      <c r="N1475" s="245"/>
      <c r="O1475" s="92"/>
      <c r="P1475" s="92"/>
      <c r="Q1475" s="92"/>
      <c r="R1475" s="92"/>
      <c r="S1475" s="92"/>
      <c r="T1475" s="93"/>
      <c r="U1475" s="39"/>
      <c r="V1475" s="39"/>
      <c r="W1475" s="39"/>
      <c r="X1475" s="39"/>
      <c r="Y1475" s="39"/>
      <c r="Z1475" s="39"/>
      <c r="AA1475" s="39"/>
      <c r="AB1475" s="39"/>
      <c r="AC1475" s="39"/>
      <c r="AD1475" s="39"/>
      <c r="AE1475" s="39"/>
      <c r="AT1475" s="18" t="s">
        <v>176</v>
      </c>
      <c r="AU1475" s="18" t="s">
        <v>85</v>
      </c>
    </row>
    <row r="1476" s="13" customFormat="1">
      <c r="A1476" s="13"/>
      <c r="B1476" s="246"/>
      <c r="C1476" s="247"/>
      <c r="D1476" s="241" t="s">
        <v>178</v>
      </c>
      <c r="E1476" s="248" t="s">
        <v>1</v>
      </c>
      <c r="F1476" s="249" t="s">
        <v>2391</v>
      </c>
      <c r="G1476" s="247"/>
      <c r="H1476" s="248" t="s">
        <v>1</v>
      </c>
      <c r="I1476" s="250"/>
      <c r="J1476" s="247"/>
      <c r="K1476" s="247"/>
      <c r="L1476" s="251"/>
      <c r="M1476" s="252"/>
      <c r="N1476" s="253"/>
      <c r="O1476" s="253"/>
      <c r="P1476" s="253"/>
      <c r="Q1476" s="253"/>
      <c r="R1476" s="253"/>
      <c r="S1476" s="253"/>
      <c r="T1476" s="254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T1476" s="255" t="s">
        <v>178</v>
      </c>
      <c r="AU1476" s="255" t="s">
        <v>85</v>
      </c>
      <c r="AV1476" s="13" t="s">
        <v>83</v>
      </c>
      <c r="AW1476" s="13" t="s">
        <v>32</v>
      </c>
      <c r="AX1476" s="13" t="s">
        <v>76</v>
      </c>
      <c r="AY1476" s="255" t="s">
        <v>168</v>
      </c>
    </row>
    <row r="1477" s="14" customFormat="1">
      <c r="A1477" s="14"/>
      <c r="B1477" s="256"/>
      <c r="C1477" s="257"/>
      <c r="D1477" s="241" t="s">
        <v>178</v>
      </c>
      <c r="E1477" s="258" t="s">
        <v>1</v>
      </c>
      <c r="F1477" s="259" t="s">
        <v>1980</v>
      </c>
      <c r="G1477" s="257"/>
      <c r="H1477" s="260">
        <v>5.2800000000000002</v>
      </c>
      <c r="I1477" s="261"/>
      <c r="J1477" s="257"/>
      <c r="K1477" s="257"/>
      <c r="L1477" s="262"/>
      <c r="M1477" s="263"/>
      <c r="N1477" s="264"/>
      <c r="O1477" s="264"/>
      <c r="P1477" s="264"/>
      <c r="Q1477" s="264"/>
      <c r="R1477" s="264"/>
      <c r="S1477" s="264"/>
      <c r="T1477" s="265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T1477" s="266" t="s">
        <v>178</v>
      </c>
      <c r="AU1477" s="266" t="s">
        <v>85</v>
      </c>
      <c r="AV1477" s="14" t="s">
        <v>85</v>
      </c>
      <c r="AW1477" s="14" t="s">
        <v>32</v>
      </c>
      <c r="AX1477" s="14" t="s">
        <v>76</v>
      </c>
      <c r="AY1477" s="266" t="s">
        <v>168</v>
      </c>
    </row>
    <row r="1478" s="14" customFormat="1">
      <c r="A1478" s="14"/>
      <c r="B1478" s="256"/>
      <c r="C1478" s="257"/>
      <c r="D1478" s="241" t="s">
        <v>178</v>
      </c>
      <c r="E1478" s="258" t="s">
        <v>1</v>
      </c>
      <c r="F1478" s="259" t="s">
        <v>1981</v>
      </c>
      <c r="G1478" s="257"/>
      <c r="H1478" s="260">
        <v>2.6000000000000001</v>
      </c>
      <c r="I1478" s="261"/>
      <c r="J1478" s="257"/>
      <c r="K1478" s="257"/>
      <c r="L1478" s="262"/>
      <c r="M1478" s="263"/>
      <c r="N1478" s="264"/>
      <c r="O1478" s="264"/>
      <c r="P1478" s="264"/>
      <c r="Q1478" s="264"/>
      <c r="R1478" s="264"/>
      <c r="S1478" s="264"/>
      <c r="T1478" s="265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66" t="s">
        <v>178</v>
      </c>
      <c r="AU1478" s="266" t="s">
        <v>85</v>
      </c>
      <c r="AV1478" s="14" t="s">
        <v>85</v>
      </c>
      <c r="AW1478" s="14" t="s">
        <v>32</v>
      </c>
      <c r="AX1478" s="14" t="s">
        <v>76</v>
      </c>
      <c r="AY1478" s="266" t="s">
        <v>168</v>
      </c>
    </row>
    <row r="1479" s="14" customFormat="1">
      <c r="A1479" s="14"/>
      <c r="B1479" s="256"/>
      <c r="C1479" s="257"/>
      <c r="D1479" s="241" t="s">
        <v>178</v>
      </c>
      <c r="E1479" s="258" t="s">
        <v>1</v>
      </c>
      <c r="F1479" s="259" t="s">
        <v>1982</v>
      </c>
      <c r="G1479" s="257"/>
      <c r="H1479" s="260">
        <v>2.6000000000000001</v>
      </c>
      <c r="I1479" s="261"/>
      <c r="J1479" s="257"/>
      <c r="K1479" s="257"/>
      <c r="L1479" s="262"/>
      <c r="M1479" s="263"/>
      <c r="N1479" s="264"/>
      <c r="O1479" s="264"/>
      <c r="P1479" s="264"/>
      <c r="Q1479" s="264"/>
      <c r="R1479" s="264"/>
      <c r="S1479" s="264"/>
      <c r="T1479" s="265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T1479" s="266" t="s">
        <v>178</v>
      </c>
      <c r="AU1479" s="266" t="s">
        <v>85</v>
      </c>
      <c r="AV1479" s="14" t="s">
        <v>85</v>
      </c>
      <c r="AW1479" s="14" t="s">
        <v>32</v>
      </c>
      <c r="AX1479" s="14" t="s">
        <v>76</v>
      </c>
      <c r="AY1479" s="266" t="s">
        <v>168</v>
      </c>
    </row>
    <row r="1480" s="15" customFormat="1">
      <c r="A1480" s="15"/>
      <c r="B1480" s="267"/>
      <c r="C1480" s="268"/>
      <c r="D1480" s="241" t="s">
        <v>178</v>
      </c>
      <c r="E1480" s="269" t="s">
        <v>1</v>
      </c>
      <c r="F1480" s="270" t="s">
        <v>183</v>
      </c>
      <c r="G1480" s="268"/>
      <c r="H1480" s="271">
        <v>10.48</v>
      </c>
      <c r="I1480" s="272"/>
      <c r="J1480" s="268"/>
      <c r="K1480" s="268"/>
      <c r="L1480" s="273"/>
      <c r="M1480" s="274"/>
      <c r="N1480" s="275"/>
      <c r="O1480" s="275"/>
      <c r="P1480" s="275"/>
      <c r="Q1480" s="275"/>
      <c r="R1480" s="275"/>
      <c r="S1480" s="275"/>
      <c r="T1480" s="276"/>
      <c r="U1480" s="15"/>
      <c r="V1480" s="15"/>
      <c r="W1480" s="15"/>
      <c r="X1480" s="15"/>
      <c r="Y1480" s="15"/>
      <c r="Z1480" s="15"/>
      <c r="AA1480" s="15"/>
      <c r="AB1480" s="15"/>
      <c r="AC1480" s="15"/>
      <c r="AD1480" s="15"/>
      <c r="AE1480" s="15"/>
      <c r="AT1480" s="277" t="s">
        <v>178</v>
      </c>
      <c r="AU1480" s="277" t="s">
        <v>85</v>
      </c>
      <c r="AV1480" s="15" t="s">
        <v>174</v>
      </c>
      <c r="AW1480" s="15" t="s">
        <v>32</v>
      </c>
      <c r="AX1480" s="15" t="s">
        <v>83</v>
      </c>
      <c r="AY1480" s="277" t="s">
        <v>168</v>
      </c>
    </row>
    <row r="1481" s="2" customFormat="1" ht="16.5" customHeight="1">
      <c r="A1481" s="39"/>
      <c r="B1481" s="40"/>
      <c r="C1481" s="228" t="s">
        <v>2392</v>
      </c>
      <c r="D1481" s="228" t="s">
        <v>170</v>
      </c>
      <c r="E1481" s="229" t="s">
        <v>2393</v>
      </c>
      <c r="F1481" s="230" t="s">
        <v>2394</v>
      </c>
      <c r="G1481" s="231" t="s">
        <v>272</v>
      </c>
      <c r="H1481" s="232">
        <v>200</v>
      </c>
      <c r="I1481" s="233"/>
      <c r="J1481" s="234">
        <f>ROUND(I1481*H1481,2)</f>
        <v>0</v>
      </c>
      <c r="K1481" s="230" t="s">
        <v>173</v>
      </c>
      <c r="L1481" s="45"/>
      <c r="M1481" s="235" t="s">
        <v>1</v>
      </c>
      <c r="N1481" s="236" t="s">
        <v>41</v>
      </c>
      <c r="O1481" s="92"/>
      <c r="P1481" s="237">
        <f>O1481*H1481</f>
        <v>0</v>
      </c>
      <c r="Q1481" s="237">
        <v>9.0000000000000006E-05</v>
      </c>
      <c r="R1481" s="237">
        <f>Q1481*H1481</f>
        <v>0.018000000000000002</v>
      </c>
      <c r="S1481" s="237">
        <v>0</v>
      </c>
      <c r="T1481" s="238">
        <f>S1481*H1481</f>
        <v>0</v>
      </c>
      <c r="U1481" s="39"/>
      <c r="V1481" s="39"/>
      <c r="W1481" s="39"/>
      <c r="X1481" s="39"/>
      <c r="Y1481" s="39"/>
      <c r="Z1481" s="39"/>
      <c r="AA1481" s="39"/>
      <c r="AB1481" s="39"/>
      <c r="AC1481" s="39"/>
      <c r="AD1481" s="39"/>
      <c r="AE1481" s="39"/>
      <c r="AR1481" s="239" t="s">
        <v>298</v>
      </c>
      <c r="AT1481" s="239" t="s">
        <v>170</v>
      </c>
      <c r="AU1481" s="239" t="s">
        <v>85</v>
      </c>
      <c r="AY1481" s="18" t="s">
        <v>168</v>
      </c>
      <c r="BE1481" s="240">
        <f>IF(N1481="základní",J1481,0)</f>
        <v>0</v>
      </c>
      <c r="BF1481" s="240">
        <f>IF(N1481="snížená",J1481,0)</f>
        <v>0</v>
      </c>
      <c r="BG1481" s="240">
        <f>IF(N1481="zákl. přenesená",J1481,0)</f>
        <v>0</v>
      </c>
      <c r="BH1481" s="240">
        <f>IF(N1481="sníž. přenesená",J1481,0)</f>
        <v>0</v>
      </c>
      <c r="BI1481" s="240">
        <f>IF(N1481="nulová",J1481,0)</f>
        <v>0</v>
      </c>
      <c r="BJ1481" s="18" t="s">
        <v>83</v>
      </c>
      <c r="BK1481" s="240">
        <f>ROUND(I1481*H1481,2)</f>
        <v>0</v>
      </c>
      <c r="BL1481" s="18" t="s">
        <v>298</v>
      </c>
      <c r="BM1481" s="239" t="s">
        <v>2395</v>
      </c>
    </row>
    <row r="1482" s="2" customFormat="1">
      <c r="A1482" s="39"/>
      <c r="B1482" s="40"/>
      <c r="C1482" s="41"/>
      <c r="D1482" s="241" t="s">
        <v>176</v>
      </c>
      <c r="E1482" s="41"/>
      <c r="F1482" s="242" t="s">
        <v>2394</v>
      </c>
      <c r="G1482" s="41"/>
      <c r="H1482" s="41"/>
      <c r="I1482" s="243"/>
      <c r="J1482" s="41"/>
      <c r="K1482" s="41"/>
      <c r="L1482" s="45"/>
      <c r="M1482" s="244"/>
      <c r="N1482" s="245"/>
      <c r="O1482" s="92"/>
      <c r="P1482" s="92"/>
      <c r="Q1482" s="92"/>
      <c r="R1482" s="92"/>
      <c r="S1482" s="92"/>
      <c r="T1482" s="93"/>
      <c r="U1482" s="39"/>
      <c r="V1482" s="39"/>
      <c r="W1482" s="39"/>
      <c r="X1482" s="39"/>
      <c r="Y1482" s="39"/>
      <c r="Z1482" s="39"/>
      <c r="AA1482" s="39"/>
      <c r="AB1482" s="39"/>
      <c r="AC1482" s="39"/>
      <c r="AD1482" s="39"/>
      <c r="AE1482" s="39"/>
      <c r="AT1482" s="18" t="s">
        <v>176</v>
      </c>
      <c r="AU1482" s="18" t="s">
        <v>85</v>
      </c>
    </row>
    <row r="1483" s="14" customFormat="1">
      <c r="A1483" s="14"/>
      <c r="B1483" s="256"/>
      <c r="C1483" s="257"/>
      <c r="D1483" s="241" t="s">
        <v>178</v>
      </c>
      <c r="E1483" s="258" t="s">
        <v>1</v>
      </c>
      <c r="F1483" s="259" t="s">
        <v>2396</v>
      </c>
      <c r="G1483" s="257"/>
      <c r="H1483" s="260">
        <v>200</v>
      </c>
      <c r="I1483" s="261"/>
      <c r="J1483" s="257"/>
      <c r="K1483" s="257"/>
      <c r="L1483" s="262"/>
      <c r="M1483" s="263"/>
      <c r="N1483" s="264"/>
      <c r="O1483" s="264"/>
      <c r="P1483" s="264"/>
      <c r="Q1483" s="264"/>
      <c r="R1483" s="264"/>
      <c r="S1483" s="264"/>
      <c r="T1483" s="265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T1483" s="266" t="s">
        <v>178</v>
      </c>
      <c r="AU1483" s="266" t="s">
        <v>85</v>
      </c>
      <c r="AV1483" s="14" t="s">
        <v>85</v>
      </c>
      <c r="AW1483" s="14" t="s">
        <v>32</v>
      </c>
      <c r="AX1483" s="14" t="s">
        <v>76</v>
      </c>
      <c r="AY1483" s="266" t="s">
        <v>168</v>
      </c>
    </row>
    <row r="1484" s="15" customFormat="1">
      <c r="A1484" s="15"/>
      <c r="B1484" s="267"/>
      <c r="C1484" s="268"/>
      <c r="D1484" s="241" t="s">
        <v>178</v>
      </c>
      <c r="E1484" s="269" t="s">
        <v>1</v>
      </c>
      <c r="F1484" s="270" t="s">
        <v>183</v>
      </c>
      <c r="G1484" s="268"/>
      <c r="H1484" s="271">
        <v>200</v>
      </c>
      <c r="I1484" s="272"/>
      <c r="J1484" s="268"/>
      <c r="K1484" s="268"/>
      <c r="L1484" s="273"/>
      <c r="M1484" s="274"/>
      <c r="N1484" s="275"/>
      <c r="O1484" s="275"/>
      <c r="P1484" s="275"/>
      <c r="Q1484" s="275"/>
      <c r="R1484" s="275"/>
      <c r="S1484" s="275"/>
      <c r="T1484" s="276"/>
      <c r="U1484" s="15"/>
      <c r="V1484" s="15"/>
      <c r="W1484" s="15"/>
      <c r="X1484" s="15"/>
      <c r="Y1484" s="15"/>
      <c r="Z1484" s="15"/>
      <c r="AA1484" s="15"/>
      <c r="AB1484" s="15"/>
      <c r="AC1484" s="15"/>
      <c r="AD1484" s="15"/>
      <c r="AE1484" s="15"/>
      <c r="AT1484" s="277" t="s">
        <v>178</v>
      </c>
      <c r="AU1484" s="277" t="s">
        <v>85</v>
      </c>
      <c r="AV1484" s="15" t="s">
        <v>174</v>
      </c>
      <c r="AW1484" s="15" t="s">
        <v>32</v>
      </c>
      <c r="AX1484" s="15" t="s">
        <v>83</v>
      </c>
      <c r="AY1484" s="277" t="s">
        <v>168</v>
      </c>
    </row>
    <row r="1485" s="2" customFormat="1" ht="16.5" customHeight="1">
      <c r="A1485" s="39"/>
      <c r="B1485" s="40"/>
      <c r="C1485" s="228" t="s">
        <v>2397</v>
      </c>
      <c r="D1485" s="228" t="s">
        <v>170</v>
      </c>
      <c r="E1485" s="229" t="s">
        <v>2398</v>
      </c>
      <c r="F1485" s="230" t="s">
        <v>2399</v>
      </c>
      <c r="G1485" s="231" t="s">
        <v>272</v>
      </c>
      <c r="H1485" s="232">
        <v>23</v>
      </c>
      <c r="I1485" s="233"/>
      <c r="J1485" s="234">
        <f>ROUND(I1485*H1485,2)</f>
        <v>0</v>
      </c>
      <c r="K1485" s="230" t="s">
        <v>173</v>
      </c>
      <c r="L1485" s="45"/>
      <c r="M1485" s="235" t="s">
        <v>1</v>
      </c>
      <c r="N1485" s="236" t="s">
        <v>41</v>
      </c>
      <c r="O1485" s="92"/>
      <c r="P1485" s="237">
        <f>O1485*H1485</f>
        <v>0</v>
      </c>
      <c r="Q1485" s="237">
        <v>0.00142</v>
      </c>
      <c r="R1485" s="237">
        <f>Q1485*H1485</f>
        <v>0.032660000000000002</v>
      </c>
      <c r="S1485" s="237">
        <v>0</v>
      </c>
      <c r="T1485" s="238">
        <f>S1485*H1485</f>
        <v>0</v>
      </c>
      <c r="U1485" s="39"/>
      <c r="V1485" s="39"/>
      <c r="W1485" s="39"/>
      <c r="X1485" s="39"/>
      <c r="Y1485" s="39"/>
      <c r="Z1485" s="39"/>
      <c r="AA1485" s="39"/>
      <c r="AB1485" s="39"/>
      <c r="AC1485" s="39"/>
      <c r="AD1485" s="39"/>
      <c r="AE1485" s="39"/>
      <c r="AR1485" s="239" t="s">
        <v>298</v>
      </c>
      <c r="AT1485" s="239" t="s">
        <v>170</v>
      </c>
      <c r="AU1485" s="239" t="s">
        <v>85</v>
      </c>
      <c r="AY1485" s="18" t="s">
        <v>168</v>
      </c>
      <c r="BE1485" s="240">
        <f>IF(N1485="základní",J1485,0)</f>
        <v>0</v>
      </c>
      <c r="BF1485" s="240">
        <f>IF(N1485="snížená",J1485,0)</f>
        <v>0</v>
      </c>
      <c r="BG1485" s="240">
        <f>IF(N1485="zákl. přenesená",J1485,0)</f>
        <v>0</v>
      </c>
      <c r="BH1485" s="240">
        <f>IF(N1485="sníž. přenesená",J1485,0)</f>
        <v>0</v>
      </c>
      <c r="BI1485" s="240">
        <f>IF(N1485="nulová",J1485,0)</f>
        <v>0</v>
      </c>
      <c r="BJ1485" s="18" t="s">
        <v>83</v>
      </c>
      <c r="BK1485" s="240">
        <f>ROUND(I1485*H1485,2)</f>
        <v>0</v>
      </c>
      <c r="BL1485" s="18" t="s">
        <v>298</v>
      </c>
      <c r="BM1485" s="239" t="s">
        <v>2400</v>
      </c>
    </row>
    <row r="1486" s="2" customFormat="1">
      <c r="A1486" s="39"/>
      <c r="B1486" s="40"/>
      <c r="C1486" s="41"/>
      <c r="D1486" s="241" t="s">
        <v>176</v>
      </c>
      <c r="E1486" s="41"/>
      <c r="F1486" s="242" t="s">
        <v>2399</v>
      </c>
      <c r="G1486" s="41"/>
      <c r="H1486" s="41"/>
      <c r="I1486" s="243"/>
      <c r="J1486" s="41"/>
      <c r="K1486" s="41"/>
      <c r="L1486" s="45"/>
      <c r="M1486" s="244"/>
      <c r="N1486" s="245"/>
      <c r="O1486" s="92"/>
      <c r="P1486" s="92"/>
      <c r="Q1486" s="92"/>
      <c r="R1486" s="92"/>
      <c r="S1486" s="92"/>
      <c r="T1486" s="93"/>
      <c r="U1486" s="39"/>
      <c r="V1486" s="39"/>
      <c r="W1486" s="39"/>
      <c r="X1486" s="39"/>
      <c r="Y1486" s="39"/>
      <c r="Z1486" s="39"/>
      <c r="AA1486" s="39"/>
      <c r="AB1486" s="39"/>
      <c r="AC1486" s="39"/>
      <c r="AD1486" s="39"/>
      <c r="AE1486" s="39"/>
      <c r="AT1486" s="18" t="s">
        <v>176</v>
      </c>
      <c r="AU1486" s="18" t="s">
        <v>85</v>
      </c>
    </row>
    <row r="1487" s="13" customFormat="1">
      <c r="A1487" s="13"/>
      <c r="B1487" s="246"/>
      <c r="C1487" s="247"/>
      <c r="D1487" s="241" t="s">
        <v>178</v>
      </c>
      <c r="E1487" s="248" t="s">
        <v>1</v>
      </c>
      <c r="F1487" s="249" t="s">
        <v>2391</v>
      </c>
      <c r="G1487" s="247"/>
      <c r="H1487" s="248" t="s">
        <v>1</v>
      </c>
      <c r="I1487" s="250"/>
      <c r="J1487" s="247"/>
      <c r="K1487" s="247"/>
      <c r="L1487" s="251"/>
      <c r="M1487" s="252"/>
      <c r="N1487" s="253"/>
      <c r="O1487" s="253"/>
      <c r="P1487" s="253"/>
      <c r="Q1487" s="253"/>
      <c r="R1487" s="253"/>
      <c r="S1487" s="253"/>
      <c r="T1487" s="254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55" t="s">
        <v>178</v>
      </c>
      <c r="AU1487" s="255" t="s">
        <v>85</v>
      </c>
      <c r="AV1487" s="13" t="s">
        <v>83</v>
      </c>
      <c r="AW1487" s="13" t="s">
        <v>32</v>
      </c>
      <c r="AX1487" s="13" t="s">
        <v>76</v>
      </c>
      <c r="AY1487" s="255" t="s">
        <v>168</v>
      </c>
    </row>
    <row r="1488" s="14" customFormat="1">
      <c r="A1488" s="14"/>
      <c r="B1488" s="256"/>
      <c r="C1488" s="257"/>
      <c r="D1488" s="241" t="s">
        <v>178</v>
      </c>
      <c r="E1488" s="258" t="s">
        <v>1</v>
      </c>
      <c r="F1488" s="259" t="s">
        <v>2401</v>
      </c>
      <c r="G1488" s="257"/>
      <c r="H1488" s="260">
        <v>9.8000000000000007</v>
      </c>
      <c r="I1488" s="261"/>
      <c r="J1488" s="257"/>
      <c r="K1488" s="257"/>
      <c r="L1488" s="262"/>
      <c r="M1488" s="263"/>
      <c r="N1488" s="264"/>
      <c r="O1488" s="264"/>
      <c r="P1488" s="264"/>
      <c r="Q1488" s="264"/>
      <c r="R1488" s="264"/>
      <c r="S1488" s="264"/>
      <c r="T1488" s="265"/>
      <c r="U1488" s="14"/>
      <c r="V1488" s="14"/>
      <c r="W1488" s="14"/>
      <c r="X1488" s="14"/>
      <c r="Y1488" s="14"/>
      <c r="Z1488" s="14"/>
      <c r="AA1488" s="14"/>
      <c r="AB1488" s="14"/>
      <c r="AC1488" s="14"/>
      <c r="AD1488" s="14"/>
      <c r="AE1488" s="14"/>
      <c r="AT1488" s="266" t="s">
        <v>178</v>
      </c>
      <c r="AU1488" s="266" t="s">
        <v>85</v>
      </c>
      <c r="AV1488" s="14" t="s">
        <v>85</v>
      </c>
      <c r="AW1488" s="14" t="s">
        <v>32</v>
      </c>
      <c r="AX1488" s="14" t="s">
        <v>76</v>
      </c>
      <c r="AY1488" s="266" t="s">
        <v>168</v>
      </c>
    </row>
    <row r="1489" s="14" customFormat="1">
      <c r="A1489" s="14"/>
      <c r="B1489" s="256"/>
      <c r="C1489" s="257"/>
      <c r="D1489" s="241" t="s">
        <v>178</v>
      </c>
      <c r="E1489" s="258" t="s">
        <v>1</v>
      </c>
      <c r="F1489" s="259" t="s">
        <v>2402</v>
      </c>
      <c r="G1489" s="257"/>
      <c r="H1489" s="260">
        <v>6.5999999999999996</v>
      </c>
      <c r="I1489" s="261"/>
      <c r="J1489" s="257"/>
      <c r="K1489" s="257"/>
      <c r="L1489" s="262"/>
      <c r="M1489" s="263"/>
      <c r="N1489" s="264"/>
      <c r="O1489" s="264"/>
      <c r="P1489" s="264"/>
      <c r="Q1489" s="264"/>
      <c r="R1489" s="264"/>
      <c r="S1489" s="264"/>
      <c r="T1489" s="265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66" t="s">
        <v>178</v>
      </c>
      <c r="AU1489" s="266" t="s">
        <v>85</v>
      </c>
      <c r="AV1489" s="14" t="s">
        <v>85</v>
      </c>
      <c r="AW1489" s="14" t="s">
        <v>32</v>
      </c>
      <c r="AX1489" s="14" t="s">
        <v>76</v>
      </c>
      <c r="AY1489" s="266" t="s">
        <v>168</v>
      </c>
    </row>
    <row r="1490" s="14" customFormat="1">
      <c r="A1490" s="14"/>
      <c r="B1490" s="256"/>
      <c r="C1490" s="257"/>
      <c r="D1490" s="241" t="s">
        <v>178</v>
      </c>
      <c r="E1490" s="258" t="s">
        <v>1</v>
      </c>
      <c r="F1490" s="259" t="s">
        <v>2403</v>
      </c>
      <c r="G1490" s="257"/>
      <c r="H1490" s="260">
        <v>6.5999999999999996</v>
      </c>
      <c r="I1490" s="261"/>
      <c r="J1490" s="257"/>
      <c r="K1490" s="257"/>
      <c r="L1490" s="262"/>
      <c r="M1490" s="263"/>
      <c r="N1490" s="264"/>
      <c r="O1490" s="264"/>
      <c r="P1490" s="264"/>
      <c r="Q1490" s="264"/>
      <c r="R1490" s="264"/>
      <c r="S1490" s="264"/>
      <c r="T1490" s="265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66" t="s">
        <v>178</v>
      </c>
      <c r="AU1490" s="266" t="s">
        <v>85</v>
      </c>
      <c r="AV1490" s="14" t="s">
        <v>85</v>
      </c>
      <c r="AW1490" s="14" t="s">
        <v>32</v>
      </c>
      <c r="AX1490" s="14" t="s">
        <v>76</v>
      </c>
      <c r="AY1490" s="266" t="s">
        <v>168</v>
      </c>
    </row>
    <row r="1491" s="15" customFormat="1">
      <c r="A1491" s="15"/>
      <c r="B1491" s="267"/>
      <c r="C1491" s="268"/>
      <c r="D1491" s="241" t="s">
        <v>178</v>
      </c>
      <c r="E1491" s="269" t="s">
        <v>1</v>
      </c>
      <c r="F1491" s="270" t="s">
        <v>183</v>
      </c>
      <c r="G1491" s="268"/>
      <c r="H1491" s="271">
        <v>23</v>
      </c>
      <c r="I1491" s="272"/>
      <c r="J1491" s="268"/>
      <c r="K1491" s="268"/>
      <c r="L1491" s="273"/>
      <c r="M1491" s="274"/>
      <c r="N1491" s="275"/>
      <c r="O1491" s="275"/>
      <c r="P1491" s="275"/>
      <c r="Q1491" s="275"/>
      <c r="R1491" s="275"/>
      <c r="S1491" s="275"/>
      <c r="T1491" s="276"/>
      <c r="U1491" s="15"/>
      <c r="V1491" s="15"/>
      <c r="W1491" s="15"/>
      <c r="X1491" s="15"/>
      <c r="Y1491" s="15"/>
      <c r="Z1491" s="15"/>
      <c r="AA1491" s="15"/>
      <c r="AB1491" s="15"/>
      <c r="AC1491" s="15"/>
      <c r="AD1491" s="15"/>
      <c r="AE1491" s="15"/>
      <c r="AT1491" s="277" t="s">
        <v>178</v>
      </c>
      <c r="AU1491" s="277" t="s">
        <v>85</v>
      </c>
      <c r="AV1491" s="15" t="s">
        <v>174</v>
      </c>
      <c r="AW1491" s="15" t="s">
        <v>32</v>
      </c>
      <c r="AX1491" s="15" t="s">
        <v>83</v>
      </c>
      <c r="AY1491" s="277" t="s">
        <v>168</v>
      </c>
    </row>
    <row r="1492" s="2" customFormat="1" ht="24.15" customHeight="1">
      <c r="A1492" s="39"/>
      <c r="B1492" s="40"/>
      <c r="C1492" s="228" t="s">
        <v>2404</v>
      </c>
      <c r="D1492" s="228" t="s">
        <v>170</v>
      </c>
      <c r="E1492" s="229" t="s">
        <v>2405</v>
      </c>
      <c r="F1492" s="230" t="s">
        <v>2406</v>
      </c>
      <c r="G1492" s="231" t="s">
        <v>1728</v>
      </c>
      <c r="H1492" s="303"/>
      <c r="I1492" s="233"/>
      <c r="J1492" s="234">
        <f>ROUND(I1492*H1492,2)</f>
        <v>0</v>
      </c>
      <c r="K1492" s="230" t="s">
        <v>173</v>
      </c>
      <c r="L1492" s="45"/>
      <c r="M1492" s="235" t="s">
        <v>1</v>
      </c>
      <c r="N1492" s="236" t="s">
        <v>41</v>
      </c>
      <c r="O1492" s="92"/>
      <c r="P1492" s="237">
        <f>O1492*H1492</f>
        <v>0</v>
      </c>
      <c r="Q1492" s="237">
        <v>0</v>
      </c>
      <c r="R1492" s="237">
        <f>Q1492*H1492</f>
        <v>0</v>
      </c>
      <c r="S1492" s="237">
        <v>0</v>
      </c>
      <c r="T1492" s="238">
        <f>S1492*H1492</f>
        <v>0</v>
      </c>
      <c r="U1492" s="39"/>
      <c r="V1492" s="39"/>
      <c r="W1492" s="39"/>
      <c r="X1492" s="39"/>
      <c r="Y1492" s="39"/>
      <c r="Z1492" s="39"/>
      <c r="AA1492" s="39"/>
      <c r="AB1492" s="39"/>
      <c r="AC1492" s="39"/>
      <c r="AD1492" s="39"/>
      <c r="AE1492" s="39"/>
      <c r="AR1492" s="239" t="s">
        <v>298</v>
      </c>
      <c r="AT1492" s="239" t="s">
        <v>170</v>
      </c>
      <c r="AU1492" s="239" t="s">
        <v>85</v>
      </c>
      <c r="AY1492" s="18" t="s">
        <v>168</v>
      </c>
      <c r="BE1492" s="240">
        <f>IF(N1492="základní",J1492,0)</f>
        <v>0</v>
      </c>
      <c r="BF1492" s="240">
        <f>IF(N1492="snížená",J1492,0)</f>
        <v>0</v>
      </c>
      <c r="BG1492" s="240">
        <f>IF(N1492="zákl. přenesená",J1492,0)</f>
        <v>0</v>
      </c>
      <c r="BH1492" s="240">
        <f>IF(N1492="sníž. přenesená",J1492,0)</f>
        <v>0</v>
      </c>
      <c r="BI1492" s="240">
        <f>IF(N1492="nulová",J1492,0)</f>
        <v>0</v>
      </c>
      <c r="BJ1492" s="18" t="s">
        <v>83</v>
      </c>
      <c r="BK1492" s="240">
        <f>ROUND(I1492*H1492,2)</f>
        <v>0</v>
      </c>
      <c r="BL1492" s="18" t="s">
        <v>298</v>
      </c>
      <c r="BM1492" s="239" t="s">
        <v>2407</v>
      </c>
    </row>
    <row r="1493" s="2" customFormat="1">
      <c r="A1493" s="39"/>
      <c r="B1493" s="40"/>
      <c r="C1493" s="41"/>
      <c r="D1493" s="241" t="s">
        <v>176</v>
      </c>
      <c r="E1493" s="41"/>
      <c r="F1493" s="242" t="s">
        <v>2408</v>
      </c>
      <c r="G1493" s="41"/>
      <c r="H1493" s="41"/>
      <c r="I1493" s="243"/>
      <c r="J1493" s="41"/>
      <c r="K1493" s="41"/>
      <c r="L1493" s="45"/>
      <c r="M1493" s="244"/>
      <c r="N1493" s="245"/>
      <c r="O1493" s="92"/>
      <c r="P1493" s="92"/>
      <c r="Q1493" s="92"/>
      <c r="R1493" s="92"/>
      <c r="S1493" s="92"/>
      <c r="T1493" s="93"/>
      <c r="U1493" s="39"/>
      <c r="V1493" s="39"/>
      <c r="W1493" s="39"/>
      <c r="X1493" s="39"/>
      <c r="Y1493" s="39"/>
      <c r="Z1493" s="39"/>
      <c r="AA1493" s="39"/>
      <c r="AB1493" s="39"/>
      <c r="AC1493" s="39"/>
      <c r="AD1493" s="39"/>
      <c r="AE1493" s="39"/>
      <c r="AT1493" s="18" t="s">
        <v>176</v>
      </c>
      <c r="AU1493" s="18" t="s">
        <v>85</v>
      </c>
    </row>
    <row r="1494" s="12" customFormat="1" ht="22.8" customHeight="1">
      <c r="A1494" s="12"/>
      <c r="B1494" s="212"/>
      <c r="C1494" s="213"/>
      <c r="D1494" s="214" t="s">
        <v>75</v>
      </c>
      <c r="E1494" s="226" t="s">
        <v>2409</v>
      </c>
      <c r="F1494" s="226" t="s">
        <v>2410</v>
      </c>
      <c r="G1494" s="213"/>
      <c r="H1494" s="213"/>
      <c r="I1494" s="216"/>
      <c r="J1494" s="227">
        <f>BK1494</f>
        <v>0</v>
      </c>
      <c r="K1494" s="213"/>
      <c r="L1494" s="218"/>
      <c r="M1494" s="219"/>
      <c r="N1494" s="220"/>
      <c r="O1494" s="220"/>
      <c r="P1494" s="221">
        <f>SUM(P1495:P1541)</f>
        <v>0</v>
      </c>
      <c r="Q1494" s="220"/>
      <c r="R1494" s="221">
        <f>SUM(R1495:R1541)</f>
        <v>2.8977444000000001</v>
      </c>
      <c r="S1494" s="220"/>
      <c r="T1494" s="222">
        <f>SUM(T1495:T1541)</f>
        <v>0</v>
      </c>
      <c r="U1494" s="12"/>
      <c r="V1494" s="12"/>
      <c r="W1494" s="12"/>
      <c r="X1494" s="12"/>
      <c r="Y1494" s="12"/>
      <c r="Z1494" s="12"/>
      <c r="AA1494" s="12"/>
      <c r="AB1494" s="12"/>
      <c r="AC1494" s="12"/>
      <c r="AD1494" s="12"/>
      <c r="AE1494" s="12"/>
      <c r="AR1494" s="223" t="s">
        <v>85</v>
      </c>
      <c r="AT1494" s="224" t="s">
        <v>75</v>
      </c>
      <c r="AU1494" s="224" t="s">
        <v>83</v>
      </c>
      <c r="AY1494" s="223" t="s">
        <v>168</v>
      </c>
      <c r="BK1494" s="225">
        <f>SUM(BK1495:BK1541)</f>
        <v>0</v>
      </c>
    </row>
    <row r="1495" s="2" customFormat="1" ht="16.5" customHeight="1">
      <c r="A1495" s="39"/>
      <c r="B1495" s="40"/>
      <c r="C1495" s="228" t="s">
        <v>2411</v>
      </c>
      <c r="D1495" s="228" t="s">
        <v>170</v>
      </c>
      <c r="E1495" s="229" t="s">
        <v>2412</v>
      </c>
      <c r="F1495" s="230" t="s">
        <v>2413</v>
      </c>
      <c r="G1495" s="231" t="s">
        <v>114</v>
      </c>
      <c r="H1495" s="232">
        <v>120.33</v>
      </c>
      <c r="I1495" s="233"/>
      <c r="J1495" s="234">
        <f>ROUND(I1495*H1495,2)</f>
        <v>0</v>
      </c>
      <c r="K1495" s="230" t="s">
        <v>173</v>
      </c>
      <c r="L1495" s="45"/>
      <c r="M1495" s="235" t="s">
        <v>1</v>
      </c>
      <c r="N1495" s="236" t="s">
        <v>41</v>
      </c>
      <c r="O1495" s="92"/>
      <c r="P1495" s="237">
        <f>O1495*H1495</f>
        <v>0</v>
      </c>
      <c r="Q1495" s="237">
        <v>0</v>
      </c>
      <c r="R1495" s="237">
        <f>Q1495*H1495</f>
        <v>0</v>
      </c>
      <c r="S1495" s="237">
        <v>0</v>
      </c>
      <c r="T1495" s="238">
        <f>S1495*H1495</f>
        <v>0</v>
      </c>
      <c r="U1495" s="39"/>
      <c r="V1495" s="39"/>
      <c r="W1495" s="39"/>
      <c r="X1495" s="39"/>
      <c r="Y1495" s="39"/>
      <c r="Z1495" s="39"/>
      <c r="AA1495" s="39"/>
      <c r="AB1495" s="39"/>
      <c r="AC1495" s="39"/>
      <c r="AD1495" s="39"/>
      <c r="AE1495" s="39"/>
      <c r="AR1495" s="239" t="s">
        <v>298</v>
      </c>
      <c r="AT1495" s="239" t="s">
        <v>170</v>
      </c>
      <c r="AU1495" s="239" t="s">
        <v>85</v>
      </c>
      <c r="AY1495" s="18" t="s">
        <v>168</v>
      </c>
      <c r="BE1495" s="240">
        <f>IF(N1495="základní",J1495,0)</f>
        <v>0</v>
      </c>
      <c r="BF1495" s="240">
        <f>IF(N1495="snížená",J1495,0)</f>
        <v>0</v>
      </c>
      <c r="BG1495" s="240">
        <f>IF(N1495="zákl. přenesená",J1495,0)</f>
        <v>0</v>
      </c>
      <c r="BH1495" s="240">
        <f>IF(N1495="sníž. přenesená",J1495,0)</f>
        <v>0</v>
      </c>
      <c r="BI1495" s="240">
        <f>IF(N1495="nulová",J1495,0)</f>
        <v>0</v>
      </c>
      <c r="BJ1495" s="18" t="s">
        <v>83</v>
      </c>
      <c r="BK1495" s="240">
        <f>ROUND(I1495*H1495,2)</f>
        <v>0</v>
      </c>
      <c r="BL1495" s="18" t="s">
        <v>298</v>
      </c>
      <c r="BM1495" s="239" t="s">
        <v>2414</v>
      </c>
    </row>
    <row r="1496" s="2" customFormat="1">
      <c r="A1496" s="39"/>
      <c r="B1496" s="40"/>
      <c r="C1496" s="41"/>
      <c r="D1496" s="241" t="s">
        <v>176</v>
      </c>
      <c r="E1496" s="41"/>
      <c r="F1496" s="242" t="s">
        <v>2415</v>
      </c>
      <c r="G1496" s="41"/>
      <c r="H1496" s="41"/>
      <c r="I1496" s="243"/>
      <c r="J1496" s="41"/>
      <c r="K1496" s="41"/>
      <c r="L1496" s="45"/>
      <c r="M1496" s="244"/>
      <c r="N1496" s="245"/>
      <c r="O1496" s="92"/>
      <c r="P1496" s="92"/>
      <c r="Q1496" s="92"/>
      <c r="R1496" s="92"/>
      <c r="S1496" s="92"/>
      <c r="T1496" s="93"/>
      <c r="U1496" s="39"/>
      <c r="V1496" s="39"/>
      <c r="W1496" s="39"/>
      <c r="X1496" s="39"/>
      <c r="Y1496" s="39"/>
      <c r="Z1496" s="39"/>
      <c r="AA1496" s="39"/>
      <c r="AB1496" s="39"/>
      <c r="AC1496" s="39"/>
      <c r="AD1496" s="39"/>
      <c r="AE1496" s="39"/>
      <c r="AT1496" s="18" t="s">
        <v>176</v>
      </c>
      <c r="AU1496" s="18" t="s">
        <v>85</v>
      </c>
    </row>
    <row r="1497" s="14" customFormat="1">
      <c r="A1497" s="14"/>
      <c r="B1497" s="256"/>
      <c r="C1497" s="257"/>
      <c r="D1497" s="241" t="s">
        <v>178</v>
      </c>
      <c r="E1497" s="258" t="s">
        <v>1</v>
      </c>
      <c r="F1497" s="259" t="s">
        <v>1960</v>
      </c>
      <c r="G1497" s="257"/>
      <c r="H1497" s="260">
        <v>120.33</v>
      </c>
      <c r="I1497" s="261"/>
      <c r="J1497" s="257"/>
      <c r="K1497" s="257"/>
      <c r="L1497" s="262"/>
      <c r="M1497" s="263"/>
      <c r="N1497" s="264"/>
      <c r="O1497" s="264"/>
      <c r="P1497" s="264"/>
      <c r="Q1497" s="264"/>
      <c r="R1497" s="264"/>
      <c r="S1497" s="264"/>
      <c r="T1497" s="265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T1497" s="266" t="s">
        <v>178</v>
      </c>
      <c r="AU1497" s="266" t="s">
        <v>85</v>
      </c>
      <c r="AV1497" s="14" t="s">
        <v>85</v>
      </c>
      <c r="AW1497" s="14" t="s">
        <v>32</v>
      </c>
      <c r="AX1497" s="14" t="s">
        <v>76</v>
      </c>
      <c r="AY1497" s="266" t="s">
        <v>168</v>
      </c>
    </row>
    <row r="1498" s="15" customFormat="1">
      <c r="A1498" s="15"/>
      <c r="B1498" s="267"/>
      <c r="C1498" s="268"/>
      <c r="D1498" s="241" t="s">
        <v>178</v>
      </c>
      <c r="E1498" s="269" t="s">
        <v>1</v>
      </c>
      <c r="F1498" s="270" t="s">
        <v>183</v>
      </c>
      <c r="G1498" s="268"/>
      <c r="H1498" s="271">
        <v>120.33</v>
      </c>
      <c r="I1498" s="272"/>
      <c r="J1498" s="268"/>
      <c r="K1498" s="268"/>
      <c r="L1498" s="273"/>
      <c r="M1498" s="274"/>
      <c r="N1498" s="275"/>
      <c r="O1498" s="275"/>
      <c r="P1498" s="275"/>
      <c r="Q1498" s="275"/>
      <c r="R1498" s="275"/>
      <c r="S1498" s="275"/>
      <c r="T1498" s="276"/>
      <c r="U1498" s="15"/>
      <c r="V1498" s="15"/>
      <c r="W1498" s="15"/>
      <c r="X1498" s="15"/>
      <c r="Y1498" s="15"/>
      <c r="Z1498" s="15"/>
      <c r="AA1498" s="15"/>
      <c r="AB1498" s="15"/>
      <c r="AC1498" s="15"/>
      <c r="AD1498" s="15"/>
      <c r="AE1498" s="15"/>
      <c r="AT1498" s="277" t="s">
        <v>178</v>
      </c>
      <c r="AU1498" s="277" t="s">
        <v>85</v>
      </c>
      <c r="AV1498" s="15" t="s">
        <v>174</v>
      </c>
      <c r="AW1498" s="15" t="s">
        <v>32</v>
      </c>
      <c r="AX1498" s="15" t="s">
        <v>83</v>
      </c>
      <c r="AY1498" s="277" t="s">
        <v>168</v>
      </c>
    </row>
    <row r="1499" s="2" customFormat="1" ht="21.75" customHeight="1">
      <c r="A1499" s="39"/>
      <c r="B1499" s="40"/>
      <c r="C1499" s="228" t="s">
        <v>2416</v>
      </c>
      <c r="D1499" s="228" t="s">
        <v>170</v>
      </c>
      <c r="E1499" s="229" t="s">
        <v>2417</v>
      </c>
      <c r="F1499" s="230" t="s">
        <v>2418</v>
      </c>
      <c r="G1499" s="231" t="s">
        <v>114</v>
      </c>
      <c r="H1499" s="232">
        <v>120.33</v>
      </c>
      <c r="I1499" s="233"/>
      <c r="J1499" s="234">
        <f>ROUND(I1499*H1499,2)</f>
        <v>0</v>
      </c>
      <c r="K1499" s="230" t="s">
        <v>173</v>
      </c>
      <c r="L1499" s="45"/>
      <c r="M1499" s="235" t="s">
        <v>1</v>
      </c>
      <c r="N1499" s="236" t="s">
        <v>41</v>
      </c>
      <c r="O1499" s="92"/>
      <c r="P1499" s="237">
        <f>O1499*H1499</f>
        <v>0</v>
      </c>
      <c r="Q1499" s="237">
        <v>0</v>
      </c>
      <c r="R1499" s="237">
        <f>Q1499*H1499</f>
        <v>0</v>
      </c>
      <c r="S1499" s="237">
        <v>0</v>
      </c>
      <c r="T1499" s="238">
        <f>S1499*H1499</f>
        <v>0</v>
      </c>
      <c r="U1499" s="39"/>
      <c r="V1499" s="39"/>
      <c r="W1499" s="39"/>
      <c r="X1499" s="39"/>
      <c r="Y1499" s="39"/>
      <c r="Z1499" s="39"/>
      <c r="AA1499" s="39"/>
      <c r="AB1499" s="39"/>
      <c r="AC1499" s="39"/>
      <c r="AD1499" s="39"/>
      <c r="AE1499" s="39"/>
      <c r="AR1499" s="239" t="s">
        <v>298</v>
      </c>
      <c r="AT1499" s="239" t="s">
        <v>170</v>
      </c>
      <c r="AU1499" s="239" t="s">
        <v>85</v>
      </c>
      <c r="AY1499" s="18" t="s">
        <v>168</v>
      </c>
      <c r="BE1499" s="240">
        <f>IF(N1499="základní",J1499,0)</f>
        <v>0</v>
      </c>
      <c r="BF1499" s="240">
        <f>IF(N1499="snížená",J1499,0)</f>
        <v>0</v>
      </c>
      <c r="BG1499" s="240">
        <f>IF(N1499="zákl. přenesená",J1499,0)</f>
        <v>0</v>
      </c>
      <c r="BH1499" s="240">
        <f>IF(N1499="sníž. přenesená",J1499,0)</f>
        <v>0</v>
      </c>
      <c r="BI1499" s="240">
        <f>IF(N1499="nulová",J1499,0)</f>
        <v>0</v>
      </c>
      <c r="BJ1499" s="18" t="s">
        <v>83</v>
      </c>
      <c r="BK1499" s="240">
        <f>ROUND(I1499*H1499,2)</f>
        <v>0</v>
      </c>
      <c r="BL1499" s="18" t="s">
        <v>298</v>
      </c>
      <c r="BM1499" s="239" t="s">
        <v>2419</v>
      </c>
    </row>
    <row r="1500" s="2" customFormat="1">
      <c r="A1500" s="39"/>
      <c r="B1500" s="40"/>
      <c r="C1500" s="41"/>
      <c r="D1500" s="241" t="s">
        <v>176</v>
      </c>
      <c r="E1500" s="41"/>
      <c r="F1500" s="242" t="s">
        <v>2420</v>
      </c>
      <c r="G1500" s="41"/>
      <c r="H1500" s="41"/>
      <c r="I1500" s="243"/>
      <c r="J1500" s="41"/>
      <c r="K1500" s="41"/>
      <c r="L1500" s="45"/>
      <c r="M1500" s="244"/>
      <c r="N1500" s="245"/>
      <c r="O1500" s="92"/>
      <c r="P1500" s="92"/>
      <c r="Q1500" s="92"/>
      <c r="R1500" s="92"/>
      <c r="S1500" s="92"/>
      <c r="T1500" s="93"/>
      <c r="U1500" s="39"/>
      <c r="V1500" s="39"/>
      <c r="W1500" s="39"/>
      <c r="X1500" s="39"/>
      <c r="Y1500" s="39"/>
      <c r="Z1500" s="39"/>
      <c r="AA1500" s="39"/>
      <c r="AB1500" s="39"/>
      <c r="AC1500" s="39"/>
      <c r="AD1500" s="39"/>
      <c r="AE1500" s="39"/>
      <c r="AT1500" s="18" t="s">
        <v>176</v>
      </c>
      <c r="AU1500" s="18" t="s">
        <v>85</v>
      </c>
    </row>
    <row r="1501" s="14" customFormat="1">
      <c r="A1501" s="14"/>
      <c r="B1501" s="256"/>
      <c r="C1501" s="257"/>
      <c r="D1501" s="241" t="s">
        <v>178</v>
      </c>
      <c r="E1501" s="258" t="s">
        <v>1</v>
      </c>
      <c r="F1501" s="259" t="s">
        <v>1960</v>
      </c>
      <c r="G1501" s="257"/>
      <c r="H1501" s="260">
        <v>120.33</v>
      </c>
      <c r="I1501" s="261"/>
      <c r="J1501" s="257"/>
      <c r="K1501" s="257"/>
      <c r="L1501" s="262"/>
      <c r="M1501" s="263"/>
      <c r="N1501" s="264"/>
      <c r="O1501" s="264"/>
      <c r="P1501" s="264"/>
      <c r="Q1501" s="264"/>
      <c r="R1501" s="264"/>
      <c r="S1501" s="264"/>
      <c r="T1501" s="265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T1501" s="266" t="s">
        <v>178</v>
      </c>
      <c r="AU1501" s="266" t="s">
        <v>85</v>
      </c>
      <c r="AV1501" s="14" t="s">
        <v>85</v>
      </c>
      <c r="AW1501" s="14" t="s">
        <v>32</v>
      </c>
      <c r="AX1501" s="14" t="s">
        <v>76</v>
      </c>
      <c r="AY1501" s="266" t="s">
        <v>168</v>
      </c>
    </row>
    <row r="1502" s="15" customFormat="1">
      <c r="A1502" s="15"/>
      <c r="B1502" s="267"/>
      <c r="C1502" s="268"/>
      <c r="D1502" s="241" t="s">
        <v>178</v>
      </c>
      <c r="E1502" s="269" t="s">
        <v>1</v>
      </c>
      <c r="F1502" s="270" t="s">
        <v>183</v>
      </c>
      <c r="G1502" s="268"/>
      <c r="H1502" s="271">
        <v>120.33</v>
      </c>
      <c r="I1502" s="272"/>
      <c r="J1502" s="268"/>
      <c r="K1502" s="268"/>
      <c r="L1502" s="273"/>
      <c r="M1502" s="274"/>
      <c r="N1502" s="275"/>
      <c r="O1502" s="275"/>
      <c r="P1502" s="275"/>
      <c r="Q1502" s="275"/>
      <c r="R1502" s="275"/>
      <c r="S1502" s="275"/>
      <c r="T1502" s="276"/>
      <c r="U1502" s="15"/>
      <c r="V1502" s="15"/>
      <c r="W1502" s="15"/>
      <c r="X1502" s="15"/>
      <c r="Y1502" s="15"/>
      <c r="Z1502" s="15"/>
      <c r="AA1502" s="15"/>
      <c r="AB1502" s="15"/>
      <c r="AC1502" s="15"/>
      <c r="AD1502" s="15"/>
      <c r="AE1502" s="15"/>
      <c r="AT1502" s="277" t="s">
        <v>178</v>
      </c>
      <c r="AU1502" s="277" t="s">
        <v>85</v>
      </c>
      <c r="AV1502" s="15" t="s">
        <v>174</v>
      </c>
      <c r="AW1502" s="15" t="s">
        <v>32</v>
      </c>
      <c r="AX1502" s="15" t="s">
        <v>83</v>
      </c>
      <c r="AY1502" s="277" t="s">
        <v>168</v>
      </c>
    </row>
    <row r="1503" s="2" customFormat="1" ht="24.15" customHeight="1">
      <c r="A1503" s="39"/>
      <c r="B1503" s="40"/>
      <c r="C1503" s="228" t="s">
        <v>2421</v>
      </c>
      <c r="D1503" s="228" t="s">
        <v>170</v>
      </c>
      <c r="E1503" s="229" t="s">
        <v>2422</v>
      </c>
      <c r="F1503" s="230" t="s">
        <v>2423</v>
      </c>
      <c r="G1503" s="231" t="s">
        <v>114</v>
      </c>
      <c r="H1503" s="232">
        <v>120.33</v>
      </c>
      <c r="I1503" s="233"/>
      <c r="J1503" s="234">
        <f>ROUND(I1503*H1503,2)</f>
        <v>0</v>
      </c>
      <c r="K1503" s="230" t="s">
        <v>173</v>
      </c>
      <c r="L1503" s="45"/>
      <c r="M1503" s="235" t="s">
        <v>1</v>
      </c>
      <c r="N1503" s="236" t="s">
        <v>41</v>
      </c>
      <c r="O1503" s="92"/>
      <c r="P1503" s="237">
        <f>O1503*H1503</f>
        <v>0</v>
      </c>
      <c r="Q1503" s="237">
        <v>3.0000000000000001E-05</v>
      </c>
      <c r="R1503" s="237">
        <f>Q1503*H1503</f>
        <v>0.0036099000000000001</v>
      </c>
      <c r="S1503" s="237">
        <v>0</v>
      </c>
      <c r="T1503" s="238">
        <f>S1503*H1503</f>
        <v>0</v>
      </c>
      <c r="U1503" s="39"/>
      <c r="V1503" s="39"/>
      <c r="W1503" s="39"/>
      <c r="X1503" s="39"/>
      <c r="Y1503" s="39"/>
      <c r="Z1503" s="39"/>
      <c r="AA1503" s="39"/>
      <c r="AB1503" s="39"/>
      <c r="AC1503" s="39"/>
      <c r="AD1503" s="39"/>
      <c r="AE1503" s="39"/>
      <c r="AR1503" s="239" t="s">
        <v>298</v>
      </c>
      <c r="AT1503" s="239" t="s">
        <v>170</v>
      </c>
      <c r="AU1503" s="239" t="s">
        <v>85</v>
      </c>
      <c r="AY1503" s="18" t="s">
        <v>168</v>
      </c>
      <c r="BE1503" s="240">
        <f>IF(N1503="základní",J1503,0)</f>
        <v>0</v>
      </c>
      <c r="BF1503" s="240">
        <f>IF(N1503="snížená",J1503,0)</f>
        <v>0</v>
      </c>
      <c r="BG1503" s="240">
        <f>IF(N1503="zákl. přenesená",J1503,0)</f>
        <v>0</v>
      </c>
      <c r="BH1503" s="240">
        <f>IF(N1503="sníž. přenesená",J1503,0)</f>
        <v>0</v>
      </c>
      <c r="BI1503" s="240">
        <f>IF(N1503="nulová",J1503,0)</f>
        <v>0</v>
      </c>
      <c r="BJ1503" s="18" t="s">
        <v>83</v>
      </c>
      <c r="BK1503" s="240">
        <f>ROUND(I1503*H1503,2)</f>
        <v>0</v>
      </c>
      <c r="BL1503" s="18" t="s">
        <v>298</v>
      </c>
      <c r="BM1503" s="239" t="s">
        <v>2424</v>
      </c>
    </row>
    <row r="1504" s="2" customFormat="1">
      <c r="A1504" s="39"/>
      <c r="B1504" s="40"/>
      <c r="C1504" s="41"/>
      <c r="D1504" s="241" t="s">
        <v>176</v>
      </c>
      <c r="E1504" s="41"/>
      <c r="F1504" s="242" t="s">
        <v>2425</v>
      </c>
      <c r="G1504" s="41"/>
      <c r="H1504" s="41"/>
      <c r="I1504" s="243"/>
      <c r="J1504" s="41"/>
      <c r="K1504" s="41"/>
      <c r="L1504" s="45"/>
      <c r="M1504" s="244"/>
      <c r="N1504" s="245"/>
      <c r="O1504" s="92"/>
      <c r="P1504" s="92"/>
      <c r="Q1504" s="92"/>
      <c r="R1504" s="92"/>
      <c r="S1504" s="92"/>
      <c r="T1504" s="93"/>
      <c r="U1504" s="39"/>
      <c r="V1504" s="39"/>
      <c r="W1504" s="39"/>
      <c r="X1504" s="39"/>
      <c r="Y1504" s="39"/>
      <c r="Z1504" s="39"/>
      <c r="AA1504" s="39"/>
      <c r="AB1504" s="39"/>
      <c r="AC1504" s="39"/>
      <c r="AD1504" s="39"/>
      <c r="AE1504" s="39"/>
      <c r="AT1504" s="18" t="s">
        <v>176</v>
      </c>
      <c r="AU1504" s="18" t="s">
        <v>85</v>
      </c>
    </row>
    <row r="1505" s="14" customFormat="1">
      <c r="A1505" s="14"/>
      <c r="B1505" s="256"/>
      <c r="C1505" s="257"/>
      <c r="D1505" s="241" t="s">
        <v>178</v>
      </c>
      <c r="E1505" s="258" t="s">
        <v>1</v>
      </c>
      <c r="F1505" s="259" t="s">
        <v>1960</v>
      </c>
      <c r="G1505" s="257"/>
      <c r="H1505" s="260">
        <v>120.33</v>
      </c>
      <c r="I1505" s="261"/>
      <c r="J1505" s="257"/>
      <c r="K1505" s="257"/>
      <c r="L1505" s="262"/>
      <c r="M1505" s="263"/>
      <c r="N1505" s="264"/>
      <c r="O1505" s="264"/>
      <c r="P1505" s="264"/>
      <c r="Q1505" s="264"/>
      <c r="R1505" s="264"/>
      <c r="S1505" s="264"/>
      <c r="T1505" s="265"/>
      <c r="U1505" s="14"/>
      <c r="V1505" s="14"/>
      <c r="W1505" s="14"/>
      <c r="X1505" s="14"/>
      <c r="Y1505" s="14"/>
      <c r="Z1505" s="14"/>
      <c r="AA1505" s="14"/>
      <c r="AB1505" s="14"/>
      <c r="AC1505" s="14"/>
      <c r="AD1505" s="14"/>
      <c r="AE1505" s="14"/>
      <c r="AT1505" s="266" t="s">
        <v>178</v>
      </c>
      <c r="AU1505" s="266" t="s">
        <v>85</v>
      </c>
      <c r="AV1505" s="14" t="s">
        <v>85</v>
      </c>
      <c r="AW1505" s="14" t="s">
        <v>32</v>
      </c>
      <c r="AX1505" s="14" t="s">
        <v>76</v>
      </c>
      <c r="AY1505" s="266" t="s">
        <v>168</v>
      </c>
    </row>
    <row r="1506" s="15" customFormat="1">
      <c r="A1506" s="15"/>
      <c r="B1506" s="267"/>
      <c r="C1506" s="268"/>
      <c r="D1506" s="241" t="s">
        <v>178</v>
      </c>
      <c r="E1506" s="269" t="s">
        <v>1</v>
      </c>
      <c r="F1506" s="270" t="s">
        <v>183</v>
      </c>
      <c r="G1506" s="268"/>
      <c r="H1506" s="271">
        <v>120.33</v>
      </c>
      <c r="I1506" s="272"/>
      <c r="J1506" s="268"/>
      <c r="K1506" s="268"/>
      <c r="L1506" s="273"/>
      <c r="M1506" s="274"/>
      <c r="N1506" s="275"/>
      <c r="O1506" s="275"/>
      <c r="P1506" s="275"/>
      <c r="Q1506" s="275"/>
      <c r="R1506" s="275"/>
      <c r="S1506" s="275"/>
      <c r="T1506" s="276"/>
      <c r="U1506" s="15"/>
      <c r="V1506" s="15"/>
      <c r="W1506" s="15"/>
      <c r="X1506" s="15"/>
      <c r="Y1506" s="15"/>
      <c r="Z1506" s="15"/>
      <c r="AA1506" s="15"/>
      <c r="AB1506" s="15"/>
      <c r="AC1506" s="15"/>
      <c r="AD1506" s="15"/>
      <c r="AE1506" s="15"/>
      <c r="AT1506" s="277" t="s">
        <v>178</v>
      </c>
      <c r="AU1506" s="277" t="s">
        <v>85</v>
      </c>
      <c r="AV1506" s="15" t="s">
        <v>174</v>
      </c>
      <c r="AW1506" s="15" t="s">
        <v>32</v>
      </c>
      <c r="AX1506" s="15" t="s">
        <v>83</v>
      </c>
      <c r="AY1506" s="277" t="s">
        <v>168</v>
      </c>
    </row>
    <row r="1507" s="2" customFormat="1" ht="24.15" customHeight="1">
      <c r="A1507" s="39"/>
      <c r="B1507" s="40"/>
      <c r="C1507" s="228" t="s">
        <v>2426</v>
      </c>
      <c r="D1507" s="228" t="s">
        <v>170</v>
      </c>
      <c r="E1507" s="229" t="s">
        <v>2427</v>
      </c>
      <c r="F1507" s="230" t="s">
        <v>2428</v>
      </c>
      <c r="G1507" s="231" t="s">
        <v>114</v>
      </c>
      <c r="H1507" s="232">
        <v>120.33</v>
      </c>
      <c r="I1507" s="233"/>
      <c r="J1507" s="234">
        <f>ROUND(I1507*H1507,2)</f>
        <v>0</v>
      </c>
      <c r="K1507" s="230" t="s">
        <v>173</v>
      </c>
      <c r="L1507" s="45"/>
      <c r="M1507" s="235" t="s">
        <v>1</v>
      </c>
      <c r="N1507" s="236" t="s">
        <v>41</v>
      </c>
      <c r="O1507" s="92"/>
      <c r="P1507" s="237">
        <f>O1507*H1507</f>
        <v>0</v>
      </c>
      <c r="Q1507" s="237">
        <v>0.0045500000000000002</v>
      </c>
      <c r="R1507" s="237">
        <f>Q1507*H1507</f>
        <v>0.54750149999999997</v>
      </c>
      <c r="S1507" s="237">
        <v>0</v>
      </c>
      <c r="T1507" s="238">
        <f>S1507*H1507</f>
        <v>0</v>
      </c>
      <c r="U1507" s="39"/>
      <c r="V1507" s="39"/>
      <c r="W1507" s="39"/>
      <c r="X1507" s="39"/>
      <c r="Y1507" s="39"/>
      <c r="Z1507" s="39"/>
      <c r="AA1507" s="39"/>
      <c r="AB1507" s="39"/>
      <c r="AC1507" s="39"/>
      <c r="AD1507" s="39"/>
      <c r="AE1507" s="39"/>
      <c r="AR1507" s="239" t="s">
        <v>298</v>
      </c>
      <c r="AT1507" s="239" t="s">
        <v>170</v>
      </c>
      <c r="AU1507" s="239" t="s">
        <v>85</v>
      </c>
      <c r="AY1507" s="18" t="s">
        <v>168</v>
      </c>
      <c r="BE1507" s="240">
        <f>IF(N1507="základní",J1507,0)</f>
        <v>0</v>
      </c>
      <c r="BF1507" s="240">
        <f>IF(N1507="snížená",J1507,0)</f>
        <v>0</v>
      </c>
      <c r="BG1507" s="240">
        <f>IF(N1507="zákl. přenesená",J1507,0)</f>
        <v>0</v>
      </c>
      <c r="BH1507" s="240">
        <f>IF(N1507="sníž. přenesená",J1507,0)</f>
        <v>0</v>
      </c>
      <c r="BI1507" s="240">
        <f>IF(N1507="nulová",J1507,0)</f>
        <v>0</v>
      </c>
      <c r="BJ1507" s="18" t="s">
        <v>83</v>
      </c>
      <c r="BK1507" s="240">
        <f>ROUND(I1507*H1507,2)</f>
        <v>0</v>
      </c>
      <c r="BL1507" s="18" t="s">
        <v>298</v>
      </c>
      <c r="BM1507" s="239" t="s">
        <v>2429</v>
      </c>
    </row>
    <row r="1508" s="2" customFormat="1">
      <c r="A1508" s="39"/>
      <c r="B1508" s="40"/>
      <c r="C1508" s="41"/>
      <c r="D1508" s="241" t="s">
        <v>176</v>
      </c>
      <c r="E1508" s="41"/>
      <c r="F1508" s="242" t="s">
        <v>2430</v>
      </c>
      <c r="G1508" s="41"/>
      <c r="H1508" s="41"/>
      <c r="I1508" s="243"/>
      <c r="J1508" s="41"/>
      <c r="K1508" s="41"/>
      <c r="L1508" s="45"/>
      <c r="M1508" s="244"/>
      <c r="N1508" s="245"/>
      <c r="O1508" s="92"/>
      <c r="P1508" s="92"/>
      <c r="Q1508" s="92"/>
      <c r="R1508" s="92"/>
      <c r="S1508" s="92"/>
      <c r="T1508" s="93"/>
      <c r="U1508" s="39"/>
      <c r="V1508" s="39"/>
      <c r="W1508" s="39"/>
      <c r="X1508" s="39"/>
      <c r="Y1508" s="39"/>
      <c r="Z1508" s="39"/>
      <c r="AA1508" s="39"/>
      <c r="AB1508" s="39"/>
      <c r="AC1508" s="39"/>
      <c r="AD1508" s="39"/>
      <c r="AE1508" s="39"/>
      <c r="AT1508" s="18" t="s">
        <v>176</v>
      </c>
      <c r="AU1508" s="18" t="s">
        <v>85</v>
      </c>
    </row>
    <row r="1509" s="13" customFormat="1">
      <c r="A1509" s="13"/>
      <c r="B1509" s="246"/>
      <c r="C1509" s="247"/>
      <c r="D1509" s="241" t="s">
        <v>178</v>
      </c>
      <c r="E1509" s="248" t="s">
        <v>1</v>
      </c>
      <c r="F1509" s="249" t="s">
        <v>2347</v>
      </c>
      <c r="G1509" s="247"/>
      <c r="H1509" s="248" t="s">
        <v>1</v>
      </c>
      <c r="I1509" s="250"/>
      <c r="J1509" s="247"/>
      <c r="K1509" s="247"/>
      <c r="L1509" s="251"/>
      <c r="M1509" s="252"/>
      <c r="N1509" s="253"/>
      <c r="O1509" s="253"/>
      <c r="P1509" s="253"/>
      <c r="Q1509" s="253"/>
      <c r="R1509" s="253"/>
      <c r="S1509" s="253"/>
      <c r="T1509" s="254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55" t="s">
        <v>178</v>
      </c>
      <c r="AU1509" s="255" t="s">
        <v>85</v>
      </c>
      <c r="AV1509" s="13" t="s">
        <v>83</v>
      </c>
      <c r="AW1509" s="13" t="s">
        <v>32</v>
      </c>
      <c r="AX1509" s="13" t="s">
        <v>76</v>
      </c>
      <c r="AY1509" s="255" t="s">
        <v>168</v>
      </c>
    </row>
    <row r="1510" s="14" customFormat="1">
      <c r="A1510" s="14"/>
      <c r="B1510" s="256"/>
      <c r="C1510" s="257"/>
      <c r="D1510" s="241" t="s">
        <v>178</v>
      </c>
      <c r="E1510" s="258" t="s">
        <v>1</v>
      </c>
      <c r="F1510" s="259" t="s">
        <v>1960</v>
      </c>
      <c r="G1510" s="257"/>
      <c r="H1510" s="260">
        <v>120.33</v>
      </c>
      <c r="I1510" s="261"/>
      <c r="J1510" s="257"/>
      <c r="K1510" s="257"/>
      <c r="L1510" s="262"/>
      <c r="M1510" s="263"/>
      <c r="N1510" s="264"/>
      <c r="O1510" s="264"/>
      <c r="P1510" s="264"/>
      <c r="Q1510" s="264"/>
      <c r="R1510" s="264"/>
      <c r="S1510" s="264"/>
      <c r="T1510" s="265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T1510" s="266" t="s">
        <v>178</v>
      </c>
      <c r="AU1510" s="266" t="s">
        <v>85</v>
      </c>
      <c r="AV1510" s="14" t="s">
        <v>85</v>
      </c>
      <c r="AW1510" s="14" t="s">
        <v>32</v>
      </c>
      <c r="AX1510" s="14" t="s">
        <v>76</v>
      </c>
      <c r="AY1510" s="266" t="s">
        <v>168</v>
      </c>
    </row>
    <row r="1511" s="15" customFormat="1">
      <c r="A1511" s="15"/>
      <c r="B1511" s="267"/>
      <c r="C1511" s="268"/>
      <c r="D1511" s="241" t="s">
        <v>178</v>
      </c>
      <c r="E1511" s="269" t="s">
        <v>1</v>
      </c>
      <c r="F1511" s="270" t="s">
        <v>183</v>
      </c>
      <c r="G1511" s="268"/>
      <c r="H1511" s="271">
        <v>120.33</v>
      </c>
      <c r="I1511" s="272"/>
      <c r="J1511" s="268"/>
      <c r="K1511" s="268"/>
      <c r="L1511" s="273"/>
      <c r="M1511" s="274"/>
      <c r="N1511" s="275"/>
      <c r="O1511" s="275"/>
      <c r="P1511" s="275"/>
      <c r="Q1511" s="275"/>
      <c r="R1511" s="275"/>
      <c r="S1511" s="275"/>
      <c r="T1511" s="276"/>
      <c r="U1511" s="15"/>
      <c r="V1511" s="15"/>
      <c r="W1511" s="15"/>
      <c r="X1511" s="15"/>
      <c r="Y1511" s="15"/>
      <c r="Z1511" s="15"/>
      <c r="AA1511" s="15"/>
      <c r="AB1511" s="15"/>
      <c r="AC1511" s="15"/>
      <c r="AD1511" s="15"/>
      <c r="AE1511" s="15"/>
      <c r="AT1511" s="277" t="s">
        <v>178</v>
      </c>
      <c r="AU1511" s="277" t="s">
        <v>85</v>
      </c>
      <c r="AV1511" s="15" t="s">
        <v>174</v>
      </c>
      <c r="AW1511" s="15" t="s">
        <v>32</v>
      </c>
      <c r="AX1511" s="15" t="s">
        <v>83</v>
      </c>
      <c r="AY1511" s="277" t="s">
        <v>168</v>
      </c>
    </row>
    <row r="1512" s="2" customFormat="1" ht="24.15" customHeight="1">
      <c r="A1512" s="39"/>
      <c r="B1512" s="40"/>
      <c r="C1512" s="228" t="s">
        <v>2431</v>
      </c>
      <c r="D1512" s="228" t="s">
        <v>170</v>
      </c>
      <c r="E1512" s="229" t="s">
        <v>2432</v>
      </c>
      <c r="F1512" s="230" t="s">
        <v>2433</v>
      </c>
      <c r="G1512" s="231" t="s">
        <v>272</v>
      </c>
      <c r="H1512" s="232">
        <v>45.299999999999997</v>
      </c>
      <c r="I1512" s="233"/>
      <c r="J1512" s="234">
        <f>ROUND(I1512*H1512,2)</f>
        <v>0</v>
      </c>
      <c r="K1512" s="230" t="s">
        <v>173</v>
      </c>
      <c r="L1512" s="45"/>
      <c r="M1512" s="235" t="s">
        <v>1</v>
      </c>
      <c r="N1512" s="236" t="s">
        <v>41</v>
      </c>
      <c r="O1512" s="92"/>
      <c r="P1512" s="237">
        <f>O1512*H1512</f>
        <v>0</v>
      </c>
      <c r="Q1512" s="237">
        <v>4.0000000000000003E-05</v>
      </c>
      <c r="R1512" s="237">
        <f>Q1512*H1512</f>
        <v>0.001812</v>
      </c>
      <c r="S1512" s="237">
        <v>0</v>
      </c>
      <c r="T1512" s="238">
        <f>S1512*H1512</f>
        <v>0</v>
      </c>
      <c r="U1512" s="39"/>
      <c r="V1512" s="39"/>
      <c r="W1512" s="39"/>
      <c r="X1512" s="39"/>
      <c r="Y1512" s="39"/>
      <c r="Z1512" s="39"/>
      <c r="AA1512" s="39"/>
      <c r="AB1512" s="39"/>
      <c r="AC1512" s="39"/>
      <c r="AD1512" s="39"/>
      <c r="AE1512" s="39"/>
      <c r="AR1512" s="239" t="s">
        <v>298</v>
      </c>
      <c r="AT1512" s="239" t="s">
        <v>170</v>
      </c>
      <c r="AU1512" s="239" t="s">
        <v>85</v>
      </c>
      <c r="AY1512" s="18" t="s">
        <v>168</v>
      </c>
      <c r="BE1512" s="240">
        <f>IF(N1512="základní",J1512,0)</f>
        <v>0</v>
      </c>
      <c r="BF1512" s="240">
        <f>IF(N1512="snížená",J1512,0)</f>
        <v>0</v>
      </c>
      <c r="BG1512" s="240">
        <f>IF(N1512="zákl. přenesená",J1512,0)</f>
        <v>0</v>
      </c>
      <c r="BH1512" s="240">
        <f>IF(N1512="sníž. přenesená",J1512,0)</f>
        <v>0</v>
      </c>
      <c r="BI1512" s="240">
        <f>IF(N1512="nulová",J1512,0)</f>
        <v>0</v>
      </c>
      <c r="BJ1512" s="18" t="s">
        <v>83</v>
      </c>
      <c r="BK1512" s="240">
        <f>ROUND(I1512*H1512,2)</f>
        <v>0</v>
      </c>
      <c r="BL1512" s="18" t="s">
        <v>298</v>
      </c>
      <c r="BM1512" s="239" t="s">
        <v>2434</v>
      </c>
    </row>
    <row r="1513" s="2" customFormat="1">
      <c r="A1513" s="39"/>
      <c r="B1513" s="40"/>
      <c r="C1513" s="41"/>
      <c r="D1513" s="241" t="s">
        <v>176</v>
      </c>
      <c r="E1513" s="41"/>
      <c r="F1513" s="242" t="s">
        <v>2435</v>
      </c>
      <c r="G1513" s="41"/>
      <c r="H1513" s="41"/>
      <c r="I1513" s="243"/>
      <c r="J1513" s="41"/>
      <c r="K1513" s="41"/>
      <c r="L1513" s="45"/>
      <c r="M1513" s="244"/>
      <c r="N1513" s="245"/>
      <c r="O1513" s="92"/>
      <c r="P1513" s="92"/>
      <c r="Q1513" s="92"/>
      <c r="R1513" s="92"/>
      <c r="S1513" s="92"/>
      <c r="T1513" s="93"/>
      <c r="U1513" s="39"/>
      <c r="V1513" s="39"/>
      <c r="W1513" s="39"/>
      <c r="X1513" s="39"/>
      <c r="Y1513" s="39"/>
      <c r="Z1513" s="39"/>
      <c r="AA1513" s="39"/>
      <c r="AB1513" s="39"/>
      <c r="AC1513" s="39"/>
      <c r="AD1513" s="39"/>
      <c r="AE1513" s="39"/>
      <c r="AT1513" s="18" t="s">
        <v>176</v>
      </c>
      <c r="AU1513" s="18" t="s">
        <v>85</v>
      </c>
    </row>
    <row r="1514" s="14" customFormat="1">
      <c r="A1514" s="14"/>
      <c r="B1514" s="256"/>
      <c r="C1514" s="257"/>
      <c r="D1514" s="241" t="s">
        <v>178</v>
      </c>
      <c r="E1514" s="258" t="s">
        <v>1</v>
      </c>
      <c r="F1514" s="259" t="s">
        <v>2436</v>
      </c>
      <c r="G1514" s="257"/>
      <c r="H1514" s="260">
        <v>45.299999999999997</v>
      </c>
      <c r="I1514" s="261"/>
      <c r="J1514" s="257"/>
      <c r="K1514" s="257"/>
      <c r="L1514" s="262"/>
      <c r="M1514" s="263"/>
      <c r="N1514" s="264"/>
      <c r="O1514" s="264"/>
      <c r="P1514" s="264"/>
      <c r="Q1514" s="264"/>
      <c r="R1514" s="264"/>
      <c r="S1514" s="264"/>
      <c r="T1514" s="265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66" t="s">
        <v>178</v>
      </c>
      <c r="AU1514" s="266" t="s">
        <v>85</v>
      </c>
      <c r="AV1514" s="14" t="s">
        <v>85</v>
      </c>
      <c r="AW1514" s="14" t="s">
        <v>32</v>
      </c>
      <c r="AX1514" s="14" t="s">
        <v>76</v>
      </c>
      <c r="AY1514" s="266" t="s">
        <v>168</v>
      </c>
    </row>
    <row r="1515" s="15" customFormat="1">
      <c r="A1515" s="15"/>
      <c r="B1515" s="267"/>
      <c r="C1515" s="268"/>
      <c r="D1515" s="241" t="s">
        <v>178</v>
      </c>
      <c r="E1515" s="269" t="s">
        <v>1</v>
      </c>
      <c r="F1515" s="270" t="s">
        <v>183</v>
      </c>
      <c r="G1515" s="268"/>
      <c r="H1515" s="271">
        <v>45.299999999999997</v>
      </c>
      <c r="I1515" s="272"/>
      <c r="J1515" s="268"/>
      <c r="K1515" s="268"/>
      <c r="L1515" s="273"/>
      <c r="M1515" s="274"/>
      <c r="N1515" s="275"/>
      <c r="O1515" s="275"/>
      <c r="P1515" s="275"/>
      <c r="Q1515" s="275"/>
      <c r="R1515" s="275"/>
      <c r="S1515" s="275"/>
      <c r="T1515" s="276"/>
      <c r="U1515" s="15"/>
      <c r="V1515" s="15"/>
      <c r="W1515" s="15"/>
      <c r="X1515" s="15"/>
      <c r="Y1515" s="15"/>
      <c r="Z1515" s="15"/>
      <c r="AA1515" s="15"/>
      <c r="AB1515" s="15"/>
      <c r="AC1515" s="15"/>
      <c r="AD1515" s="15"/>
      <c r="AE1515" s="15"/>
      <c r="AT1515" s="277" t="s">
        <v>178</v>
      </c>
      <c r="AU1515" s="277" t="s">
        <v>85</v>
      </c>
      <c r="AV1515" s="15" t="s">
        <v>174</v>
      </c>
      <c r="AW1515" s="15" t="s">
        <v>32</v>
      </c>
      <c r="AX1515" s="15" t="s">
        <v>83</v>
      </c>
      <c r="AY1515" s="277" t="s">
        <v>168</v>
      </c>
    </row>
    <row r="1516" s="2" customFormat="1" ht="16.5" customHeight="1">
      <c r="A1516" s="39"/>
      <c r="B1516" s="40"/>
      <c r="C1516" s="278" t="s">
        <v>2437</v>
      </c>
      <c r="D1516" s="278" t="s">
        <v>242</v>
      </c>
      <c r="E1516" s="279" t="s">
        <v>2438</v>
      </c>
      <c r="F1516" s="280" t="s">
        <v>2439</v>
      </c>
      <c r="G1516" s="281" t="s">
        <v>272</v>
      </c>
      <c r="H1516" s="282">
        <v>52.094999999999999</v>
      </c>
      <c r="I1516" s="283"/>
      <c r="J1516" s="284">
        <f>ROUND(I1516*H1516,2)</f>
        <v>0</v>
      </c>
      <c r="K1516" s="280" t="s">
        <v>173</v>
      </c>
      <c r="L1516" s="285"/>
      <c r="M1516" s="286" t="s">
        <v>1</v>
      </c>
      <c r="N1516" s="287" t="s">
        <v>41</v>
      </c>
      <c r="O1516" s="92"/>
      <c r="P1516" s="237">
        <f>O1516*H1516</f>
        <v>0</v>
      </c>
      <c r="Q1516" s="237">
        <v>0.00020000000000000001</v>
      </c>
      <c r="R1516" s="237">
        <f>Q1516*H1516</f>
        <v>0.010418999999999999</v>
      </c>
      <c r="S1516" s="237">
        <v>0</v>
      </c>
      <c r="T1516" s="238">
        <f>S1516*H1516</f>
        <v>0</v>
      </c>
      <c r="U1516" s="39"/>
      <c r="V1516" s="39"/>
      <c r="W1516" s="39"/>
      <c r="X1516" s="39"/>
      <c r="Y1516" s="39"/>
      <c r="Z1516" s="39"/>
      <c r="AA1516" s="39"/>
      <c r="AB1516" s="39"/>
      <c r="AC1516" s="39"/>
      <c r="AD1516" s="39"/>
      <c r="AE1516" s="39"/>
      <c r="AR1516" s="239" t="s">
        <v>443</v>
      </c>
      <c r="AT1516" s="239" t="s">
        <v>242</v>
      </c>
      <c r="AU1516" s="239" t="s">
        <v>85</v>
      </c>
      <c r="AY1516" s="18" t="s">
        <v>168</v>
      </c>
      <c r="BE1516" s="240">
        <f>IF(N1516="základní",J1516,0)</f>
        <v>0</v>
      </c>
      <c r="BF1516" s="240">
        <f>IF(N1516="snížená",J1516,0)</f>
        <v>0</v>
      </c>
      <c r="BG1516" s="240">
        <f>IF(N1516="zákl. přenesená",J1516,0)</f>
        <v>0</v>
      </c>
      <c r="BH1516" s="240">
        <f>IF(N1516="sníž. přenesená",J1516,0)</f>
        <v>0</v>
      </c>
      <c r="BI1516" s="240">
        <f>IF(N1516="nulová",J1516,0)</f>
        <v>0</v>
      </c>
      <c r="BJ1516" s="18" t="s">
        <v>83</v>
      </c>
      <c r="BK1516" s="240">
        <f>ROUND(I1516*H1516,2)</f>
        <v>0</v>
      </c>
      <c r="BL1516" s="18" t="s">
        <v>298</v>
      </c>
      <c r="BM1516" s="239" t="s">
        <v>2440</v>
      </c>
    </row>
    <row r="1517" s="2" customFormat="1">
      <c r="A1517" s="39"/>
      <c r="B1517" s="40"/>
      <c r="C1517" s="41"/>
      <c r="D1517" s="241" t="s">
        <v>176</v>
      </c>
      <c r="E1517" s="41"/>
      <c r="F1517" s="242" t="s">
        <v>2439</v>
      </c>
      <c r="G1517" s="41"/>
      <c r="H1517" s="41"/>
      <c r="I1517" s="243"/>
      <c r="J1517" s="41"/>
      <c r="K1517" s="41"/>
      <c r="L1517" s="45"/>
      <c r="M1517" s="244"/>
      <c r="N1517" s="245"/>
      <c r="O1517" s="92"/>
      <c r="P1517" s="92"/>
      <c r="Q1517" s="92"/>
      <c r="R1517" s="92"/>
      <c r="S1517" s="92"/>
      <c r="T1517" s="93"/>
      <c r="U1517" s="39"/>
      <c r="V1517" s="39"/>
      <c r="W1517" s="39"/>
      <c r="X1517" s="39"/>
      <c r="Y1517" s="39"/>
      <c r="Z1517" s="39"/>
      <c r="AA1517" s="39"/>
      <c r="AB1517" s="39"/>
      <c r="AC1517" s="39"/>
      <c r="AD1517" s="39"/>
      <c r="AE1517" s="39"/>
      <c r="AT1517" s="18" t="s">
        <v>176</v>
      </c>
      <c r="AU1517" s="18" t="s">
        <v>85</v>
      </c>
    </row>
    <row r="1518" s="14" customFormat="1">
      <c r="A1518" s="14"/>
      <c r="B1518" s="256"/>
      <c r="C1518" s="257"/>
      <c r="D1518" s="241" t="s">
        <v>178</v>
      </c>
      <c r="E1518" s="257"/>
      <c r="F1518" s="259" t="s">
        <v>2441</v>
      </c>
      <c r="G1518" s="257"/>
      <c r="H1518" s="260">
        <v>52.094999999999999</v>
      </c>
      <c r="I1518" s="261"/>
      <c r="J1518" s="257"/>
      <c r="K1518" s="257"/>
      <c r="L1518" s="262"/>
      <c r="M1518" s="263"/>
      <c r="N1518" s="264"/>
      <c r="O1518" s="264"/>
      <c r="P1518" s="264"/>
      <c r="Q1518" s="264"/>
      <c r="R1518" s="264"/>
      <c r="S1518" s="264"/>
      <c r="T1518" s="265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66" t="s">
        <v>178</v>
      </c>
      <c r="AU1518" s="266" t="s">
        <v>85</v>
      </c>
      <c r="AV1518" s="14" t="s">
        <v>85</v>
      </c>
      <c r="AW1518" s="14" t="s">
        <v>4</v>
      </c>
      <c r="AX1518" s="14" t="s">
        <v>83</v>
      </c>
      <c r="AY1518" s="266" t="s">
        <v>168</v>
      </c>
    </row>
    <row r="1519" s="2" customFormat="1" ht="33" customHeight="1">
      <c r="A1519" s="39"/>
      <c r="B1519" s="40"/>
      <c r="C1519" s="228" t="s">
        <v>2442</v>
      </c>
      <c r="D1519" s="228" t="s">
        <v>170</v>
      </c>
      <c r="E1519" s="229" t="s">
        <v>2443</v>
      </c>
      <c r="F1519" s="230" t="s">
        <v>2444</v>
      </c>
      <c r="G1519" s="231" t="s">
        <v>114</v>
      </c>
      <c r="H1519" s="232">
        <v>120.33</v>
      </c>
      <c r="I1519" s="233"/>
      <c r="J1519" s="234">
        <f>ROUND(I1519*H1519,2)</f>
        <v>0</v>
      </c>
      <c r="K1519" s="230" t="s">
        <v>173</v>
      </c>
      <c r="L1519" s="45"/>
      <c r="M1519" s="235" t="s">
        <v>1</v>
      </c>
      <c r="N1519" s="236" t="s">
        <v>41</v>
      </c>
      <c r="O1519" s="92"/>
      <c r="P1519" s="237">
        <f>O1519*H1519</f>
        <v>0</v>
      </c>
      <c r="Q1519" s="237">
        <v>0.018929999999999999</v>
      </c>
      <c r="R1519" s="237">
        <f>Q1519*H1519</f>
        <v>2.2778468999999997</v>
      </c>
      <c r="S1519" s="237">
        <v>0</v>
      </c>
      <c r="T1519" s="238">
        <f>S1519*H1519</f>
        <v>0</v>
      </c>
      <c r="U1519" s="39"/>
      <c r="V1519" s="39"/>
      <c r="W1519" s="39"/>
      <c r="X1519" s="39"/>
      <c r="Y1519" s="39"/>
      <c r="Z1519" s="39"/>
      <c r="AA1519" s="39"/>
      <c r="AB1519" s="39"/>
      <c r="AC1519" s="39"/>
      <c r="AD1519" s="39"/>
      <c r="AE1519" s="39"/>
      <c r="AR1519" s="239" t="s">
        <v>298</v>
      </c>
      <c r="AT1519" s="239" t="s">
        <v>170</v>
      </c>
      <c r="AU1519" s="239" t="s">
        <v>85</v>
      </c>
      <c r="AY1519" s="18" t="s">
        <v>168</v>
      </c>
      <c r="BE1519" s="240">
        <f>IF(N1519="základní",J1519,0)</f>
        <v>0</v>
      </c>
      <c r="BF1519" s="240">
        <f>IF(N1519="snížená",J1519,0)</f>
        <v>0</v>
      </c>
      <c r="BG1519" s="240">
        <f>IF(N1519="zákl. přenesená",J1519,0)</f>
        <v>0</v>
      </c>
      <c r="BH1519" s="240">
        <f>IF(N1519="sníž. přenesená",J1519,0)</f>
        <v>0</v>
      </c>
      <c r="BI1519" s="240">
        <f>IF(N1519="nulová",J1519,0)</f>
        <v>0</v>
      </c>
      <c r="BJ1519" s="18" t="s">
        <v>83</v>
      </c>
      <c r="BK1519" s="240">
        <f>ROUND(I1519*H1519,2)</f>
        <v>0</v>
      </c>
      <c r="BL1519" s="18" t="s">
        <v>298</v>
      </c>
      <c r="BM1519" s="239" t="s">
        <v>2445</v>
      </c>
    </row>
    <row r="1520" s="2" customFormat="1">
      <c r="A1520" s="39"/>
      <c r="B1520" s="40"/>
      <c r="C1520" s="41"/>
      <c r="D1520" s="241" t="s">
        <v>176</v>
      </c>
      <c r="E1520" s="41"/>
      <c r="F1520" s="242" t="s">
        <v>2446</v>
      </c>
      <c r="G1520" s="41"/>
      <c r="H1520" s="41"/>
      <c r="I1520" s="243"/>
      <c r="J1520" s="41"/>
      <c r="K1520" s="41"/>
      <c r="L1520" s="45"/>
      <c r="M1520" s="244"/>
      <c r="N1520" s="245"/>
      <c r="O1520" s="92"/>
      <c r="P1520" s="92"/>
      <c r="Q1520" s="92"/>
      <c r="R1520" s="92"/>
      <c r="S1520" s="92"/>
      <c r="T1520" s="93"/>
      <c r="U1520" s="39"/>
      <c r="V1520" s="39"/>
      <c r="W1520" s="39"/>
      <c r="X1520" s="39"/>
      <c r="Y1520" s="39"/>
      <c r="Z1520" s="39"/>
      <c r="AA1520" s="39"/>
      <c r="AB1520" s="39"/>
      <c r="AC1520" s="39"/>
      <c r="AD1520" s="39"/>
      <c r="AE1520" s="39"/>
      <c r="AT1520" s="18" t="s">
        <v>176</v>
      </c>
      <c r="AU1520" s="18" t="s">
        <v>85</v>
      </c>
    </row>
    <row r="1521" s="14" customFormat="1">
      <c r="A1521" s="14"/>
      <c r="B1521" s="256"/>
      <c r="C1521" s="257"/>
      <c r="D1521" s="241" t="s">
        <v>178</v>
      </c>
      <c r="E1521" s="258" t="s">
        <v>1</v>
      </c>
      <c r="F1521" s="259" t="s">
        <v>1960</v>
      </c>
      <c r="G1521" s="257"/>
      <c r="H1521" s="260">
        <v>120.33</v>
      </c>
      <c r="I1521" s="261"/>
      <c r="J1521" s="257"/>
      <c r="K1521" s="257"/>
      <c r="L1521" s="262"/>
      <c r="M1521" s="263"/>
      <c r="N1521" s="264"/>
      <c r="O1521" s="264"/>
      <c r="P1521" s="264"/>
      <c r="Q1521" s="264"/>
      <c r="R1521" s="264"/>
      <c r="S1521" s="264"/>
      <c r="T1521" s="265"/>
      <c r="U1521" s="14"/>
      <c r="V1521" s="14"/>
      <c r="W1521" s="14"/>
      <c r="X1521" s="14"/>
      <c r="Y1521" s="14"/>
      <c r="Z1521" s="14"/>
      <c r="AA1521" s="14"/>
      <c r="AB1521" s="14"/>
      <c r="AC1521" s="14"/>
      <c r="AD1521" s="14"/>
      <c r="AE1521" s="14"/>
      <c r="AT1521" s="266" t="s">
        <v>178</v>
      </c>
      <c r="AU1521" s="266" t="s">
        <v>85</v>
      </c>
      <c r="AV1521" s="14" t="s">
        <v>85</v>
      </c>
      <c r="AW1521" s="14" t="s">
        <v>32</v>
      </c>
      <c r="AX1521" s="14" t="s">
        <v>76</v>
      </c>
      <c r="AY1521" s="266" t="s">
        <v>168</v>
      </c>
    </row>
    <row r="1522" s="15" customFormat="1">
      <c r="A1522" s="15"/>
      <c r="B1522" s="267"/>
      <c r="C1522" s="268"/>
      <c r="D1522" s="241" t="s">
        <v>178</v>
      </c>
      <c r="E1522" s="269" t="s">
        <v>1</v>
      </c>
      <c r="F1522" s="270" t="s">
        <v>183</v>
      </c>
      <c r="G1522" s="268"/>
      <c r="H1522" s="271">
        <v>120.33</v>
      </c>
      <c r="I1522" s="272"/>
      <c r="J1522" s="268"/>
      <c r="K1522" s="268"/>
      <c r="L1522" s="273"/>
      <c r="M1522" s="274"/>
      <c r="N1522" s="275"/>
      <c r="O1522" s="275"/>
      <c r="P1522" s="275"/>
      <c r="Q1522" s="275"/>
      <c r="R1522" s="275"/>
      <c r="S1522" s="275"/>
      <c r="T1522" s="276"/>
      <c r="U1522" s="15"/>
      <c r="V1522" s="15"/>
      <c r="W1522" s="15"/>
      <c r="X1522" s="15"/>
      <c r="Y1522" s="15"/>
      <c r="Z1522" s="15"/>
      <c r="AA1522" s="15"/>
      <c r="AB1522" s="15"/>
      <c r="AC1522" s="15"/>
      <c r="AD1522" s="15"/>
      <c r="AE1522" s="15"/>
      <c r="AT1522" s="277" t="s">
        <v>178</v>
      </c>
      <c r="AU1522" s="277" t="s">
        <v>85</v>
      </c>
      <c r="AV1522" s="15" t="s">
        <v>174</v>
      </c>
      <c r="AW1522" s="15" t="s">
        <v>32</v>
      </c>
      <c r="AX1522" s="15" t="s">
        <v>83</v>
      </c>
      <c r="AY1522" s="277" t="s">
        <v>168</v>
      </c>
    </row>
    <row r="1523" s="2" customFormat="1" ht="16.5" customHeight="1">
      <c r="A1523" s="39"/>
      <c r="B1523" s="40"/>
      <c r="C1523" s="228" t="s">
        <v>2447</v>
      </c>
      <c r="D1523" s="228" t="s">
        <v>170</v>
      </c>
      <c r="E1523" s="229" t="s">
        <v>2448</v>
      </c>
      <c r="F1523" s="230" t="s">
        <v>2449</v>
      </c>
      <c r="G1523" s="231" t="s">
        <v>114</v>
      </c>
      <c r="H1523" s="232">
        <v>120.33</v>
      </c>
      <c r="I1523" s="233"/>
      <c r="J1523" s="234">
        <f>ROUND(I1523*H1523,2)</f>
        <v>0</v>
      </c>
      <c r="K1523" s="230" t="s">
        <v>173</v>
      </c>
      <c r="L1523" s="45"/>
      <c r="M1523" s="235" t="s">
        <v>1</v>
      </c>
      <c r="N1523" s="236" t="s">
        <v>41</v>
      </c>
      <c r="O1523" s="92"/>
      <c r="P1523" s="237">
        <f>O1523*H1523</f>
        <v>0</v>
      </c>
      <c r="Q1523" s="237">
        <v>0.00016000000000000001</v>
      </c>
      <c r="R1523" s="237">
        <f>Q1523*H1523</f>
        <v>0.0192528</v>
      </c>
      <c r="S1523" s="237">
        <v>0</v>
      </c>
      <c r="T1523" s="238">
        <f>S1523*H1523</f>
        <v>0</v>
      </c>
      <c r="U1523" s="39"/>
      <c r="V1523" s="39"/>
      <c r="W1523" s="39"/>
      <c r="X1523" s="39"/>
      <c r="Y1523" s="39"/>
      <c r="Z1523" s="39"/>
      <c r="AA1523" s="39"/>
      <c r="AB1523" s="39"/>
      <c r="AC1523" s="39"/>
      <c r="AD1523" s="39"/>
      <c r="AE1523" s="39"/>
      <c r="AR1523" s="239" t="s">
        <v>298</v>
      </c>
      <c r="AT1523" s="239" t="s">
        <v>170</v>
      </c>
      <c r="AU1523" s="239" t="s">
        <v>85</v>
      </c>
      <c r="AY1523" s="18" t="s">
        <v>168</v>
      </c>
      <c r="BE1523" s="240">
        <f>IF(N1523="základní",J1523,0)</f>
        <v>0</v>
      </c>
      <c r="BF1523" s="240">
        <f>IF(N1523="snížená",J1523,0)</f>
        <v>0</v>
      </c>
      <c r="BG1523" s="240">
        <f>IF(N1523="zákl. přenesená",J1523,0)</f>
        <v>0</v>
      </c>
      <c r="BH1523" s="240">
        <f>IF(N1523="sníž. přenesená",J1523,0)</f>
        <v>0</v>
      </c>
      <c r="BI1523" s="240">
        <f>IF(N1523="nulová",J1523,0)</f>
        <v>0</v>
      </c>
      <c r="BJ1523" s="18" t="s">
        <v>83</v>
      </c>
      <c r="BK1523" s="240">
        <f>ROUND(I1523*H1523,2)</f>
        <v>0</v>
      </c>
      <c r="BL1523" s="18" t="s">
        <v>298</v>
      </c>
      <c r="BM1523" s="239" t="s">
        <v>2450</v>
      </c>
    </row>
    <row r="1524" s="2" customFormat="1">
      <c r="A1524" s="39"/>
      <c r="B1524" s="40"/>
      <c r="C1524" s="41"/>
      <c r="D1524" s="241" t="s">
        <v>176</v>
      </c>
      <c r="E1524" s="41"/>
      <c r="F1524" s="242" t="s">
        <v>2451</v>
      </c>
      <c r="G1524" s="41"/>
      <c r="H1524" s="41"/>
      <c r="I1524" s="243"/>
      <c r="J1524" s="41"/>
      <c r="K1524" s="41"/>
      <c r="L1524" s="45"/>
      <c r="M1524" s="244"/>
      <c r="N1524" s="245"/>
      <c r="O1524" s="92"/>
      <c r="P1524" s="92"/>
      <c r="Q1524" s="92"/>
      <c r="R1524" s="92"/>
      <c r="S1524" s="92"/>
      <c r="T1524" s="93"/>
      <c r="U1524" s="39"/>
      <c r="V1524" s="39"/>
      <c r="W1524" s="39"/>
      <c r="X1524" s="39"/>
      <c r="Y1524" s="39"/>
      <c r="Z1524" s="39"/>
      <c r="AA1524" s="39"/>
      <c r="AB1524" s="39"/>
      <c r="AC1524" s="39"/>
      <c r="AD1524" s="39"/>
      <c r="AE1524" s="39"/>
      <c r="AT1524" s="18" t="s">
        <v>176</v>
      </c>
      <c r="AU1524" s="18" t="s">
        <v>85</v>
      </c>
    </row>
    <row r="1525" s="14" customFormat="1">
      <c r="A1525" s="14"/>
      <c r="B1525" s="256"/>
      <c r="C1525" s="257"/>
      <c r="D1525" s="241" t="s">
        <v>178</v>
      </c>
      <c r="E1525" s="258" t="s">
        <v>1</v>
      </c>
      <c r="F1525" s="259" t="s">
        <v>1960</v>
      </c>
      <c r="G1525" s="257"/>
      <c r="H1525" s="260">
        <v>120.33</v>
      </c>
      <c r="I1525" s="261"/>
      <c r="J1525" s="257"/>
      <c r="K1525" s="257"/>
      <c r="L1525" s="262"/>
      <c r="M1525" s="263"/>
      <c r="N1525" s="264"/>
      <c r="O1525" s="264"/>
      <c r="P1525" s="264"/>
      <c r="Q1525" s="264"/>
      <c r="R1525" s="264"/>
      <c r="S1525" s="264"/>
      <c r="T1525" s="265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T1525" s="266" t="s">
        <v>178</v>
      </c>
      <c r="AU1525" s="266" t="s">
        <v>85</v>
      </c>
      <c r="AV1525" s="14" t="s">
        <v>85</v>
      </c>
      <c r="AW1525" s="14" t="s">
        <v>32</v>
      </c>
      <c r="AX1525" s="14" t="s">
        <v>76</v>
      </c>
      <c r="AY1525" s="266" t="s">
        <v>168</v>
      </c>
    </row>
    <row r="1526" s="15" customFormat="1">
      <c r="A1526" s="15"/>
      <c r="B1526" s="267"/>
      <c r="C1526" s="268"/>
      <c r="D1526" s="241" t="s">
        <v>178</v>
      </c>
      <c r="E1526" s="269" t="s">
        <v>1</v>
      </c>
      <c r="F1526" s="270" t="s">
        <v>183</v>
      </c>
      <c r="G1526" s="268"/>
      <c r="H1526" s="271">
        <v>120.33</v>
      </c>
      <c r="I1526" s="272"/>
      <c r="J1526" s="268"/>
      <c r="K1526" s="268"/>
      <c r="L1526" s="273"/>
      <c r="M1526" s="274"/>
      <c r="N1526" s="275"/>
      <c r="O1526" s="275"/>
      <c r="P1526" s="275"/>
      <c r="Q1526" s="275"/>
      <c r="R1526" s="275"/>
      <c r="S1526" s="275"/>
      <c r="T1526" s="276"/>
      <c r="U1526" s="15"/>
      <c r="V1526" s="15"/>
      <c r="W1526" s="15"/>
      <c r="X1526" s="15"/>
      <c r="Y1526" s="15"/>
      <c r="Z1526" s="15"/>
      <c r="AA1526" s="15"/>
      <c r="AB1526" s="15"/>
      <c r="AC1526" s="15"/>
      <c r="AD1526" s="15"/>
      <c r="AE1526" s="15"/>
      <c r="AT1526" s="277" t="s">
        <v>178</v>
      </c>
      <c r="AU1526" s="277" t="s">
        <v>85</v>
      </c>
      <c r="AV1526" s="15" t="s">
        <v>174</v>
      </c>
      <c r="AW1526" s="15" t="s">
        <v>32</v>
      </c>
      <c r="AX1526" s="15" t="s">
        <v>83</v>
      </c>
      <c r="AY1526" s="277" t="s">
        <v>168</v>
      </c>
    </row>
    <row r="1527" s="2" customFormat="1" ht="21.75" customHeight="1">
      <c r="A1527" s="39"/>
      <c r="B1527" s="40"/>
      <c r="C1527" s="228" t="s">
        <v>2452</v>
      </c>
      <c r="D1527" s="228" t="s">
        <v>170</v>
      </c>
      <c r="E1527" s="229" t="s">
        <v>2453</v>
      </c>
      <c r="F1527" s="230" t="s">
        <v>2454</v>
      </c>
      <c r="G1527" s="231" t="s">
        <v>114</v>
      </c>
      <c r="H1527" s="232">
        <v>120.33</v>
      </c>
      <c r="I1527" s="233"/>
      <c r="J1527" s="234">
        <f>ROUND(I1527*H1527,2)</f>
        <v>0</v>
      </c>
      <c r="K1527" s="230" t="s">
        <v>173</v>
      </c>
      <c r="L1527" s="45"/>
      <c r="M1527" s="235" t="s">
        <v>1</v>
      </c>
      <c r="N1527" s="236" t="s">
        <v>41</v>
      </c>
      <c r="O1527" s="92"/>
      <c r="P1527" s="237">
        <f>O1527*H1527</f>
        <v>0</v>
      </c>
      <c r="Q1527" s="237">
        <v>0.00019000000000000001</v>
      </c>
      <c r="R1527" s="237">
        <f>Q1527*H1527</f>
        <v>0.0228627</v>
      </c>
      <c r="S1527" s="237">
        <v>0</v>
      </c>
      <c r="T1527" s="238">
        <f>S1527*H1527</f>
        <v>0</v>
      </c>
      <c r="U1527" s="39"/>
      <c r="V1527" s="39"/>
      <c r="W1527" s="39"/>
      <c r="X1527" s="39"/>
      <c r="Y1527" s="39"/>
      <c r="Z1527" s="39"/>
      <c r="AA1527" s="39"/>
      <c r="AB1527" s="39"/>
      <c r="AC1527" s="39"/>
      <c r="AD1527" s="39"/>
      <c r="AE1527" s="39"/>
      <c r="AR1527" s="239" t="s">
        <v>298</v>
      </c>
      <c r="AT1527" s="239" t="s">
        <v>170</v>
      </c>
      <c r="AU1527" s="239" t="s">
        <v>85</v>
      </c>
      <c r="AY1527" s="18" t="s">
        <v>168</v>
      </c>
      <c r="BE1527" s="240">
        <f>IF(N1527="základní",J1527,0)</f>
        <v>0</v>
      </c>
      <c r="BF1527" s="240">
        <f>IF(N1527="snížená",J1527,0)</f>
        <v>0</v>
      </c>
      <c r="BG1527" s="240">
        <f>IF(N1527="zákl. přenesená",J1527,0)</f>
        <v>0</v>
      </c>
      <c r="BH1527" s="240">
        <f>IF(N1527="sníž. přenesená",J1527,0)</f>
        <v>0</v>
      </c>
      <c r="BI1527" s="240">
        <f>IF(N1527="nulová",J1527,0)</f>
        <v>0</v>
      </c>
      <c r="BJ1527" s="18" t="s">
        <v>83</v>
      </c>
      <c r="BK1527" s="240">
        <f>ROUND(I1527*H1527,2)</f>
        <v>0</v>
      </c>
      <c r="BL1527" s="18" t="s">
        <v>298</v>
      </c>
      <c r="BM1527" s="239" t="s">
        <v>2455</v>
      </c>
    </row>
    <row r="1528" s="2" customFormat="1">
      <c r="A1528" s="39"/>
      <c r="B1528" s="40"/>
      <c r="C1528" s="41"/>
      <c r="D1528" s="241" t="s">
        <v>176</v>
      </c>
      <c r="E1528" s="41"/>
      <c r="F1528" s="242" t="s">
        <v>2456</v>
      </c>
      <c r="G1528" s="41"/>
      <c r="H1528" s="41"/>
      <c r="I1528" s="243"/>
      <c r="J1528" s="41"/>
      <c r="K1528" s="41"/>
      <c r="L1528" s="45"/>
      <c r="M1528" s="244"/>
      <c r="N1528" s="245"/>
      <c r="O1528" s="92"/>
      <c r="P1528" s="92"/>
      <c r="Q1528" s="92"/>
      <c r="R1528" s="92"/>
      <c r="S1528" s="92"/>
      <c r="T1528" s="93"/>
      <c r="U1528" s="39"/>
      <c r="V1528" s="39"/>
      <c r="W1528" s="39"/>
      <c r="X1528" s="39"/>
      <c r="Y1528" s="39"/>
      <c r="Z1528" s="39"/>
      <c r="AA1528" s="39"/>
      <c r="AB1528" s="39"/>
      <c r="AC1528" s="39"/>
      <c r="AD1528" s="39"/>
      <c r="AE1528" s="39"/>
      <c r="AT1528" s="18" t="s">
        <v>176</v>
      </c>
      <c r="AU1528" s="18" t="s">
        <v>85</v>
      </c>
    </row>
    <row r="1529" s="14" customFormat="1">
      <c r="A1529" s="14"/>
      <c r="B1529" s="256"/>
      <c r="C1529" s="257"/>
      <c r="D1529" s="241" t="s">
        <v>178</v>
      </c>
      <c r="E1529" s="258" t="s">
        <v>1</v>
      </c>
      <c r="F1529" s="259" t="s">
        <v>1960</v>
      </c>
      <c r="G1529" s="257"/>
      <c r="H1529" s="260">
        <v>120.33</v>
      </c>
      <c r="I1529" s="261"/>
      <c r="J1529" s="257"/>
      <c r="K1529" s="257"/>
      <c r="L1529" s="262"/>
      <c r="M1529" s="263"/>
      <c r="N1529" s="264"/>
      <c r="O1529" s="264"/>
      <c r="P1529" s="264"/>
      <c r="Q1529" s="264"/>
      <c r="R1529" s="264"/>
      <c r="S1529" s="264"/>
      <c r="T1529" s="265"/>
      <c r="U1529" s="14"/>
      <c r="V1529" s="14"/>
      <c r="W1529" s="14"/>
      <c r="X1529" s="14"/>
      <c r="Y1529" s="14"/>
      <c r="Z1529" s="14"/>
      <c r="AA1529" s="14"/>
      <c r="AB1529" s="14"/>
      <c r="AC1529" s="14"/>
      <c r="AD1529" s="14"/>
      <c r="AE1529" s="14"/>
      <c r="AT1529" s="266" t="s">
        <v>178</v>
      </c>
      <c r="AU1529" s="266" t="s">
        <v>85</v>
      </c>
      <c r="AV1529" s="14" t="s">
        <v>85</v>
      </c>
      <c r="AW1529" s="14" t="s">
        <v>32</v>
      </c>
      <c r="AX1529" s="14" t="s">
        <v>76</v>
      </c>
      <c r="AY1529" s="266" t="s">
        <v>168</v>
      </c>
    </row>
    <row r="1530" s="15" customFormat="1">
      <c r="A1530" s="15"/>
      <c r="B1530" s="267"/>
      <c r="C1530" s="268"/>
      <c r="D1530" s="241" t="s">
        <v>178</v>
      </c>
      <c r="E1530" s="269" t="s">
        <v>1</v>
      </c>
      <c r="F1530" s="270" t="s">
        <v>183</v>
      </c>
      <c r="G1530" s="268"/>
      <c r="H1530" s="271">
        <v>120.33</v>
      </c>
      <c r="I1530" s="272"/>
      <c r="J1530" s="268"/>
      <c r="K1530" s="268"/>
      <c r="L1530" s="273"/>
      <c r="M1530" s="274"/>
      <c r="N1530" s="275"/>
      <c r="O1530" s="275"/>
      <c r="P1530" s="275"/>
      <c r="Q1530" s="275"/>
      <c r="R1530" s="275"/>
      <c r="S1530" s="275"/>
      <c r="T1530" s="276"/>
      <c r="U1530" s="15"/>
      <c r="V1530" s="15"/>
      <c r="W1530" s="15"/>
      <c r="X1530" s="15"/>
      <c r="Y1530" s="15"/>
      <c r="Z1530" s="15"/>
      <c r="AA1530" s="15"/>
      <c r="AB1530" s="15"/>
      <c r="AC1530" s="15"/>
      <c r="AD1530" s="15"/>
      <c r="AE1530" s="15"/>
      <c r="AT1530" s="277" t="s">
        <v>178</v>
      </c>
      <c r="AU1530" s="277" t="s">
        <v>85</v>
      </c>
      <c r="AV1530" s="15" t="s">
        <v>174</v>
      </c>
      <c r="AW1530" s="15" t="s">
        <v>32</v>
      </c>
      <c r="AX1530" s="15" t="s">
        <v>83</v>
      </c>
      <c r="AY1530" s="277" t="s">
        <v>168</v>
      </c>
    </row>
    <row r="1531" s="2" customFormat="1" ht="21.75" customHeight="1">
      <c r="A1531" s="39"/>
      <c r="B1531" s="40"/>
      <c r="C1531" s="228" t="s">
        <v>2457</v>
      </c>
      <c r="D1531" s="228" t="s">
        <v>170</v>
      </c>
      <c r="E1531" s="229" t="s">
        <v>2458</v>
      </c>
      <c r="F1531" s="230" t="s">
        <v>2459</v>
      </c>
      <c r="G1531" s="231" t="s">
        <v>114</v>
      </c>
      <c r="H1531" s="232">
        <v>240.66</v>
      </c>
      <c r="I1531" s="233"/>
      <c r="J1531" s="234">
        <f>ROUND(I1531*H1531,2)</f>
        <v>0</v>
      </c>
      <c r="K1531" s="230" t="s">
        <v>173</v>
      </c>
      <c r="L1531" s="45"/>
      <c r="M1531" s="235" t="s">
        <v>1</v>
      </c>
      <c r="N1531" s="236" t="s">
        <v>41</v>
      </c>
      <c r="O1531" s="92"/>
      <c r="P1531" s="237">
        <f>O1531*H1531</f>
        <v>0</v>
      </c>
      <c r="Q1531" s="237">
        <v>1.0000000000000001E-05</v>
      </c>
      <c r="R1531" s="237">
        <f>Q1531*H1531</f>
        <v>0.0024066000000000001</v>
      </c>
      <c r="S1531" s="237">
        <v>0</v>
      </c>
      <c r="T1531" s="238">
        <f>S1531*H1531</f>
        <v>0</v>
      </c>
      <c r="U1531" s="39"/>
      <c r="V1531" s="39"/>
      <c r="W1531" s="39"/>
      <c r="X1531" s="39"/>
      <c r="Y1531" s="39"/>
      <c r="Z1531" s="39"/>
      <c r="AA1531" s="39"/>
      <c r="AB1531" s="39"/>
      <c r="AC1531" s="39"/>
      <c r="AD1531" s="39"/>
      <c r="AE1531" s="39"/>
      <c r="AR1531" s="239" t="s">
        <v>298</v>
      </c>
      <c r="AT1531" s="239" t="s">
        <v>170</v>
      </c>
      <c r="AU1531" s="239" t="s">
        <v>85</v>
      </c>
      <c r="AY1531" s="18" t="s">
        <v>168</v>
      </c>
      <c r="BE1531" s="240">
        <f>IF(N1531="základní",J1531,0)</f>
        <v>0</v>
      </c>
      <c r="BF1531" s="240">
        <f>IF(N1531="snížená",J1531,0)</f>
        <v>0</v>
      </c>
      <c r="BG1531" s="240">
        <f>IF(N1531="zákl. přenesená",J1531,0)</f>
        <v>0</v>
      </c>
      <c r="BH1531" s="240">
        <f>IF(N1531="sníž. přenesená",J1531,0)</f>
        <v>0</v>
      </c>
      <c r="BI1531" s="240">
        <f>IF(N1531="nulová",J1531,0)</f>
        <v>0</v>
      </c>
      <c r="BJ1531" s="18" t="s">
        <v>83</v>
      </c>
      <c r="BK1531" s="240">
        <f>ROUND(I1531*H1531,2)</f>
        <v>0</v>
      </c>
      <c r="BL1531" s="18" t="s">
        <v>298</v>
      </c>
      <c r="BM1531" s="239" t="s">
        <v>2460</v>
      </c>
    </row>
    <row r="1532" s="2" customFormat="1">
      <c r="A1532" s="39"/>
      <c r="B1532" s="40"/>
      <c r="C1532" s="41"/>
      <c r="D1532" s="241" t="s">
        <v>176</v>
      </c>
      <c r="E1532" s="41"/>
      <c r="F1532" s="242" t="s">
        <v>2461</v>
      </c>
      <c r="G1532" s="41"/>
      <c r="H1532" s="41"/>
      <c r="I1532" s="243"/>
      <c r="J1532" s="41"/>
      <c r="K1532" s="41"/>
      <c r="L1532" s="45"/>
      <c r="M1532" s="244"/>
      <c r="N1532" s="245"/>
      <c r="O1532" s="92"/>
      <c r="P1532" s="92"/>
      <c r="Q1532" s="92"/>
      <c r="R1532" s="92"/>
      <c r="S1532" s="92"/>
      <c r="T1532" s="93"/>
      <c r="U1532" s="39"/>
      <c r="V1532" s="39"/>
      <c r="W1532" s="39"/>
      <c r="X1532" s="39"/>
      <c r="Y1532" s="39"/>
      <c r="Z1532" s="39"/>
      <c r="AA1532" s="39"/>
      <c r="AB1532" s="39"/>
      <c r="AC1532" s="39"/>
      <c r="AD1532" s="39"/>
      <c r="AE1532" s="39"/>
      <c r="AT1532" s="18" t="s">
        <v>176</v>
      </c>
      <c r="AU1532" s="18" t="s">
        <v>85</v>
      </c>
    </row>
    <row r="1533" s="13" customFormat="1">
      <c r="A1533" s="13"/>
      <c r="B1533" s="246"/>
      <c r="C1533" s="247"/>
      <c r="D1533" s="241" t="s">
        <v>178</v>
      </c>
      <c r="E1533" s="248" t="s">
        <v>1</v>
      </c>
      <c r="F1533" s="249" t="s">
        <v>2462</v>
      </c>
      <c r="G1533" s="247"/>
      <c r="H1533" s="248" t="s">
        <v>1</v>
      </c>
      <c r="I1533" s="250"/>
      <c r="J1533" s="247"/>
      <c r="K1533" s="247"/>
      <c r="L1533" s="251"/>
      <c r="M1533" s="252"/>
      <c r="N1533" s="253"/>
      <c r="O1533" s="253"/>
      <c r="P1533" s="253"/>
      <c r="Q1533" s="253"/>
      <c r="R1533" s="253"/>
      <c r="S1533" s="253"/>
      <c r="T1533" s="254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255" t="s">
        <v>178</v>
      </c>
      <c r="AU1533" s="255" t="s">
        <v>85</v>
      </c>
      <c r="AV1533" s="13" t="s">
        <v>83</v>
      </c>
      <c r="AW1533" s="13" t="s">
        <v>32</v>
      </c>
      <c r="AX1533" s="13" t="s">
        <v>76</v>
      </c>
      <c r="AY1533" s="255" t="s">
        <v>168</v>
      </c>
    </row>
    <row r="1534" s="14" customFormat="1">
      <c r="A1534" s="14"/>
      <c r="B1534" s="256"/>
      <c r="C1534" s="257"/>
      <c r="D1534" s="241" t="s">
        <v>178</v>
      </c>
      <c r="E1534" s="258" t="s">
        <v>1</v>
      </c>
      <c r="F1534" s="259" t="s">
        <v>2463</v>
      </c>
      <c r="G1534" s="257"/>
      <c r="H1534" s="260">
        <v>240.66</v>
      </c>
      <c r="I1534" s="261"/>
      <c r="J1534" s="257"/>
      <c r="K1534" s="257"/>
      <c r="L1534" s="262"/>
      <c r="M1534" s="263"/>
      <c r="N1534" s="264"/>
      <c r="O1534" s="264"/>
      <c r="P1534" s="264"/>
      <c r="Q1534" s="264"/>
      <c r="R1534" s="264"/>
      <c r="S1534" s="264"/>
      <c r="T1534" s="265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266" t="s">
        <v>178</v>
      </c>
      <c r="AU1534" s="266" t="s">
        <v>85</v>
      </c>
      <c r="AV1534" s="14" t="s">
        <v>85</v>
      </c>
      <c r="AW1534" s="14" t="s">
        <v>32</v>
      </c>
      <c r="AX1534" s="14" t="s">
        <v>76</v>
      </c>
      <c r="AY1534" s="266" t="s">
        <v>168</v>
      </c>
    </row>
    <row r="1535" s="15" customFormat="1">
      <c r="A1535" s="15"/>
      <c r="B1535" s="267"/>
      <c r="C1535" s="268"/>
      <c r="D1535" s="241" t="s">
        <v>178</v>
      </c>
      <c r="E1535" s="269" t="s">
        <v>1</v>
      </c>
      <c r="F1535" s="270" t="s">
        <v>183</v>
      </c>
      <c r="G1535" s="268"/>
      <c r="H1535" s="271">
        <v>240.66</v>
      </c>
      <c r="I1535" s="272"/>
      <c r="J1535" s="268"/>
      <c r="K1535" s="268"/>
      <c r="L1535" s="273"/>
      <c r="M1535" s="274"/>
      <c r="N1535" s="275"/>
      <c r="O1535" s="275"/>
      <c r="P1535" s="275"/>
      <c r="Q1535" s="275"/>
      <c r="R1535" s="275"/>
      <c r="S1535" s="275"/>
      <c r="T1535" s="276"/>
      <c r="U1535" s="15"/>
      <c r="V1535" s="15"/>
      <c r="W1535" s="15"/>
      <c r="X1535" s="15"/>
      <c r="Y1535" s="15"/>
      <c r="Z1535" s="15"/>
      <c r="AA1535" s="15"/>
      <c r="AB1535" s="15"/>
      <c r="AC1535" s="15"/>
      <c r="AD1535" s="15"/>
      <c r="AE1535" s="15"/>
      <c r="AT1535" s="277" t="s">
        <v>178</v>
      </c>
      <c r="AU1535" s="277" t="s">
        <v>85</v>
      </c>
      <c r="AV1535" s="15" t="s">
        <v>174</v>
      </c>
      <c r="AW1535" s="15" t="s">
        <v>32</v>
      </c>
      <c r="AX1535" s="15" t="s">
        <v>83</v>
      </c>
      <c r="AY1535" s="277" t="s">
        <v>168</v>
      </c>
    </row>
    <row r="1536" s="2" customFormat="1" ht="16.5" customHeight="1">
      <c r="A1536" s="39"/>
      <c r="B1536" s="40"/>
      <c r="C1536" s="228" t="s">
        <v>2464</v>
      </c>
      <c r="D1536" s="228" t="s">
        <v>170</v>
      </c>
      <c r="E1536" s="229" t="s">
        <v>2465</v>
      </c>
      <c r="F1536" s="230" t="s">
        <v>2466</v>
      </c>
      <c r="G1536" s="231" t="s">
        <v>114</v>
      </c>
      <c r="H1536" s="232">
        <v>120.33</v>
      </c>
      <c r="I1536" s="233"/>
      <c r="J1536" s="234">
        <f>ROUND(I1536*H1536,2)</f>
        <v>0</v>
      </c>
      <c r="K1536" s="230" t="s">
        <v>173</v>
      </c>
      <c r="L1536" s="45"/>
      <c r="M1536" s="235" t="s">
        <v>1</v>
      </c>
      <c r="N1536" s="236" t="s">
        <v>41</v>
      </c>
      <c r="O1536" s="92"/>
      <c r="P1536" s="237">
        <f>O1536*H1536</f>
        <v>0</v>
      </c>
      <c r="Q1536" s="237">
        <v>0.00010000000000000001</v>
      </c>
      <c r="R1536" s="237">
        <f>Q1536*H1536</f>
        <v>0.012033</v>
      </c>
      <c r="S1536" s="237">
        <v>0</v>
      </c>
      <c r="T1536" s="238">
        <f>S1536*H1536</f>
        <v>0</v>
      </c>
      <c r="U1536" s="39"/>
      <c r="V1536" s="39"/>
      <c r="W1536" s="39"/>
      <c r="X1536" s="39"/>
      <c r="Y1536" s="39"/>
      <c r="Z1536" s="39"/>
      <c r="AA1536" s="39"/>
      <c r="AB1536" s="39"/>
      <c r="AC1536" s="39"/>
      <c r="AD1536" s="39"/>
      <c r="AE1536" s="39"/>
      <c r="AR1536" s="239" t="s">
        <v>298</v>
      </c>
      <c r="AT1536" s="239" t="s">
        <v>170</v>
      </c>
      <c r="AU1536" s="239" t="s">
        <v>85</v>
      </c>
      <c r="AY1536" s="18" t="s">
        <v>168</v>
      </c>
      <c r="BE1536" s="240">
        <f>IF(N1536="základní",J1536,0)</f>
        <v>0</v>
      </c>
      <c r="BF1536" s="240">
        <f>IF(N1536="snížená",J1536,0)</f>
        <v>0</v>
      </c>
      <c r="BG1536" s="240">
        <f>IF(N1536="zákl. přenesená",J1536,0)</f>
        <v>0</v>
      </c>
      <c r="BH1536" s="240">
        <f>IF(N1536="sníž. přenesená",J1536,0)</f>
        <v>0</v>
      </c>
      <c r="BI1536" s="240">
        <f>IF(N1536="nulová",J1536,0)</f>
        <v>0</v>
      </c>
      <c r="BJ1536" s="18" t="s">
        <v>83</v>
      </c>
      <c r="BK1536" s="240">
        <f>ROUND(I1536*H1536,2)</f>
        <v>0</v>
      </c>
      <c r="BL1536" s="18" t="s">
        <v>298</v>
      </c>
      <c r="BM1536" s="239" t="s">
        <v>2467</v>
      </c>
    </row>
    <row r="1537" s="2" customFormat="1">
      <c r="A1537" s="39"/>
      <c r="B1537" s="40"/>
      <c r="C1537" s="41"/>
      <c r="D1537" s="241" t="s">
        <v>176</v>
      </c>
      <c r="E1537" s="41"/>
      <c r="F1537" s="242" t="s">
        <v>2468</v>
      </c>
      <c r="G1537" s="41"/>
      <c r="H1537" s="41"/>
      <c r="I1537" s="243"/>
      <c r="J1537" s="41"/>
      <c r="K1537" s="41"/>
      <c r="L1537" s="45"/>
      <c r="M1537" s="244"/>
      <c r="N1537" s="245"/>
      <c r="O1537" s="92"/>
      <c r="P1537" s="92"/>
      <c r="Q1537" s="92"/>
      <c r="R1537" s="92"/>
      <c r="S1537" s="92"/>
      <c r="T1537" s="93"/>
      <c r="U1537" s="39"/>
      <c r="V1537" s="39"/>
      <c r="W1537" s="39"/>
      <c r="X1537" s="39"/>
      <c r="Y1537" s="39"/>
      <c r="Z1537" s="39"/>
      <c r="AA1537" s="39"/>
      <c r="AB1537" s="39"/>
      <c r="AC1537" s="39"/>
      <c r="AD1537" s="39"/>
      <c r="AE1537" s="39"/>
      <c r="AT1537" s="18" t="s">
        <v>176</v>
      </c>
      <c r="AU1537" s="18" t="s">
        <v>85</v>
      </c>
    </row>
    <row r="1538" s="14" customFormat="1">
      <c r="A1538" s="14"/>
      <c r="B1538" s="256"/>
      <c r="C1538" s="257"/>
      <c r="D1538" s="241" t="s">
        <v>178</v>
      </c>
      <c r="E1538" s="258" t="s">
        <v>1</v>
      </c>
      <c r="F1538" s="259" t="s">
        <v>1960</v>
      </c>
      <c r="G1538" s="257"/>
      <c r="H1538" s="260">
        <v>120.33</v>
      </c>
      <c r="I1538" s="261"/>
      <c r="J1538" s="257"/>
      <c r="K1538" s="257"/>
      <c r="L1538" s="262"/>
      <c r="M1538" s="263"/>
      <c r="N1538" s="264"/>
      <c r="O1538" s="264"/>
      <c r="P1538" s="264"/>
      <c r="Q1538" s="264"/>
      <c r="R1538" s="264"/>
      <c r="S1538" s="264"/>
      <c r="T1538" s="265"/>
      <c r="U1538" s="14"/>
      <c r="V1538" s="14"/>
      <c r="W1538" s="14"/>
      <c r="X1538" s="14"/>
      <c r="Y1538" s="14"/>
      <c r="Z1538" s="14"/>
      <c r="AA1538" s="14"/>
      <c r="AB1538" s="14"/>
      <c r="AC1538" s="14"/>
      <c r="AD1538" s="14"/>
      <c r="AE1538" s="14"/>
      <c r="AT1538" s="266" t="s">
        <v>178</v>
      </c>
      <c r="AU1538" s="266" t="s">
        <v>85</v>
      </c>
      <c r="AV1538" s="14" t="s">
        <v>85</v>
      </c>
      <c r="AW1538" s="14" t="s">
        <v>32</v>
      </c>
      <c r="AX1538" s="14" t="s">
        <v>76</v>
      </c>
      <c r="AY1538" s="266" t="s">
        <v>168</v>
      </c>
    </row>
    <row r="1539" s="15" customFormat="1">
      <c r="A1539" s="15"/>
      <c r="B1539" s="267"/>
      <c r="C1539" s="268"/>
      <c r="D1539" s="241" t="s">
        <v>178</v>
      </c>
      <c r="E1539" s="269" t="s">
        <v>1</v>
      </c>
      <c r="F1539" s="270" t="s">
        <v>183</v>
      </c>
      <c r="G1539" s="268"/>
      <c r="H1539" s="271">
        <v>120.33</v>
      </c>
      <c r="I1539" s="272"/>
      <c r="J1539" s="268"/>
      <c r="K1539" s="268"/>
      <c r="L1539" s="273"/>
      <c r="M1539" s="274"/>
      <c r="N1539" s="275"/>
      <c r="O1539" s="275"/>
      <c r="P1539" s="275"/>
      <c r="Q1539" s="275"/>
      <c r="R1539" s="275"/>
      <c r="S1539" s="275"/>
      <c r="T1539" s="276"/>
      <c r="U1539" s="15"/>
      <c r="V1539" s="15"/>
      <c r="W1539" s="15"/>
      <c r="X1539" s="15"/>
      <c r="Y1539" s="15"/>
      <c r="Z1539" s="15"/>
      <c r="AA1539" s="15"/>
      <c r="AB1539" s="15"/>
      <c r="AC1539" s="15"/>
      <c r="AD1539" s="15"/>
      <c r="AE1539" s="15"/>
      <c r="AT1539" s="277" t="s">
        <v>178</v>
      </c>
      <c r="AU1539" s="277" t="s">
        <v>85</v>
      </c>
      <c r="AV1539" s="15" t="s">
        <v>174</v>
      </c>
      <c r="AW1539" s="15" t="s">
        <v>32</v>
      </c>
      <c r="AX1539" s="15" t="s">
        <v>83</v>
      </c>
      <c r="AY1539" s="277" t="s">
        <v>168</v>
      </c>
    </row>
    <row r="1540" s="2" customFormat="1" ht="24.15" customHeight="1">
      <c r="A1540" s="39"/>
      <c r="B1540" s="40"/>
      <c r="C1540" s="228" t="s">
        <v>2469</v>
      </c>
      <c r="D1540" s="228" t="s">
        <v>170</v>
      </c>
      <c r="E1540" s="229" t="s">
        <v>2470</v>
      </c>
      <c r="F1540" s="230" t="s">
        <v>2471</v>
      </c>
      <c r="G1540" s="231" t="s">
        <v>1728</v>
      </c>
      <c r="H1540" s="303"/>
      <c r="I1540" s="233"/>
      <c r="J1540" s="234">
        <f>ROUND(I1540*H1540,2)</f>
        <v>0</v>
      </c>
      <c r="K1540" s="230" t="s">
        <v>173</v>
      </c>
      <c r="L1540" s="45"/>
      <c r="M1540" s="235" t="s">
        <v>1</v>
      </c>
      <c r="N1540" s="236" t="s">
        <v>41</v>
      </c>
      <c r="O1540" s="92"/>
      <c r="P1540" s="237">
        <f>O1540*H1540</f>
        <v>0</v>
      </c>
      <c r="Q1540" s="237">
        <v>0</v>
      </c>
      <c r="R1540" s="237">
        <f>Q1540*H1540</f>
        <v>0</v>
      </c>
      <c r="S1540" s="237">
        <v>0</v>
      </c>
      <c r="T1540" s="238">
        <f>S1540*H1540</f>
        <v>0</v>
      </c>
      <c r="U1540" s="39"/>
      <c r="V1540" s="39"/>
      <c r="W1540" s="39"/>
      <c r="X1540" s="39"/>
      <c r="Y1540" s="39"/>
      <c r="Z1540" s="39"/>
      <c r="AA1540" s="39"/>
      <c r="AB1540" s="39"/>
      <c r="AC1540" s="39"/>
      <c r="AD1540" s="39"/>
      <c r="AE1540" s="39"/>
      <c r="AR1540" s="239" t="s">
        <v>298</v>
      </c>
      <c r="AT1540" s="239" t="s">
        <v>170</v>
      </c>
      <c r="AU1540" s="239" t="s">
        <v>85</v>
      </c>
      <c r="AY1540" s="18" t="s">
        <v>168</v>
      </c>
      <c r="BE1540" s="240">
        <f>IF(N1540="základní",J1540,0)</f>
        <v>0</v>
      </c>
      <c r="BF1540" s="240">
        <f>IF(N1540="snížená",J1540,0)</f>
        <v>0</v>
      </c>
      <c r="BG1540" s="240">
        <f>IF(N1540="zákl. přenesená",J1540,0)</f>
        <v>0</v>
      </c>
      <c r="BH1540" s="240">
        <f>IF(N1540="sníž. přenesená",J1540,0)</f>
        <v>0</v>
      </c>
      <c r="BI1540" s="240">
        <f>IF(N1540="nulová",J1540,0)</f>
        <v>0</v>
      </c>
      <c r="BJ1540" s="18" t="s">
        <v>83</v>
      </c>
      <c r="BK1540" s="240">
        <f>ROUND(I1540*H1540,2)</f>
        <v>0</v>
      </c>
      <c r="BL1540" s="18" t="s">
        <v>298</v>
      </c>
      <c r="BM1540" s="239" t="s">
        <v>2472</v>
      </c>
    </row>
    <row r="1541" s="2" customFormat="1">
      <c r="A1541" s="39"/>
      <c r="B1541" s="40"/>
      <c r="C1541" s="41"/>
      <c r="D1541" s="241" t="s">
        <v>176</v>
      </c>
      <c r="E1541" s="41"/>
      <c r="F1541" s="242" t="s">
        <v>2473</v>
      </c>
      <c r="G1541" s="41"/>
      <c r="H1541" s="41"/>
      <c r="I1541" s="243"/>
      <c r="J1541" s="41"/>
      <c r="K1541" s="41"/>
      <c r="L1541" s="45"/>
      <c r="M1541" s="244"/>
      <c r="N1541" s="245"/>
      <c r="O1541" s="92"/>
      <c r="P1541" s="92"/>
      <c r="Q1541" s="92"/>
      <c r="R1541" s="92"/>
      <c r="S1541" s="92"/>
      <c r="T1541" s="93"/>
      <c r="U1541" s="39"/>
      <c r="V1541" s="39"/>
      <c r="W1541" s="39"/>
      <c r="X1541" s="39"/>
      <c r="Y1541" s="39"/>
      <c r="Z1541" s="39"/>
      <c r="AA1541" s="39"/>
      <c r="AB1541" s="39"/>
      <c r="AC1541" s="39"/>
      <c r="AD1541" s="39"/>
      <c r="AE1541" s="39"/>
      <c r="AT1541" s="18" t="s">
        <v>176</v>
      </c>
      <c r="AU1541" s="18" t="s">
        <v>85</v>
      </c>
    </row>
    <row r="1542" s="12" customFormat="1" ht="22.8" customHeight="1">
      <c r="A1542" s="12"/>
      <c r="B1542" s="212"/>
      <c r="C1542" s="213"/>
      <c r="D1542" s="214" t="s">
        <v>75</v>
      </c>
      <c r="E1542" s="226" t="s">
        <v>863</v>
      </c>
      <c r="F1542" s="226" t="s">
        <v>864</v>
      </c>
      <c r="G1542" s="213"/>
      <c r="H1542" s="213"/>
      <c r="I1542" s="216"/>
      <c r="J1542" s="227">
        <f>BK1542</f>
        <v>0</v>
      </c>
      <c r="K1542" s="213"/>
      <c r="L1542" s="218"/>
      <c r="M1542" s="219"/>
      <c r="N1542" s="220"/>
      <c r="O1542" s="220"/>
      <c r="P1542" s="221">
        <f>SUM(P1543:P1671)</f>
        <v>0</v>
      </c>
      <c r="Q1542" s="220"/>
      <c r="R1542" s="221">
        <f>SUM(R1543:R1671)</f>
        <v>2.7470397599999998</v>
      </c>
      <c r="S1542" s="220"/>
      <c r="T1542" s="222">
        <f>SUM(T1543:T1671)</f>
        <v>0</v>
      </c>
      <c r="U1542" s="12"/>
      <c r="V1542" s="12"/>
      <c r="W1542" s="12"/>
      <c r="X1542" s="12"/>
      <c r="Y1542" s="12"/>
      <c r="Z1542" s="12"/>
      <c r="AA1542" s="12"/>
      <c r="AB1542" s="12"/>
      <c r="AC1542" s="12"/>
      <c r="AD1542" s="12"/>
      <c r="AE1542" s="12"/>
      <c r="AR1542" s="223" t="s">
        <v>85</v>
      </c>
      <c r="AT1542" s="224" t="s">
        <v>75</v>
      </c>
      <c r="AU1542" s="224" t="s">
        <v>83</v>
      </c>
      <c r="AY1542" s="223" t="s">
        <v>168</v>
      </c>
      <c r="BK1542" s="225">
        <f>SUM(BK1543:BK1671)</f>
        <v>0</v>
      </c>
    </row>
    <row r="1543" s="2" customFormat="1" ht="16.5" customHeight="1">
      <c r="A1543" s="39"/>
      <c r="B1543" s="40"/>
      <c r="C1543" s="228" t="s">
        <v>2474</v>
      </c>
      <c r="D1543" s="228" t="s">
        <v>170</v>
      </c>
      <c r="E1543" s="229" t="s">
        <v>2475</v>
      </c>
      <c r="F1543" s="230" t="s">
        <v>2476</v>
      </c>
      <c r="G1543" s="231" t="s">
        <v>114</v>
      </c>
      <c r="H1543" s="232">
        <v>268.42000000000002</v>
      </c>
      <c r="I1543" s="233"/>
      <c r="J1543" s="234">
        <f>ROUND(I1543*H1543,2)</f>
        <v>0</v>
      </c>
      <c r="K1543" s="230" t="s">
        <v>173</v>
      </c>
      <c r="L1543" s="45"/>
      <c r="M1543" s="235" t="s">
        <v>1</v>
      </c>
      <c r="N1543" s="236" t="s">
        <v>41</v>
      </c>
      <c r="O1543" s="92"/>
      <c r="P1543" s="237">
        <f>O1543*H1543</f>
        <v>0</v>
      </c>
      <c r="Q1543" s="237">
        <v>0</v>
      </c>
      <c r="R1543" s="237">
        <f>Q1543*H1543</f>
        <v>0</v>
      </c>
      <c r="S1543" s="237">
        <v>0</v>
      </c>
      <c r="T1543" s="238">
        <f>S1543*H1543</f>
        <v>0</v>
      </c>
      <c r="U1543" s="39"/>
      <c r="V1543" s="39"/>
      <c r="W1543" s="39"/>
      <c r="X1543" s="39"/>
      <c r="Y1543" s="39"/>
      <c r="Z1543" s="39"/>
      <c r="AA1543" s="39"/>
      <c r="AB1543" s="39"/>
      <c r="AC1543" s="39"/>
      <c r="AD1543" s="39"/>
      <c r="AE1543" s="39"/>
      <c r="AR1543" s="239" t="s">
        <v>298</v>
      </c>
      <c r="AT1543" s="239" t="s">
        <v>170</v>
      </c>
      <c r="AU1543" s="239" t="s">
        <v>85</v>
      </c>
      <c r="AY1543" s="18" t="s">
        <v>168</v>
      </c>
      <c r="BE1543" s="240">
        <f>IF(N1543="základní",J1543,0)</f>
        <v>0</v>
      </c>
      <c r="BF1543" s="240">
        <f>IF(N1543="snížená",J1543,0)</f>
        <v>0</v>
      </c>
      <c r="BG1543" s="240">
        <f>IF(N1543="zákl. přenesená",J1543,0)</f>
        <v>0</v>
      </c>
      <c r="BH1543" s="240">
        <f>IF(N1543="sníž. přenesená",J1543,0)</f>
        <v>0</v>
      </c>
      <c r="BI1543" s="240">
        <f>IF(N1543="nulová",J1543,0)</f>
        <v>0</v>
      </c>
      <c r="BJ1543" s="18" t="s">
        <v>83</v>
      </c>
      <c r="BK1543" s="240">
        <f>ROUND(I1543*H1543,2)</f>
        <v>0</v>
      </c>
      <c r="BL1543" s="18" t="s">
        <v>298</v>
      </c>
      <c r="BM1543" s="239" t="s">
        <v>2477</v>
      </c>
    </row>
    <row r="1544" s="2" customFormat="1">
      <c r="A1544" s="39"/>
      <c r="B1544" s="40"/>
      <c r="C1544" s="41"/>
      <c r="D1544" s="241" t="s">
        <v>176</v>
      </c>
      <c r="E1544" s="41"/>
      <c r="F1544" s="242" t="s">
        <v>2478</v>
      </c>
      <c r="G1544" s="41"/>
      <c r="H1544" s="41"/>
      <c r="I1544" s="243"/>
      <c r="J1544" s="41"/>
      <c r="K1544" s="41"/>
      <c r="L1544" s="45"/>
      <c r="M1544" s="244"/>
      <c r="N1544" s="245"/>
      <c r="O1544" s="92"/>
      <c r="P1544" s="92"/>
      <c r="Q1544" s="92"/>
      <c r="R1544" s="92"/>
      <c r="S1544" s="92"/>
      <c r="T1544" s="93"/>
      <c r="U1544" s="39"/>
      <c r="V1544" s="39"/>
      <c r="W1544" s="39"/>
      <c r="X1544" s="39"/>
      <c r="Y1544" s="39"/>
      <c r="Z1544" s="39"/>
      <c r="AA1544" s="39"/>
      <c r="AB1544" s="39"/>
      <c r="AC1544" s="39"/>
      <c r="AD1544" s="39"/>
      <c r="AE1544" s="39"/>
      <c r="AT1544" s="18" t="s">
        <v>176</v>
      </c>
      <c r="AU1544" s="18" t="s">
        <v>85</v>
      </c>
    </row>
    <row r="1545" s="2" customFormat="1" ht="24.15" customHeight="1">
      <c r="A1545" s="39"/>
      <c r="B1545" s="40"/>
      <c r="C1545" s="228" t="s">
        <v>2479</v>
      </c>
      <c r="D1545" s="228" t="s">
        <v>170</v>
      </c>
      <c r="E1545" s="229" t="s">
        <v>2480</v>
      </c>
      <c r="F1545" s="230" t="s">
        <v>2481</v>
      </c>
      <c r="G1545" s="231" t="s">
        <v>114</v>
      </c>
      <c r="H1545" s="232">
        <v>11.699999999999999</v>
      </c>
      <c r="I1545" s="233"/>
      <c r="J1545" s="234">
        <f>ROUND(I1545*H1545,2)</f>
        <v>0</v>
      </c>
      <c r="K1545" s="230" t="s">
        <v>173</v>
      </c>
      <c r="L1545" s="45"/>
      <c r="M1545" s="235" t="s">
        <v>1</v>
      </c>
      <c r="N1545" s="236" t="s">
        <v>41</v>
      </c>
      <c r="O1545" s="92"/>
      <c r="P1545" s="237">
        <f>O1545*H1545</f>
        <v>0</v>
      </c>
      <c r="Q1545" s="237">
        <v>0</v>
      </c>
      <c r="R1545" s="237">
        <f>Q1545*H1545</f>
        <v>0</v>
      </c>
      <c r="S1545" s="237">
        <v>0</v>
      </c>
      <c r="T1545" s="238">
        <f>S1545*H1545</f>
        <v>0</v>
      </c>
      <c r="U1545" s="39"/>
      <c r="V1545" s="39"/>
      <c r="W1545" s="39"/>
      <c r="X1545" s="39"/>
      <c r="Y1545" s="39"/>
      <c r="Z1545" s="39"/>
      <c r="AA1545" s="39"/>
      <c r="AB1545" s="39"/>
      <c r="AC1545" s="39"/>
      <c r="AD1545" s="39"/>
      <c r="AE1545" s="39"/>
      <c r="AR1545" s="239" t="s">
        <v>298</v>
      </c>
      <c r="AT1545" s="239" t="s">
        <v>170</v>
      </c>
      <c r="AU1545" s="239" t="s">
        <v>85</v>
      </c>
      <c r="AY1545" s="18" t="s">
        <v>168</v>
      </c>
      <c r="BE1545" s="240">
        <f>IF(N1545="základní",J1545,0)</f>
        <v>0</v>
      </c>
      <c r="BF1545" s="240">
        <f>IF(N1545="snížená",J1545,0)</f>
        <v>0</v>
      </c>
      <c r="BG1545" s="240">
        <f>IF(N1545="zákl. přenesená",J1545,0)</f>
        <v>0</v>
      </c>
      <c r="BH1545" s="240">
        <f>IF(N1545="sníž. přenesená",J1545,0)</f>
        <v>0</v>
      </c>
      <c r="BI1545" s="240">
        <f>IF(N1545="nulová",J1545,0)</f>
        <v>0</v>
      </c>
      <c r="BJ1545" s="18" t="s">
        <v>83</v>
      </c>
      <c r="BK1545" s="240">
        <f>ROUND(I1545*H1545,2)</f>
        <v>0</v>
      </c>
      <c r="BL1545" s="18" t="s">
        <v>298</v>
      </c>
      <c r="BM1545" s="239" t="s">
        <v>2482</v>
      </c>
    </row>
    <row r="1546" s="2" customFormat="1">
      <c r="A1546" s="39"/>
      <c r="B1546" s="40"/>
      <c r="C1546" s="41"/>
      <c r="D1546" s="241" t="s">
        <v>176</v>
      </c>
      <c r="E1546" s="41"/>
      <c r="F1546" s="242" t="s">
        <v>2483</v>
      </c>
      <c r="G1546" s="41"/>
      <c r="H1546" s="41"/>
      <c r="I1546" s="243"/>
      <c r="J1546" s="41"/>
      <c r="K1546" s="41"/>
      <c r="L1546" s="45"/>
      <c r="M1546" s="244"/>
      <c r="N1546" s="245"/>
      <c r="O1546" s="92"/>
      <c r="P1546" s="92"/>
      <c r="Q1546" s="92"/>
      <c r="R1546" s="92"/>
      <c r="S1546" s="92"/>
      <c r="T1546" s="93"/>
      <c r="U1546" s="39"/>
      <c r="V1546" s="39"/>
      <c r="W1546" s="39"/>
      <c r="X1546" s="39"/>
      <c r="Y1546" s="39"/>
      <c r="Z1546" s="39"/>
      <c r="AA1546" s="39"/>
      <c r="AB1546" s="39"/>
      <c r="AC1546" s="39"/>
      <c r="AD1546" s="39"/>
      <c r="AE1546" s="39"/>
      <c r="AT1546" s="18" t="s">
        <v>176</v>
      </c>
      <c r="AU1546" s="18" t="s">
        <v>85</v>
      </c>
    </row>
    <row r="1547" s="13" customFormat="1">
      <c r="A1547" s="13"/>
      <c r="B1547" s="246"/>
      <c r="C1547" s="247"/>
      <c r="D1547" s="241" t="s">
        <v>178</v>
      </c>
      <c r="E1547" s="248" t="s">
        <v>1</v>
      </c>
      <c r="F1547" s="249" t="s">
        <v>2484</v>
      </c>
      <c r="G1547" s="247"/>
      <c r="H1547" s="248" t="s">
        <v>1</v>
      </c>
      <c r="I1547" s="250"/>
      <c r="J1547" s="247"/>
      <c r="K1547" s="247"/>
      <c r="L1547" s="251"/>
      <c r="M1547" s="252"/>
      <c r="N1547" s="253"/>
      <c r="O1547" s="253"/>
      <c r="P1547" s="253"/>
      <c r="Q1547" s="253"/>
      <c r="R1547" s="253"/>
      <c r="S1547" s="253"/>
      <c r="T1547" s="254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55" t="s">
        <v>178</v>
      </c>
      <c r="AU1547" s="255" t="s">
        <v>85</v>
      </c>
      <c r="AV1547" s="13" t="s">
        <v>83</v>
      </c>
      <c r="AW1547" s="13" t="s">
        <v>32</v>
      </c>
      <c r="AX1547" s="13" t="s">
        <v>76</v>
      </c>
      <c r="AY1547" s="255" t="s">
        <v>168</v>
      </c>
    </row>
    <row r="1548" s="14" customFormat="1">
      <c r="A1548" s="14"/>
      <c r="B1548" s="256"/>
      <c r="C1548" s="257"/>
      <c r="D1548" s="241" t="s">
        <v>178</v>
      </c>
      <c r="E1548" s="258" t="s">
        <v>1</v>
      </c>
      <c r="F1548" s="259" t="s">
        <v>2485</v>
      </c>
      <c r="G1548" s="257"/>
      <c r="H1548" s="260">
        <v>11.699999999999999</v>
      </c>
      <c r="I1548" s="261"/>
      <c r="J1548" s="257"/>
      <c r="K1548" s="257"/>
      <c r="L1548" s="262"/>
      <c r="M1548" s="263"/>
      <c r="N1548" s="264"/>
      <c r="O1548" s="264"/>
      <c r="P1548" s="264"/>
      <c r="Q1548" s="264"/>
      <c r="R1548" s="264"/>
      <c r="S1548" s="264"/>
      <c r="T1548" s="265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T1548" s="266" t="s">
        <v>178</v>
      </c>
      <c r="AU1548" s="266" t="s">
        <v>85</v>
      </c>
      <c r="AV1548" s="14" t="s">
        <v>85</v>
      </c>
      <c r="AW1548" s="14" t="s">
        <v>32</v>
      </c>
      <c r="AX1548" s="14" t="s">
        <v>76</v>
      </c>
      <c r="AY1548" s="266" t="s">
        <v>168</v>
      </c>
    </row>
    <row r="1549" s="15" customFormat="1">
      <c r="A1549" s="15"/>
      <c r="B1549" s="267"/>
      <c r="C1549" s="268"/>
      <c r="D1549" s="241" t="s">
        <v>178</v>
      </c>
      <c r="E1549" s="269" t="s">
        <v>1</v>
      </c>
      <c r="F1549" s="270" t="s">
        <v>183</v>
      </c>
      <c r="G1549" s="268"/>
      <c r="H1549" s="271">
        <v>11.699999999999999</v>
      </c>
      <c r="I1549" s="272"/>
      <c r="J1549" s="268"/>
      <c r="K1549" s="268"/>
      <c r="L1549" s="273"/>
      <c r="M1549" s="274"/>
      <c r="N1549" s="275"/>
      <c r="O1549" s="275"/>
      <c r="P1549" s="275"/>
      <c r="Q1549" s="275"/>
      <c r="R1549" s="275"/>
      <c r="S1549" s="275"/>
      <c r="T1549" s="276"/>
      <c r="U1549" s="15"/>
      <c r="V1549" s="15"/>
      <c r="W1549" s="15"/>
      <c r="X1549" s="15"/>
      <c r="Y1549" s="15"/>
      <c r="Z1549" s="15"/>
      <c r="AA1549" s="15"/>
      <c r="AB1549" s="15"/>
      <c r="AC1549" s="15"/>
      <c r="AD1549" s="15"/>
      <c r="AE1549" s="15"/>
      <c r="AT1549" s="277" t="s">
        <v>178</v>
      </c>
      <c r="AU1549" s="277" t="s">
        <v>85</v>
      </c>
      <c r="AV1549" s="15" t="s">
        <v>174</v>
      </c>
      <c r="AW1549" s="15" t="s">
        <v>32</v>
      </c>
      <c r="AX1549" s="15" t="s">
        <v>83</v>
      </c>
      <c r="AY1549" s="277" t="s">
        <v>168</v>
      </c>
    </row>
    <row r="1550" s="2" customFormat="1" ht="24.15" customHeight="1">
      <c r="A1550" s="39"/>
      <c r="B1550" s="40"/>
      <c r="C1550" s="228" t="s">
        <v>2486</v>
      </c>
      <c r="D1550" s="228" t="s">
        <v>170</v>
      </c>
      <c r="E1550" s="229" t="s">
        <v>2487</v>
      </c>
      <c r="F1550" s="230" t="s">
        <v>2488</v>
      </c>
      <c r="G1550" s="231" t="s">
        <v>114</v>
      </c>
      <c r="H1550" s="232">
        <v>18.382999999999999</v>
      </c>
      <c r="I1550" s="233"/>
      <c r="J1550" s="234">
        <f>ROUND(I1550*H1550,2)</f>
        <v>0</v>
      </c>
      <c r="K1550" s="230" t="s">
        <v>173</v>
      </c>
      <c r="L1550" s="45"/>
      <c r="M1550" s="235" t="s">
        <v>1</v>
      </c>
      <c r="N1550" s="236" t="s">
        <v>41</v>
      </c>
      <c r="O1550" s="92"/>
      <c r="P1550" s="237">
        <f>O1550*H1550</f>
        <v>0</v>
      </c>
      <c r="Q1550" s="237">
        <v>3.0000000000000001E-05</v>
      </c>
      <c r="R1550" s="237">
        <f>Q1550*H1550</f>
        <v>0.00055148999999999997</v>
      </c>
      <c r="S1550" s="237">
        <v>0</v>
      </c>
      <c r="T1550" s="238">
        <f>S1550*H1550</f>
        <v>0</v>
      </c>
      <c r="U1550" s="39"/>
      <c r="V1550" s="39"/>
      <c r="W1550" s="39"/>
      <c r="X1550" s="39"/>
      <c r="Y1550" s="39"/>
      <c r="Z1550" s="39"/>
      <c r="AA1550" s="39"/>
      <c r="AB1550" s="39"/>
      <c r="AC1550" s="39"/>
      <c r="AD1550" s="39"/>
      <c r="AE1550" s="39"/>
      <c r="AR1550" s="239" t="s">
        <v>298</v>
      </c>
      <c r="AT1550" s="239" t="s">
        <v>170</v>
      </c>
      <c r="AU1550" s="239" t="s">
        <v>85</v>
      </c>
      <c r="AY1550" s="18" t="s">
        <v>168</v>
      </c>
      <c r="BE1550" s="240">
        <f>IF(N1550="základní",J1550,0)</f>
        <v>0</v>
      </c>
      <c r="BF1550" s="240">
        <f>IF(N1550="snížená",J1550,0)</f>
        <v>0</v>
      </c>
      <c r="BG1550" s="240">
        <f>IF(N1550="zákl. přenesená",J1550,0)</f>
        <v>0</v>
      </c>
      <c r="BH1550" s="240">
        <f>IF(N1550="sníž. přenesená",J1550,0)</f>
        <v>0</v>
      </c>
      <c r="BI1550" s="240">
        <f>IF(N1550="nulová",J1550,0)</f>
        <v>0</v>
      </c>
      <c r="BJ1550" s="18" t="s">
        <v>83</v>
      </c>
      <c r="BK1550" s="240">
        <f>ROUND(I1550*H1550,2)</f>
        <v>0</v>
      </c>
      <c r="BL1550" s="18" t="s">
        <v>298</v>
      </c>
      <c r="BM1550" s="239" t="s">
        <v>2489</v>
      </c>
    </row>
    <row r="1551" s="2" customFormat="1">
      <c r="A1551" s="39"/>
      <c r="B1551" s="40"/>
      <c r="C1551" s="41"/>
      <c r="D1551" s="241" t="s">
        <v>176</v>
      </c>
      <c r="E1551" s="41"/>
      <c r="F1551" s="242" t="s">
        <v>2490</v>
      </c>
      <c r="G1551" s="41"/>
      <c r="H1551" s="41"/>
      <c r="I1551" s="243"/>
      <c r="J1551" s="41"/>
      <c r="K1551" s="41"/>
      <c r="L1551" s="45"/>
      <c r="M1551" s="244"/>
      <c r="N1551" s="245"/>
      <c r="O1551" s="92"/>
      <c r="P1551" s="92"/>
      <c r="Q1551" s="92"/>
      <c r="R1551" s="92"/>
      <c r="S1551" s="92"/>
      <c r="T1551" s="93"/>
      <c r="U1551" s="39"/>
      <c r="V1551" s="39"/>
      <c r="W1551" s="39"/>
      <c r="X1551" s="39"/>
      <c r="Y1551" s="39"/>
      <c r="Z1551" s="39"/>
      <c r="AA1551" s="39"/>
      <c r="AB1551" s="39"/>
      <c r="AC1551" s="39"/>
      <c r="AD1551" s="39"/>
      <c r="AE1551" s="39"/>
      <c r="AT1551" s="18" t="s">
        <v>176</v>
      </c>
      <c r="AU1551" s="18" t="s">
        <v>85</v>
      </c>
    </row>
    <row r="1552" s="13" customFormat="1">
      <c r="A1552" s="13"/>
      <c r="B1552" s="246"/>
      <c r="C1552" s="247"/>
      <c r="D1552" s="241" t="s">
        <v>178</v>
      </c>
      <c r="E1552" s="248" t="s">
        <v>1</v>
      </c>
      <c r="F1552" s="249" t="s">
        <v>2484</v>
      </c>
      <c r="G1552" s="247"/>
      <c r="H1552" s="248" t="s">
        <v>1</v>
      </c>
      <c r="I1552" s="250"/>
      <c r="J1552" s="247"/>
      <c r="K1552" s="247"/>
      <c r="L1552" s="251"/>
      <c r="M1552" s="252"/>
      <c r="N1552" s="253"/>
      <c r="O1552" s="253"/>
      <c r="P1552" s="253"/>
      <c r="Q1552" s="253"/>
      <c r="R1552" s="253"/>
      <c r="S1552" s="253"/>
      <c r="T1552" s="254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T1552" s="255" t="s">
        <v>178</v>
      </c>
      <c r="AU1552" s="255" t="s">
        <v>85</v>
      </c>
      <c r="AV1552" s="13" t="s">
        <v>83</v>
      </c>
      <c r="AW1552" s="13" t="s">
        <v>32</v>
      </c>
      <c r="AX1552" s="13" t="s">
        <v>76</v>
      </c>
      <c r="AY1552" s="255" t="s">
        <v>168</v>
      </c>
    </row>
    <row r="1553" s="14" customFormat="1">
      <c r="A1553" s="14"/>
      <c r="B1553" s="256"/>
      <c r="C1553" s="257"/>
      <c r="D1553" s="241" t="s">
        <v>178</v>
      </c>
      <c r="E1553" s="258" t="s">
        <v>1</v>
      </c>
      <c r="F1553" s="259" t="s">
        <v>2485</v>
      </c>
      <c r="G1553" s="257"/>
      <c r="H1553" s="260">
        <v>11.699999999999999</v>
      </c>
      <c r="I1553" s="261"/>
      <c r="J1553" s="257"/>
      <c r="K1553" s="257"/>
      <c r="L1553" s="262"/>
      <c r="M1553" s="263"/>
      <c r="N1553" s="264"/>
      <c r="O1553" s="264"/>
      <c r="P1553" s="264"/>
      <c r="Q1553" s="264"/>
      <c r="R1553" s="264"/>
      <c r="S1553" s="264"/>
      <c r="T1553" s="265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T1553" s="266" t="s">
        <v>178</v>
      </c>
      <c r="AU1553" s="266" t="s">
        <v>85</v>
      </c>
      <c r="AV1553" s="14" t="s">
        <v>85</v>
      </c>
      <c r="AW1553" s="14" t="s">
        <v>32</v>
      </c>
      <c r="AX1553" s="14" t="s">
        <v>76</v>
      </c>
      <c r="AY1553" s="266" t="s">
        <v>168</v>
      </c>
    </row>
    <row r="1554" s="13" customFormat="1">
      <c r="A1554" s="13"/>
      <c r="B1554" s="246"/>
      <c r="C1554" s="247"/>
      <c r="D1554" s="241" t="s">
        <v>178</v>
      </c>
      <c r="E1554" s="248" t="s">
        <v>1</v>
      </c>
      <c r="F1554" s="249" t="s">
        <v>2491</v>
      </c>
      <c r="G1554" s="247"/>
      <c r="H1554" s="248" t="s">
        <v>1</v>
      </c>
      <c r="I1554" s="250"/>
      <c r="J1554" s="247"/>
      <c r="K1554" s="247"/>
      <c r="L1554" s="251"/>
      <c r="M1554" s="252"/>
      <c r="N1554" s="253"/>
      <c r="O1554" s="253"/>
      <c r="P1554" s="253"/>
      <c r="Q1554" s="253"/>
      <c r="R1554" s="253"/>
      <c r="S1554" s="253"/>
      <c r="T1554" s="254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55" t="s">
        <v>178</v>
      </c>
      <c r="AU1554" s="255" t="s">
        <v>85</v>
      </c>
      <c r="AV1554" s="13" t="s">
        <v>83</v>
      </c>
      <c r="AW1554" s="13" t="s">
        <v>32</v>
      </c>
      <c r="AX1554" s="13" t="s">
        <v>76</v>
      </c>
      <c r="AY1554" s="255" t="s">
        <v>168</v>
      </c>
    </row>
    <row r="1555" s="14" customFormat="1">
      <c r="A1555" s="14"/>
      <c r="B1555" s="256"/>
      <c r="C1555" s="257"/>
      <c r="D1555" s="241" t="s">
        <v>178</v>
      </c>
      <c r="E1555" s="258" t="s">
        <v>1</v>
      </c>
      <c r="F1555" s="259" t="s">
        <v>2492</v>
      </c>
      <c r="G1555" s="257"/>
      <c r="H1555" s="260">
        <v>6.6829999999999998</v>
      </c>
      <c r="I1555" s="261"/>
      <c r="J1555" s="257"/>
      <c r="K1555" s="257"/>
      <c r="L1555" s="262"/>
      <c r="M1555" s="263"/>
      <c r="N1555" s="264"/>
      <c r="O1555" s="264"/>
      <c r="P1555" s="264"/>
      <c r="Q1555" s="264"/>
      <c r="R1555" s="264"/>
      <c r="S1555" s="264"/>
      <c r="T1555" s="265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T1555" s="266" t="s">
        <v>178</v>
      </c>
      <c r="AU1555" s="266" t="s">
        <v>85</v>
      </c>
      <c r="AV1555" s="14" t="s">
        <v>85</v>
      </c>
      <c r="AW1555" s="14" t="s">
        <v>32</v>
      </c>
      <c r="AX1555" s="14" t="s">
        <v>76</v>
      </c>
      <c r="AY1555" s="266" t="s">
        <v>168</v>
      </c>
    </row>
    <row r="1556" s="15" customFormat="1">
      <c r="A1556" s="15"/>
      <c r="B1556" s="267"/>
      <c r="C1556" s="268"/>
      <c r="D1556" s="241" t="s">
        <v>178</v>
      </c>
      <c r="E1556" s="269" t="s">
        <v>1</v>
      </c>
      <c r="F1556" s="270" t="s">
        <v>183</v>
      </c>
      <c r="G1556" s="268"/>
      <c r="H1556" s="271">
        <v>18.382999999999999</v>
      </c>
      <c r="I1556" s="272"/>
      <c r="J1556" s="268"/>
      <c r="K1556" s="268"/>
      <c r="L1556" s="273"/>
      <c r="M1556" s="274"/>
      <c r="N1556" s="275"/>
      <c r="O1556" s="275"/>
      <c r="P1556" s="275"/>
      <c r="Q1556" s="275"/>
      <c r="R1556" s="275"/>
      <c r="S1556" s="275"/>
      <c r="T1556" s="276"/>
      <c r="U1556" s="15"/>
      <c r="V1556" s="15"/>
      <c r="W1556" s="15"/>
      <c r="X1556" s="15"/>
      <c r="Y1556" s="15"/>
      <c r="Z1556" s="15"/>
      <c r="AA1556" s="15"/>
      <c r="AB1556" s="15"/>
      <c r="AC1556" s="15"/>
      <c r="AD1556" s="15"/>
      <c r="AE1556" s="15"/>
      <c r="AT1556" s="277" t="s">
        <v>178</v>
      </c>
      <c r="AU1556" s="277" t="s">
        <v>85</v>
      </c>
      <c r="AV1556" s="15" t="s">
        <v>174</v>
      </c>
      <c r="AW1556" s="15" t="s">
        <v>32</v>
      </c>
      <c r="AX1556" s="15" t="s">
        <v>83</v>
      </c>
      <c r="AY1556" s="277" t="s">
        <v>168</v>
      </c>
    </row>
    <row r="1557" s="2" customFormat="1" ht="24.15" customHeight="1">
      <c r="A1557" s="39"/>
      <c r="B1557" s="40"/>
      <c r="C1557" s="228" t="s">
        <v>2493</v>
      </c>
      <c r="D1557" s="228" t="s">
        <v>170</v>
      </c>
      <c r="E1557" s="229" t="s">
        <v>2494</v>
      </c>
      <c r="F1557" s="230" t="s">
        <v>2495</v>
      </c>
      <c r="G1557" s="231" t="s">
        <v>114</v>
      </c>
      <c r="H1557" s="232">
        <v>268.42000000000002</v>
      </c>
      <c r="I1557" s="233"/>
      <c r="J1557" s="234">
        <f>ROUND(I1557*H1557,2)</f>
        <v>0</v>
      </c>
      <c r="K1557" s="230" t="s">
        <v>173</v>
      </c>
      <c r="L1557" s="45"/>
      <c r="M1557" s="235" t="s">
        <v>1</v>
      </c>
      <c r="N1557" s="236" t="s">
        <v>41</v>
      </c>
      <c r="O1557" s="92"/>
      <c r="P1557" s="237">
        <f>O1557*H1557</f>
        <v>0</v>
      </c>
      <c r="Q1557" s="237">
        <v>5.0000000000000002E-05</v>
      </c>
      <c r="R1557" s="237">
        <f>Q1557*H1557</f>
        <v>0.013421000000000001</v>
      </c>
      <c r="S1557" s="237">
        <v>0</v>
      </c>
      <c r="T1557" s="238">
        <f>S1557*H1557</f>
        <v>0</v>
      </c>
      <c r="U1557" s="39"/>
      <c r="V1557" s="39"/>
      <c r="W1557" s="39"/>
      <c r="X1557" s="39"/>
      <c r="Y1557" s="39"/>
      <c r="Z1557" s="39"/>
      <c r="AA1557" s="39"/>
      <c r="AB1557" s="39"/>
      <c r="AC1557" s="39"/>
      <c r="AD1557" s="39"/>
      <c r="AE1557" s="39"/>
      <c r="AR1557" s="239" t="s">
        <v>298</v>
      </c>
      <c r="AT1557" s="239" t="s">
        <v>170</v>
      </c>
      <c r="AU1557" s="239" t="s">
        <v>85</v>
      </c>
      <c r="AY1557" s="18" t="s">
        <v>168</v>
      </c>
      <c r="BE1557" s="240">
        <f>IF(N1557="základní",J1557,0)</f>
        <v>0</v>
      </c>
      <c r="BF1557" s="240">
        <f>IF(N1557="snížená",J1557,0)</f>
        <v>0</v>
      </c>
      <c r="BG1557" s="240">
        <f>IF(N1557="zákl. přenesená",J1557,0)</f>
        <v>0</v>
      </c>
      <c r="BH1557" s="240">
        <f>IF(N1557="sníž. přenesená",J1557,0)</f>
        <v>0</v>
      </c>
      <c r="BI1557" s="240">
        <f>IF(N1557="nulová",J1557,0)</f>
        <v>0</v>
      </c>
      <c r="BJ1557" s="18" t="s">
        <v>83</v>
      </c>
      <c r="BK1557" s="240">
        <f>ROUND(I1557*H1557,2)</f>
        <v>0</v>
      </c>
      <c r="BL1557" s="18" t="s">
        <v>298</v>
      </c>
      <c r="BM1557" s="239" t="s">
        <v>2496</v>
      </c>
    </row>
    <row r="1558" s="2" customFormat="1">
      <c r="A1558" s="39"/>
      <c r="B1558" s="40"/>
      <c r="C1558" s="41"/>
      <c r="D1558" s="241" t="s">
        <v>176</v>
      </c>
      <c r="E1558" s="41"/>
      <c r="F1558" s="242" t="s">
        <v>2497</v>
      </c>
      <c r="G1558" s="41"/>
      <c r="H1558" s="41"/>
      <c r="I1558" s="243"/>
      <c r="J1558" s="41"/>
      <c r="K1558" s="41"/>
      <c r="L1558" s="45"/>
      <c r="M1558" s="244"/>
      <c r="N1558" s="245"/>
      <c r="O1558" s="92"/>
      <c r="P1558" s="92"/>
      <c r="Q1558" s="92"/>
      <c r="R1558" s="92"/>
      <c r="S1558" s="92"/>
      <c r="T1558" s="93"/>
      <c r="U1558" s="39"/>
      <c r="V1558" s="39"/>
      <c r="W1558" s="39"/>
      <c r="X1558" s="39"/>
      <c r="Y1558" s="39"/>
      <c r="Z1558" s="39"/>
      <c r="AA1558" s="39"/>
      <c r="AB1558" s="39"/>
      <c r="AC1558" s="39"/>
      <c r="AD1558" s="39"/>
      <c r="AE1558" s="39"/>
      <c r="AT1558" s="18" t="s">
        <v>176</v>
      </c>
      <c r="AU1558" s="18" t="s">
        <v>85</v>
      </c>
    </row>
    <row r="1559" s="14" customFormat="1">
      <c r="A1559" s="14"/>
      <c r="B1559" s="256"/>
      <c r="C1559" s="257"/>
      <c r="D1559" s="241" t="s">
        <v>178</v>
      </c>
      <c r="E1559" s="258" t="s">
        <v>1</v>
      </c>
      <c r="F1559" s="259" t="s">
        <v>1949</v>
      </c>
      <c r="G1559" s="257"/>
      <c r="H1559" s="260">
        <v>13.800000000000001</v>
      </c>
      <c r="I1559" s="261"/>
      <c r="J1559" s="257"/>
      <c r="K1559" s="257"/>
      <c r="L1559" s="262"/>
      <c r="M1559" s="263"/>
      <c r="N1559" s="264"/>
      <c r="O1559" s="264"/>
      <c r="P1559" s="264"/>
      <c r="Q1559" s="264"/>
      <c r="R1559" s="264"/>
      <c r="S1559" s="264"/>
      <c r="T1559" s="265"/>
      <c r="U1559" s="14"/>
      <c r="V1559" s="14"/>
      <c r="W1559" s="14"/>
      <c r="X1559" s="14"/>
      <c r="Y1559" s="14"/>
      <c r="Z1559" s="14"/>
      <c r="AA1559" s="14"/>
      <c r="AB1559" s="14"/>
      <c r="AC1559" s="14"/>
      <c r="AD1559" s="14"/>
      <c r="AE1559" s="14"/>
      <c r="AT1559" s="266" t="s">
        <v>178</v>
      </c>
      <c r="AU1559" s="266" t="s">
        <v>85</v>
      </c>
      <c r="AV1559" s="14" t="s">
        <v>85</v>
      </c>
      <c r="AW1559" s="14" t="s">
        <v>32</v>
      </c>
      <c r="AX1559" s="14" t="s">
        <v>76</v>
      </c>
      <c r="AY1559" s="266" t="s">
        <v>168</v>
      </c>
    </row>
    <row r="1560" s="14" customFormat="1">
      <c r="A1560" s="14"/>
      <c r="B1560" s="256"/>
      <c r="C1560" s="257"/>
      <c r="D1560" s="241" t="s">
        <v>178</v>
      </c>
      <c r="E1560" s="258" t="s">
        <v>1</v>
      </c>
      <c r="F1560" s="259" t="s">
        <v>576</v>
      </c>
      <c r="G1560" s="257"/>
      <c r="H1560" s="260">
        <v>10.119999999999999</v>
      </c>
      <c r="I1560" s="261"/>
      <c r="J1560" s="257"/>
      <c r="K1560" s="257"/>
      <c r="L1560" s="262"/>
      <c r="M1560" s="263"/>
      <c r="N1560" s="264"/>
      <c r="O1560" s="264"/>
      <c r="P1560" s="264"/>
      <c r="Q1560" s="264"/>
      <c r="R1560" s="264"/>
      <c r="S1560" s="264"/>
      <c r="T1560" s="265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T1560" s="266" t="s">
        <v>178</v>
      </c>
      <c r="AU1560" s="266" t="s">
        <v>85</v>
      </c>
      <c r="AV1560" s="14" t="s">
        <v>85</v>
      </c>
      <c r="AW1560" s="14" t="s">
        <v>32</v>
      </c>
      <c r="AX1560" s="14" t="s">
        <v>76</v>
      </c>
      <c r="AY1560" s="266" t="s">
        <v>168</v>
      </c>
    </row>
    <row r="1561" s="14" customFormat="1">
      <c r="A1561" s="14"/>
      <c r="B1561" s="256"/>
      <c r="C1561" s="257"/>
      <c r="D1561" s="241" t="s">
        <v>178</v>
      </c>
      <c r="E1561" s="258" t="s">
        <v>1</v>
      </c>
      <c r="F1561" s="259" t="s">
        <v>581</v>
      </c>
      <c r="G1561" s="257"/>
      <c r="H1561" s="260">
        <v>17</v>
      </c>
      <c r="I1561" s="261"/>
      <c r="J1561" s="257"/>
      <c r="K1561" s="257"/>
      <c r="L1561" s="262"/>
      <c r="M1561" s="263"/>
      <c r="N1561" s="264"/>
      <c r="O1561" s="264"/>
      <c r="P1561" s="264"/>
      <c r="Q1561" s="264"/>
      <c r="R1561" s="264"/>
      <c r="S1561" s="264"/>
      <c r="T1561" s="265"/>
      <c r="U1561" s="14"/>
      <c r="V1561" s="14"/>
      <c r="W1561" s="14"/>
      <c r="X1561" s="14"/>
      <c r="Y1561" s="14"/>
      <c r="Z1561" s="14"/>
      <c r="AA1561" s="14"/>
      <c r="AB1561" s="14"/>
      <c r="AC1561" s="14"/>
      <c r="AD1561" s="14"/>
      <c r="AE1561" s="14"/>
      <c r="AT1561" s="266" t="s">
        <v>178</v>
      </c>
      <c r="AU1561" s="266" t="s">
        <v>85</v>
      </c>
      <c r="AV1561" s="14" t="s">
        <v>85</v>
      </c>
      <c r="AW1561" s="14" t="s">
        <v>32</v>
      </c>
      <c r="AX1561" s="14" t="s">
        <v>76</v>
      </c>
      <c r="AY1561" s="266" t="s">
        <v>168</v>
      </c>
    </row>
    <row r="1562" s="14" customFormat="1">
      <c r="A1562" s="14"/>
      <c r="B1562" s="256"/>
      <c r="C1562" s="257"/>
      <c r="D1562" s="241" t="s">
        <v>178</v>
      </c>
      <c r="E1562" s="258" t="s">
        <v>1</v>
      </c>
      <c r="F1562" s="259" t="s">
        <v>582</v>
      </c>
      <c r="G1562" s="257"/>
      <c r="H1562" s="260">
        <v>20.489999999999998</v>
      </c>
      <c r="I1562" s="261"/>
      <c r="J1562" s="257"/>
      <c r="K1562" s="257"/>
      <c r="L1562" s="262"/>
      <c r="M1562" s="263"/>
      <c r="N1562" s="264"/>
      <c r="O1562" s="264"/>
      <c r="P1562" s="264"/>
      <c r="Q1562" s="264"/>
      <c r="R1562" s="264"/>
      <c r="S1562" s="264"/>
      <c r="T1562" s="265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T1562" s="266" t="s">
        <v>178</v>
      </c>
      <c r="AU1562" s="266" t="s">
        <v>85</v>
      </c>
      <c r="AV1562" s="14" t="s">
        <v>85</v>
      </c>
      <c r="AW1562" s="14" t="s">
        <v>32</v>
      </c>
      <c r="AX1562" s="14" t="s">
        <v>76</v>
      </c>
      <c r="AY1562" s="266" t="s">
        <v>168</v>
      </c>
    </row>
    <row r="1563" s="14" customFormat="1">
      <c r="A1563" s="14"/>
      <c r="B1563" s="256"/>
      <c r="C1563" s="257"/>
      <c r="D1563" s="241" t="s">
        <v>178</v>
      </c>
      <c r="E1563" s="258" t="s">
        <v>1</v>
      </c>
      <c r="F1563" s="259" t="s">
        <v>1952</v>
      </c>
      <c r="G1563" s="257"/>
      <c r="H1563" s="260">
        <v>7.3499999999999996</v>
      </c>
      <c r="I1563" s="261"/>
      <c r="J1563" s="257"/>
      <c r="K1563" s="257"/>
      <c r="L1563" s="262"/>
      <c r="M1563" s="263"/>
      <c r="N1563" s="264"/>
      <c r="O1563" s="264"/>
      <c r="P1563" s="264"/>
      <c r="Q1563" s="264"/>
      <c r="R1563" s="264"/>
      <c r="S1563" s="264"/>
      <c r="T1563" s="265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T1563" s="266" t="s">
        <v>178</v>
      </c>
      <c r="AU1563" s="266" t="s">
        <v>85</v>
      </c>
      <c r="AV1563" s="14" t="s">
        <v>85</v>
      </c>
      <c r="AW1563" s="14" t="s">
        <v>32</v>
      </c>
      <c r="AX1563" s="14" t="s">
        <v>76</v>
      </c>
      <c r="AY1563" s="266" t="s">
        <v>168</v>
      </c>
    </row>
    <row r="1564" s="14" customFormat="1">
      <c r="A1564" s="14"/>
      <c r="B1564" s="256"/>
      <c r="C1564" s="257"/>
      <c r="D1564" s="241" t="s">
        <v>178</v>
      </c>
      <c r="E1564" s="258" t="s">
        <v>1</v>
      </c>
      <c r="F1564" s="259" t="s">
        <v>1954</v>
      </c>
      <c r="G1564" s="257"/>
      <c r="H1564" s="260">
        <v>53.600000000000001</v>
      </c>
      <c r="I1564" s="261"/>
      <c r="J1564" s="257"/>
      <c r="K1564" s="257"/>
      <c r="L1564" s="262"/>
      <c r="M1564" s="263"/>
      <c r="N1564" s="264"/>
      <c r="O1564" s="264"/>
      <c r="P1564" s="264"/>
      <c r="Q1564" s="264"/>
      <c r="R1564" s="264"/>
      <c r="S1564" s="264"/>
      <c r="T1564" s="265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T1564" s="266" t="s">
        <v>178</v>
      </c>
      <c r="AU1564" s="266" t="s">
        <v>85</v>
      </c>
      <c r="AV1564" s="14" t="s">
        <v>85</v>
      </c>
      <c r="AW1564" s="14" t="s">
        <v>32</v>
      </c>
      <c r="AX1564" s="14" t="s">
        <v>76</v>
      </c>
      <c r="AY1564" s="266" t="s">
        <v>168</v>
      </c>
    </row>
    <row r="1565" s="14" customFormat="1">
      <c r="A1565" s="14"/>
      <c r="B1565" s="256"/>
      <c r="C1565" s="257"/>
      <c r="D1565" s="241" t="s">
        <v>178</v>
      </c>
      <c r="E1565" s="258" t="s">
        <v>1</v>
      </c>
      <c r="F1565" s="259" t="s">
        <v>1955</v>
      </c>
      <c r="G1565" s="257"/>
      <c r="H1565" s="260">
        <v>36.520000000000003</v>
      </c>
      <c r="I1565" s="261"/>
      <c r="J1565" s="257"/>
      <c r="K1565" s="257"/>
      <c r="L1565" s="262"/>
      <c r="M1565" s="263"/>
      <c r="N1565" s="264"/>
      <c r="O1565" s="264"/>
      <c r="P1565" s="264"/>
      <c r="Q1565" s="264"/>
      <c r="R1565" s="264"/>
      <c r="S1565" s="264"/>
      <c r="T1565" s="265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66" t="s">
        <v>178</v>
      </c>
      <c r="AU1565" s="266" t="s">
        <v>85</v>
      </c>
      <c r="AV1565" s="14" t="s">
        <v>85</v>
      </c>
      <c r="AW1565" s="14" t="s">
        <v>32</v>
      </c>
      <c r="AX1565" s="14" t="s">
        <v>76</v>
      </c>
      <c r="AY1565" s="266" t="s">
        <v>168</v>
      </c>
    </row>
    <row r="1566" s="14" customFormat="1">
      <c r="A1566" s="14"/>
      <c r="B1566" s="256"/>
      <c r="C1566" s="257"/>
      <c r="D1566" s="241" t="s">
        <v>178</v>
      </c>
      <c r="E1566" s="258" t="s">
        <v>1</v>
      </c>
      <c r="F1566" s="259" t="s">
        <v>1956</v>
      </c>
      <c r="G1566" s="257"/>
      <c r="H1566" s="260">
        <v>21.920000000000002</v>
      </c>
      <c r="I1566" s="261"/>
      <c r="J1566" s="257"/>
      <c r="K1566" s="257"/>
      <c r="L1566" s="262"/>
      <c r="M1566" s="263"/>
      <c r="N1566" s="264"/>
      <c r="O1566" s="264"/>
      <c r="P1566" s="264"/>
      <c r="Q1566" s="264"/>
      <c r="R1566" s="264"/>
      <c r="S1566" s="264"/>
      <c r="T1566" s="265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66" t="s">
        <v>178</v>
      </c>
      <c r="AU1566" s="266" t="s">
        <v>85</v>
      </c>
      <c r="AV1566" s="14" t="s">
        <v>85</v>
      </c>
      <c r="AW1566" s="14" t="s">
        <v>32</v>
      </c>
      <c r="AX1566" s="14" t="s">
        <v>76</v>
      </c>
      <c r="AY1566" s="266" t="s">
        <v>168</v>
      </c>
    </row>
    <row r="1567" s="14" customFormat="1">
      <c r="A1567" s="14"/>
      <c r="B1567" s="256"/>
      <c r="C1567" s="257"/>
      <c r="D1567" s="241" t="s">
        <v>178</v>
      </c>
      <c r="E1567" s="258" t="s">
        <v>1</v>
      </c>
      <c r="F1567" s="259" t="s">
        <v>1957</v>
      </c>
      <c r="G1567" s="257"/>
      <c r="H1567" s="260">
        <v>30.960000000000001</v>
      </c>
      <c r="I1567" s="261"/>
      <c r="J1567" s="257"/>
      <c r="K1567" s="257"/>
      <c r="L1567" s="262"/>
      <c r="M1567" s="263"/>
      <c r="N1567" s="264"/>
      <c r="O1567" s="264"/>
      <c r="P1567" s="264"/>
      <c r="Q1567" s="264"/>
      <c r="R1567" s="264"/>
      <c r="S1567" s="264"/>
      <c r="T1567" s="265"/>
      <c r="U1567" s="14"/>
      <c r="V1567" s="14"/>
      <c r="W1567" s="14"/>
      <c r="X1567" s="14"/>
      <c r="Y1567" s="14"/>
      <c r="Z1567" s="14"/>
      <c r="AA1567" s="14"/>
      <c r="AB1567" s="14"/>
      <c r="AC1567" s="14"/>
      <c r="AD1567" s="14"/>
      <c r="AE1567" s="14"/>
      <c r="AT1567" s="266" t="s">
        <v>178</v>
      </c>
      <c r="AU1567" s="266" t="s">
        <v>85</v>
      </c>
      <c r="AV1567" s="14" t="s">
        <v>85</v>
      </c>
      <c r="AW1567" s="14" t="s">
        <v>32</v>
      </c>
      <c r="AX1567" s="14" t="s">
        <v>76</v>
      </c>
      <c r="AY1567" s="266" t="s">
        <v>168</v>
      </c>
    </row>
    <row r="1568" s="14" customFormat="1">
      <c r="A1568" s="14"/>
      <c r="B1568" s="256"/>
      <c r="C1568" s="257"/>
      <c r="D1568" s="241" t="s">
        <v>178</v>
      </c>
      <c r="E1568" s="258" t="s">
        <v>1</v>
      </c>
      <c r="F1568" s="259" t="s">
        <v>1958</v>
      </c>
      <c r="G1568" s="257"/>
      <c r="H1568" s="260">
        <v>21.719999999999999</v>
      </c>
      <c r="I1568" s="261"/>
      <c r="J1568" s="257"/>
      <c r="K1568" s="257"/>
      <c r="L1568" s="262"/>
      <c r="M1568" s="263"/>
      <c r="N1568" s="264"/>
      <c r="O1568" s="264"/>
      <c r="P1568" s="264"/>
      <c r="Q1568" s="264"/>
      <c r="R1568" s="264"/>
      <c r="S1568" s="264"/>
      <c r="T1568" s="265"/>
      <c r="U1568" s="14"/>
      <c r="V1568" s="14"/>
      <c r="W1568" s="14"/>
      <c r="X1568" s="14"/>
      <c r="Y1568" s="14"/>
      <c r="Z1568" s="14"/>
      <c r="AA1568" s="14"/>
      <c r="AB1568" s="14"/>
      <c r="AC1568" s="14"/>
      <c r="AD1568" s="14"/>
      <c r="AE1568" s="14"/>
      <c r="AT1568" s="266" t="s">
        <v>178</v>
      </c>
      <c r="AU1568" s="266" t="s">
        <v>85</v>
      </c>
      <c r="AV1568" s="14" t="s">
        <v>85</v>
      </c>
      <c r="AW1568" s="14" t="s">
        <v>32</v>
      </c>
      <c r="AX1568" s="14" t="s">
        <v>76</v>
      </c>
      <c r="AY1568" s="266" t="s">
        <v>168</v>
      </c>
    </row>
    <row r="1569" s="14" customFormat="1">
      <c r="A1569" s="14"/>
      <c r="B1569" s="256"/>
      <c r="C1569" s="257"/>
      <c r="D1569" s="241" t="s">
        <v>178</v>
      </c>
      <c r="E1569" s="258" t="s">
        <v>1</v>
      </c>
      <c r="F1569" s="259" t="s">
        <v>1959</v>
      </c>
      <c r="G1569" s="257"/>
      <c r="H1569" s="260">
        <v>27.02</v>
      </c>
      <c r="I1569" s="261"/>
      <c r="J1569" s="257"/>
      <c r="K1569" s="257"/>
      <c r="L1569" s="262"/>
      <c r="M1569" s="263"/>
      <c r="N1569" s="264"/>
      <c r="O1569" s="264"/>
      <c r="P1569" s="264"/>
      <c r="Q1569" s="264"/>
      <c r="R1569" s="264"/>
      <c r="S1569" s="264"/>
      <c r="T1569" s="265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T1569" s="266" t="s">
        <v>178</v>
      </c>
      <c r="AU1569" s="266" t="s">
        <v>85</v>
      </c>
      <c r="AV1569" s="14" t="s">
        <v>85</v>
      </c>
      <c r="AW1569" s="14" t="s">
        <v>32</v>
      </c>
      <c r="AX1569" s="14" t="s">
        <v>76</v>
      </c>
      <c r="AY1569" s="266" t="s">
        <v>168</v>
      </c>
    </row>
    <row r="1570" s="14" customFormat="1">
      <c r="A1570" s="14"/>
      <c r="B1570" s="256"/>
      <c r="C1570" s="257"/>
      <c r="D1570" s="241" t="s">
        <v>178</v>
      </c>
      <c r="E1570" s="258" t="s">
        <v>1</v>
      </c>
      <c r="F1570" s="259" t="s">
        <v>1972</v>
      </c>
      <c r="G1570" s="257"/>
      <c r="H1570" s="260">
        <v>5.8799999999999999</v>
      </c>
      <c r="I1570" s="261"/>
      <c r="J1570" s="257"/>
      <c r="K1570" s="257"/>
      <c r="L1570" s="262"/>
      <c r="M1570" s="263"/>
      <c r="N1570" s="264"/>
      <c r="O1570" s="264"/>
      <c r="P1570" s="264"/>
      <c r="Q1570" s="264"/>
      <c r="R1570" s="264"/>
      <c r="S1570" s="264"/>
      <c r="T1570" s="265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T1570" s="266" t="s">
        <v>178</v>
      </c>
      <c r="AU1570" s="266" t="s">
        <v>85</v>
      </c>
      <c r="AV1570" s="14" t="s">
        <v>85</v>
      </c>
      <c r="AW1570" s="14" t="s">
        <v>32</v>
      </c>
      <c r="AX1570" s="14" t="s">
        <v>76</v>
      </c>
      <c r="AY1570" s="266" t="s">
        <v>168</v>
      </c>
    </row>
    <row r="1571" s="14" customFormat="1">
      <c r="A1571" s="14"/>
      <c r="B1571" s="256"/>
      <c r="C1571" s="257"/>
      <c r="D1571" s="241" t="s">
        <v>178</v>
      </c>
      <c r="E1571" s="258" t="s">
        <v>1</v>
      </c>
      <c r="F1571" s="259" t="s">
        <v>1973</v>
      </c>
      <c r="G1571" s="257"/>
      <c r="H1571" s="260">
        <v>2.04</v>
      </c>
      <c r="I1571" s="261"/>
      <c r="J1571" s="257"/>
      <c r="K1571" s="257"/>
      <c r="L1571" s="262"/>
      <c r="M1571" s="263"/>
      <c r="N1571" s="264"/>
      <c r="O1571" s="264"/>
      <c r="P1571" s="264"/>
      <c r="Q1571" s="264"/>
      <c r="R1571" s="264"/>
      <c r="S1571" s="264"/>
      <c r="T1571" s="265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T1571" s="266" t="s">
        <v>178</v>
      </c>
      <c r="AU1571" s="266" t="s">
        <v>85</v>
      </c>
      <c r="AV1571" s="14" t="s">
        <v>85</v>
      </c>
      <c r="AW1571" s="14" t="s">
        <v>32</v>
      </c>
      <c r="AX1571" s="14" t="s">
        <v>76</v>
      </c>
      <c r="AY1571" s="266" t="s">
        <v>168</v>
      </c>
    </row>
    <row r="1572" s="15" customFormat="1">
      <c r="A1572" s="15"/>
      <c r="B1572" s="267"/>
      <c r="C1572" s="268"/>
      <c r="D1572" s="241" t="s">
        <v>178</v>
      </c>
      <c r="E1572" s="269" t="s">
        <v>1</v>
      </c>
      <c r="F1572" s="270" t="s">
        <v>183</v>
      </c>
      <c r="G1572" s="268"/>
      <c r="H1572" s="271">
        <v>268.42000000000002</v>
      </c>
      <c r="I1572" s="272"/>
      <c r="J1572" s="268"/>
      <c r="K1572" s="268"/>
      <c r="L1572" s="273"/>
      <c r="M1572" s="274"/>
      <c r="N1572" s="275"/>
      <c r="O1572" s="275"/>
      <c r="P1572" s="275"/>
      <c r="Q1572" s="275"/>
      <c r="R1572" s="275"/>
      <c r="S1572" s="275"/>
      <c r="T1572" s="276"/>
      <c r="U1572" s="15"/>
      <c r="V1572" s="15"/>
      <c r="W1572" s="15"/>
      <c r="X1572" s="15"/>
      <c r="Y1572" s="15"/>
      <c r="Z1572" s="15"/>
      <c r="AA1572" s="15"/>
      <c r="AB1572" s="15"/>
      <c r="AC1572" s="15"/>
      <c r="AD1572" s="15"/>
      <c r="AE1572" s="15"/>
      <c r="AT1572" s="277" t="s">
        <v>178</v>
      </c>
      <c r="AU1572" s="277" t="s">
        <v>85</v>
      </c>
      <c r="AV1572" s="15" t="s">
        <v>174</v>
      </c>
      <c r="AW1572" s="15" t="s">
        <v>32</v>
      </c>
      <c r="AX1572" s="15" t="s">
        <v>83</v>
      </c>
      <c r="AY1572" s="277" t="s">
        <v>168</v>
      </c>
    </row>
    <row r="1573" s="2" customFormat="1" ht="24.15" customHeight="1">
      <c r="A1573" s="39"/>
      <c r="B1573" s="40"/>
      <c r="C1573" s="228" t="s">
        <v>2498</v>
      </c>
      <c r="D1573" s="228" t="s">
        <v>170</v>
      </c>
      <c r="E1573" s="229" t="s">
        <v>2499</v>
      </c>
      <c r="F1573" s="230" t="s">
        <v>2500</v>
      </c>
      <c r="G1573" s="231" t="s">
        <v>114</v>
      </c>
      <c r="H1573" s="232">
        <v>268.42000000000002</v>
      </c>
      <c r="I1573" s="233"/>
      <c r="J1573" s="234">
        <f>ROUND(I1573*H1573,2)</f>
        <v>0</v>
      </c>
      <c r="K1573" s="230" t="s">
        <v>173</v>
      </c>
      <c r="L1573" s="45"/>
      <c r="M1573" s="235" t="s">
        <v>1</v>
      </c>
      <c r="N1573" s="236" t="s">
        <v>41</v>
      </c>
      <c r="O1573" s="92"/>
      <c r="P1573" s="237">
        <f>O1573*H1573</f>
        <v>0</v>
      </c>
      <c r="Q1573" s="237">
        <v>0.0045500000000000002</v>
      </c>
      <c r="R1573" s="237">
        <f>Q1573*H1573</f>
        <v>1.221311</v>
      </c>
      <c r="S1573" s="237">
        <v>0</v>
      </c>
      <c r="T1573" s="238">
        <f>S1573*H1573</f>
        <v>0</v>
      </c>
      <c r="U1573" s="39"/>
      <c r="V1573" s="39"/>
      <c r="W1573" s="39"/>
      <c r="X1573" s="39"/>
      <c r="Y1573" s="39"/>
      <c r="Z1573" s="39"/>
      <c r="AA1573" s="39"/>
      <c r="AB1573" s="39"/>
      <c r="AC1573" s="39"/>
      <c r="AD1573" s="39"/>
      <c r="AE1573" s="39"/>
      <c r="AR1573" s="239" t="s">
        <v>298</v>
      </c>
      <c r="AT1573" s="239" t="s">
        <v>170</v>
      </c>
      <c r="AU1573" s="239" t="s">
        <v>85</v>
      </c>
      <c r="AY1573" s="18" t="s">
        <v>168</v>
      </c>
      <c r="BE1573" s="240">
        <f>IF(N1573="základní",J1573,0)</f>
        <v>0</v>
      </c>
      <c r="BF1573" s="240">
        <f>IF(N1573="snížená",J1573,0)</f>
        <v>0</v>
      </c>
      <c r="BG1573" s="240">
        <f>IF(N1573="zákl. přenesená",J1573,0)</f>
        <v>0</v>
      </c>
      <c r="BH1573" s="240">
        <f>IF(N1573="sníž. přenesená",J1573,0)</f>
        <v>0</v>
      </c>
      <c r="BI1573" s="240">
        <f>IF(N1573="nulová",J1573,0)</f>
        <v>0</v>
      </c>
      <c r="BJ1573" s="18" t="s">
        <v>83</v>
      </c>
      <c r="BK1573" s="240">
        <f>ROUND(I1573*H1573,2)</f>
        <v>0</v>
      </c>
      <c r="BL1573" s="18" t="s">
        <v>298</v>
      </c>
      <c r="BM1573" s="239" t="s">
        <v>2501</v>
      </c>
    </row>
    <row r="1574" s="2" customFormat="1">
      <c r="A1574" s="39"/>
      <c r="B1574" s="40"/>
      <c r="C1574" s="41"/>
      <c r="D1574" s="241" t="s">
        <v>176</v>
      </c>
      <c r="E1574" s="41"/>
      <c r="F1574" s="242" t="s">
        <v>2502</v>
      </c>
      <c r="G1574" s="41"/>
      <c r="H1574" s="41"/>
      <c r="I1574" s="243"/>
      <c r="J1574" s="41"/>
      <c r="K1574" s="41"/>
      <c r="L1574" s="45"/>
      <c r="M1574" s="244"/>
      <c r="N1574" s="245"/>
      <c r="O1574" s="92"/>
      <c r="P1574" s="92"/>
      <c r="Q1574" s="92"/>
      <c r="R1574" s="92"/>
      <c r="S1574" s="92"/>
      <c r="T1574" s="93"/>
      <c r="U1574" s="39"/>
      <c r="V1574" s="39"/>
      <c r="W1574" s="39"/>
      <c r="X1574" s="39"/>
      <c r="Y1574" s="39"/>
      <c r="Z1574" s="39"/>
      <c r="AA1574" s="39"/>
      <c r="AB1574" s="39"/>
      <c r="AC1574" s="39"/>
      <c r="AD1574" s="39"/>
      <c r="AE1574" s="39"/>
      <c r="AT1574" s="18" t="s">
        <v>176</v>
      </c>
      <c r="AU1574" s="18" t="s">
        <v>85</v>
      </c>
    </row>
    <row r="1575" s="13" customFormat="1">
      <c r="A1575" s="13"/>
      <c r="B1575" s="246"/>
      <c r="C1575" s="247"/>
      <c r="D1575" s="241" t="s">
        <v>178</v>
      </c>
      <c r="E1575" s="248" t="s">
        <v>1</v>
      </c>
      <c r="F1575" s="249" t="s">
        <v>2503</v>
      </c>
      <c r="G1575" s="247"/>
      <c r="H1575" s="248" t="s">
        <v>1</v>
      </c>
      <c r="I1575" s="250"/>
      <c r="J1575" s="247"/>
      <c r="K1575" s="247"/>
      <c r="L1575" s="251"/>
      <c r="M1575" s="252"/>
      <c r="N1575" s="253"/>
      <c r="O1575" s="253"/>
      <c r="P1575" s="253"/>
      <c r="Q1575" s="253"/>
      <c r="R1575" s="253"/>
      <c r="S1575" s="253"/>
      <c r="T1575" s="254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55" t="s">
        <v>178</v>
      </c>
      <c r="AU1575" s="255" t="s">
        <v>85</v>
      </c>
      <c r="AV1575" s="13" t="s">
        <v>83</v>
      </c>
      <c r="AW1575" s="13" t="s">
        <v>32</v>
      </c>
      <c r="AX1575" s="13" t="s">
        <v>76</v>
      </c>
      <c r="AY1575" s="255" t="s">
        <v>168</v>
      </c>
    </row>
    <row r="1576" s="14" customFormat="1">
      <c r="A1576" s="14"/>
      <c r="B1576" s="256"/>
      <c r="C1576" s="257"/>
      <c r="D1576" s="241" t="s">
        <v>178</v>
      </c>
      <c r="E1576" s="258" t="s">
        <v>1</v>
      </c>
      <c r="F1576" s="259" t="s">
        <v>2504</v>
      </c>
      <c r="G1576" s="257"/>
      <c r="H1576" s="260">
        <v>268.42000000000002</v>
      </c>
      <c r="I1576" s="261"/>
      <c r="J1576" s="257"/>
      <c r="K1576" s="257"/>
      <c r="L1576" s="262"/>
      <c r="M1576" s="263"/>
      <c r="N1576" s="264"/>
      <c r="O1576" s="264"/>
      <c r="P1576" s="264"/>
      <c r="Q1576" s="264"/>
      <c r="R1576" s="264"/>
      <c r="S1576" s="264"/>
      <c r="T1576" s="265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66" t="s">
        <v>178</v>
      </c>
      <c r="AU1576" s="266" t="s">
        <v>85</v>
      </c>
      <c r="AV1576" s="14" t="s">
        <v>85</v>
      </c>
      <c r="AW1576" s="14" t="s">
        <v>32</v>
      </c>
      <c r="AX1576" s="14" t="s">
        <v>76</v>
      </c>
      <c r="AY1576" s="266" t="s">
        <v>168</v>
      </c>
    </row>
    <row r="1577" s="15" customFormat="1">
      <c r="A1577" s="15"/>
      <c r="B1577" s="267"/>
      <c r="C1577" s="268"/>
      <c r="D1577" s="241" t="s">
        <v>178</v>
      </c>
      <c r="E1577" s="269" t="s">
        <v>1</v>
      </c>
      <c r="F1577" s="270" t="s">
        <v>183</v>
      </c>
      <c r="G1577" s="268"/>
      <c r="H1577" s="271">
        <v>268.42000000000002</v>
      </c>
      <c r="I1577" s="272"/>
      <c r="J1577" s="268"/>
      <c r="K1577" s="268"/>
      <c r="L1577" s="273"/>
      <c r="M1577" s="274"/>
      <c r="N1577" s="275"/>
      <c r="O1577" s="275"/>
      <c r="P1577" s="275"/>
      <c r="Q1577" s="275"/>
      <c r="R1577" s="275"/>
      <c r="S1577" s="275"/>
      <c r="T1577" s="276"/>
      <c r="U1577" s="15"/>
      <c r="V1577" s="15"/>
      <c r="W1577" s="15"/>
      <c r="X1577" s="15"/>
      <c r="Y1577" s="15"/>
      <c r="Z1577" s="15"/>
      <c r="AA1577" s="15"/>
      <c r="AB1577" s="15"/>
      <c r="AC1577" s="15"/>
      <c r="AD1577" s="15"/>
      <c r="AE1577" s="15"/>
      <c r="AT1577" s="277" t="s">
        <v>178</v>
      </c>
      <c r="AU1577" s="277" t="s">
        <v>85</v>
      </c>
      <c r="AV1577" s="15" t="s">
        <v>174</v>
      </c>
      <c r="AW1577" s="15" t="s">
        <v>32</v>
      </c>
      <c r="AX1577" s="15" t="s">
        <v>83</v>
      </c>
      <c r="AY1577" s="277" t="s">
        <v>168</v>
      </c>
    </row>
    <row r="1578" s="2" customFormat="1" ht="37.8" customHeight="1">
      <c r="A1578" s="39"/>
      <c r="B1578" s="40"/>
      <c r="C1578" s="228" t="s">
        <v>2505</v>
      </c>
      <c r="D1578" s="228" t="s">
        <v>170</v>
      </c>
      <c r="E1578" s="229" t="s">
        <v>2506</v>
      </c>
      <c r="F1578" s="230" t="s">
        <v>2507</v>
      </c>
      <c r="G1578" s="231" t="s">
        <v>114</v>
      </c>
      <c r="H1578" s="232">
        <v>11.699999999999999</v>
      </c>
      <c r="I1578" s="233"/>
      <c r="J1578" s="234">
        <f>ROUND(I1578*H1578,2)</f>
        <v>0</v>
      </c>
      <c r="K1578" s="230" t="s">
        <v>173</v>
      </c>
      <c r="L1578" s="45"/>
      <c r="M1578" s="235" t="s">
        <v>1</v>
      </c>
      <c r="N1578" s="236" t="s">
        <v>41</v>
      </c>
      <c r="O1578" s="92"/>
      <c r="P1578" s="237">
        <f>O1578*H1578</f>
        <v>0</v>
      </c>
      <c r="Q1578" s="237">
        <v>0.0049500000000000004</v>
      </c>
      <c r="R1578" s="237">
        <f>Q1578*H1578</f>
        <v>0.057915000000000001</v>
      </c>
      <c r="S1578" s="237">
        <v>0</v>
      </c>
      <c r="T1578" s="238">
        <f>S1578*H1578</f>
        <v>0</v>
      </c>
      <c r="U1578" s="39"/>
      <c r="V1578" s="39"/>
      <c r="W1578" s="39"/>
      <c r="X1578" s="39"/>
      <c r="Y1578" s="39"/>
      <c r="Z1578" s="39"/>
      <c r="AA1578" s="39"/>
      <c r="AB1578" s="39"/>
      <c r="AC1578" s="39"/>
      <c r="AD1578" s="39"/>
      <c r="AE1578" s="39"/>
      <c r="AR1578" s="239" t="s">
        <v>298</v>
      </c>
      <c r="AT1578" s="239" t="s">
        <v>170</v>
      </c>
      <c r="AU1578" s="239" t="s">
        <v>85</v>
      </c>
      <c r="AY1578" s="18" t="s">
        <v>168</v>
      </c>
      <c r="BE1578" s="240">
        <f>IF(N1578="základní",J1578,0)</f>
        <v>0</v>
      </c>
      <c r="BF1578" s="240">
        <f>IF(N1578="snížená",J1578,0)</f>
        <v>0</v>
      </c>
      <c r="BG1578" s="240">
        <f>IF(N1578="zákl. přenesená",J1578,0)</f>
        <v>0</v>
      </c>
      <c r="BH1578" s="240">
        <f>IF(N1578="sníž. přenesená",J1578,0)</f>
        <v>0</v>
      </c>
      <c r="BI1578" s="240">
        <f>IF(N1578="nulová",J1578,0)</f>
        <v>0</v>
      </c>
      <c r="BJ1578" s="18" t="s">
        <v>83</v>
      </c>
      <c r="BK1578" s="240">
        <f>ROUND(I1578*H1578,2)</f>
        <v>0</v>
      </c>
      <c r="BL1578" s="18" t="s">
        <v>298</v>
      </c>
      <c r="BM1578" s="239" t="s">
        <v>2508</v>
      </c>
    </row>
    <row r="1579" s="2" customFormat="1">
      <c r="A1579" s="39"/>
      <c r="B1579" s="40"/>
      <c r="C1579" s="41"/>
      <c r="D1579" s="241" t="s">
        <v>176</v>
      </c>
      <c r="E1579" s="41"/>
      <c r="F1579" s="242" t="s">
        <v>2509</v>
      </c>
      <c r="G1579" s="41"/>
      <c r="H1579" s="41"/>
      <c r="I1579" s="243"/>
      <c r="J1579" s="41"/>
      <c r="K1579" s="41"/>
      <c r="L1579" s="45"/>
      <c r="M1579" s="244"/>
      <c r="N1579" s="245"/>
      <c r="O1579" s="92"/>
      <c r="P1579" s="92"/>
      <c r="Q1579" s="92"/>
      <c r="R1579" s="92"/>
      <c r="S1579" s="92"/>
      <c r="T1579" s="93"/>
      <c r="U1579" s="39"/>
      <c r="V1579" s="39"/>
      <c r="W1579" s="39"/>
      <c r="X1579" s="39"/>
      <c r="Y1579" s="39"/>
      <c r="Z1579" s="39"/>
      <c r="AA1579" s="39"/>
      <c r="AB1579" s="39"/>
      <c r="AC1579" s="39"/>
      <c r="AD1579" s="39"/>
      <c r="AE1579" s="39"/>
      <c r="AT1579" s="18" t="s">
        <v>176</v>
      </c>
      <c r="AU1579" s="18" t="s">
        <v>85</v>
      </c>
    </row>
    <row r="1580" s="13" customFormat="1">
      <c r="A1580" s="13"/>
      <c r="B1580" s="246"/>
      <c r="C1580" s="247"/>
      <c r="D1580" s="241" t="s">
        <v>178</v>
      </c>
      <c r="E1580" s="248" t="s">
        <v>1</v>
      </c>
      <c r="F1580" s="249" t="s">
        <v>2503</v>
      </c>
      <c r="G1580" s="247"/>
      <c r="H1580" s="248" t="s">
        <v>1</v>
      </c>
      <c r="I1580" s="250"/>
      <c r="J1580" s="247"/>
      <c r="K1580" s="247"/>
      <c r="L1580" s="251"/>
      <c r="M1580" s="252"/>
      <c r="N1580" s="253"/>
      <c r="O1580" s="253"/>
      <c r="P1580" s="253"/>
      <c r="Q1580" s="253"/>
      <c r="R1580" s="253"/>
      <c r="S1580" s="253"/>
      <c r="T1580" s="254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255" t="s">
        <v>178</v>
      </c>
      <c r="AU1580" s="255" t="s">
        <v>85</v>
      </c>
      <c r="AV1580" s="13" t="s">
        <v>83</v>
      </c>
      <c r="AW1580" s="13" t="s">
        <v>32</v>
      </c>
      <c r="AX1580" s="13" t="s">
        <v>76</v>
      </c>
      <c r="AY1580" s="255" t="s">
        <v>168</v>
      </c>
    </row>
    <row r="1581" s="13" customFormat="1">
      <c r="A1581" s="13"/>
      <c r="B1581" s="246"/>
      <c r="C1581" s="247"/>
      <c r="D1581" s="241" t="s">
        <v>178</v>
      </c>
      <c r="E1581" s="248" t="s">
        <v>1</v>
      </c>
      <c r="F1581" s="249" t="s">
        <v>2484</v>
      </c>
      <c r="G1581" s="247"/>
      <c r="H1581" s="248" t="s">
        <v>1</v>
      </c>
      <c r="I1581" s="250"/>
      <c r="J1581" s="247"/>
      <c r="K1581" s="247"/>
      <c r="L1581" s="251"/>
      <c r="M1581" s="252"/>
      <c r="N1581" s="253"/>
      <c r="O1581" s="253"/>
      <c r="P1581" s="253"/>
      <c r="Q1581" s="253"/>
      <c r="R1581" s="253"/>
      <c r="S1581" s="253"/>
      <c r="T1581" s="254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55" t="s">
        <v>178</v>
      </c>
      <c r="AU1581" s="255" t="s">
        <v>85</v>
      </c>
      <c r="AV1581" s="13" t="s">
        <v>83</v>
      </c>
      <c r="AW1581" s="13" t="s">
        <v>32</v>
      </c>
      <c r="AX1581" s="13" t="s">
        <v>76</v>
      </c>
      <c r="AY1581" s="255" t="s">
        <v>168</v>
      </c>
    </row>
    <row r="1582" s="14" customFormat="1">
      <c r="A1582" s="14"/>
      <c r="B1582" s="256"/>
      <c r="C1582" s="257"/>
      <c r="D1582" s="241" t="s">
        <v>178</v>
      </c>
      <c r="E1582" s="258" t="s">
        <v>1</v>
      </c>
      <c r="F1582" s="259" t="s">
        <v>2485</v>
      </c>
      <c r="G1582" s="257"/>
      <c r="H1582" s="260">
        <v>11.699999999999999</v>
      </c>
      <c r="I1582" s="261"/>
      <c r="J1582" s="257"/>
      <c r="K1582" s="257"/>
      <c r="L1582" s="262"/>
      <c r="M1582" s="263"/>
      <c r="N1582" s="264"/>
      <c r="O1582" s="264"/>
      <c r="P1582" s="264"/>
      <c r="Q1582" s="264"/>
      <c r="R1582" s="264"/>
      <c r="S1582" s="264"/>
      <c r="T1582" s="265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66" t="s">
        <v>178</v>
      </c>
      <c r="AU1582" s="266" t="s">
        <v>85</v>
      </c>
      <c r="AV1582" s="14" t="s">
        <v>85</v>
      </c>
      <c r="AW1582" s="14" t="s">
        <v>32</v>
      </c>
      <c r="AX1582" s="14" t="s">
        <v>76</v>
      </c>
      <c r="AY1582" s="266" t="s">
        <v>168</v>
      </c>
    </row>
    <row r="1583" s="15" customFormat="1">
      <c r="A1583" s="15"/>
      <c r="B1583" s="267"/>
      <c r="C1583" s="268"/>
      <c r="D1583" s="241" t="s">
        <v>178</v>
      </c>
      <c r="E1583" s="269" t="s">
        <v>1</v>
      </c>
      <c r="F1583" s="270" t="s">
        <v>183</v>
      </c>
      <c r="G1583" s="268"/>
      <c r="H1583" s="271">
        <v>11.699999999999999</v>
      </c>
      <c r="I1583" s="272"/>
      <c r="J1583" s="268"/>
      <c r="K1583" s="268"/>
      <c r="L1583" s="273"/>
      <c r="M1583" s="274"/>
      <c r="N1583" s="275"/>
      <c r="O1583" s="275"/>
      <c r="P1583" s="275"/>
      <c r="Q1583" s="275"/>
      <c r="R1583" s="275"/>
      <c r="S1583" s="275"/>
      <c r="T1583" s="276"/>
      <c r="U1583" s="15"/>
      <c r="V1583" s="15"/>
      <c r="W1583" s="15"/>
      <c r="X1583" s="15"/>
      <c r="Y1583" s="15"/>
      <c r="Z1583" s="15"/>
      <c r="AA1583" s="15"/>
      <c r="AB1583" s="15"/>
      <c r="AC1583" s="15"/>
      <c r="AD1583" s="15"/>
      <c r="AE1583" s="15"/>
      <c r="AT1583" s="277" t="s">
        <v>178</v>
      </c>
      <c r="AU1583" s="277" t="s">
        <v>85</v>
      </c>
      <c r="AV1583" s="15" t="s">
        <v>174</v>
      </c>
      <c r="AW1583" s="15" t="s">
        <v>32</v>
      </c>
      <c r="AX1583" s="15" t="s">
        <v>83</v>
      </c>
      <c r="AY1583" s="277" t="s">
        <v>168</v>
      </c>
    </row>
    <row r="1584" s="2" customFormat="1" ht="24.15" customHeight="1">
      <c r="A1584" s="39"/>
      <c r="B1584" s="40"/>
      <c r="C1584" s="228" t="s">
        <v>2510</v>
      </c>
      <c r="D1584" s="228" t="s">
        <v>170</v>
      </c>
      <c r="E1584" s="229" t="s">
        <v>2511</v>
      </c>
      <c r="F1584" s="230" t="s">
        <v>2512</v>
      </c>
      <c r="G1584" s="231" t="s">
        <v>114</v>
      </c>
      <c r="H1584" s="232">
        <v>6.6829999999999998</v>
      </c>
      <c r="I1584" s="233"/>
      <c r="J1584" s="234">
        <f>ROUND(I1584*H1584,2)</f>
        <v>0</v>
      </c>
      <c r="K1584" s="230" t="s">
        <v>173</v>
      </c>
      <c r="L1584" s="45"/>
      <c r="M1584" s="235" t="s">
        <v>1</v>
      </c>
      <c r="N1584" s="236" t="s">
        <v>41</v>
      </c>
      <c r="O1584" s="92"/>
      <c r="P1584" s="237">
        <f>O1584*H1584</f>
        <v>0</v>
      </c>
      <c r="Q1584" s="237">
        <v>0.0043200000000000001</v>
      </c>
      <c r="R1584" s="237">
        <f>Q1584*H1584</f>
        <v>0.02887056</v>
      </c>
      <c r="S1584" s="237">
        <v>0</v>
      </c>
      <c r="T1584" s="238">
        <f>S1584*H1584</f>
        <v>0</v>
      </c>
      <c r="U1584" s="39"/>
      <c r="V1584" s="39"/>
      <c r="W1584" s="39"/>
      <c r="X1584" s="39"/>
      <c r="Y1584" s="39"/>
      <c r="Z1584" s="39"/>
      <c r="AA1584" s="39"/>
      <c r="AB1584" s="39"/>
      <c r="AC1584" s="39"/>
      <c r="AD1584" s="39"/>
      <c r="AE1584" s="39"/>
      <c r="AR1584" s="239" t="s">
        <v>298</v>
      </c>
      <c r="AT1584" s="239" t="s">
        <v>170</v>
      </c>
      <c r="AU1584" s="239" t="s">
        <v>85</v>
      </c>
      <c r="AY1584" s="18" t="s">
        <v>168</v>
      </c>
      <c r="BE1584" s="240">
        <f>IF(N1584="základní",J1584,0)</f>
        <v>0</v>
      </c>
      <c r="BF1584" s="240">
        <f>IF(N1584="snížená",J1584,0)</f>
        <v>0</v>
      </c>
      <c r="BG1584" s="240">
        <f>IF(N1584="zákl. přenesená",J1584,0)</f>
        <v>0</v>
      </c>
      <c r="BH1584" s="240">
        <f>IF(N1584="sníž. přenesená",J1584,0)</f>
        <v>0</v>
      </c>
      <c r="BI1584" s="240">
        <f>IF(N1584="nulová",J1584,0)</f>
        <v>0</v>
      </c>
      <c r="BJ1584" s="18" t="s">
        <v>83</v>
      </c>
      <c r="BK1584" s="240">
        <f>ROUND(I1584*H1584,2)</f>
        <v>0</v>
      </c>
      <c r="BL1584" s="18" t="s">
        <v>298</v>
      </c>
      <c r="BM1584" s="239" t="s">
        <v>2513</v>
      </c>
    </row>
    <row r="1585" s="2" customFormat="1">
      <c r="A1585" s="39"/>
      <c r="B1585" s="40"/>
      <c r="C1585" s="41"/>
      <c r="D1585" s="241" t="s">
        <v>176</v>
      </c>
      <c r="E1585" s="41"/>
      <c r="F1585" s="242" t="s">
        <v>2514</v>
      </c>
      <c r="G1585" s="41"/>
      <c r="H1585" s="41"/>
      <c r="I1585" s="243"/>
      <c r="J1585" s="41"/>
      <c r="K1585" s="41"/>
      <c r="L1585" s="45"/>
      <c r="M1585" s="244"/>
      <c r="N1585" s="245"/>
      <c r="O1585" s="92"/>
      <c r="P1585" s="92"/>
      <c r="Q1585" s="92"/>
      <c r="R1585" s="92"/>
      <c r="S1585" s="92"/>
      <c r="T1585" s="93"/>
      <c r="U1585" s="39"/>
      <c r="V1585" s="39"/>
      <c r="W1585" s="39"/>
      <c r="X1585" s="39"/>
      <c r="Y1585" s="39"/>
      <c r="Z1585" s="39"/>
      <c r="AA1585" s="39"/>
      <c r="AB1585" s="39"/>
      <c r="AC1585" s="39"/>
      <c r="AD1585" s="39"/>
      <c r="AE1585" s="39"/>
      <c r="AT1585" s="18" t="s">
        <v>176</v>
      </c>
      <c r="AU1585" s="18" t="s">
        <v>85</v>
      </c>
    </row>
    <row r="1586" s="13" customFormat="1">
      <c r="A1586" s="13"/>
      <c r="B1586" s="246"/>
      <c r="C1586" s="247"/>
      <c r="D1586" s="241" t="s">
        <v>178</v>
      </c>
      <c r="E1586" s="248" t="s">
        <v>1</v>
      </c>
      <c r="F1586" s="249" t="s">
        <v>2503</v>
      </c>
      <c r="G1586" s="247"/>
      <c r="H1586" s="248" t="s">
        <v>1</v>
      </c>
      <c r="I1586" s="250"/>
      <c r="J1586" s="247"/>
      <c r="K1586" s="247"/>
      <c r="L1586" s="251"/>
      <c r="M1586" s="252"/>
      <c r="N1586" s="253"/>
      <c r="O1586" s="253"/>
      <c r="P1586" s="253"/>
      <c r="Q1586" s="253"/>
      <c r="R1586" s="253"/>
      <c r="S1586" s="253"/>
      <c r="T1586" s="254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T1586" s="255" t="s">
        <v>178</v>
      </c>
      <c r="AU1586" s="255" t="s">
        <v>85</v>
      </c>
      <c r="AV1586" s="13" t="s">
        <v>83</v>
      </c>
      <c r="AW1586" s="13" t="s">
        <v>32</v>
      </c>
      <c r="AX1586" s="13" t="s">
        <v>76</v>
      </c>
      <c r="AY1586" s="255" t="s">
        <v>168</v>
      </c>
    </row>
    <row r="1587" s="13" customFormat="1">
      <c r="A1587" s="13"/>
      <c r="B1587" s="246"/>
      <c r="C1587" s="247"/>
      <c r="D1587" s="241" t="s">
        <v>178</v>
      </c>
      <c r="E1587" s="248" t="s">
        <v>1</v>
      </c>
      <c r="F1587" s="249" t="s">
        <v>2491</v>
      </c>
      <c r="G1587" s="247"/>
      <c r="H1587" s="248" t="s">
        <v>1</v>
      </c>
      <c r="I1587" s="250"/>
      <c r="J1587" s="247"/>
      <c r="K1587" s="247"/>
      <c r="L1587" s="251"/>
      <c r="M1587" s="252"/>
      <c r="N1587" s="253"/>
      <c r="O1587" s="253"/>
      <c r="P1587" s="253"/>
      <c r="Q1587" s="253"/>
      <c r="R1587" s="253"/>
      <c r="S1587" s="253"/>
      <c r="T1587" s="254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255" t="s">
        <v>178</v>
      </c>
      <c r="AU1587" s="255" t="s">
        <v>85</v>
      </c>
      <c r="AV1587" s="13" t="s">
        <v>83</v>
      </c>
      <c r="AW1587" s="13" t="s">
        <v>32</v>
      </c>
      <c r="AX1587" s="13" t="s">
        <v>76</v>
      </c>
      <c r="AY1587" s="255" t="s">
        <v>168</v>
      </c>
    </row>
    <row r="1588" s="14" customFormat="1">
      <c r="A1588" s="14"/>
      <c r="B1588" s="256"/>
      <c r="C1588" s="257"/>
      <c r="D1588" s="241" t="s">
        <v>178</v>
      </c>
      <c r="E1588" s="258" t="s">
        <v>1</v>
      </c>
      <c r="F1588" s="259" t="s">
        <v>2492</v>
      </c>
      <c r="G1588" s="257"/>
      <c r="H1588" s="260">
        <v>6.6829999999999998</v>
      </c>
      <c r="I1588" s="261"/>
      <c r="J1588" s="257"/>
      <c r="K1588" s="257"/>
      <c r="L1588" s="262"/>
      <c r="M1588" s="263"/>
      <c r="N1588" s="264"/>
      <c r="O1588" s="264"/>
      <c r="P1588" s="264"/>
      <c r="Q1588" s="264"/>
      <c r="R1588" s="264"/>
      <c r="S1588" s="264"/>
      <c r="T1588" s="265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T1588" s="266" t="s">
        <v>178</v>
      </c>
      <c r="AU1588" s="266" t="s">
        <v>85</v>
      </c>
      <c r="AV1588" s="14" t="s">
        <v>85</v>
      </c>
      <c r="AW1588" s="14" t="s">
        <v>32</v>
      </c>
      <c r="AX1588" s="14" t="s">
        <v>76</v>
      </c>
      <c r="AY1588" s="266" t="s">
        <v>168</v>
      </c>
    </row>
    <row r="1589" s="15" customFormat="1">
      <c r="A1589" s="15"/>
      <c r="B1589" s="267"/>
      <c r="C1589" s="268"/>
      <c r="D1589" s="241" t="s">
        <v>178</v>
      </c>
      <c r="E1589" s="269" t="s">
        <v>1</v>
      </c>
      <c r="F1589" s="270" t="s">
        <v>183</v>
      </c>
      <c r="G1589" s="268"/>
      <c r="H1589" s="271">
        <v>6.6829999999999998</v>
      </c>
      <c r="I1589" s="272"/>
      <c r="J1589" s="268"/>
      <c r="K1589" s="268"/>
      <c r="L1589" s="273"/>
      <c r="M1589" s="274"/>
      <c r="N1589" s="275"/>
      <c r="O1589" s="275"/>
      <c r="P1589" s="275"/>
      <c r="Q1589" s="275"/>
      <c r="R1589" s="275"/>
      <c r="S1589" s="275"/>
      <c r="T1589" s="276"/>
      <c r="U1589" s="15"/>
      <c r="V1589" s="15"/>
      <c r="W1589" s="15"/>
      <c r="X1589" s="15"/>
      <c r="Y1589" s="15"/>
      <c r="Z1589" s="15"/>
      <c r="AA1589" s="15"/>
      <c r="AB1589" s="15"/>
      <c r="AC1589" s="15"/>
      <c r="AD1589" s="15"/>
      <c r="AE1589" s="15"/>
      <c r="AT1589" s="277" t="s">
        <v>178</v>
      </c>
      <c r="AU1589" s="277" t="s">
        <v>85</v>
      </c>
      <c r="AV1589" s="15" t="s">
        <v>174</v>
      </c>
      <c r="AW1589" s="15" t="s">
        <v>32</v>
      </c>
      <c r="AX1589" s="15" t="s">
        <v>83</v>
      </c>
      <c r="AY1589" s="277" t="s">
        <v>168</v>
      </c>
    </row>
    <row r="1590" s="2" customFormat="1" ht="16.5" customHeight="1">
      <c r="A1590" s="39"/>
      <c r="B1590" s="40"/>
      <c r="C1590" s="228" t="s">
        <v>2515</v>
      </c>
      <c r="D1590" s="228" t="s">
        <v>170</v>
      </c>
      <c r="E1590" s="229" t="s">
        <v>2516</v>
      </c>
      <c r="F1590" s="230" t="s">
        <v>2517</v>
      </c>
      <c r="G1590" s="231" t="s">
        <v>114</v>
      </c>
      <c r="H1590" s="232">
        <v>266.38</v>
      </c>
      <c r="I1590" s="233"/>
      <c r="J1590" s="234">
        <f>ROUND(I1590*H1590,2)</f>
        <v>0</v>
      </c>
      <c r="K1590" s="230" t="s">
        <v>173</v>
      </c>
      <c r="L1590" s="45"/>
      <c r="M1590" s="235" t="s">
        <v>1</v>
      </c>
      <c r="N1590" s="236" t="s">
        <v>41</v>
      </c>
      <c r="O1590" s="92"/>
      <c r="P1590" s="237">
        <f>O1590*H1590</f>
        <v>0</v>
      </c>
      <c r="Q1590" s="237">
        <v>0.00029999999999999997</v>
      </c>
      <c r="R1590" s="237">
        <f>Q1590*H1590</f>
        <v>0.079913999999999985</v>
      </c>
      <c r="S1590" s="237">
        <v>0</v>
      </c>
      <c r="T1590" s="238">
        <f>S1590*H1590</f>
        <v>0</v>
      </c>
      <c r="U1590" s="39"/>
      <c r="V1590" s="39"/>
      <c r="W1590" s="39"/>
      <c r="X1590" s="39"/>
      <c r="Y1590" s="39"/>
      <c r="Z1590" s="39"/>
      <c r="AA1590" s="39"/>
      <c r="AB1590" s="39"/>
      <c r="AC1590" s="39"/>
      <c r="AD1590" s="39"/>
      <c r="AE1590" s="39"/>
      <c r="AR1590" s="239" t="s">
        <v>298</v>
      </c>
      <c r="AT1590" s="239" t="s">
        <v>170</v>
      </c>
      <c r="AU1590" s="239" t="s">
        <v>85</v>
      </c>
      <c r="AY1590" s="18" t="s">
        <v>168</v>
      </c>
      <c r="BE1590" s="240">
        <f>IF(N1590="základní",J1590,0)</f>
        <v>0</v>
      </c>
      <c r="BF1590" s="240">
        <f>IF(N1590="snížená",J1590,0)</f>
        <v>0</v>
      </c>
      <c r="BG1590" s="240">
        <f>IF(N1590="zákl. přenesená",J1590,0)</f>
        <v>0</v>
      </c>
      <c r="BH1590" s="240">
        <f>IF(N1590="sníž. přenesená",J1590,0)</f>
        <v>0</v>
      </c>
      <c r="BI1590" s="240">
        <f>IF(N1590="nulová",J1590,0)</f>
        <v>0</v>
      </c>
      <c r="BJ1590" s="18" t="s">
        <v>83</v>
      </c>
      <c r="BK1590" s="240">
        <f>ROUND(I1590*H1590,2)</f>
        <v>0</v>
      </c>
      <c r="BL1590" s="18" t="s">
        <v>298</v>
      </c>
      <c r="BM1590" s="239" t="s">
        <v>2518</v>
      </c>
    </row>
    <row r="1591" s="2" customFormat="1">
      <c r="A1591" s="39"/>
      <c r="B1591" s="40"/>
      <c r="C1591" s="41"/>
      <c r="D1591" s="241" t="s">
        <v>176</v>
      </c>
      <c r="E1591" s="41"/>
      <c r="F1591" s="242" t="s">
        <v>2519</v>
      </c>
      <c r="G1591" s="41"/>
      <c r="H1591" s="41"/>
      <c r="I1591" s="243"/>
      <c r="J1591" s="41"/>
      <c r="K1591" s="41"/>
      <c r="L1591" s="45"/>
      <c r="M1591" s="244"/>
      <c r="N1591" s="245"/>
      <c r="O1591" s="92"/>
      <c r="P1591" s="92"/>
      <c r="Q1591" s="92"/>
      <c r="R1591" s="92"/>
      <c r="S1591" s="92"/>
      <c r="T1591" s="93"/>
      <c r="U1591" s="39"/>
      <c r="V1591" s="39"/>
      <c r="W1591" s="39"/>
      <c r="X1591" s="39"/>
      <c r="Y1591" s="39"/>
      <c r="Z1591" s="39"/>
      <c r="AA1591" s="39"/>
      <c r="AB1591" s="39"/>
      <c r="AC1591" s="39"/>
      <c r="AD1591" s="39"/>
      <c r="AE1591" s="39"/>
      <c r="AT1591" s="18" t="s">
        <v>176</v>
      </c>
      <c r="AU1591" s="18" t="s">
        <v>85</v>
      </c>
    </row>
    <row r="1592" s="14" customFormat="1">
      <c r="A1592" s="14"/>
      <c r="B1592" s="256"/>
      <c r="C1592" s="257"/>
      <c r="D1592" s="241" t="s">
        <v>178</v>
      </c>
      <c r="E1592" s="258" t="s">
        <v>1</v>
      </c>
      <c r="F1592" s="259" t="s">
        <v>1949</v>
      </c>
      <c r="G1592" s="257"/>
      <c r="H1592" s="260">
        <v>13.800000000000001</v>
      </c>
      <c r="I1592" s="261"/>
      <c r="J1592" s="257"/>
      <c r="K1592" s="257"/>
      <c r="L1592" s="262"/>
      <c r="M1592" s="263"/>
      <c r="N1592" s="264"/>
      <c r="O1592" s="264"/>
      <c r="P1592" s="264"/>
      <c r="Q1592" s="264"/>
      <c r="R1592" s="264"/>
      <c r="S1592" s="264"/>
      <c r="T1592" s="265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T1592" s="266" t="s">
        <v>178</v>
      </c>
      <c r="AU1592" s="266" t="s">
        <v>85</v>
      </c>
      <c r="AV1592" s="14" t="s">
        <v>85</v>
      </c>
      <c r="AW1592" s="14" t="s">
        <v>32</v>
      </c>
      <c r="AX1592" s="14" t="s">
        <v>76</v>
      </c>
      <c r="AY1592" s="266" t="s">
        <v>168</v>
      </c>
    </row>
    <row r="1593" s="14" customFormat="1">
      <c r="A1593" s="14"/>
      <c r="B1593" s="256"/>
      <c r="C1593" s="257"/>
      <c r="D1593" s="241" t="s">
        <v>178</v>
      </c>
      <c r="E1593" s="258" t="s">
        <v>1</v>
      </c>
      <c r="F1593" s="259" t="s">
        <v>576</v>
      </c>
      <c r="G1593" s="257"/>
      <c r="H1593" s="260">
        <v>10.119999999999999</v>
      </c>
      <c r="I1593" s="261"/>
      <c r="J1593" s="257"/>
      <c r="K1593" s="257"/>
      <c r="L1593" s="262"/>
      <c r="M1593" s="263"/>
      <c r="N1593" s="264"/>
      <c r="O1593" s="264"/>
      <c r="P1593" s="264"/>
      <c r="Q1593" s="264"/>
      <c r="R1593" s="264"/>
      <c r="S1593" s="264"/>
      <c r="T1593" s="265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T1593" s="266" t="s">
        <v>178</v>
      </c>
      <c r="AU1593" s="266" t="s">
        <v>85</v>
      </c>
      <c r="AV1593" s="14" t="s">
        <v>85</v>
      </c>
      <c r="AW1593" s="14" t="s">
        <v>32</v>
      </c>
      <c r="AX1593" s="14" t="s">
        <v>76</v>
      </c>
      <c r="AY1593" s="266" t="s">
        <v>168</v>
      </c>
    </row>
    <row r="1594" s="14" customFormat="1">
      <c r="A1594" s="14"/>
      <c r="B1594" s="256"/>
      <c r="C1594" s="257"/>
      <c r="D1594" s="241" t="s">
        <v>178</v>
      </c>
      <c r="E1594" s="258" t="s">
        <v>1</v>
      </c>
      <c r="F1594" s="259" t="s">
        <v>581</v>
      </c>
      <c r="G1594" s="257"/>
      <c r="H1594" s="260">
        <v>17</v>
      </c>
      <c r="I1594" s="261"/>
      <c r="J1594" s="257"/>
      <c r="K1594" s="257"/>
      <c r="L1594" s="262"/>
      <c r="M1594" s="263"/>
      <c r="N1594" s="264"/>
      <c r="O1594" s="264"/>
      <c r="P1594" s="264"/>
      <c r="Q1594" s="264"/>
      <c r="R1594" s="264"/>
      <c r="S1594" s="264"/>
      <c r="T1594" s="265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66" t="s">
        <v>178</v>
      </c>
      <c r="AU1594" s="266" t="s">
        <v>85</v>
      </c>
      <c r="AV1594" s="14" t="s">
        <v>85</v>
      </c>
      <c r="AW1594" s="14" t="s">
        <v>32</v>
      </c>
      <c r="AX1594" s="14" t="s">
        <v>76</v>
      </c>
      <c r="AY1594" s="266" t="s">
        <v>168</v>
      </c>
    </row>
    <row r="1595" s="14" customFormat="1">
      <c r="A1595" s="14"/>
      <c r="B1595" s="256"/>
      <c r="C1595" s="257"/>
      <c r="D1595" s="241" t="s">
        <v>178</v>
      </c>
      <c r="E1595" s="258" t="s">
        <v>1</v>
      </c>
      <c r="F1595" s="259" t="s">
        <v>582</v>
      </c>
      <c r="G1595" s="257"/>
      <c r="H1595" s="260">
        <v>20.489999999999998</v>
      </c>
      <c r="I1595" s="261"/>
      <c r="J1595" s="257"/>
      <c r="K1595" s="257"/>
      <c r="L1595" s="262"/>
      <c r="M1595" s="263"/>
      <c r="N1595" s="264"/>
      <c r="O1595" s="264"/>
      <c r="P1595" s="264"/>
      <c r="Q1595" s="264"/>
      <c r="R1595" s="264"/>
      <c r="S1595" s="264"/>
      <c r="T1595" s="265"/>
      <c r="U1595" s="14"/>
      <c r="V1595" s="14"/>
      <c r="W1595" s="14"/>
      <c r="X1595" s="14"/>
      <c r="Y1595" s="14"/>
      <c r="Z1595" s="14"/>
      <c r="AA1595" s="14"/>
      <c r="AB1595" s="14"/>
      <c r="AC1595" s="14"/>
      <c r="AD1595" s="14"/>
      <c r="AE1595" s="14"/>
      <c r="AT1595" s="266" t="s">
        <v>178</v>
      </c>
      <c r="AU1595" s="266" t="s">
        <v>85</v>
      </c>
      <c r="AV1595" s="14" t="s">
        <v>85</v>
      </c>
      <c r="AW1595" s="14" t="s">
        <v>32</v>
      </c>
      <c r="AX1595" s="14" t="s">
        <v>76</v>
      </c>
      <c r="AY1595" s="266" t="s">
        <v>168</v>
      </c>
    </row>
    <row r="1596" s="14" customFormat="1">
      <c r="A1596" s="14"/>
      <c r="B1596" s="256"/>
      <c r="C1596" s="257"/>
      <c r="D1596" s="241" t="s">
        <v>178</v>
      </c>
      <c r="E1596" s="258" t="s">
        <v>1</v>
      </c>
      <c r="F1596" s="259" t="s">
        <v>1952</v>
      </c>
      <c r="G1596" s="257"/>
      <c r="H1596" s="260">
        <v>7.3499999999999996</v>
      </c>
      <c r="I1596" s="261"/>
      <c r="J1596" s="257"/>
      <c r="K1596" s="257"/>
      <c r="L1596" s="262"/>
      <c r="M1596" s="263"/>
      <c r="N1596" s="264"/>
      <c r="O1596" s="264"/>
      <c r="P1596" s="264"/>
      <c r="Q1596" s="264"/>
      <c r="R1596" s="264"/>
      <c r="S1596" s="264"/>
      <c r="T1596" s="265"/>
      <c r="U1596" s="14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T1596" s="266" t="s">
        <v>178</v>
      </c>
      <c r="AU1596" s="266" t="s">
        <v>85</v>
      </c>
      <c r="AV1596" s="14" t="s">
        <v>85</v>
      </c>
      <c r="AW1596" s="14" t="s">
        <v>32</v>
      </c>
      <c r="AX1596" s="14" t="s">
        <v>76</v>
      </c>
      <c r="AY1596" s="266" t="s">
        <v>168</v>
      </c>
    </row>
    <row r="1597" s="14" customFormat="1">
      <c r="A1597" s="14"/>
      <c r="B1597" s="256"/>
      <c r="C1597" s="257"/>
      <c r="D1597" s="241" t="s">
        <v>178</v>
      </c>
      <c r="E1597" s="258" t="s">
        <v>1</v>
      </c>
      <c r="F1597" s="259" t="s">
        <v>1954</v>
      </c>
      <c r="G1597" s="257"/>
      <c r="H1597" s="260">
        <v>53.600000000000001</v>
      </c>
      <c r="I1597" s="261"/>
      <c r="J1597" s="257"/>
      <c r="K1597" s="257"/>
      <c r="L1597" s="262"/>
      <c r="M1597" s="263"/>
      <c r="N1597" s="264"/>
      <c r="O1597" s="264"/>
      <c r="P1597" s="264"/>
      <c r="Q1597" s="264"/>
      <c r="R1597" s="264"/>
      <c r="S1597" s="264"/>
      <c r="T1597" s="265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T1597" s="266" t="s">
        <v>178</v>
      </c>
      <c r="AU1597" s="266" t="s">
        <v>85</v>
      </c>
      <c r="AV1597" s="14" t="s">
        <v>85</v>
      </c>
      <c r="AW1597" s="14" t="s">
        <v>32</v>
      </c>
      <c r="AX1597" s="14" t="s">
        <v>76</v>
      </c>
      <c r="AY1597" s="266" t="s">
        <v>168</v>
      </c>
    </row>
    <row r="1598" s="14" customFormat="1">
      <c r="A1598" s="14"/>
      <c r="B1598" s="256"/>
      <c r="C1598" s="257"/>
      <c r="D1598" s="241" t="s">
        <v>178</v>
      </c>
      <c r="E1598" s="258" t="s">
        <v>1</v>
      </c>
      <c r="F1598" s="259" t="s">
        <v>1955</v>
      </c>
      <c r="G1598" s="257"/>
      <c r="H1598" s="260">
        <v>36.520000000000003</v>
      </c>
      <c r="I1598" s="261"/>
      <c r="J1598" s="257"/>
      <c r="K1598" s="257"/>
      <c r="L1598" s="262"/>
      <c r="M1598" s="263"/>
      <c r="N1598" s="264"/>
      <c r="O1598" s="264"/>
      <c r="P1598" s="264"/>
      <c r="Q1598" s="264"/>
      <c r="R1598" s="264"/>
      <c r="S1598" s="264"/>
      <c r="T1598" s="265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T1598" s="266" t="s">
        <v>178</v>
      </c>
      <c r="AU1598" s="266" t="s">
        <v>85</v>
      </c>
      <c r="AV1598" s="14" t="s">
        <v>85</v>
      </c>
      <c r="AW1598" s="14" t="s">
        <v>32</v>
      </c>
      <c r="AX1598" s="14" t="s">
        <v>76</v>
      </c>
      <c r="AY1598" s="266" t="s">
        <v>168</v>
      </c>
    </row>
    <row r="1599" s="14" customFormat="1">
      <c r="A1599" s="14"/>
      <c r="B1599" s="256"/>
      <c r="C1599" s="257"/>
      <c r="D1599" s="241" t="s">
        <v>178</v>
      </c>
      <c r="E1599" s="258" t="s">
        <v>1</v>
      </c>
      <c r="F1599" s="259" t="s">
        <v>1956</v>
      </c>
      <c r="G1599" s="257"/>
      <c r="H1599" s="260">
        <v>21.920000000000002</v>
      </c>
      <c r="I1599" s="261"/>
      <c r="J1599" s="257"/>
      <c r="K1599" s="257"/>
      <c r="L1599" s="262"/>
      <c r="M1599" s="263"/>
      <c r="N1599" s="264"/>
      <c r="O1599" s="264"/>
      <c r="P1599" s="264"/>
      <c r="Q1599" s="264"/>
      <c r="R1599" s="264"/>
      <c r="S1599" s="264"/>
      <c r="T1599" s="265"/>
      <c r="U1599" s="14"/>
      <c r="V1599" s="14"/>
      <c r="W1599" s="14"/>
      <c r="X1599" s="14"/>
      <c r="Y1599" s="14"/>
      <c r="Z1599" s="14"/>
      <c r="AA1599" s="14"/>
      <c r="AB1599" s="14"/>
      <c r="AC1599" s="14"/>
      <c r="AD1599" s="14"/>
      <c r="AE1599" s="14"/>
      <c r="AT1599" s="266" t="s">
        <v>178</v>
      </c>
      <c r="AU1599" s="266" t="s">
        <v>85</v>
      </c>
      <c r="AV1599" s="14" t="s">
        <v>85</v>
      </c>
      <c r="AW1599" s="14" t="s">
        <v>32</v>
      </c>
      <c r="AX1599" s="14" t="s">
        <v>76</v>
      </c>
      <c r="AY1599" s="266" t="s">
        <v>168</v>
      </c>
    </row>
    <row r="1600" s="14" customFormat="1">
      <c r="A1600" s="14"/>
      <c r="B1600" s="256"/>
      <c r="C1600" s="257"/>
      <c r="D1600" s="241" t="s">
        <v>178</v>
      </c>
      <c r="E1600" s="258" t="s">
        <v>1</v>
      </c>
      <c r="F1600" s="259" t="s">
        <v>1957</v>
      </c>
      <c r="G1600" s="257"/>
      <c r="H1600" s="260">
        <v>30.960000000000001</v>
      </c>
      <c r="I1600" s="261"/>
      <c r="J1600" s="257"/>
      <c r="K1600" s="257"/>
      <c r="L1600" s="262"/>
      <c r="M1600" s="263"/>
      <c r="N1600" s="264"/>
      <c r="O1600" s="264"/>
      <c r="P1600" s="264"/>
      <c r="Q1600" s="264"/>
      <c r="R1600" s="264"/>
      <c r="S1600" s="264"/>
      <c r="T1600" s="265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66" t="s">
        <v>178</v>
      </c>
      <c r="AU1600" s="266" t="s">
        <v>85</v>
      </c>
      <c r="AV1600" s="14" t="s">
        <v>85</v>
      </c>
      <c r="AW1600" s="14" t="s">
        <v>32</v>
      </c>
      <c r="AX1600" s="14" t="s">
        <v>76</v>
      </c>
      <c r="AY1600" s="266" t="s">
        <v>168</v>
      </c>
    </row>
    <row r="1601" s="14" customFormat="1">
      <c r="A1601" s="14"/>
      <c r="B1601" s="256"/>
      <c r="C1601" s="257"/>
      <c r="D1601" s="241" t="s">
        <v>178</v>
      </c>
      <c r="E1601" s="258" t="s">
        <v>1</v>
      </c>
      <c r="F1601" s="259" t="s">
        <v>1958</v>
      </c>
      <c r="G1601" s="257"/>
      <c r="H1601" s="260">
        <v>21.719999999999999</v>
      </c>
      <c r="I1601" s="261"/>
      <c r="J1601" s="257"/>
      <c r="K1601" s="257"/>
      <c r="L1601" s="262"/>
      <c r="M1601" s="263"/>
      <c r="N1601" s="264"/>
      <c r="O1601" s="264"/>
      <c r="P1601" s="264"/>
      <c r="Q1601" s="264"/>
      <c r="R1601" s="264"/>
      <c r="S1601" s="264"/>
      <c r="T1601" s="265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T1601" s="266" t="s">
        <v>178</v>
      </c>
      <c r="AU1601" s="266" t="s">
        <v>85</v>
      </c>
      <c r="AV1601" s="14" t="s">
        <v>85</v>
      </c>
      <c r="AW1601" s="14" t="s">
        <v>32</v>
      </c>
      <c r="AX1601" s="14" t="s">
        <v>76</v>
      </c>
      <c r="AY1601" s="266" t="s">
        <v>168</v>
      </c>
    </row>
    <row r="1602" s="14" customFormat="1">
      <c r="A1602" s="14"/>
      <c r="B1602" s="256"/>
      <c r="C1602" s="257"/>
      <c r="D1602" s="241" t="s">
        <v>178</v>
      </c>
      <c r="E1602" s="258" t="s">
        <v>1</v>
      </c>
      <c r="F1602" s="259" t="s">
        <v>1959</v>
      </c>
      <c r="G1602" s="257"/>
      <c r="H1602" s="260">
        <v>27.02</v>
      </c>
      <c r="I1602" s="261"/>
      <c r="J1602" s="257"/>
      <c r="K1602" s="257"/>
      <c r="L1602" s="262"/>
      <c r="M1602" s="263"/>
      <c r="N1602" s="264"/>
      <c r="O1602" s="264"/>
      <c r="P1602" s="264"/>
      <c r="Q1602" s="264"/>
      <c r="R1602" s="264"/>
      <c r="S1602" s="264"/>
      <c r="T1602" s="265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T1602" s="266" t="s">
        <v>178</v>
      </c>
      <c r="AU1602" s="266" t="s">
        <v>85</v>
      </c>
      <c r="AV1602" s="14" t="s">
        <v>85</v>
      </c>
      <c r="AW1602" s="14" t="s">
        <v>32</v>
      </c>
      <c r="AX1602" s="14" t="s">
        <v>76</v>
      </c>
      <c r="AY1602" s="266" t="s">
        <v>168</v>
      </c>
    </row>
    <row r="1603" s="14" customFormat="1">
      <c r="A1603" s="14"/>
      <c r="B1603" s="256"/>
      <c r="C1603" s="257"/>
      <c r="D1603" s="241" t="s">
        <v>178</v>
      </c>
      <c r="E1603" s="258" t="s">
        <v>1</v>
      </c>
      <c r="F1603" s="259" t="s">
        <v>1972</v>
      </c>
      <c r="G1603" s="257"/>
      <c r="H1603" s="260">
        <v>5.8799999999999999</v>
      </c>
      <c r="I1603" s="261"/>
      <c r="J1603" s="257"/>
      <c r="K1603" s="257"/>
      <c r="L1603" s="262"/>
      <c r="M1603" s="263"/>
      <c r="N1603" s="264"/>
      <c r="O1603" s="264"/>
      <c r="P1603" s="264"/>
      <c r="Q1603" s="264"/>
      <c r="R1603" s="264"/>
      <c r="S1603" s="264"/>
      <c r="T1603" s="265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T1603" s="266" t="s">
        <v>178</v>
      </c>
      <c r="AU1603" s="266" t="s">
        <v>85</v>
      </c>
      <c r="AV1603" s="14" t="s">
        <v>85</v>
      </c>
      <c r="AW1603" s="14" t="s">
        <v>32</v>
      </c>
      <c r="AX1603" s="14" t="s">
        <v>76</v>
      </c>
      <c r="AY1603" s="266" t="s">
        <v>168</v>
      </c>
    </row>
    <row r="1604" s="15" customFormat="1">
      <c r="A1604" s="15"/>
      <c r="B1604" s="267"/>
      <c r="C1604" s="268"/>
      <c r="D1604" s="241" t="s">
        <v>178</v>
      </c>
      <c r="E1604" s="269" t="s">
        <v>1</v>
      </c>
      <c r="F1604" s="270" t="s">
        <v>183</v>
      </c>
      <c r="G1604" s="268"/>
      <c r="H1604" s="271">
        <v>266.38</v>
      </c>
      <c r="I1604" s="272"/>
      <c r="J1604" s="268"/>
      <c r="K1604" s="268"/>
      <c r="L1604" s="273"/>
      <c r="M1604" s="274"/>
      <c r="N1604" s="275"/>
      <c r="O1604" s="275"/>
      <c r="P1604" s="275"/>
      <c r="Q1604" s="275"/>
      <c r="R1604" s="275"/>
      <c r="S1604" s="275"/>
      <c r="T1604" s="276"/>
      <c r="U1604" s="15"/>
      <c r="V1604" s="15"/>
      <c r="W1604" s="15"/>
      <c r="X1604" s="15"/>
      <c r="Y1604" s="15"/>
      <c r="Z1604" s="15"/>
      <c r="AA1604" s="15"/>
      <c r="AB1604" s="15"/>
      <c r="AC1604" s="15"/>
      <c r="AD1604" s="15"/>
      <c r="AE1604" s="15"/>
      <c r="AT1604" s="277" t="s">
        <v>178</v>
      </c>
      <c r="AU1604" s="277" t="s">
        <v>85</v>
      </c>
      <c r="AV1604" s="15" t="s">
        <v>174</v>
      </c>
      <c r="AW1604" s="15" t="s">
        <v>32</v>
      </c>
      <c r="AX1604" s="15" t="s">
        <v>83</v>
      </c>
      <c r="AY1604" s="277" t="s">
        <v>168</v>
      </c>
    </row>
    <row r="1605" s="2" customFormat="1" ht="16.5" customHeight="1">
      <c r="A1605" s="39"/>
      <c r="B1605" s="40"/>
      <c r="C1605" s="278" t="s">
        <v>2520</v>
      </c>
      <c r="D1605" s="278" t="s">
        <v>242</v>
      </c>
      <c r="E1605" s="279" t="s">
        <v>2521</v>
      </c>
      <c r="F1605" s="280" t="s">
        <v>2522</v>
      </c>
      <c r="G1605" s="281" t="s">
        <v>114</v>
      </c>
      <c r="H1605" s="282">
        <v>306.33699999999999</v>
      </c>
      <c r="I1605" s="283"/>
      <c r="J1605" s="284">
        <f>ROUND(I1605*H1605,2)</f>
        <v>0</v>
      </c>
      <c r="K1605" s="280" t="s">
        <v>195</v>
      </c>
      <c r="L1605" s="285"/>
      <c r="M1605" s="286" t="s">
        <v>1</v>
      </c>
      <c r="N1605" s="287" t="s">
        <v>41</v>
      </c>
      <c r="O1605" s="92"/>
      <c r="P1605" s="237">
        <f>O1605*H1605</f>
        <v>0</v>
      </c>
      <c r="Q1605" s="237">
        <v>0.0038800000000000002</v>
      </c>
      <c r="R1605" s="237">
        <f>Q1605*H1605</f>
        <v>1.18858756</v>
      </c>
      <c r="S1605" s="237">
        <v>0</v>
      </c>
      <c r="T1605" s="238">
        <f>S1605*H1605</f>
        <v>0</v>
      </c>
      <c r="U1605" s="39"/>
      <c r="V1605" s="39"/>
      <c r="W1605" s="39"/>
      <c r="X1605" s="39"/>
      <c r="Y1605" s="39"/>
      <c r="Z1605" s="39"/>
      <c r="AA1605" s="39"/>
      <c r="AB1605" s="39"/>
      <c r="AC1605" s="39"/>
      <c r="AD1605" s="39"/>
      <c r="AE1605" s="39"/>
      <c r="AR1605" s="239" t="s">
        <v>443</v>
      </c>
      <c r="AT1605" s="239" t="s">
        <v>242</v>
      </c>
      <c r="AU1605" s="239" t="s">
        <v>85</v>
      </c>
      <c r="AY1605" s="18" t="s">
        <v>168</v>
      </c>
      <c r="BE1605" s="240">
        <f>IF(N1605="základní",J1605,0)</f>
        <v>0</v>
      </c>
      <c r="BF1605" s="240">
        <f>IF(N1605="snížená",J1605,0)</f>
        <v>0</v>
      </c>
      <c r="BG1605" s="240">
        <f>IF(N1605="zákl. přenesená",J1605,0)</f>
        <v>0</v>
      </c>
      <c r="BH1605" s="240">
        <f>IF(N1605="sníž. přenesená",J1605,0)</f>
        <v>0</v>
      </c>
      <c r="BI1605" s="240">
        <f>IF(N1605="nulová",J1605,0)</f>
        <v>0</v>
      </c>
      <c r="BJ1605" s="18" t="s">
        <v>83</v>
      </c>
      <c r="BK1605" s="240">
        <f>ROUND(I1605*H1605,2)</f>
        <v>0</v>
      </c>
      <c r="BL1605" s="18" t="s">
        <v>298</v>
      </c>
      <c r="BM1605" s="239" t="s">
        <v>2523</v>
      </c>
    </row>
    <row r="1606" s="2" customFormat="1">
      <c r="A1606" s="39"/>
      <c r="B1606" s="40"/>
      <c r="C1606" s="41"/>
      <c r="D1606" s="241" t="s">
        <v>176</v>
      </c>
      <c r="E1606" s="41"/>
      <c r="F1606" s="242" t="s">
        <v>2524</v>
      </c>
      <c r="G1606" s="41"/>
      <c r="H1606" s="41"/>
      <c r="I1606" s="243"/>
      <c r="J1606" s="41"/>
      <c r="K1606" s="41"/>
      <c r="L1606" s="45"/>
      <c r="M1606" s="244"/>
      <c r="N1606" s="245"/>
      <c r="O1606" s="92"/>
      <c r="P1606" s="92"/>
      <c r="Q1606" s="92"/>
      <c r="R1606" s="92"/>
      <c r="S1606" s="92"/>
      <c r="T1606" s="93"/>
      <c r="U1606" s="39"/>
      <c r="V1606" s="39"/>
      <c r="W1606" s="39"/>
      <c r="X1606" s="39"/>
      <c r="Y1606" s="39"/>
      <c r="Z1606" s="39"/>
      <c r="AA1606" s="39"/>
      <c r="AB1606" s="39"/>
      <c r="AC1606" s="39"/>
      <c r="AD1606" s="39"/>
      <c r="AE1606" s="39"/>
      <c r="AT1606" s="18" t="s">
        <v>176</v>
      </c>
      <c r="AU1606" s="18" t="s">
        <v>85</v>
      </c>
    </row>
    <row r="1607" s="14" customFormat="1">
      <c r="A1607" s="14"/>
      <c r="B1607" s="256"/>
      <c r="C1607" s="257"/>
      <c r="D1607" s="241" t="s">
        <v>178</v>
      </c>
      <c r="E1607" s="257"/>
      <c r="F1607" s="259" t="s">
        <v>2525</v>
      </c>
      <c r="G1607" s="257"/>
      <c r="H1607" s="260">
        <v>306.33699999999999</v>
      </c>
      <c r="I1607" s="261"/>
      <c r="J1607" s="257"/>
      <c r="K1607" s="257"/>
      <c r="L1607" s="262"/>
      <c r="M1607" s="263"/>
      <c r="N1607" s="264"/>
      <c r="O1607" s="264"/>
      <c r="P1607" s="264"/>
      <c r="Q1607" s="264"/>
      <c r="R1607" s="264"/>
      <c r="S1607" s="264"/>
      <c r="T1607" s="265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T1607" s="266" t="s">
        <v>178</v>
      </c>
      <c r="AU1607" s="266" t="s">
        <v>85</v>
      </c>
      <c r="AV1607" s="14" t="s">
        <v>85</v>
      </c>
      <c r="AW1607" s="14" t="s">
        <v>4</v>
      </c>
      <c r="AX1607" s="14" t="s">
        <v>83</v>
      </c>
      <c r="AY1607" s="266" t="s">
        <v>168</v>
      </c>
    </row>
    <row r="1608" s="2" customFormat="1" ht="24.15" customHeight="1">
      <c r="A1608" s="39"/>
      <c r="B1608" s="40"/>
      <c r="C1608" s="228" t="s">
        <v>2526</v>
      </c>
      <c r="D1608" s="228" t="s">
        <v>170</v>
      </c>
      <c r="E1608" s="229" t="s">
        <v>2527</v>
      </c>
      <c r="F1608" s="230" t="s">
        <v>2528</v>
      </c>
      <c r="G1608" s="231" t="s">
        <v>114</v>
      </c>
      <c r="H1608" s="232">
        <v>2.04</v>
      </c>
      <c r="I1608" s="233"/>
      <c r="J1608" s="234">
        <f>ROUND(I1608*H1608,2)</f>
        <v>0</v>
      </c>
      <c r="K1608" s="230" t="s">
        <v>173</v>
      </c>
      <c r="L1608" s="45"/>
      <c r="M1608" s="235" t="s">
        <v>1</v>
      </c>
      <c r="N1608" s="236" t="s">
        <v>41</v>
      </c>
      <c r="O1608" s="92"/>
      <c r="P1608" s="237">
        <f>O1608*H1608</f>
        <v>0</v>
      </c>
      <c r="Q1608" s="237">
        <v>0.00040000000000000002</v>
      </c>
      <c r="R1608" s="237">
        <f>Q1608*H1608</f>
        <v>0.0008160000000000001</v>
      </c>
      <c r="S1608" s="237">
        <v>0</v>
      </c>
      <c r="T1608" s="238">
        <f>S1608*H1608</f>
        <v>0</v>
      </c>
      <c r="U1608" s="39"/>
      <c r="V1608" s="39"/>
      <c r="W1608" s="39"/>
      <c r="X1608" s="39"/>
      <c r="Y1608" s="39"/>
      <c r="Z1608" s="39"/>
      <c r="AA1608" s="39"/>
      <c r="AB1608" s="39"/>
      <c r="AC1608" s="39"/>
      <c r="AD1608" s="39"/>
      <c r="AE1608" s="39"/>
      <c r="AR1608" s="239" t="s">
        <v>298</v>
      </c>
      <c r="AT1608" s="239" t="s">
        <v>170</v>
      </c>
      <c r="AU1608" s="239" t="s">
        <v>85</v>
      </c>
      <c r="AY1608" s="18" t="s">
        <v>168</v>
      </c>
      <c r="BE1608" s="240">
        <f>IF(N1608="základní",J1608,0)</f>
        <v>0</v>
      </c>
      <c r="BF1608" s="240">
        <f>IF(N1608="snížená",J1608,0)</f>
        <v>0</v>
      </c>
      <c r="BG1608" s="240">
        <f>IF(N1608="zákl. přenesená",J1608,0)</f>
        <v>0</v>
      </c>
      <c r="BH1608" s="240">
        <f>IF(N1608="sníž. přenesená",J1608,0)</f>
        <v>0</v>
      </c>
      <c r="BI1608" s="240">
        <f>IF(N1608="nulová",J1608,0)</f>
        <v>0</v>
      </c>
      <c r="BJ1608" s="18" t="s">
        <v>83</v>
      </c>
      <c r="BK1608" s="240">
        <f>ROUND(I1608*H1608,2)</f>
        <v>0</v>
      </c>
      <c r="BL1608" s="18" t="s">
        <v>298</v>
      </c>
      <c r="BM1608" s="239" t="s">
        <v>2529</v>
      </c>
    </row>
    <row r="1609" s="2" customFormat="1">
      <c r="A1609" s="39"/>
      <c r="B1609" s="40"/>
      <c r="C1609" s="41"/>
      <c r="D1609" s="241" t="s">
        <v>176</v>
      </c>
      <c r="E1609" s="41"/>
      <c r="F1609" s="242" t="s">
        <v>2530</v>
      </c>
      <c r="G1609" s="41"/>
      <c r="H1609" s="41"/>
      <c r="I1609" s="243"/>
      <c r="J1609" s="41"/>
      <c r="K1609" s="41"/>
      <c r="L1609" s="45"/>
      <c r="M1609" s="244"/>
      <c r="N1609" s="245"/>
      <c r="O1609" s="92"/>
      <c r="P1609" s="92"/>
      <c r="Q1609" s="92"/>
      <c r="R1609" s="92"/>
      <c r="S1609" s="92"/>
      <c r="T1609" s="93"/>
      <c r="U1609" s="39"/>
      <c r="V1609" s="39"/>
      <c r="W1609" s="39"/>
      <c r="X1609" s="39"/>
      <c r="Y1609" s="39"/>
      <c r="Z1609" s="39"/>
      <c r="AA1609" s="39"/>
      <c r="AB1609" s="39"/>
      <c r="AC1609" s="39"/>
      <c r="AD1609" s="39"/>
      <c r="AE1609" s="39"/>
      <c r="AT1609" s="18" t="s">
        <v>176</v>
      </c>
      <c r="AU1609" s="18" t="s">
        <v>85</v>
      </c>
    </row>
    <row r="1610" s="14" customFormat="1">
      <c r="A1610" s="14"/>
      <c r="B1610" s="256"/>
      <c r="C1610" s="257"/>
      <c r="D1610" s="241" t="s">
        <v>178</v>
      </c>
      <c r="E1610" s="258" t="s">
        <v>1</v>
      </c>
      <c r="F1610" s="259" t="s">
        <v>1973</v>
      </c>
      <c r="G1610" s="257"/>
      <c r="H1610" s="260">
        <v>2.04</v>
      </c>
      <c r="I1610" s="261"/>
      <c r="J1610" s="257"/>
      <c r="K1610" s="257"/>
      <c r="L1610" s="262"/>
      <c r="M1610" s="263"/>
      <c r="N1610" s="264"/>
      <c r="O1610" s="264"/>
      <c r="P1610" s="264"/>
      <c r="Q1610" s="264"/>
      <c r="R1610" s="264"/>
      <c r="S1610" s="264"/>
      <c r="T1610" s="265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T1610" s="266" t="s">
        <v>178</v>
      </c>
      <c r="AU1610" s="266" t="s">
        <v>85</v>
      </c>
      <c r="AV1610" s="14" t="s">
        <v>85</v>
      </c>
      <c r="AW1610" s="14" t="s">
        <v>32</v>
      </c>
      <c r="AX1610" s="14" t="s">
        <v>76</v>
      </c>
      <c r="AY1610" s="266" t="s">
        <v>168</v>
      </c>
    </row>
    <row r="1611" s="15" customFormat="1">
      <c r="A1611" s="15"/>
      <c r="B1611" s="267"/>
      <c r="C1611" s="268"/>
      <c r="D1611" s="241" t="s">
        <v>178</v>
      </c>
      <c r="E1611" s="269" t="s">
        <v>1</v>
      </c>
      <c r="F1611" s="270" t="s">
        <v>183</v>
      </c>
      <c r="G1611" s="268"/>
      <c r="H1611" s="271">
        <v>2.04</v>
      </c>
      <c r="I1611" s="272"/>
      <c r="J1611" s="268"/>
      <c r="K1611" s="268"/>
      <c r="L1611" s="273"/>
      <c r="M1611" s="274"/>
      <c r="N1611" s="275"/>
      <c r="O1611" s="275"/>
      <c r="P1611" s="275"/>
      <c r="Q1611" s="275"/>
      <c r="R1611" s="275"/>
      <c r="S1611" s="275"/>
      <c r="T1611" s="276"/>
      <c r="U1611" s="15"/>
      <c r="V1611" s="15"/>
      <c r="W1611" s="15"/>
      <c r="X1611" s="15"/>
      <c r="Y1611" s="15"/>
      <c r="Z1611" s="15"/>
      <c r="AA1611" s="15"/>
      <c r="AB1611" s="15"/>
      <c r="AC1611" s="15"/>
      <c r="AD1611" s="15"/>
      <c r="AE1611" s="15"/>
      <c r="AT1611" s="277" t="s">
        <v>178</v>
      </c>
      <c r="AU1611" s="277" t="s">
        <v>85</v>
      </c>
      <c r="AV1611" s="15" t="s">
        <v>174</v>
      </c>
      <c r="AW1611" s="15" t="s">
        <v>32</v>
      </c>
      <c r="AX1611" s="15" t="s">
        <v>83</v>
      </c>
      <c r="AY1611" s="277" t="s">
        <v>168</v>
      </c>
    </row>
    <row r="1612" s="2" customFormat="1" ht="16.5" customHeight="1">
      <c r="A1612" s="39"/>
      <c r="B1612" s="40"/>
      <c r="C1612" s="278" t="s">
        <v>2531</v>
      </c>
      <c r="D1612" s="278" t="s">
        <v>242</v>
      </c>
      <c r="E1612" s="279" t="s">
        <v>2532</v>
      </c>
      <c r="F1612" s="280" t="s">
        <v>2533</v>
      </c>
      <c r="G1612" s="281" t="s">
        <v>114</v>
      </c>
      <c r="H1612" s="282">
        <v>2.3460000000000001</v>
      </c>
      <c r="I1612" s="283"/>
      <c r="J1612" s="284">
        <f>ROUND(I1612*H1612,2)</f>
        <v>0</v>
      </c>
      <c r="K1612" s="280" t="s">
        <v>173</v>
      </c>
      <c r="L1612" s="285"/>
      <c r="M1612" s="286" t="s">
        <v>1</v>
      </c>
      <c r="N1612" s="287" t="s">
        <v>41</v>
      </c>
      <c r="O1612" s="92"/>
      <c r="P1612" s="237">
        <f>O1612*H1612</f>
        <v>0</v>
      </c>
      <c r="Q1612" s="237">
        <v>0.0032000000000000002</v>
      </c>
      <c r="R1612" s="237">
        <f>Q1612*H1612</f>
        <v>0.0075072000000000003</v>
      </c>
      <c r="S1612" s="237">
        <v>0</v>
      </c>
      <c r="T1612" s="238">
        <f>S1612*H1612</f>
        <v>0</v>
      </c>
      <c r="U1612" s="39"/>
      <c r="V1612" s="39"/>
      <c r="W1612" s="39"/>
      <c r="X1612" s="39"/>
      <c r="Y1612" s="39"/>
      <c r="Z1612" s="39"/>
      <c r="AA1612" s="39"/>
      <c r="AB1612" s="39"/>
      <c r="AC1612" s="39"/>
      <c r="AD1612" s="39"/>
      <c r="AE1612" s="39"/>
      <c r="AR1612" s="239" t="s">
        <v>443</v>
      </c>
      <c r="AT1612" s="239" t="s">
        <v>242</v>
      </c>
      <c r="AU1612" s="239" t="s">
        <v>85</v>
      </c>
      <c r="AY1612" s="18" t="s">
        <v>168</v>
      </c>
      <c r="BE1612" s="240">
        <f>IF(N1612="základní",J1612,0)</f>
        <v>0</v>
      </c>
      <c r="BF1612" s="240">
        <f>IF(N1612="snížená",J1612,0)</f>
        <v>0</v>
      </c>
      <c r="BG1612" s="240">
        <f>IF(N1612="zákl. přenesená",J1612,0)</f>
        <v>0</v>
      </c>
      <c r="BH1612" s="240">
        <f>IF(N1612="sníž. přenesená",J1612,0)</f>
        <v>0</v>
      </c>
      <c r="BI1612" s="240">
        <f>IF(N1612="nulová",J1612,0)</f>
        <v>0</v>
      </c>
      <c r="BJ1612" s="18" t="s">
        <v>83</v>
      </c>
      <c r="BK1612" s="240">
        <f>ROUND(I1612*H1612,2)</f>
        <v>0</v>
      </c>
      <c r="BL1612" s="18" t="s">
        <v>298</v>
      </c>
      <c r="BM1612" s="239" t="s">
        <v>2534</v>
      </c>
    </row>
    <row r="1613" s="2" customFormat="1">
      <c r="A1613" s="39"/>
      <c r="B1613" s="40"/>
      <c r="C1613" s="41"/>
      <c r="D1613" s="241" t="s">
        <v>176</v>
      </c>
      <c r="E1613" s="41"/>
      <c r="F1613" s="242" t="s">
        <v>2535</v>
      </c>
      <c r="G1613" s="41"/>
      <c r="H1613" s="41"/>
      <c r="I1613" s="243"/>
      <c r="J1613" s="41"/>
      <c r="K1613" s="41"/>
      <c r="L1613" s="45"/>
      <c r="M1613" s="244"/>
      <c r="N1613" s="245"/>
      <c r="O1613" s="92"/>
      <c r="P1613" s="92"/>
      <c r="Q1613" s="92"/>
      <c r="R1613" s="92"/>
      <c r="S1613" s="92"/>
      <c r="T1613" s="93"/>
      <c r="U1613" s="39"/>
      <c r="V1613" s="39"/>
      <c r="W1613" s="39"/>
      <c r="X1613" s="39"/>
      <c r="Y1613" s="39"/>
      <c r="Z1613" s="39"/>
      <c r="AA1613" s="39"/>
      <c r="AB1613" s="39"/>
      <c r="AC1613" s="39"/>
      <c r="AD1613" s="39"/>
      <c r="AE1613" s="39"/>
      <c r="AT1613" s="18" t="s">
        <v>176</v>
      </c>
      <c r="AU1613" s="18" t="s">
        <v>85</v>
      </c>
    </row>
    <row r="1614" s="14" customFormat="1">
      <c r="A1614" s="14"/>
      <c r="B1614" s="256"/>
      <c r="C1614" s="257"/>
      <c r="D1614" s="241" t="s">
        <v>178</v>
      </c>
      <c r="E1614" s="257"/>
      <c r="F1614" s="259" t="s">
        <v>2536</v>
      </c>
      <c r="G1614" s="257"/>
      <c r="H1614" s="260">
        <v>2.3460000000000001</v>
      </c>
      <c r="I1614" s="261"/>
      <c r="J1614" s="257"/>
      <c r="K1614" s="257"/>
      <c r="L1614" s="262"/>
      <c r="M1614" s="263"/>
      <c r="N1614" s="264"/>
      <c r="O1614" s="264"/>
      <c r="P1614" s="264"/>
      <c r="Q1614" s="264"/>
      <c r="R1614" s="264"/>
      <c r="S1614" s="264"/>
      <c r="T1614" s="265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66" t="s">
        <v>178</v>
      </c>
      <c r="AU1614" s="266" t="s">
        <v>85</v>
      </c>
      <c r="AV1614" s="14" t="s">
        <v>85</v>
      </c>
      <c r="AW1614" s="14" t="s">
        <v>4</v>
      </c>
      <c r="AX1614" s="14" t="s">
        <v>83</v>
      </c>
      <c r="AY1614" s="266" t="s">
        <v>168</v>
      </c>
    </row>
    <row r="1615" s="2" customFormat="1" ht="21.75" customHeight="1">
      <c r="A1615" s="39"/>
      <c r="B1615" s="40"/>
      <c r="C1615" s="228" t="s">
        <v>2537</v>
      </c>
      <c r="D1615" s="228" t="s">
        <v>170</v>
      </c>
      <c r="E1615" s="229" t="s">
        <v>2538</v>
      </c>
      <c r="F1615" s="230" t="s">
        <v>2539</v>
      </c>
      <c r="G1615" s="231" t="s">
        <v>272</v>
      </c>
      <c r="H1615" s="232">
        <v>39</v>
      </c>
      <c r="I1615" s="233"/>
      <c r="J1615" s="234">
        <f>ROUND(I1615*H1615,2)</f>
        <v>0</v>
      </c>
      <c r="K1615" s="230" t="s">
        <v>173</v>
      </c>
      <c r="L1615" s="45"/>
      <c r="M1615" s="235" t="s">
        <v>1</v>
      </c>
      <c r="N1615" s="236" t="s">
        <v>41</v>
      </c>
      <c r="O1615" s="92"/>
      <c r="P1615" s="237">
        <f>O1615*H1615</f>
        <v>0</v>
      </c>
      <c r="Q1615" s="237">
        <v>0.00012</v>
      </c>
      <c r="R1615" s="237">
        <f>Q1615*H1615</f>
        <v>0.0046800000000000001</v>
      </c>
      <c r="S1615" s="237">
        <v>0</v>
      </c>
      <c r="T1615" s="238">
        <f>S1615*H1615</f>
        <v>0</v>
      </c>
      <c r="U1615" s="39"/>
      <c r="V1615" s="39"/>
      <c r="W1615" s="39"/>
      <c r="X1615" s="39"/>
      <c r="Y1615" s="39"/>
      <c r="Z1615" s="39"/>
      <c r="AA1615" s="39"/>
      <c r="AB1615" s="39"/>
      <c r="AC1615" s="39"/>
      <c r="AD1615" s="39"/>
      <c r="AE1615" s="39"/>
      <c r="AR1615" s="239" t="s">
        <v>298</v>
      </c>
      <c r="AT1615" s="239" t="s">
        <v>170</v>
      </c>
      <c r="AU1615" s="239" t="s">
        <v>85</v>
      </c>
      <c r="AY1615" s="18" t="s">
        <v>168</v>
      </c>
      <c r="BE1615" s="240">
        <f>IF(N1615="základní",J1615,0)</f>
        <v>0</v>
      </c>
      <c r="BF1615" s="240">
        <f>IF(N1615="snížená",J1615,0)</f>
        <v>0</v>
      </c>
      <c r="BG1615" s="240">
        <f>IF(N1615="zákl. přenesená",J1615,0)</f>
        <v>0</v>
      </c>
      <c r="BH1615" s="240">
        <f>IF(N1615="sníž. přenesená",J1615,0)</f>
        <v>0</v>
      </c>
      <c r="BI1615" s="240">
        <f>IF(N1615="nulová",J1615,0)</f>
        <v>0</v>
      </c>
      <c r="BJ1615" s="18" t="s">
        <v>83</v>
      </c>
      <c r="BK1615" s="240">
        <f>ROUND(I1615*H1615,2)</f>
        <v>0</v>
      </c>
      <c r="BL1615" s="18" t="s">
        <v>298</v>
      </c>
      <c r="BM1615" s="239" t="s">
        <v>2540</v>
      </c>
    </row>
    <row r="1616" s="2" customFormat="1">
      <c r="A1616" s="39"/>
      <c r="B1616" s="40"/>
      <c r="C1616" s="41"/>
      <c r="D1616" s="241" t="s">
        <v>176</v>
      </c>
      <c r="E1616" s="41"/>
      <c r="F1616" s="242" t="s">
        <v>2541</v>
      </c>
      <c r="G1616" s="41"/>
      <c r="H1616" s="41"/>
      <c r="I1616" s="243"/>
      <c r="J1616" s="41"/>
      <c r="K1616" s="41"/>
      <c r="L1616" s="45"/>
      <c r="M1616" s="244"/>
      <c r="N1616" s="245"/>
      <c r="O1616" s="92"/>
      <c r="P1616" s="92"/>
      <c r="Q1616" s="92"/>
      <c r="R1616" s="92"/>
      <c r="S1616" s="92"/>
      <c r="T1616" s="93"/>
      <c r="U1616" s="39"/>
      <c r="V1616" s="39"/>
      <c r="W1616" s="39"/>
      <c r="X1616" s="39"/>
      <c r="Y1616" s="39"/>
      <c r="Z1616" s="39"/>
      <c r="AA1616" s="39"/>
      <c r="AB1616" s="39"/>
      <c r="AC1616" s="39"/>
      <c r="AD1616" s="39"/>
      <c r="AE1616" s="39"/>
      <c r="AT1616" s="18" t="s">
        <v>176</v>
      </c>
      <c r="AU1616" s="18" t="s">
        <v>85</v>
      </c>
    </row>
    <row r="1617" s="13" customFormat="1">
      <c r="A1617" s="13"/>
      <c r="B1617" s="246"/>
      <c r="C1617" s="247"/>
      <c r="D1617" s="241" t="s">
        <v>178</v>
      </c>
      <c r="E1617" s="248" t="s">
        <v>1</v>
      </c>
      <c r="F1617" s="249" t="s">
        <v>2484</v>
      </c>
      <c r="G1617" s="247"/>
      <c r="H1617" s="248" t="s">
        <v>1</v>
      </c>
      <c r="I1617" s="250"/>
      <c r="J1617" s="247"/>
      <c r="K1617" s="247"/>
      <c r="L1617" s="251"/>
      <c r="M1617" s="252"/>
      <c r="N1617" s="253"/>
      <c r="O1617" s="253"/>
      <c r="P1617" s="253"/>
      <c r="Q1617" s="253"/>
      <c r="R1617" s="253"/>
      <c r="S1617" s="253"/>
      <c r="T1617" s="254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55" t="s">
        <v>178</v>
      </c>
      <c r="AU1617" s="255" t="s">
        <v>85</v>
      </c>
      <c r="AV1617" s="13" t="s">
        <v>83</v>
      </c>
      <c r="AW1617" s="13" t="s">
        <v>32</v>
      </c>
      <c r="AX1617" s="13" t="s">
        <v>76</v>
      </c>
      <c r="AY1617" s="255" t="s">
        <v>168</v>
      </c>
    </row>
    <row r="1618" s="14" customFormat="1">
      <c r="A1618" s="14"/>
      <c r="B1618" s="256"/>
      <c r="C1618" s="257"/>
      <c r="D1618" s="241" t="s">
        <v>178</v>
      </c>
      <c r="E1618" s="258" t="s">
        <v>1</v>
      </c>
      <c r="F1618" s="259" t="s">
        <v>2542</v>
      </c>
      <c r="G1618" s="257"/>
      <c r="H1618" s="260">
        <v>39</v>
      </c>
      <c r="I1618" s="261"/>
      <c r="J1618" s="257"/>
      <c r="K1618" s="257"/>
      <c r="L1618" s="262"/>
      <c r="M1618" s="263"/>
      <c r="N1618" s="264"/>
      <c r="O1618" s="264"/>
      <c r="P1618" s="264"/>
      <c r="Q1618" s="264"/>
      <c r="R1618" s="264"/>
      <c r="S1618" s="264"/>
      <c r="T1618" s="265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T1618" s="266" t="s">
        <v>178</v>
      </c>
      <c r="AU1618" s="266" t="s">
        <v>85</v>
      </c>
      <c r="AV1618" s="14" t="s">
        <v>85</v>
      </c>
      <c r="AW1618" s="14" t="s">
        <v>32</v>
      </c>
      <c r="AX1618" s="14" t="s">
        <v>76</v>
      </c>
      <c r="AY1618" s="266" t="s">
        <v>168</v>
      </c>
    </row>
    <row r="1619" s="15" customFormat="1">
      <c r="A1619" s="15"/>
      <c r="B1619" s="267"/>
      <c r="C1619" s="268"/>
      <c r="D1619" s="241" t="s">
        <v>178</v>
      </c>
      <c r="E1619" s="269" t="s">
        <v>1</v>
      </c>
      <c r="F1619" s="270" t="s">
        <v>183</v>
      </c>
      <c r="G1619" s="268"/>
      <c r="H1619" s="271">
        <v>39</v>
      </c>
      <c r="I1619" s="272"/>
      <c r="J1619" s="268"/>
      <c r="K1619" s="268"/>
      <c r="L1619" s="273"/>
      <c r="M1619" s="274"/>
      <c r="N1619" s="275"/>
      <c r="O1619" s="275"/>
      <c r="P1619" s="275"/>
      <c r="Q1619" s="275"/>
      <c r="R1619" s="275"/>
      <c r="S1619" s="275"/>
      <c r="T1619" s="276"/>
      <c r="U1619" s="15"/>
      <c r="V1619" s="15"/>
      <c r="W1619" s="15"/>
      <c r="X1619" s="15"/>
      <c r="Y1619" s="15"/>
      <c r="Z1619" s="15"/>
      <c r="AA1619" s="15"/>
      <c r="AB1619" s="15"/>
      <c r="AC1619" s="15"/>
      <c r="AD1619" s="15"/>
      <c r="AE1619" s="15"/>
      <c r="AT1619" s="277" t="s">
        <v>178</v>
      </c>
      <c r="AU1619" s="277" t="s">
        <v>85</v>
      </c>
      <c r="AV1619" s="15" t="s">
        <v>174</v>
      </c>
      <c r="AW1619" s="15" t="s">
        <v>32</v>
      </c>
      <c r="AX1619" s="15" t="s">
        <v>83</v>
      </c>
      <c r="AY1619" s="277" t="s">
        <v>168</v>
      </c>
    </row>
    <row r="1620" s="2" customFormat="1" ht="24.15" customHeight="1">
      <c r="A1620" s="39"/>
      <c r="B1620" s="40"/>
      <c r="C1620" s="228" t="s">
        <v>2543</v>
      </c>
      <c r="D1620" s="228" t="s">
        <v>170</v>
      </c>
      <c r="E1620" s="229" t="s">
        <v>2544</v>
      </c>
      <c r="F1620" s="230" t="s">
        <v>2545</v>
      </c>
      <c r="G1620" s="231" t="s">
        <v>272</v>
      </c>
      <c r="H1620" s="232">
        <v>40.5</v>
      </c>
      <c r="I1620" s="233"/>
      <c r="J1620" s="234">
        <f>ROUND(I1620*H1620,2)</f>
        <v>0</v>
      </c>
      <c r="K1620" s="230" t="s">
        <v>173</v>
      </c>
      <c r="L1620" s="45"/>
      <c r="M1620" s="235" t="s">
        <v>1</v>
      </c>
      <c r="N1620" s="236" t="s">
        <v>41</v>
      </c>
      <c r="O1620" s="92"/>
      <c r="P1620" s="237">
        <f>O1620*H1620</f>
        <v>0</v>
      </c>
      <c r="Q1620" s="237">
        <v>8.0000000000000007E-05</v>
      </c>
      <c r="R1620" s="237">
        <f>Q1620*H1620</f>
        <v>0.0032400000000000003</v>
      </c>
      <c r="S1620" s="237">
        <v>0</v>
      </c>
      <c r="T1620" s="238">
        <f>S1620*H1620</f>
        <v>0</v>
      </c>
      <c r="U1620" s="39"/>
      <c r="V1620" s="39"/>
      <c r="W1620" s="39"/>
      <c r="X1620" s="39"/>
      <c r="Y1620" s="39"/>
      <c r="Z1620" s="39"/>
      <c r="AA1620" s="39"/>
      <c r="AB1620" s="39"/>
      <c r="AC1620" s="39"/>
      <c r="AD1620" s="39"/>
      <c r="AE1620" s="39"/>
      <c r="AR1620" s="239" t="s">
        <v>298</v>
      </c>
      <c r="AT1620" s="239" t="s">
        <v>170</v>
      </c>
      <c r="AU1620" s="239" t="s">
        <v>85</v>
      </c>
      <c r="AY1620" s="18" t="s">
        <v>168</v>
      </c>
      <c r="BE1620" s="240">
        <f>IF(N1620="základní",J1620,0)</f>
        <v>0</v>
      </c>
      <c r="BF1620" s="240">
        <f>IF(N1620="snížená",J1620,0)</f>
        <v>0</v>
      </c>
      <c r="BG1620" s="240">
        <f>IF(N1620="zákl. přenesená",J1620,0)</f>
        <v>0</v>
      </c>
      <c r="BH1620" s="240">
        <f>IF(N1620="sníž. přenesená",J1620,0)</f>
        <v>0</v>
      </c>
      <c r="BI1620" s="240">
        <f>IF(N1620="nulová",J1620,0)</f>
        <v>0</v>
      </c>
      <c r="BJ1620" s="18" t="s">
        <v>83</v>
      </c>
      <c r="BK1620" s="240">
        <f>ROUND(I1620*H1620,2)</f>
        <v>0</v>
      </c>
      <c r="BL1620" s="18" t="s">
        <v>298</v>
      </c>
      <c r="BM1620" s="239" t="s">
        <v>2546</v>
      </c>
    </row>
    <row r="1621" s="2" customFormat="1">
      <c r="A1621" s="39"/>
      <c r="B1621" s="40"/>
      <c r="C1621" s="41"/>
      <c r="D1621" s="241" t="s">
        <v>176</v>
      </c>
      <c r="E1621" s="41"/>
      <c r="F1621" s="242" t="s">
        <v>2547</v>
      </c>
      <c r="G1621" s="41"/>
      <c r="H1621" s="41"/>
      <c r="I1621" s="243"/>
      <c r="J1621" s="41"/>
      <c r="K1621" s="41"/>
      <c r="L1621" s="45"/>
      <c r="M1621" s="244"/>
      <c r="N1621" s="245"/>
      <c r="O1621" s="92"/>
      <c r="P1621" s="92"/>
      <c r="Q1621" s="92"/>
      <c r="R1621" s="92"/>
      <c r="S1621" s="92"/>
      <c r="T1621" s="93"/>
      <c r="U1621" s="39"/>
      <c r="V1621" s="39"/>
      <c r="W1621" s="39"/>
      <c r="X1621" s="39"/>
      <c r="Y1621" s="39"/>
      <c r="Z1621" s="39"/>
      <c r="AA1621" s="39"/>
      <c r="AB1621" s="39"/>
      <c r="AC1621" s="39"/>
      <c r="AD1621" s="39"/>
      <c r="AE1621" s="39"/>
      <c r="AT1621" s="18" t="s">
        <v>176</v>
      </c>
      <c r="AU1621" s="18" t="s">
        <v>85</v>
      </c>
    </row>
    <row r="1622" s="13" customFormat="1">
      <c r="A1622" s="13"/>
      <c r="B1622" s="246"/>
      <c r="C1622" s="247"/>
      <c r="D1622" s="241" t="s">
        <v>178</v>
      </c>
      <c r="E1622" s="248" t="s">
        <v>1</v>
      </c>
      <c r="F1622" s="249" t="s">
        <v>2491</v>
      </c>
      <c r="G1622" s="247"/>
      <c r="H1622" s="248" t="s">
        <v>1</v>
      </c>
      <c r="I1622" s="250"/>
      <c r="J1622" s="247"/>
      <c r="K1622" s="247"/>
      <c r="L1622" s="251"/>
      <c r="M1622" s="252"/>
      <c r="N1622" s="253"/>
      <c r="O1622" s="253"/>
      <c r="P1622" s="253"/>
      <c r="Q1622" s="253"/>
      <c r="R1622" s="253"/>
      <c r="S1622" s="253"/>
      <c r="T1622" s="254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255" t="s">
        <v>178</v>
      </c>
      <c r="AU1622" s="255" t="s">
        <v>85</v>
      </c>
      <c r="AV1622" s="13" t="s">
        <v>83</v>
      </c>
      <c r="AW1622" s="13" t="s">
        <v>32</v>
      </c>
      <c r="AX1622" s="13" t="s">
        <v>76</v>
      </c>
      <c r="AY1622" s="255" t="s">
        <v>168</v>
      </c>
    </row>
    <row r="1623" s="14" customFormat="1">
      <c r="A1623" s="14"/>
      <c r="B1623" s="256"/>
      <c r="C1623" s="257"/>
      <c r="D1623" s="241" t="s">
        <v>178</v>
      </c>
      <c r="E1623" s="258" t="s">
        <v>1</v>
      </c>
      <c r="F1623" s="259" t="s">
        <v>2548</v>
      </c>
      <c r="G1623" s="257"/>
      <c r="H1623" s="260">
        <v>40.5</v>
      </c>
      <c r="I1623" s="261"/>
      <c r="J1623" s="257"/>
      <c r="K1623" s="257"/>
      <c r="L1623" s="262"/>
      <c r="M1623" s="263"/>
      <c r="N1623" s="264"/>
      <c r="O1623" s="264"/>
      <c r="P1623" s="264"/>
      <c r="Q1623" s="264"/>
      <c r="R1623" s="264"/>
      <c r="S1623" s="264"/>
      <c r="T1623" s="265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66" t="s">
        <v>178</v>
      </c>
      <c r="AU1623" s="266" t="s">
        <v>85</v>
      </c>
      <c r="AV1623" s="14" t="s">
        <v>85</v>
      </c>
      <c r="AW1623" s="14" t="s">
        <v>32</v>
      </c>
      <c r="AX1623" s="14" t="s">
        <v>76</v>
      </c>
      <c r="AY1623" s="266" t="s">
        <v>168</v>
      </c>
    </row>
    <row r="1624" s="15" customFormat="1">
      <c r="A1624" s="15"/>
      <c r="B1624" s="267"/>
      <c r="C1624" s="268"/>
      <c r="D1624" s="241" t="s">
        <v>178</v>
      </c>
      <c r="E1624" s="269" t="s">
        <v>1</v>
      </c>
      <c r="F1624" s="270" t="s">
        <v>183</v>
      </c>
      <c r="G1624" s="268"/>
      <c r="H1624" s="271">
        <v>40.5</v>
      </c>
      <c r="I1624" s="272"/>
      <c r="J1624" s="268"/>
      <c r="K1624" s="268"/>
      <c r="L1624" s="273"/>
      <c r="M1624" s="274"/>
      <c r="N1624" s="275"/>
      <c r="O1624" s="275"/>
      <c r="P1624" s="275"/>
      <c r="Q1624" s="275"/>
      <c r="R1624" s="275"/>
      <c r="S1624" s="275"/>
      <c r="T1624" s="276"/>
      <c r="U1624" s="15"/>
      <c r="V1624" s="15"/>
      <c r="W1624" s="15"/>
      <c r="X1624" s="15"/>
      <c r="Y1624" s="15"/>
      <c r="Z1624" s="15"/>
      <c r="AA1624" s="15"/>
      <c r="AB1624" s="15"/>
      <c r="AC1624" s="15"/>
      <c r="AD1624" s="15"/>
      <c r="AE1624" s="15"/>
      <c r="AT1624" s="277" t="s">
        <v>178</v>
      </c>
      <c r="AU1624" s="277" t="s">
        <v>85</v>
      </c>
      <c r="AV1624" s="15" t="s">
        <v>174</v>
      </c>
      <c r="AW1624" s="15" t="s">
        <v>32</v>
      </c>
      <c r="AX1624" s="15" t="s">
        <v>83</v>
      </c>
      <c r="AY1624" s="277" t="s">
        <v>168</v>
      </c>
    </row>
    <row r="1625" s="2" customFormat="1" ht="16.5" customHeight="1">
      <c r="A1625" s="39"/>
      <c r="B1625" s="40"/>
      <c r="C1625" s="278" t="s">
        <v>2549</v>
      </c>
      <c r="D1625" s="278" t="s">
        <v>242</v>
      </c>
      <c r="E1625" s="279" t="s">
        <v>2521</v>
      </c>
      <c r="F1625" s="280" t="s">
        <v>2522</v>
      </c>
      <c r="G1625" s="281" t="s">
        <v>114</v>
      </c>
      <c r="H1625" s="282">
        <v>21.140000000000001</v>
      </c>
      <c r="I1625" s="283"/>
      <c r="J1625" s="284">
        <f>ROUND(I1625*H1625,2)</f>
        <v>0</v>
      </c>
      <c r="K1625" s="280" t="s">
        <v>195</v>
      </c>
      <c r="L1625" s="285"/>
      <c r="M1625" s="286" t="s">
        <v>1</v>
      </c>
      <c r="N1625" s="287" t="s">
        <v>41</v>
      </c>
      <c r="O1625" s="92"/>
      <c r="P1625" s="237">
        <f>O1625*H1625</f>
        <v>0</v>
      </c>
      <c r="Q1625" s="237">
        <v>0.0038800000000000002</v>
      </c>
      <c r="R1625" s="237">
        <f>Q1625*H1625</f>
        <v>0.082023200000000004</v>
      </c>
      <c r="S1625" s="237">
        <v>0</v>
      </c>
      <c r="T1625" s="238">
        <f>S1625*H1625</f>
        <v>0</v>
      </c>
      <c r="U1625" s="39"/>
      <c r="V1625" s="39"/>
      <c r="W1625" s="39"/>
      <c r="X1625" s="39"/>
      <c r="Y1625" s="39"/>
      <c r="Z1625" s="39"/>
      <c r="AA1625" s="39"/>
      <c r="AB1625" s="39"/>
      <c r="AC1625" s="39"/>
      <c r="AD1625" s="39"/>
      <c r="AE1625" s="39"/>
      <c r="AR1625" s="239" t="s">
        <v>443</v>
      </c>
      <c r="AT1625" s="239" t="s">
        <v>242</v>
      </c>
      <c r="AU1625" s="239" t="s">
        <v>85</v>
      </c>
      <c r="AY1625" s="18" t="s">
        <v>168</v>
      </c>
      <c r="BE1625" s="240">
        <f>IF(N1625="základní",J1625,0)</f>
        <v>0</v>
      </c>
      <c r="BF1625" s="240">
        <f>IF(N1625="snížená",J1625,0)</f>
        <v>0</v>
      </c>
      <c r="BG1625" s="240">
        <f>IF(N1625="zákl. přenesená",J1625,0)</f>
        <v>0</v>
      </c>
      <c r="BH1625" s="240">
        <f>IF(N1625="sníž. přenesená",J1625,0)</f>
        <v>0</v>
      </c>
      <c r="BI1625" s="240">
        <f>IF(N1625="nulová",J1625,0)</f>
        <v>0</v>
      </c>
      <c r="BJ1625" s="18" t="s">
        <v>83</v>
      </c>
      <c r="BK1625" s="240">
        <f>ROUND(I1625*H1625,2)</f>
        <v>0</v>
      </c>
      <c r="BL1625" s="18" t="s">
        <v>298</v>
      </c>
      <c r="BM1625" s="239" t="s">
        <v>2550</v>
      </c>
    </row>
    <row r="1626" s="2" customFormat="1">
      <c r="A1626" s="39"/>
      <c r="B1626" s="40"/>
      <c r="C1626" s="41"/>
      <c r="D1626" s="241" t="s">
        <v>176</v>
      </c>
      <c r="E1626" s="41"/>
      <c r="F1626" s="242" t="s">
        <v>2524</v>
      </c>
      <c r="G1626" s="41"/>
      <c r="H1626" s="41"/>
      <c r="I1626" s="243"/>
      <c r="J1626" s="41"/>
      <c r="K1626" s="41"/>
      <c r="L1626" s="45"/>
      <c r="M1626" s="244"/>
      <c r="N1626" s="245"/>
      <c r="O1626" s="92"/>
      <c r="P1626" s="92"/>
      <c r="Q1626" s="92"/>
      <c r="R1626" s="92"/>
      <c r="S1626" s="92"/>
      <c r="T1626" s="93"/>
      <c r="U1626" s="39"/>
      <c r="V1626" s="39"/>
      <c r="W1626" s="39"/>
      <c r="X1626" s="39"/>
      <c r="Y1626" s="39"/>
      <c r="Z1626" s="39"/>
      <c r="AA1626" s="39"/>
      <c r="AB1626" s="39"/>
      <c r="AC1626" s="39"/>
      <c r="AD1626" s="39"/>
      <c r="AE1626" s="39"/>
      <c r="AT1626" s="18" t="s">
        <v>176</v>
      </c>
      <c r="AU1626" s="18" t="s">
        <v>85</v>
      </c>
    </row>
    <row r="1627" s="13" customFormat="1">
      <c r="A1627" s="13"/>
      <c r="B1627" s="246"/>
      <c r="C1627" s="247"/>
      <c r="D1627" s="241" t="s">
        <v>178</v>
      </c>
      <c r="E1627" s="248" t="s">
        <v>1</v>
      </c>
      <c r="F1627" s="249" t="s">
        <v>2484</v>
      </c>
      <c r="G1627" s="247"/>
      <c r="H1627" s="248" t="s">
        <v>1</v>
      </c>
      <c r="I1627" s="250"/>
      <c r="J1627" s="247"/>
      <c r="K1627" s="247"/>
      <c r="L1627" s="251"/>
      <c r="M1627" s="252"/>
      <c r="N1627" s="253"/>
      <c r="O1627" s="253"/>
      <c r="P1627" s="253"/>
      <c r="Q1627" s="253"/>
      <c r="R1627" s="253"/>
      <c r="S1627" s="253"/>
      <c r="T1627" s="254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55" t="s">
        <v>178</v>
      </c>
      <c r="AU1627" s="255" t="s">
        <v>85</v>
      </c>
      <c r="AV1627" s="13" t="s">
        <v>83</v>
      </c>
      <c r="AW1627" s="13" t="s">
        <v>32</v>
      </c>
      <c r="AX1627" s="13" t="s">
        <v>76</v>
      </c>
      <c r="AY1627" s="255" t="s">
        <v>168</v>
      </c>
    </row>
    <row r="1628" s="14" customFormat="1">
      <c r="A1628" s="14"/>
      <c r="B1628" s="256"/>
      <c r="C1628" s="257"/>
      <c r="D1628" s="241" t="s">
        <v>178</v>
      </c>
      <c r="E1628" s="258" t="s">
        <v>1</v>
      </c>
      <c r="F1628" s="259" t="s">
        <v>2485</v>
      </c>
      <c r="G1628" s="257"/>
      <c r="H1628" s="260">
        <v>11.699999999999999</v>
      </c>
      <c r="I1628" s="261"/>
      <c r="J1628" s="257"/>
      <c r="K1628" s="257"/>
      <c r="L1628" s="262"/>
      <c r="M1628" s="263"/>
      <c r="N1628" s="264"/>
      <c r="O1628" s="264"/>
      <c r="P1628" s="264"/>
      <c r="Q1628" s="264"/>
      <c r="R1628" s="264"/>
      <c r="S1628" s="264"/>
      <c r="T1628" s="265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T1628" s="266" t="s">
        <v>178</v>
      </c>
      <c r="AU1628" s="266" t="s">
        <v>85</v>
      </c>
      <c r="AV1628" s="14" t="s">
        <v>85</v>
      </c>
      <c r="AW1628" s="14" t="s">
        <v>32</v>
      </c>
      <c r="AX1628" s="14" t="s">
        <v>76</v>
      </c>
      <c r="AY1628" s="266" t="s">
        <v>168</v>
      </c>
    </row>
    <row r="1629" s="13" customFormat="1">
      <c r="A1629" s="13"/>
      <c r="B1629" s="246"/>
      <c r="C1629" s="247"/>
      <c r="D1629" s="241" t="s">
        <v>178</v>
      </c>
      <c r="E1629" s="248" t="s">
        <v>1</v>
      </c>
      <c r="F1629" s="249" t="s">
        <v>2491</v>
      </c>
      <c r="G1629" s="247"/>
      <c r="H1629" s="248" t="s">
        <v>1</v>
      </c>
      <c r="I1629" s="250"/>
      <c r="J1629" s="247"/>
      <c r="K1629" s="247"/>
      <c r="L1629" s="251"/>
      <c r="M1629" s="252"/>
      <c r="N1629" s="253"/>
      <c r="O1629" s="253"/>
      <c r="P1629" s="253"/>
      <c r="Q1629" s="253"/>
      <c r="R1629" s="253"/>
      <c r="S1629" s="253"/>
      <c r="T1629" s="254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T1629" s="255" t="s">
        <v>178</v>
      </c>
      <c r="AU1629" s="255" t="s">
        <v>85</v>
      </c>
      <c r="AV1629" s="13" t="s">
        <v>83</v>
      </c>
      <c r="AW1629" s="13" t="s">
        <v>32</v>
      </c>
      <c r="AX1629" s="13" t="s">
        <v>76</v>
      </c>
      <c r="AY1629" s="255" t="s">
        <v>168</v>
      </c>
    </row>
    <row r="1630" s="14" customFormat="1">
      <c r="A1630" s="14"/>
      <c r="B1630" s="256"/>
      <c r="C1630" s="257"/>
      <c r="D1630" s="241" t="s">
        <v>178</v>
      </c>
      <c r="E1630" s="258" t="s">
        <v>1</v>
      </c>
      <c r="F1630" s="259" t="s">
        <v>2492</v>
      </c>
      <c r="G1630" s="257"/>
      <c r="H1630" s="260">
        <v>6.6829999999999998</v>
      </c>
      <c r="I1630" s="261"/>
      <c r="J1630" s="257"/>
      <c r="K1630" s="257"/>
      <c r="L1630" s="262"/>
      <c r="M1630" s="263"/>
      <c r="N1630" s="264"/>
      <c r="O1630" s="264"/>
      <c r="P1630" s="264"/>
      <c r="Q1630" s="264"/>
      <c r="R1630" s="264"/>
      <c r="S1630" s="264"/>
      <c r="T1630" s="265"/>
      <c r="U1630" s="14"/>
      <c r="V1630" s="14"/>
      <c r="W1630" s="14"/>
      <c r="X1630" s="14"/>
      <c r="Y1630" s="14"/>
      <c r="Z1630" s="14"/>
      <c r="AA1630" s="14"/>
      <c r="AB1630" s="14"/>
      <c r="AC1630" s="14"/>
      <c r="AD1630" s="14"/>
      <c r="AE1630" s="14"/>
      <c r="AT1630" s="266" t="s">
        <v>178</v>
      </c>
      <c r="AU1630" s="266" t="s">
        <v>85</v>
      </c>
      <c r="AV1630" s="14" t="s">
        <v>85</v>
      </c>
      <c r="AW1630" s="14" t="s">
        <v>32</v>
      </c>
      <c r="AX1630" s="14" t="s">
        <v>76</v>
      </c>
      <c r="AY1630" s="266" t="s">
        <v>168</v>
      </c>
    </row>
    <row r="1631" s="15" customFormat="1">
      <c r="A1631" s="15"/>
      <c r="B1631" s="267"/>
      <c r="C1631" s="268"/>
      <c r="D1631" s="241" t="s">
        <v>178</v>
      </c>
      <c r="E1631" s="269" t="s">
        <v>1</v>
      </c>
      <c r="F1631" s="270" t="s">
        <v>183</v>
      </c>
      <c r="G1631" s="268"/>
      <c r="H1631" s="271">
        <v>18.382999999999999</v>
      </c>
      <c r="I1631" s="272"/>
      <c r="J1631" s="268"/>
      <c r="K1631" s="268"/>
      <c r="L1631" s="273"/>
      <c r="M1631" s="274"/>
      <c r="N1631" s="275"/>
      <c r="O1631" s="275"/>
      <c r="P1631" s="275"/>
      <c r="Q1631" s="275"/>
      <c r="R1631" s="275"/>
      <c r="S1631" s="275"/>
      <c r="T1631" s="276"/>
      <c r="U1631" s="15"/>
      <c r="V1631" s="15"/>
      <c r="W1631" s="15"/>
      <c r="X1631" s="15"/>
      <c r="Y1631" s="15"/>
      <c r="Z1631" s="15"/>
      <c r="AA1631" s="15"/>
      <c r="AB1631" s="15"/>
      <c r="AC1631" s="15"/>
      <c r="AD1631" s="15"/>
      <c r="AE1631" s="15"/>
      <c r="AT1631" s="277" t="s">
        <v>178</v>
      </c>
      <c r="AU1631" s="277" t="s">
        <v>85</v>
      </c>
      <c r="AV1631" s="15" t="s">
        <v>174</v>
      </c>
      <c r="AW1631" s="15" t="s">
        <v>32</v>
      </c>
      <c r="AX1631" s="15" t="s">
        <v>83</v>
      </c>
      <c r="AY1631" s="277" t="s">
        <v>168</v>
      </c>
    </row>
    <row r="1632" s="14" customFormat="1">
      <c r="A1632" s="14"/>
      <c r="B1632" s="256"/>
      <c r="C1632" s="257"/>
      <c r="D1632" s="241" t="s">
        <v>178</v>
      </c>
      <c r="E1632" s="257"/>
      <c r="F1632" s="259" t="s">
        <v>2551</v>
      </c>
      <c r="G1632" s="257"/>
      <c r="H1632" s="260">
        <v>21.140000000000001</v>
      </c>
      <c r="I1632" s="261"/>
      <c r="J1632" s="257"/>
      <c r="K1632" s="257"/>
      <c r="L1632" s="262"/>
      <c r="M1632" s="263"/>
      <c r="N1632" s="264"/>
      <c r="O1632" s="264"/>
      <c r="P1632" s="264"/>
      <c r="Q1632" s="264"/>
      <c r="R1632" s="264"/>
      <c r="S1632" s="264"/>
      <c r="T1632" s="265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66" t="s">
        <v>178</v>
      </c>
      <c r="AU1632" s="266" t="s">
        <v>85</v>
      </c>
      <c r="AV1632" s="14" t="s">
        <v>85</v>
      </c>
      <c r="AW1632" s="14" t="s">
        <v>4</v>
      </c>
      <c r="AX1632" s="14" t="s">
        <v>83</v>
      </c>
      <c r="AY1632" s="266" t="s">
        <v>168</v>
      </c>
    </row>
    <row r="1633" s="2" customFormat="1" ht="16.5" customHeight="1">
      <c r="A1633" s="39"/>
      <c r="B1633" s="40"/>
      <c r="C1633" s="228" t="s">
        <v>2552</v>
      </c>
      <c r="D1633" s="228" t="s">
        <v>170</v>
      </c>
      <c r="E1633" s="229" t="s">
        <v>2553</v>
      </c>
      <c r="F1633" s="230" t="s">
        <v>2554</v>
      </c>
      <c r="G1633" s="231" t="s">
        <v>272</v>
      </c>
      <c r="H1633" s="232">
        <v>186.01499999999999</v>
      </c>
      <c r="I1633" s="233"/>
      <c r="J1633" s="234">
        <f>ROUND(I1633*H1633,2)</f>
        <v>0</v>
      </c>
      <c r="K1633" s="230" t="s">
        <v>173</v>
      </c>
      <c r="L1633" s="45"/>
      <c r="M1633" s="235" t="s">
        <v>1</v>
      </c>
      <c r="N1633" s="236" t="s">
        <v>41</v>
      </c>
      <c r="O1633" s="92"/>
      <c r="P1633" s="237">
        <f>O1633*H1633</f>
        <v>0</v>
      </c>
      <c r="Q1633" s="237">
        <v>1.0000000000000001E-05</v>
      </c>
      <c r="R1633" s="237">
        <f>Q1633*H1633</f>
        <v>0.0018601500000000001</v>
      </c>
      <c r="S1633" s="237">
        <v>0</v>
      </c>
      <c r="T1633" s="238">
        <f>S1633*H1633</f>
        <v>0</v>
      </c>
      <c r="U1633" s="39"/>
      <c r="V1633" s="39"/>
      <c r="W1633" s="39"/>
      <c r="X1633" s="39"/>
      <c r="Y1633" s="39"/>
      <c r="Z1633" s="39"/>
      <c r="AA1633" s="39"/>
      <c r="AB1633" s="39"/>
      <c r="AC1633" s="39"/>
      <c r="AD1633" s="39"/>
      <c r="AE1633" s="39"/>
      <c r="AR1633" s="239" t="s">
        <v>298</v>
      </c>
      <c r="AT1633" s="239" t="s">
        <v>170</v>
      </c>
      <c r="AU1633" s="239" t="s">
        <v>85</v>
      </c>
      <c r="AY1633" s="18" t="s">
        <v>168</v>
      </c>
      <c r="BE1633" s="240">
        <f>IF(N1633="základní",J1633,0)</f>
        <v>0</v>
      </c>
      <c r="BF1633" s="240">
        <f>IF(N1633="snížená",J1633,0)</f>
        <v>0</v>
      </c>
      <c r="BG1633" s="240">
        <f>IF(N1633="zákl. přenesená",J1633,0)</f>
        <v>0</v>
      </c>
      <c r="BH1633" s="240">
        <f>IF(N1633="sníž. přenesená",J1633,0)</f>
        <v>0</v>
      </c>
      <c r="BI1633" s="240">
        <f>IF(N1633="nulová",J1633,0)</f>
        <v>0</v>
      </c>
      <c r="BJ1633" s="18" t="s">
        <v>83</v>
      </c>
      <c r="BK1633" s="240">
        <f>ROUND(I1633*H1633,2)</f>
        <v>0</v>
      </c>
      <c r="BL1633" s="18" t="s">
        <v>298</v>
      </c>
      <c r="BM1633" s="239" t="s">
        <v>2555</v>
      </c>
    </row>
    <row r="1634" s="2" customFormat="1">
      <c r="A1634" s="39"/>
      <c r="B1634" s="40"/>
      <c r="C1634" s="41"/>
      <c r="D1634" s="241" t="s">
        <v>176</v>
      </c>
      <c r="E1634" s="41"/>
      <c r="F1634" s="242" t="s">
        <v>2556</v>
      </c>
      <c r="G1634" s="41"/>
      <c r="H1634" s="41"/>
      <c r="I1634" s="243"/>
      <c r="J1634" s="41"/>
      <c r="K1634" s="41"/>
      <c r="L1634" s="45"/>
      <c r="M1634" s="244"/>
      <c r="N1634" s="245"/>
      <c r="O1634" s="92"/>
      <c r="P1634" s="92"/>
      <c r="Q1634" s="92"/>
      <c r="R1634" s="92"/>
      <c r="S1634" s="92"/>
      <c r="T1634" s="93"/>
      <c r="U1634" s="39"/>
      <c r="V1634" s="39"/>
      <c r="W1634" s="39"/>
      <c r="X1634" s="39"/>
      <c r="Y1634" s="39"/>
      <c r="Z1634" s="39"/>
      <c r="AA1634" s="39"/>
      <c r="AB1634" s="39"/>
      <c r="AC1634" s="39"/>
      <c r="AD1634" s="39"/>
      <c r="AE1634" s="39"/>
      <c r="AT1634" s="18" t="s">
        <v>176</v>
      </c>
      <c r="AU1634" s="18" t="s">
        <v>85</v>
      </c>
    </row>
    <row r="1635" s="14" customFormat="1">
      <c r="A1635" s="14"/>
      <c r="B1635" s="256"/>
      <c r="C1635" s="257"/>
      <c r="D1635" s="241" t="s">
        <v>178</v>
      </c>
      <c r="E1635" s="258" t="s">
        <v>1</v>
      </c>
      <c r="F1635" s="259" t="s">
        <v>2557</v>
      </c>
      <c r="G1635" s="257"/>
      <c r="H1635" s="260">
        <v>13</v>
      </c>
      <c r="I1635" s="261"/>
      <c r="J1635" s="257"/>
      <c r="K1635" s="257"/>
      <c r="L1635" s="262"/>
      <c r="M1635" s="263"/>
      <c r="N1635" s="264"/>
      <c r="O1635" s="264"/>
      <c r="P1635" s="264"/>
      <c r="Q1635" s="264"/>
      <c r="R1635" s="264"/>
      <c r="S1635" s="264"/>
      <c r="T1635" s="265"/>
      <c r="U1635" s="14"/>
      <c r="V1635" s="14"/>
      <c r="W1635" s="14"/>
      <c r="X1635" s="14"/>
      <c r="Y1635" s="14"/>
      <c r="Z1635" s="14"/>
      <c r="AA1635" s="14"/>
      <c r="AB1635" s="14"/>
      <c r="AC1635" s="14"/>
      <c r="AD1635" s="14"/>
      <c r="AE1635" s="14"/>
      <c r="AT1635" s="266" t="s">
        <v>178</v>
      </c>
      <c r="AU1635" s="266" t="s">
        <v>85</v>
      </c>
      <c r="AV1635" s="14" t="s">
        <v>85</v>
      </c>
      <c r="AW1635" s="14" t="s">
        <v>32</v>
      </c>
      <c r="AX1635" s="14" t="s">
        <v>76</v>
      </c>
      <c r="AY1635" s="266" t="s">
        <v>168</v>
      </c>
    </row>
    <row r="1636" s="14" customFormat="1">
      <c r="A1636" s="14"/>
      <c r="B1636" s="256"/>
      <c r="C1636" s="257"/>
      <c r="D1636" s="241" t="s">
        <v>178</v>
      </c>
      <c r="E1636" s="258" t="s">
        <v>1</v>
      </c>
      <c r="F1636" s="259" t="s">
        <v>2558</v>
      </c>
      <c r="G1636" s="257"/>
      <c r="H1636" s="260">
        <v>9.3200000000000003</v>
      </c>
      <c r="I1636" s="261"/>
      <c r="J1636" s="257"/>
      <c r="K1636" s="257"/>
      <c r="L1636" s="262"/>
      <c r="M1636" s="263"/>
      <c r="N1636" s="264"/>
      <c r="O1636" s="264"/>
      <c r="P1636" s="264"/>
      <c r="Q1636" s="264"/>
      <c r="R1636" s="264"/>
      <c r="S1636" s="264"/>
      <c r="T1636" s="265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66" t="s">
        <v>178</v>
      </c>
      <c r="AU1636" s="266" t="s">
        <v>85</v>
      </c>
      <c r="AV1636" s="14" t="s">
        <v>85</v>
      </c>
      <c r="AW1636" s="14" t="s">
        <v>32</v>
      </c>
      <c r="AX1636" s="14" t="s">
        <v>76</v>
      </c>
      <c r="AY1636" s="266" t="s">
        <v>168</v>
      </c>
    </row>
    <row r="1637" s="14" customFormat="1">
      <c r="A1637" s="14"/>
      <c r="B1637" s="256"/>
      <c r="C1637" s="257"/>
      <c r="D1637" s="241" t="s">
        <v>178</v>
      </c>
      <c r="E1637" s="258" t="s">
        <v>1</v>
      </c>
      <c r="F1637" s="259" t="s">
        <v>2559</v>
      </c>
      <c r="G1637" s="257"/>
      <c r="H1637" s="260">
        <v>15.4</v>
      </c>
      <c r="I1637" s="261"/>
      <c r="J1637" s="257"/>
      <c r="K1637" s="257"/>
      <c r="L1637" s="262"/>
      <c r="M1637" s="263"/>
      <c r="N1637" s="264"/>
      <c r="O1637" s="264"/>
      <c r="P1637" s="264"/>
      <c r="Q1637" s="264"/>
      <c r="R1637" s="264"/>
      <c r="S1637" s="264"/>
      <c r="T1637" s="265"/>
      <c r="U1637" s="14"/>
      <c r="V1637" s="14"/>
      <c r="W1637" s="14"/>
      <c r="X1637" s="14"/>
      <c r="Y1637" s="14"/>
      <c r="Z1637" s="14"/>
      <c r="AA1637" s="14"/>
      <c r="AB1637" s="14"/>
      <c r="AC1637" s="14"/>
      <c r="AD1637" s="14"/>
      <c r="AE1637" s="14"/>
      <c r="AT1637" s="266" t="s">
        <v>178</v>
      </c>
      <c r="AU1637" s="266" t="s">
        <v>85</v>
      </c>
      <c r="AV1637" s="14" t="s">
        <v>85</v>
      </c>
      <c r="AW1637" s="14" t="s">
        <v>32</v>
      </c>
      <c r="AX1637" s="14" t="s">
        <v>76</v>
      </c>
      <c r="AY1637" s="266" t="s">
        <v>168</v>
      </c>
    </row>
    <row r="1638" s="14" customFormat="1">
      <c r="A1638" s="14"/>
      <c r="B1638" s="256"/>
      <c r="C1638" s="257"/>
      <c r="D1638" s="241" t="s">
        <v>178</v>
      </c>
      <c r="E1638" s="258" t="s">
        <v>1</v>
      </c>
      <c r="F1638" s="259" t="s">
        <v>2560</v>
      </c>
      <c r="G1638" s="257"/>
      <c r="H1638" s="260">
        <v>16.899999999999999</v>
      </c>
      <c r="I1638" s="261"/>
      <c r="J1638" s="257"/>
      <c r="K1638" s="257"/>
      <c r="L1638" s="262"/>
      <c r="M1638" s="263"/>
      <c r="N1638" s="264"/>
      <c r="O1638" s="264"/>
      <c r="P1638" s="264"/>
      <c r="Q1638" s="264"/>
      <c r="R1638" s="264"/>
      <c r="S1638" s="264"/>
      <c r="T1638" s="265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66" t="s">
        <v>178</v>
      </c>
      <c r="AU1638" s="266" t="s">
        <v>85</v>
      </c>
      <c r="AV1638" s="14" t="s">
        <v>85</v>
      </c>
      <c r="AW1638" s="14" t="s">
        <v>32</v>
      </c>
      <c r="AX1638" s="14" t="s">
        <v>76</v>
      </c>
      <c r="AY1638" s="266" t="s">
        <v>168</v>
      </c>
    </row>
    <row r="1639" s="14" customFormat="1">
      <c r="A1639" s="14"/>
      <c r="B1639" s="256"/>
      <c r="C1639" s="257"/>
      <c r="D1639" s="241" t="s">
        <v>178</v>
      </c>
      <c r="E1639" s="258" t="s">
        <v>1</v>
      </c>
      <c r="F1639" s="259" t="s">
        <v>2561</v>
      </c>
      <c r="G1639" s="257"/>
      <c r="H1639" s="260">
        <v>7.1399999999999997</v>
      </c>
      <c r="I1639" s="261"/>
      <c r="J1639" s="257"/>
      <c r="K1639" s="257"/>
      <c r="L1639" s="262"/>
      <c r="M1639" s="263"/>
      <c r="N1639" s="264"/>
      <c r="O1639" s="264"/>
      <c r="P1639" s="264"/>
      <c r="Q1639" s="264"/>
      <c r="R1639" s="264"/>
      <c r="S1639" s="264"/>
      <c r="T1639" s="265"/>
      <c r="U1639" s="14"/>
      <c r="V1639" s="14"/>
      <c r="W1639" s="14"/>
      <c r="X1639" s="14"/>
      <c r="Y1639" s="14"/>
      <c r="Z1639" s="14"/>
      <c r="AA1639" s="14"/>
      <c r="AB1639" s="14"/>
      <c r="AC1639" s="14"/>
      <c r="AD1639" s="14"/>
      <c r="AE1639" s="14"/>
      <c r="AT1639" s="266" t="s">
        <v>178</v>
      </c>
      <c r="AU1639" s="266" t="s">
        <v>85</v>
      </c>
      <c r="AV1639" s="14" t="s">
        <v>85</v>
      </c>
      <c r="AW1639" s="14" t="s">
        <v>32</v>
      </c>
      <c r="AX1639" s="14" t="s">
        <v>76</v>
      </c>
      <c r="AY1639" s="266" t="s">
        <v>168</v>
      </c>
    </row>
    <row r="1640" s="14" customFormat="1">
      <c r="A1640" s="14"/>
      <c r="B1640" s="256"/>
      <c r="C1640" s="257"/>
      <c r="D1640" s="241" t="s">
        <v>178</v>
      </c>
      <c r="E1640" s="258" t="s">
        <v>1</v>
      </c>
      <c r="F1640" s="259" t="s">
        <v>2562</v>
      </c>
      <c r="G1640" s="257"/>
      <c r="H1640" s="260">
        <v>28.800000000000001</v>
      </c>
      <c r="I1640" s="261"/>
      <c r="J1640" s="257"/>
      <c r="K1640" s="257"/>
      <c r="L1640" s="262"/>
      <c r="M1640" s="263"/>
      <c r="N1640" s="264"/>
      <c r="O1640" s="264"/>
      <c r="P1640" s="264"/>
      <c r="Q1640" s="264"/>
      <c r="R1640" s="264"/>
      <c r="S1640" s="264"/>
      <c r="T1640" s="265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T1640" s="266" t="s">
        <v>178</v>
      </c>
      <c r="AU1640" s="266" t="s">
        <v>85</v>
      </c>
      <c r="AV1640" s="14" t="s">
        <v>85</v>
      </c>
      <c r="AW1640" s="14" t="s">
        <v>32</v>
      </c>
      <c r="AX1640" s="14" t="s">
        <v>76</v>
      </c>
      <c r="AY1640" s="266" t="s">
        <v>168</v>
      </c>
    </row>
    <row r="1641" s="14" customFormat="1">
      <c r="A1641" s="14"/>
      <c r="B1641" s="256"/>
      <c r="C1641" s="257"/>
      <c r="D1641" s="241" t="s">
        <v>178</v>
      </c>
      <c r="E1641" s="258" t="s">
        <v>1</v>
      </c>
      <c r="F1641" s="259" t="s">
        <v>2563</v>
      </c>
      <c r="G1641" s="257"/>
      <c r="H1641" s="260">
        <v>17.600000000000001</v>
      </c>
      <c r="I1641" s="261"/>
      <c r="J1641" s="257"/>
      <c r="K1641" s="257"/>
      <c r="L1641" s="262"/>
      <c r="M1641" s="263"/>
      <c r="N1641" s="264"/>
      <c r="O1641" s="264"/>
      <c r="P1641" s="264"/>
      <c r="Q1641" s="264"/>
      <c r="R1641" s="264"/>
      <c r="S1641" s="264"/>
      <c r="T1641" s="265"/>
      <c r="U1641" s="14"/>
      <c r="V1641" s="14"/>
      <c r="W1641" s="14"/>
      <c r="X1641" s="14"/>
      <c r="Y1641" s="14"/>
      <c r="Z1641" s="14"/>
      <c r="AA1641" s="14"/>
      <c r="AB1641" s="14"/>
      <c r="AC1641" s="14"/>
      <c r="AD1641" s="14"/>
      <c r="AE1641" s="14"/>
      <c r="AT1641" s="266" t="s">
        <v>178</v>
      </c>
      <c r="AU1641" s="266" t="s">
        <v>85</v>
      </c>
      <c r="AV1641" s="14" t="s">
        <v>85</v>
      </c>
      <c r="AW1641" s="14" t="s">
        <v>32</v>
      </c>
      <c r="AX1641" s="14" t="s">
        <v>76</v>
      </c>
      <c r="AY1641" s="266" t="s">
        <v>168</v>
      </c>
    </row>
    <row r="1642" s="14" customFormat="1">
      <c r="A1642" s="14"/>
      <c r="B1642" s="256"/>
      <c r="C1642" s="257"/>
      <c r="D1642" s="241" t="s">
        <v>178</v>
      </c>
      <c r="E1642" s="258" t="s">
        <v>1</v>
      </c>
      <c r="F1642" s="259" t="s">
        <v>2564</v>
      </c>
      <c r="G1642" s="257"/>
      <c r="H1642" s="260">
        <v>15.300000000000001</v>
      </c>
      <c r="I1642" s="261"/>
      <c r="J1642" s="257"/>
      <c r="K1642" s="257"/>
      <c r="L1642" s="262"/>
      <c r="M1642" s="263"/>
      <c r="N1642" s="264"/>
      <c r="O1642" s="264"/>
      <c r="P1642" s="264"/>
      <c r="Q1642" s="264"/>
      <c r="R1642" s="264"/>
      <c r="S1642" s="264"/>
      <c r="T1642" s="265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66" t="s">
        <v>178</v>
      </c>
      <c r="AU1642" s="266" t="s">
        <v>85</v>
      </c>
      <c r="AV1642" s="14" t="s">
        <v>85</v>
      </c>
      <c r="AW1642" s="14" t="s">
        <v>32</v>
      </c>
      <c r="AX1642" s="14" t="s">
        <v>76</v>
      </c>
      <c r="AY1642" s="266" t="s">
        <v>168</v>
      </c>
    </row>
    <row r="1643" s="14" customFormat="1">
      <c r="A1643" s="14"/>
      <c r="B1643" s="256"/>
      <c r="C1643" s="257"/>
      <c r="D1643" s="241" t="s">
        <v>178</v>
      </c>
      <c r="E1643" s="258" t="s">
        <v>1</v>
      </c>
      <c r="F1643" s="259" t="s">
        <v>2565</v>
      </c>
      <c r="G1643" s="257"/>
      <c r="H1643" s="260">
        <v>19.454999999999998</v>
      </c>
      <c r="I1643" s="261"/>
      <c r="J1643" s="257"/>
      <c r="K1643" s="257"/>
      <c r="L1643" s="262"/>
      <c r="M1643" s="263"/>
      <c r="N1643" s="264"/>
      <c r="O1643" s="264"/>
      <c r="P1643" s="264"/>
      <c r="Q1643" s="264"/>
      <c r="R1643" s="264"/>
      <c r="S1643" s="264"/>
      <c r="T1643" s="265"/>
      <c r="U1643" s="14"/>
      <c r="V1643" s="14"/>
      <c r="W1643" s="14"/>
      <c r="X1643" s="14"/>
      <c r="Y1643" s="14"/>
      <c r="Z1643" s="14"/>
      <c r="AA1643" s="14"/>
      <c r="AB1643" s="14"/>
      <c r="AC1643" s="14"/>
      <c r="AD1643" s="14"/>
      <c r="AE1643" s="14"/>
      <c r="AT1643" s="266" t="s">
        <v>178</v>
      </c>
      <c r="AU1643" s="266" t="s">
        <v>85</v>
      </c>
      <c r="AV1643" s="14" t="s">
        <v>85</v>
      </c>
      <c r="AW1643" s="14" t="s">
        <v>32</v>
      </c>
      <c r="AX1643" s="14" t="s">
        <v>76</v>
      </c>
      <c r="AY1643" s="266" t="s">
        <v>168</v>
      </c>
    </row>
    <row r="1644" s="14" customFormat="1">
      <c r="A1644" s="14"/>
      <c r="B1644" s="256"/>
      <c r="C1644" s="257"/>
      <c r="D1644" s="241" t="s">
        <v>178</v>
      </c>
      <c r="E1644" s="258" t="s">
        <v>1</v>
      </c>
      <c r="F1644" s="259" t="s">
        <v>2566</v>
      </c>
      <c r="G1644" s="257"/>
      <c r="H1644" s="260">
        <v>12.1</v>
      </c>
      <c r="I1644" s="261"/>
      <c r="J1644" s="257"/>
      <c r="K1644" s="257"/>
      <c r="L1644" s="262"/>
      <c r="M1644" s="263"/>
      <c r="N1644" s="264"/>
      <c r="O1644" s="264"/>
      <c r="P1644" s="264"/>
      <c r="Q1644" s="264"/>
      <c r="R1644" s="264"/>
      <c r="S1644" s="264"/>
      <c r="T1644" s="265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T1644" s="266" t="s">
        <v>178</v>
      </c>
      <c r="AU1644" s="266" t="s">
        <v>85</v>
      </c>
      <c r="AV1644" s="14" t="s">
        <v>85</v>
      </c>
      <c r="AW1644" s="14" t="s">
        <v>32</v>
      </c>
      <c r="AX1644" s="14" t="s">
        <v>76</v>
      </c>
      <c r="AY1644" s="266" t="s">
        <v>168</v>
      </c>
    </row>
    <row r="1645" s="14" customFormat="1">
      <c r="A1645" s="14"/>
      <c r="B1645" s="256"/>
      <c r="C1645" s="257"/>
      <c r="D1645" s="241" t="s">
        <v>178</v>
      </c>
      <c r="E1645" s="258" t="s">
        <v>1</v>
      </c>
      <c r="F1645" s="259" t="s">
        <v>2567</v>
      </c>
      <c r="G1645" s="257"/>
      <c r="H1645" s="260">
        <v>16.399999999999999</v>
      </c>
      <c r="I1645" s="261"/>
      <c r="J1645" s="257"/>
      <c r="K1645" s="257"/>
      <c r="L1645" s="262"/>
      <c r="M1645" s="263"/>
      <c r="N1645" s="264"/>
      <c r="O1645" s="264"/>
      <c r="P1645" s="264"/>
      <c r="Q1645" s="264"/>
      <c r="R1645" s="264"/>
      <c r="S1645" s="264"/>
      <c r="T1645" s="265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T1645" s="266" t="s">
        <v>178</v>
      </c>
      <c r="AU1645" s="266" t="s">
        <v>85</v>
      </c>
      <c r="AV1645" s="14" t="s">
        <v>85</v>
      </c>
      <c r="AW1645" s="14" t="s">
        <v>32</v>
      </c>
      <c r="AX1645" s="14" t="s">
        <v>76</v>
      </c>
      <c r="AY1645" s="266" t="s">
        <v>168</v>
      </c>
    </row>
    <row r="1646" s="14" customFormat="1">
      <c r="A1646" s="14"/>
      <c r="B1646" s="256"/>
      <c r="C1646" s="257"/>
      <c r="D1646" s="241" t="s">
        <v>178</v>
      </c>
      <c r="E1646" s="258" t="s">
        <v>1</v>
      </c>
      <c r="F1646" s="259" t="s">
        <v>2568</v>
      </c>
      <c r="G1646" s="257"/>
      <c r="H1646" s="260">
        <v>9.5999999999999996</v>
      </c>
      <c r="I1646" s="261"/>
      <c r="J1646" s="257"/>
      <c r="K1646" s="257"/>
      <c r="L1646" s="262"/>
      <c r="M1646" s="263"/>
      <c r="N1646" s="264"/>
      <c r="O1646" s="264"/>
      <c r="P1646" s="264"/>
      <c r="Q1646" s="264"/>
      <c r="R1646" s="264"/>
      <c r="S1646" s="264"/>
      <c r="T1646" s="265"/>
      <c r="U1646" s="14"/>
      <c r="V1646" s="14"/>
      <c r="W1646" s="14"/>
      <c r="X1646" s="14"/>
      <c r="Y1646" s="14"/>
      <c r="Z1646" s="14"/>
      <c r="AA1646" s="14"/>
      <c r="AB1646" s="14"/>
      <c r="AC1646" s="14"/>
      <c r="AD1646" s="14"/>
      <c r="AE1646" s="14"/>
      <c r="AT1646" s="266" t="s">
        <v>178</v>
      </c>
      <c r="AU1646" s="266" t="s">
        <v>85</v>
      </c>
      <c r="AV1646" s="14" t="s">
        <v>85</v>
      </c>
      <c r="AW1646" s="14" t="s">
        <v>32</v>
      </c>
      <c r="AX1646" s="14" t="s">
        <v>76</v>
      </c>
      <c r="AY1646" s="266" t="s">
        <v>168</v>
      </c>
    </row>
    <row r="1647" s="14" customFormat="1">
      <c r="A1647" s="14"/>
      <c r="B1647" s="256"/>
      <c r="C1647" s="257"/>
      <c r="D1647" s="241" t="s">
        <v>178</v>
      </c>
      <c r="E1647" s="258" t="s">
        <v>1</v>
      </c>
      <c r="F1647" s="259" t="s">
        <v>2569</v>
      </c>
      <c r="G1647" s="257"/>
      <c r="H1647" s="260">
        <v>5</v>
      </c>
      <c r="I1647" s="261"/>
      <c r="J1647" s="257"/>
      <c r="K1647" s="257"/>
      <c r="L1647" s="262"/>
      <c r="M1647" s="263"/>
      <c r="N1647" s="264"/>
      <c r="O1647" s="264"/>
      <c r="P1647" s="264"/>
      <c r="Q1647" s="264"/>
      <c r="R1647" s="264"/>
      <c r="S1647" s="264"/>
      <c r="T1647" s="265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T1647" s="266" t="s">
        <v>178</v>
      </c>
      <c r="AU1647" s="266" t="s">
        <v>85</v>
      </c>
      <c r="AV1647" s="14" t="s">
        <v>85</v>
      </c>
      <c r="AW1647" s="14" t="s">
        <v>32</v>
      </c>
      <c r="AX1647" s="14" t="s">
        <v>76</v>
      </c>
      <c r="AY1647" s="266" t="s">
        <v>168</v>
      </c>
    </row>
    <row r="1648" s="15" customFormat="1">
      <c r="A1648" s="15"/>
      <c r="B1648" s="267"/>
      <c r="C1648" s="268"/>
      <c r="D1648" s="241" t="s">
        <v>178</v>
      </c>
      <c r="E1648" s="269" t="s">
        <v>1</v>
      </c>
      <c r="F1648" s="270" t="s">
        <v>183</v>
      </c>
      <c r="G1648" s="268"/>
      <c r="H1648" s="271">
        <v>186.01499999999999</v>
      </c>
      <c r="I1648" s="272"/>
      <c r="J1648" s="268"/>
      <c r="K1648" s="268"/>
      <c r="L1648" s="273"/>
      <c r="M1648" s="274"/>
      <c r="N1648" s="275"/>
      <c r="O1648" s="275"/>
      <c r="P1648" s="275"/>
      <c r="Q1648" s="275"/>
      <c r="R1648" s="275"/>
      <c r="S1648" s="275"/>
      <c r="T1648" s="276"/>
      <c r="U1648" s="15"/>
      <c r="V1648" s="15"/>
      <c r="W1648" s="15"/>
      <c r="X1648" s="15"/>
      <c r="Y1648" s="15"/>
      <c r="Z1648" s="15"/>
      <c r="AA1648" s="15"/>
      <c r="AB1648" s="15"/>
      <c r="AC1648" s="15"/>
      <c r="AD1648" s="15"/>
      <c r="AE1648" s="15"/>
      <c r="AT1648" s="277" t="s">
        <v>178</v>
      </c>
      <c r="AU1648" s="277" t="s">
        <v>85</v>
      </c>
      <c r="AV1648" s="15" t="s">
        <v>174</v>
      </c>
      <c r="AW1648" s="15" t="s">
        <v>32</v>
      </c>
      <c r="AX1648" s="15" t="s">
        <v>83</v>
      </c>
      <c r="AY1648" s="277" t="s">
        <v>168</v>
      </c>
    </row>
    <row r="1649" s="2" customFormat="1" ht="16.5" customHeight="1">
      <c r="A1649" s="39"/>
      <c r="B1649" s="40"/>
      <c r="C1649" s="278" t="s">
        <v>2570</v>
      </c>
      <c r="D1649" s="278" t="s">
        <v>242</v>
      </c>
      <c r="E1649" s="279" t="s">
        <v>2571</v>
      </c>
      <c r="F1649" s="280" t="s">
        <v>2572</v>
      </c>
      <c r="G1649" s="281" t="s">
        <v>272</v>
      </c>
      <c r="H1649" s="282">
        <v>213.917</v>
      </c>
      <c r="I1649" s="283"/>
      <c r="J1649" s="284">
        <f>ROUND(I1649*H1649,2)</f>
        <v>0</v>
      </c>
      <c r="K1649" s="280" t="s">
        <v>195</v>
      </c>
      <c r="L1649" s="285"/>
      <c r="M1649" s="286" t="s">
        <v>1</v>
      </c>
      <c r="N1649" s="287" t="s">
        <v>41</v>
      </c>
      <c r="O1649" s="92"/>
      <c r="P1649" s="237">
        <f>O1649*H1649</f>
        <v>0</v>
      </c>
      <c r="Q1649" s="237">
        <v>0.00020000000000000001</v>
      </c>
      <c r="R1649" s="237">
        <f>Q1649*H1649</f>
        <v>0.042783399999999999</v>
      </c>
      <c r="S1649" s="237">
        <v>0</v>
      </c>
      <c r="T1649" s="238">
        <f>S1649*H1649</f>
        <v>0</v>
      </c>
      <c r="U1649" s="39"/>
      <c r="V1649" s="39"/>
      <c r="W1649" s="39"/>
      <c r="X1649" s="39"/>
      <c r="Y1649" s="39"/>
      <c r="Z1649" s="39"/>
      <c r="AA1649" s="39"/>
      <c r="AB1649" s="39"/>
      <c r="AC1649" s="39"/>
      <c r="AD1649" s="39"/>
      <c r="AE1649" s="39"/>
      <c r="AR1649" s="239" t="s">
        <v>443</v>
      </c>
      <c r="AT1649" s="239" t="s">
        <v>242</v>
      </c>
      <c r="AU1649" s="239" t="s">
        <v>85</v>
      </c>
      <c r="AY1649" s="18" t="s">
        <v>168</v>
      </c>
      <c r="BE1649" s="240">
        <f>IF(N1649="základní",J1649,0)</f>
        <v>0</v>
      </c>
      <c r="BF1649" s="240">
        <f>IF(N1649="snížená",J1649,0)</f>
        <v>0</v>
      </c>
      <c r="BG1649" s="240">
        <f>IF(N1649="zákl. přenesená",J1649,0)</f>
        <v>0</v>
      </c>
      <c r="BH1649" s="240">
        <f>IF(N1649="sníž. přenesená",J1649,0)</f>
        <v>0</v>
      </c>
      <c r="BI1649" s="240">
        <f>IF(N1649="nulová",J1649,0)</f>
        <v>0</v>
      </c>
      <c r="BJ1649" s="18" t="s">
        <v>83</v>
      </c>
      <c r="BK1649" s="240">
        <f>ROUND(I1649*H1649,2)</f>
        <v>0</v>
      </c>
      <c r="BL1649" s="18" t="s">
        <v>298</v>
      </c>
      <c r="BM1649" s="239" t="s">
        <v>2573</v>
      </c>
    </row>
    <row r="1650" s="2" customFormat="1">
      <c r="A1650" s="39"/>
      <c r="B1650" s="40"/>
      <c r="C1650" s="41"/>
      <c r="D1650" s="241" t="s">
        <v>176</v>
      </c>
      <c r="E1650" s="41"/>
      <c r="F1650" s="242" t="s">
        <v>2574</v>
      </c>
      <c r="G1650" s="41"/>
      <c r="H1650" s="41"/>
      <c r="I1650" s="243"/>
      <c r="J1650" s="41"/>
      <c r="K1650" s="41"/>
      <c r="L1650" s="45"/>
      <c r="M1650" s="244"/>
      <c r="N1650" s="245"/>
      <c r="O1650" s="92"/>
      <c r="P1650" s="92"/>
      <c r="Q1650" s="92"/>
      <c r="R1650" s="92"/>
      <c r="S1650" s="92"/>
      <c r="T1650" s="93"/>
      <c r="U1650" s="39"/>
      <c r="V1650" s="39"/>
      <c r="W1650" s="39"/>
      <c r="X1650" s="39"/>
      <c r="Y1650" s="39"/>
      <c r="Z1650" s="39"/>
      <c r="AA1650" s="39"/>
      <c r="AB1650" s="39"/>
      <c r="AC1650" s="39"/>
      <c r="AD1650" s="39"/>
      <c r="AE1650" s="39"/>
      <c r="AT1650" s="18" t="s">
        <v>176</v>
      </c>
      <c r="AU1650" s="18" t="s">
        <v>85</v>
      </c>
    </row>
    <row r="1651" s="14" customFormat="1">
      <c r="A1651" s="14"/>
      <c r="B1651" s="256"/>
      <c r="C1651" s="257"/>
      <c r="D1651" s="241" t="s">
        <v>178</v>
      </c>
      <c r="E1651" s="257"/>
      <c r="F1651" s="259" t="s">
        <v>2575</v>
      </c>
      <c r="G1651" s="257"/>
      <c r="H1651" s="260">
        <v>213.917</v>
      </c>
      <c r="I1651" s="261"/>
      <c r="J1651" s="257"/>
      <c r="K1651" s="257"/>
      <c r="L1651" s="262"/>
      <c r="M1651" s="263"/>
      <c r="N1651" s="264"/>
      <c r="O1651" s="264"/>
      <c r="P1651" s="264"/>
      <c r="Q1651" s="264"/>
      <c r="R1651" s="264"/>
      <c r="S1651" s="264"/>
      <c r="T1651" s="265"/>
      <c r="U1651" s="14"/>
      <c r="V1651" s="14"/>
      <c r="W1651" s="14"/>
      <c r="X1651" s="14"/>
      <c r="Y1651" s="14"/>
      <c r="Z1651" s="14"/>
      <c r="AA1651" s="14"/>
      <c r="AB1651" s="14"/>
      <c r="AC1651" s="14"/>
      <c r="AD1651" s="14"/>
      <c r="AE1651" s="14"/>
      <c r="AT1651" s="266" t="s">
        <v>178</v>
      </c>
      <c r="AU1651" s="266" t="s">
        <v>85</v>
      </c>
      <c r="AV1651" s="14" t="s">
        <v>85</v>
      </c>
      <c r="AW1651" s="14" t="s">
        <v>4</v>
      </c>
      <c r="AX1651" s="14" t="s">
        <v>83</v>
      </c>
      <c r="AY1651" s="266" t="s">
        <v>168</v>
      </c>
    </row>
    <row r="1652" s="2" customFormat="1" ht="16.5" customHeight="1">
      <c r="A1652" s="39"/>
      <c r="B1652" s="40"/>
      <c r="C1652" s="228" t="s">
        <v>2576</v>
      </c>
      <c r="D1652" s="228" t="s">
        <v>170</v>
      </c>
      <c r="E1652" s="229" t="s">
        <v>2577</v>
      </c>
      <c r="F1652" s="230" t="s">
        <v>2578</v>
      </c>
      <c r="G1652" s="231" t="s">
        <v>272</v>
      </c>
      <c r="H1652" s="232">
        <v>12.255000000000001</v>
      </c>
      <c r="I1652" s="233"/>
      <c r="J1652" s="234">
        <f>ROUND(I1652*H1652,2)</f>
        <v>0</v>
      </c>
      <c r="K1652" s="230" t="s">
        <v>173</v>
      </c>
      <c r="L1652" s="45"/>
      <c r="M1652" s="235" t="s">
        <v>1</v>
      </c>
      <c r="N1652" s="236" t="s">
        <v>41</v>
      </c>
      <c r="O1652" s="92"/>
      <c r="P1652" s="237">
        <f>O1652*H1652</f>
        <v>0</v>
      </c>
      <c r="Q1652" s="237">
        <v>0</v>
      </c>
      <c r="R1652" s="237">
        <f>Q1652*H1652</f>
        <v>0</v>
      </c>
      <c r="S1652" s="237">
        <v>0</v>
      </c>
      <c r="T1652" s="238">
        <f>S1652*H1652</f>
        <v>0</v>
      </c>
      <c r="U1652" s="39"/>
      <c r="V1652" s="39"/>
      <c r="W1652" s="39"/>
      <c r="X1652" s="39"/>
      <c r="Y1652" s="39"/>
      <c r="Z1652" s="39"/>
      <c r="AA1652" s="39"/>
      <c r="AB1652" s="39"/>
      <c r="AC1652" s="39"/>
      <c r="AD1652" s="39"/>
      <c r="AE1652" s="39"/>
      <c r="AR1652" s="239" t="s">
        <v>298</v>
      </c>
      <c r="AT1652" s="239" t="s">
        <v>170</v>
      </c>
      <c r="AU1652" s="239" t="s">
        <v>85</v>
      </c>
      <c r="AY1652" s="18" t="s">
        <v>168</v>
      </c>
      <c r="BE1652" s="240">
        <f>IF(N1652="základní",J1652,0)</f>
        <v>0</v>
      </c>
      <c r="BF1652" s="240">
        <f>IF(N1652="snížená",J1652,0)</f>
        <v>0</v>
      </c>
      <c r="BG1652" s="240">
        <f>IF(N1652="zákl. přenesená",J1652,0)</f>
        <v>0</v>
      </c>
      <c r="BH1652" s="240">
        <f>IF(N1652="sníž. přenesená",J1652,0)</f>
        <v>0</v>
      </c>
      <c r="BI1652" s="240">
        <f>IF(N1652="nulová",J1652,0)</f>
        <v>0</v>
      </c>
      <c r="BJ1652" s="18" t="s">
        <v>83</v>
      </c>
      <c r="BK1652" s="240">
        <f>ROUND(I1652*H1652,2)</f>
        <v>0</v>
      </c>
      <c r="BL1652" s="18" t="s">
        <v>298</v>
      </c>
      <c r="BM1652" s="239" t="s">
        <v>2579</v>
      </c>
    </row>
    <row r="1653" s="2" customFormat="1">
      <c r="A1653" s="39"/>
      <c r="B1653" s="40"/>
      <c r="C1653" s="41"/>
      <c r="D1653" s="241" t="s">
        <v>176</v>
      </c>
      <c r="E1653" s="41"/>
      <c r="F1653" s="242" t="s">
        <v>2580</v>
      </c>
      <c r="G1653" s="41"/>
      <c r="H1653" s="41"/>
      <c r="I1653" s="243"/>
      <c r="J1653" s="41"/>
      <c r="K1653" s="41"/>
      <c r="L1653" s="45"/>
      <c r="M1653" s="244"/>
      <c r="N1653" s="245"/>
      <c r="O1653" s="92"/>
      <c r="P1653" s="92"/>
      <c r="Q1653" s="92"/>
      <c r="R1653" s="92"/>
      <c r="S1653" s="92"/>
      <c r="T1653" s="93"/>
      <c r="U1653" s="39"/>
      <c r="V1653" s="39"/>
      <c r="W1653" s="39"/>
      <c r="X1653" s="39"/>
      <c r="Y1653" s="39"/>
      <c r="Z1653" s="39"/>
      <c r="AA1653" s="39"/>
      <c r="AB1653" s="39"/>
      <c r="AC1653" s="39"/>
      <c r="AD1653" s="39"/>
      <c r="AE1653" s="39"/>
      <c r="AT1653" s="18" t="s">
        <v>176</v>
      </c>
      <c r="AU1653" s="18" t="s">
        <v>85</v>
      </c>
    </row>
    <row r="1654" s="13" customFormat="1">
      <c r="A1654" s="13"/>
      <c r="B1654" s="246"/>
      <c r="C1654" s="247"/>
      <c r="D1654" s="241" t="s">
        <v>178</v>
      </c>
      <c r="E1654" s="248" t="s">
        <v>1</v>
      </c>
      <c r="F1654" s="249" t="s">
        <v>2484</v>
      </c>
      <c r="G1654" s="247"/>
      <c r="H1654" s="248" t="s">
        <v>1</v>
      </c>
      <c r="I1654" s="250"/>
      <c r="J1654" s="247"/>
      <c r="K1654" s="247"/>
      <c r="L1654" s="251"/>
      <c r="M1654" s="252"/>
      <c r="N1654" s="253"/>
      <c r="O1654" s="253"/>
      <c r="P1654" s="253"/>
      <c r="Q1654" s="253"/>
      <c r="R1654" s="253"/>
      <c r="S1654" s="253"/>
      <c r="T1654" s="254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T1654" s="255" t="s">
        <v>178</v>
      </c>
      <c r="AU1654" s="255" t="s">
        <v>85</v>
      </c>
      <c r="AV1654" s="13" t="s">
        <v>83</v>
      </c>
      <c r="AW1654" s="13" t="s">
        <v>32</v>
      </c>
      <c r="AX1654" s="13" t="s">
        <v>76</v>
      </c>
      <c r="AY1654" s="255" t="s">
        <v>168</v>
      </c>
    </row>
    <row r="1655" s="14" customFormat="1">
      <c r="A1655" s="14"/>
      <c r="B1655" s="256"/>
      <c r="C1655" s="257"/>
      <c r="D1655" s="241" t="s">
        <v>178</v>
      </c>
      <c r="E1655" s="258" t="s">
        <v>1</v>
      </c>
      <c r="F1655" s="259" t="s">
        <v>2581</v>
      </c>
      <c r="G1655" s="257"/>
      <c r="H1655" s="260">
        <v>7.7999999999999998</v>
      </c>
      <c r="I1655" s="261"/>
      <c r="J1655" s="257"/>
      <c r="K1655" s="257"/>
      <c r="L1655" s="262"/>
      <c r="M1655" s="263"/>
      <c r="N1655" s="264"/>
      <c r="O1655" s="264"/>
      <c r="P1655" s="264"/>
      <c r="Q1655" s="264"/>
      <c r="R1655" s="264"/>
      <c r="S1655" s="264"/>
      <c r="T1655" s="265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T1655" s="266" t="s">
        <v>178</v>
      </c>
      <c r="AU1655" s="266" t="s">
        <v>85</v>
      </c>
      <c r="AV1655" s="14" t="s">
        <v>85</v>
      </c>
      <c r="AW1655" s="14" t="s">
        <v>32</v>
      </c>
      <c r="AX1655" s="14" t="s">
        <v>76</v>
      </c>
      <c r="AY1655" s="266" t="s">
        <v>168</v>
      </c>
    </row>
    <row r="1656" s="13" customFormat="1">
      <c r="A1656" s="13"/>
      <c r="B1656" s="246"/>
      <c r="C1656" s="247"/>
      <c r="D1656" s="241" t="s">
        <v>178</v>
      </c>
      <c r="E1656" s="248" t="s">
        <v>1</v>
      </c>
      <c r="F1656" s="249" t="s">
        <v>2491</v>
      </c>
      <c r="G1656" s="247"/>
      <c r="H1656" s="248" t="s">
        <v>1</v>
      </c>
      <c r="I1656" s="250"/>
      <c r="J1656" s="247"/>
      <c r="K1656" s="247"/>
      <c r="L1656" s="251"/>
      <c r="M1656" s="252"/>
      <c r="N1656" s="253"/>
      <c r="O1656" s="253"/>
      <c r="P1656" s="253"/>
      <c r="Q1656" s="253"/>
      <c r="R1656" s="253"/>
      <c r="S1656" s="253"/>
      <c r="T1656" s="254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T1656" s="255" t="s">
        <v>178</v>
      </c>
      <c r="AU1656" s="255" t="s">
        <v>85</v>
      </c>
      <c r="AV1656" s="13" t="s">
        <v>83</v>
      </c>
      <c r="AW1656" s="13" t="s">
        <v>32</v>
      </c>
      <c r="AX1656" s="13" t="s">
        <v>76</v>
      </c>
      <c r="AY1656" s="255" t="s">
        <v>168</v>
      </c>
    </row>
    <row r="1657" s="14" customFormat="1">
      <c r="A1657" s="14"/>
      <c r="B1657" s="256"/>
      <c r="C1657" s="257"/>
      <c r="D1657" s="241" t="s">
        <v>178</v>
      </c>
      <c r="E1657" s="258" t="s">
        <v>1</v>
      </c>
      <c r="F1657" s="259" t="s">
        <v>2582</v>
      </c>
      <c r="G1657" s="257"/>
      <c r="H1657" s="260">
        <v>4.4550000000000001</v>
      </c>
      <c r="I1657" s="261"/>
      <c r="J1657" s="257"/>
      <c r="K1657" s="257"/>
      <c r="L1657" s="262"/>
      <c r="M1657" s="263"/>
      <c r="N1657" s="264"/>
      <c r="O1657" s="264"/>
      <c r="P1657" s="264"/>
      <c r="Q1657" s="264"/>
      <c r="R1657" s="264"/>
      <c r="S1657" s="264"/>
      <c r="T1657" s="265"/>
      <c r="U1657" s="14"/>
      <c r="V1657" s="14"/>
      <c r="W1657" s="14"/>
      <c r="X1657" s="14"/>
      <c r="Y1657" s="14"/>
      <c r="Z1657" s="14"/>
      <c r="AA1657" s="14"/>
      <c r="AB1657" s="14"/>
      <c r="AC1657" s="14"/>
      <c r="AD1657" s="14"/>
      <c r="AE1657" s="14"/>
      <c r="AT1657" s="266" t="s">
        <v>178</v>
      </c>
      <c r="AU1657" s="266" t="s">
        <v>85</v>
      </c>
      <c r="AV1657" s="14" t="s">
        <v>85</v>
      </c>
      <c r="AW1657" s="14" t="s">
        <v>32</v>
      </c>
      <c r="AX1657" s="14" t="s">
        <v>76</v>
      </c>
      <c r="AY1657" s="266" t="s">
        <v>168</v>
      </c>
    </row>
    <row r="1658" s="15" customFormat="1">
      <c r="A1658" s="15"/>
      <c r="B1658" s="267"/>
      <c r="C1658" s="268"/>
      <c r="D1658" s="241" t="s">
        <v>178</v>
      </c>
      <c r="E1658" s="269" t="s">
        <v>1</v>
      </c>
      <c r="F1658" s="270" t="s">
        <v>183</v>
      </c>
      <c r="G1658" s="268"/>
      <c r="H1658" s="271">
        <v>12.254999999999999</v>
      </c>
      <c r="I1658" s="272"/>
      <c r="J1658" s="268"/>
      <c r="K1658" s="268"/>
      <c r="L1658" s="273"/>
      <c r="M1658" s="274"/>
      <c r="N1658" s="275"/>
      <c r="O1658" s="275"/>
      <c r="P1658" s="275"/>
      <c r="Q1658" s="275"/>
      <c r="R1658" s="275"/>
      <c r="S1658" s="275"/>
      <c r="T1658" s="276"/>
      <c r="U1658" s="15"/>
      <c r="V1658" s="15"/>
      <c r="W1658" s="15"/>
      <c r="X1658" s="15"/>
      <c r="Y1658" s="15"/>
      <c r="Z1658" s="15"/>
      <c r="AA1658" s="15"/>
      <c r="AB1658" s="15"/>
      <c r="AC1658" s="15"/>
      <c r="AD1658" s="15"/>
      <c r="AE1658" s="15"/>
      <c r="AT1658" s="277" t="s">
        <v>178</v>
      </c>
      <c r="AU1658" s="277" t="s">
        <v>85</v>
      </c>
      <c r="AV1658" s="15" t="s">
        <v>174</v>
      </c>
      <c r="AW1658" s="15" t="s">
        <v>32</v>
      </c>
      <c r="AX1658" s="15" t="s">
        <v>83</v>
      </c>
      <c r="AY1658" s="277" t="s">
        <v>168</v>
      </c>
    </row>
    <row r="1659" s="2" customFormat="1" ht="16.5" customHeight="1">
      <c r="A1659" s="39"/>
      <c r="B1659" s="40"/>
      <c r="C1659" s="278" t="s">
        <v>2583</v>
      </c>
      <c r="D1659" s="278" t="s">
        <v>242</v>
      </c>
      <c r="E1659" s="279" t="s">
        <v>2571</v>
      </c>
      <c r="F1659" s="280" t="s">
        <v>2572</v>
      </c>
      <c r="G1659" s="281" t="s">
        <v>272</v>
      </c>
      <c r="H1659" s="282">
        <v>14.093</v>
      </c>
      <c r="I1659" s="283"/>
      <c r="J1659" s="284">
        <f>ROUND(I1659*H1659,2)</f>
        <v>0</v>
      </c>
      <c r="K1659" s="280" t="s">
        <v>195</v>
      </c>
      <c r="L1659" s="285"/>
      <c r="M1659" s="286" t="s">
        <v>1</v>
      </c>
      <c r="N1659" s="287" t="s">
        <v>41</v>
      </c>
      <c r="O1659" s="92"/>
      <c r="P1659" s="237">
        <f>O1659*H1659</f>
        <v>0</v>
      </c>
      <c r="Q1659" s="237">
        <v>0.00020000000000000001</v>
      </c>
      <c r="R1659" s="237">
        <f>Q1659*H1659</f>
        <v>0.0028186000000000001</v>
      </c>
      <c r="S1659" s="237">
        <v>0</v>
      </c>
      <c r="T1659" s="238">
        <f>S1659*H1659</f>
        <v>0</v>
      </c>
      <c r="U1659" s="39"/>
      <c r="V1659" s="39"/>
      <c r="W1659" s="39"/>
      <c r="X1659" s="39"/>
      <c r="Y1659" s="39"/>
      <c r="Z1659" s="39"/>
      <c r="AA1659" s="39"/>
      <c r="AB1659" s="39"/>
      <c r="AC1659" s="39"/>
      <c r="AD1659" s="39"/>
      <c r="AE1659" s="39"/>
      <c r="AR1659" s="239" t="s">
        <v>443</v>
      </c>
      <c r="AT1659" s="239" t="s">
        <v>242</v>
      </c>
      <c r="AU1659" s="239" t="s">
        <v>85</v>
      </c>
      <c r="AY1659" s="18" t="s">
        <v>168</v>
      </c>
      <c r="BE1659" s="240">
        <f>IF(N1659="základní",J1659,0)</f>
        <v>0</v>
      </c>
      <c r="BF1659" s="240">
        <f>IF(N1659="snížená",J1659,0)</f>
        <v>0</v>
      </c>
      <c r="BG1659" s="240">
        <f>IF(N1659="zákl. přenesená",J1659,0)</f>
        <v>0</v>
      </c>
      <c r="BH1659" s="240">
        <f>IF(N1659="sníž. přenesená",J1659,0)</f>
        <v>0</v>
      </c>
      <c r="BI1659" s="240">
        <f>IF(N1659="nulová",J1659,0)</f>
        <v>0</v>
      </c>
      <c r="BJ1659" s="18" t="s">
        <v>83</v>
      </c>
      <c r="BK1659" s="240">
        <f>ROUND(I1659*H1659,2)</f>
        <v>0</v>
      </c>
      <c r="BL1659" s="18" t="s">
        <v>298</v>
      </c>
      <c r="BM1659" s="239" t="s">
        <v>2584</v>
      </c>
    </row>
    <row r="1660" s="2" customFormat="1">
      <c r="A1660" s="39"/>
      <c r="B1660" s="40"/>
      <c r="C1660" s="41"/>
      <c r="D1660" s="241" t="s">
        <v>176</v>
      </c>
      <c r="E1660" s="41"/>
      <c r="F1660" s="242" t="s">
        <v>2574</v>
      </c>
      <c r="G1660" s="41"/>
      <c r="H1660" s="41"/>
      <c r="I1660" s="243"/>
      <c r="J1660" s="41"/>
      <c r="K1660" s="41"/>
      <c r="L1660" s="45"/>
      <c r="M1660" s="244"/>
      <c r="N1660" s="245"/>
      <c r="O1660" s="92"/>
      <c r="P1660" s="92"/>
      <c r="Q1660" s="92"/>
      <c r="R1660" s="92"/>
      <c r="S1660" s="92"/>
      <c r="T1660" s="93"/>
      <c r="U1660" s="39"/>
      <c r="V1660" s="39"/>
      <c r="W1660" s="39"/>
      <c r="X1660" s="39"/>
      <c r="Y1660" s="39"/>
      <c r="Z1660" s="39"/>
      <c r="AA1660" s="39"/>
      <c r="AB1660" s="39"/>
      <c r="AC1660" s="39"/>
      <c r="AD1660" s="39"/>
      <c r="AE1660" s="39"/>
      <c r="AT1660" s="18" t="s">
        <v>176</v>
      </c>
      <c r="AU1660" s="18" t="s">
        <v>85</v>
      </c>
    </row>
    <row r="1661" s="14" customFormat="1">
      <c r="A1661" s="14"/>
      <c r="B1661" s="256"/>
      <c r="C1661" s="257"/>
      <c r="D1661" s="241" t="s">
        <v>178</v>
      </c>
      <c r="E1661" s="257"/>
      <c r="F1661" s="259" t="s">
        <v>2585</v>
      </c>
      <c r="G1661" s="257"/>
      <c r="H1661" s="260">
        <v>14.093</v>
      </c>
      <c r="I1661" s="261"/>
      <c r="J1661" s="257"/>
      <c r="K1661" s="257"/>
      <c r="L1661" s="262"/>
      <c r="M1661" s="263"/>
      <c r="N1661" s="264"/>
      <c r="O1661" s="264"/>
      <c r="P1661" s="264"/>
      <c r="Q1661" s="264"/>
      <c r="R1661" s="264"/>
      <c r="S1661" s="264"/>
      <c r="T1661" s="265"/>
      <c r="U1661" s="14"/>
      <c r="V1661" s="14"/>
      <c r="W1661" s="14"/>
      <c r="X1661" s="14"/>
      <c r="Y1661" s="14"/>
      <c r="Z1661" s="14"/>
      <c r="AA1661" s="14"/>
      <c r="AB1661" s="14"/>
      <c r="AC1661" s="14"/>
      <c r="AD1661" s="14"/>
      <c r="AE1661" s="14"/>
      <c r="AT1661" s="266" t="s">
        <v>178</v>
      </c>
      <c r="AU1661" s="266" t="s">
        <v>85</v>
      </c>
      <c r="AV1661" s="14" t="s">
        <v>85</v>
      </c>
      <c r="AW1661" s="14" t="s">
        <v>4</v>
      </c>
      <c r="AX1661" s="14" t="s">
        <v>83</v>
      </c>
      <c r="AY1661" s="266" t="s">
        <v>168</v>
      </c>
    </row>
    <row r="1662" s="2" customFormat="1" ht="16.5" customHeight="1">
      <c r="A1662" s="39"/>
      <c r="B1662" s="40"/>
      <c r="C1662" s="228" t="s">
        <v>2586</v>
      </c>
      <c r="D1662" s="228" t="s">
        <v>170</v>
      </c>
      <c r="E1662" s="229" t="s">
        <v>2587</v>
      </c>
      <c r="F1662" s="230" t="s">
        <v>2588</v>
      </c>
      <c r="G1662" s="231" t="s">
        <v>272</v>
      </c>
      <c r="H1662" s="232">
        <v>40.5</v>
      </c>
      <c r="I1662" s="233"/>
      <c r="J1662" s="234">
        <f>ROUND(I1662*H1662,2)</f>
        <v>0</v>
      </c>
      <c r="K1662" s="230" t="s">
        <v>173</v>
      </c>
      <c r="L1662" s="45"/>
      <c r="M1662" s="235" t="s">
        <v>1</v>
      </c>
      <c r="N1662" s="236" t="s">
        <v>41</v>
      </c>
      <c r="O1662" s="92"/>
      <c r="P1662" s="237">
        <f>O1662*H1662</f>
        <v>0</v>
      </c>
      <c r="Q1662" s="237">
        <v>0</v>
      </c>
      <c r="R1662" s="237">
        <f>Q1662*H1662</f>
        <v>0</v>
      </c>
      <c r="S1662" s="237">
        <v>0</v>
      </c>
      <c r="T1662" s="238">
        <f>S1662*H1662</f>
        <v>0</v>
      </c>
      <c r="U1662" s="39"/>
      <c r="V1662" s="39"/>
      <c r="W1662" s="39"/>
      <c r="X1662" s="39"/>
      <c r="Y1662" s="39"/>
      <c r="Z1662" s="39"/>
      <c r="AA1662" s="39"/>
      <c r="AB1662" s="39"/>
      <c r="AC1662" s="39"/>
      <c r="AD1662" s="39"/>
      <c r="AE1662" s="39"/>
      <c r="AR1662" s="239" t="s">
        <v>298</v>
      </c>
      <c r="AT1662" s="239" t="s">
        <v>170</v>
      </c>
      <c r="AU1662" s="239" t="s">
        <v>85</v>
      </c>
      <c r="AY1662" s="18" t="s">
        <v>168</v>
      </c>
      <c r="BE1662" s="240">
        <f>IF(N1662="základní",J1662,0)</f>
        <v>0</v>
      </c>
      <c r="BF1662" s="240">
        <f>IF(N1662="snížená",J1662,0)</f>
        <v>0</v>
      </c>
      <c r="BG1662" s="240">
        <f>IF(N1662="zákl. přenesená",J1662,0)</f>
        <v>0</v>
      </c>
      <c r="BH1662" s="240">
        <f>IF(N1662="sníž. přenesená",J1662,0)</f>
        <v>0</v>
      </c>
      <c r="BI1662" s="240">
        <f>IF(N1662="nulová",J1662,0)</f>
        <v>0</v>
      </c>
      <c r="BJ1662" s="18" t="s">
        <v>83</v>
      </c>
      <c r="BK1662" s="240">
        <f>ROUND(I1662*H1662,2)</f>
        <v>0</v>
      </c>
      <c r="BL1662" s="18" t="s">
        <v>298</v>
      </c>
      <c r="BM1662" s="239" t="s">
        <v>2589</v>
      </c>
    </row>
    <row r="1663" s="2" customFormat="1">
      <c r="A1663" s="39"/>
      <c r="B1663" s="40"/>
      <c r="C1663" s="41"/>
      <c r="D1663" s="241" t="s">
        <v>176</v>
      </c>
      <c r="E1663" s="41"/>
      <c r="F1663" s="242" t="s">
        <v>2590</v>
      </c>
      <c r="G1663" s="41"/>
      <c r="H1663" s="41"/>
      <c r="I1663" s="243"/>
      <c r="J1663" s="41"/>
      <c r="K1663" s="41"/>
      <c r="L1663" s="45"/>
      <c r="M1663" s="244"/>
      <c r="N1663" s="245"/>
      <c r="O1663" s="92"/>
      <c r="P1663" s="92"/>
      <c r="Q1663" s="92"/>
      <c r="R1663" s="92"/>
      <c r="S1663" s="92"/>
      <c r="T1663" s="93"/>
      <c r="U1663" s="39"/>
      <c r="V1663" s="39"/>
      <c r="W1663" s="39"/>
      <c r="X1663" s="39"/>
      <c r="Y1663" s="39"/>
      <c r="Z1663" s="39"/>
      <c r="AA1663" s="39"/>
      <c r="AB1663" s="39"/>
      <c r="AC1663" s="39"/>
      <c r="AD1663" s="39"/>
      <c r="AE1663" s="39"/>
      <c r="AT1663" s="18" t="s">
        <v>176</v>
      </c>
      <c r="AU1663" s="18" t="s">
        <v>85</v>
      </c>
    </row>
    <row r="1664" s="13" customFormat="1">
      <c r="A1664" s="13"/>
      <c r="B1664" s="246"/>
      <c r="C1664" s="247"/>
      <c r="D1664" s="241" t="s">
        <v>178</v>
      </c>
      <c r="E1664" s="248" t="s">
        <v>1</v>
      </c>
      <c r="F1664" s="249" t="s">
        <v>2591</v>
      </c>
      <c r="G1664" s="247"/>
      <c r="H1664" s="248" t="s">
        <v>1</v>
      </c>
      <c r="I1664" s="250"/>
      <c r="J1664" s="247"/>
      <c r="K1664" s="247"/>
      <c r="L1664" s="251"/>
      <c r="M1664" s="252"/>
      <c r="N1664" s="253"/>
      <c r="O1664" s="253"/>
      <c r="P1664" s="253"/>
      <c r="Q1664" s="253"/>
      <c r="R1664" s="253"/>
      <c r="S1664" s="253"/>
      <c r="T1664" s="254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T1664" s="255" t="s">
        <v>178</v>
      </c>
      <c r="AU1664" s="255" t="s">
        <v>85</v>
      </c>
      <c r="AV1664" s="13" t="s">
        <v>83</v>
      </c>
      <c r="AW1664" s="13" t="s">
        <v>32</v>
      </c>
      <c r="AX1664" s="13" t="s">
        <v>76</v>
      </c>
      <c r="AY1664" s="255" t="s">
        <v>168</v>
      </c>
    </row>
    <row r="1665" s="14" customFormat="1">
      <c r="A1665" s="14"/>
      <c r="B1665" s="256"/>
      <c r="C1665" s="257"/>
      <c r="D1665" s="241" t="s">
        <v>178</v>
      </c>
      <c r="E1665" s="258" t="s">
        <v>1</v>
      </c>
      <c r="F1665" s="259" t="s">
        <v>2548</v>
      </c>
      <c r="G1665" s="257"/>
      <c r="H1665" s="260">
        <v>40.5</v>
      </c>
      <c r="I1665" s="261"/>
      <c r="J1665" s="257"/>
      <c r="K1665" s="257"/>
      <c r="L1665" s="262"/>
      <c r="M1665" s="263"/>
      <c r="N1665" s="264"/>
      <c r="O1665" s="264"/>
      <c r="P1665" s="264"/>
      <c r="Q1665" s="264"/>
      <c r="R1665" s="264"/>
      <c r="S1665" s="264"/>
      <c r="T1665" s="265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T1665" s="266" t="s">
        <v>178</v>
      </c>
      <c r="AU1665" s="266" t="s">
        <v>85</v>
      </c>
      <c r="AV1665" s="14" t="s">
        <v>85</v>
      </c>
      <c r="AW1665" s="14" t="s">
        <v>32</v>
      </c>
      <c r="AX1665" s="14" t="s">
        <v>76</v>
      </c>
      <c r="AY1665" s="266" t="s">
        <v>168</v>
      </c>
    </row>
    <row r="1666" s="15" customFormat="1">
      <c r="A1666" s="15"/>
      <c r="B1666" s="267"/>
      <c r="C1666" s="268"/>
      <c r="D1666" s="241" t="s">
        <v>178</v>
      </c>
      <c r="E1666" s="269" t="s">
        <v>1</v>
      </c>
      <c r="F1666" s="270" t="s">
        <v>183</v>
      </c>
      <c r="G1666" s="268"/>
      <c r="H1666" s="271">
        <v>40.5</v>
      </c>
      <c r="I1666" s="272"/>
      <c r="J1666" s="268"/>
      <c r="K1666" s="268"/>
      <c r="L1666" s="273"/>
      <c r="M1666" s="274"/>
      <c r="N1666" s="275"/>
      <c r="O1666" s="275"/>
      <c r="P1666" s="275"/>
      <c r="Q1666" s="275"/>
      <c r="R1666" s="275"/>
      <c r="S1666" s="275"/>
      <c r="T1666" s="276"/>
      <c r="U1666" s="15"/>
      <c r="V1666" s="15"/>
      <c r="W1666" s="15"/>
      <c r="X1666" s="15"/>
      <c r="Y1666" s="15"/>
      <c r="Z1666" s="15"/>
      <c r="AA1666" s="15"/>
      <c r="AB1666" s="15"/>
      <c r="AC1666" s="15"/>
      <c r="AD1666" s="15"/>
      <c r="AE1666" s="15"/>
      <c r="AT1666" s="277" t="s">
        <v>178</v>
      </c>
      <c r="AU1666" s="277" t="s">
        <v>85</v>
      </c>
      <c r="AV1666" s="15" t="s">
        <v>174</v>
      </c>
      <c r="AW1666" s="15" t="s">
        <v>32</v>
      </c>
      <c r="AX1666" s="15" t="s">
        <v>83</v>
      </c>
      <c r="AY1666" s="277" t="s">
        <v>168</v>
      </c>
    </row>
    <row r="1667" s="2" customFormat="1" ht="16.5" customHeight="1">
      <c r="A1667" s="39"/>
      <c r="B1667" s="40"/>
      <c r="C1667" s="278" t="s">
        <v>2592</v>
      </c>
      <c r="D1667" s="278" t="s">
        <v>242</v>
      </c>
      <c r="E1667" s="279" t="s">
        <v>2593</v>
      </c>
      <c r="F1667" s="280" t="s">
        <v>2594</v>
      </c>
      <c r="G1667" s="281" t="s">
        <v>272</v>
      </c>
      <c r="H1667" s="282">
        <v>41.310000000000002</v>
      </c>
      <c r="I1667" s="283"/>
      <c r="J1667" s="284">
        <f>ROUND(I1667*H1667,2)</f>
        <v>0</v>
      </c>
      <c r="K1667" s="280" t="s">
        <v>173</v>
      </c>
      <c r="L1667" s="285"/>
      <c r="M1667" s="286" t="s">
        <v>1</v>
      </c>
      <c r="N1667" s="287" t="s">
        <v>41</v>
      </c>
      <c r="O1667" s="92"/>
      <c r="P1667" s="237">
        <f>O1667*H1667</f>
        <v>0</v>
      </c>
      <c r="Q1667" s="237">
        <v>0.00025999999999999998</v>
      </c>
      <c r="R1667" s="237">
        <f>Q1667*H1667</f>
        <v>0.0107406</v>
      </c>
      <c r="S1667" s="237">
        <v>0</v>
      </c>
      <c r="T1667" s="238">
        <f>S1667*H1667</f>
        <v>0</v>
      </c>
      <c r="U1667" s="39"/>
      <c r="V1667" s="39"/>
      <c r="W1667" s="39"/>
      <c r="X1667" s="39"/>
      <c r="Y1667" s="39"/>
      <c r="Z1667" s="39"/>
      <c r="AA1667" s="39"/>
      <c r="AB1667" s="39"/>
      <c r="AC1667" s="39"/>
      <c r="AD1667" s="39"/>
      <c r="AE1667" s="39"/>
      <c r="AR1667" s="239" t="s">
        <v>443</v>
      </c>
      <c r="AT1667" s="239" t="s">
        <v>242</v>
      </c>
      <c r="AU1667" s="239" t="s">
        <v>85</v>
      </c>
      <c r="AY1667" s="18" t="s">
        <v>168</v>
      </c>
      <c r="BE1667" s="240">
        <f>IF(N1667="základní",J1667,0)</f>
        <v>0</v>
      </c>
      <c r="BF1667" s="240">
        <f>IF(N1667="snížená",J1667,0)</f>
        <v>0</v>
      </c>
      <c r="BG1667" s="240">
        <f>IF(N1667="zákl. přenesená",J1667,0)</f>
        <v>0</v>
      </c>
      <c r="BH1667" s="240">
        <f>IF(N1667="sníž. přenesená",J1667,0)</f>
        <v>0</v>
      </c>
      <c r="BI1667" s="240">
        <f>IF(N1667="nulová",J1667,0)</f>
        <v>0</v>
      </c>
      <c r="BJ1667" s="18" t="s">
        <v>83</v>
      </c>
      <c r="BK1667" s="240">
        <f>ROUND(I1667*H1667,2)</f>
        <v>0</v>
      </c>
      <c r="BL1667" s="18" t="s">
        <v>298</v>
      </c>
      <c r="BM1667" s="239" t="s">
        <v>2595</v>
      </c>
    </row>
    <row r="1668" s="2" customFormat="1">
      <c r="A1668" s="39"/>
      <c r="B1668" s="40"/>
      <c r="C1668" s="41"/>
      <c r="D1668" s="241" t="s">
        <v>176</v>
      </c>
      <c r="E1668" s="41"/>
      <c r="F1668" s="242" t="s">
        <v>2594</v>
      </c>
      <c r="G1668" s="41"/>
      <c r="H1668" s="41"/>
      <c r="I1668" s="243"/>
      <c r="J1668" s="41"/>
      <c r="K1668" s="41"/>
      <c r="L1668" s="45"/>
      <c r="M1668" s="244"/>
      <c r="N1668" s="245"/>
      <c r="O1668" s="92"/>
      <c r="P1668" s="92"/>
      <c r="Q1668" s="92"/>
      <c r="R1668" s="92"/>
      <c r="S1668" s="92"/>
      <c r="T1668" s="93"/>
      <c r="U1668" s="39"/>
      <c r="V1668" s="39"/>
      <c r="W1668" s="39"/>
      <c r="X1668" s="39"/>
      <c r="Y1668" s="39"/>
      <c r="Z1668" s="39"/>
      <c r="AA1668" s="39"/>
      <c r="AB1668" s="39"/>
      <c r="AC1668" s="39"/>
      <c r="AD1668" s="39"/>
      <c r="AE1668" s="39"/>
      <c r="AT1668" s="18" t="s">
        <v>176</v>
      </c>
      <c r="AU1668" s="18" t="s">
        <v>85</v>
      </c>
    </row>
    <row r="1669" s="14" customFormat="1">
      <c r="A1669" s="14"/>
      <c r="B1669" s="256"/>
      <c r="C1669" s="257"/>
      <c r="D1669" s="241" t="s">
        <v>178</v>
      </c>
      <c r="E1669" s="257"/>
      <c r="F1669" s="259" t="s">
        <v>2596</v>
      </c>
      <c r="G1669" s="257"/>
      <c r="H1669" s="260">
        <v>41.310000000000002</v>
      </c>
      <c r="I1669" s="261"/>
      <c r="J1669" s="257"/>
      <c r="K1669" s="257"/>
      <c r="L1669" s="262"/>
      <c r="M1669" s="263"/>
      <c r="N1669" s="264"/>
      <c r="O1669" s="264"/>
      <c r="P1669" s="264"/>
      <c r="Q1669" s="264"/>
      <c r="R1669" s="264"/>
      <c r="S1669" s="264"/>
      <c r="T1669" s="265"/>
      <c r="U1669" s="14"/>
      <c r="V1669" s="14"/>
      <c r="W1669" s="14"/>
      <c r="X1669" s="14"/>
      <c r="Y1669" s="14"/>
      <c r="Z1669" s="14"/>
      <c r="AA1669" s="14"/>
      <c r="AB1669" s="14"/>
      <c r="AC1669" s="14"/>
      <c r="AD1669" s="14"/>
      <c r="AE1669" s="14"/>
      <c r="AT1669" s="266" t="s">
        <v>178</v>
      </c>
      <c r="AU1669" s="266" t="s">
        <v>85</v>
      </c>
      <c r="AV1669" s="14" t="s">
        <v>85</v>
      </c>
      <c r="AW1669" s="14" t="s">
        <v>4</v>
      </c>
      <c r="AX1669" s="14" t="s">
        <v>83</v>
      </c>
      <c r="AY1669" s="266" t="s">
        <v>168</v>
      </c>
    </row>
    <row r="1670" s="2" customFormat="1" ht="24.15" customHeight="1">
      <c r="A1670" s="39"/>
      <c r="B1670" s="40"/>
      <c r="C1670" s="228" t="s">
        <v>2597</v>
      </c>
      <c r="D1670" s="228" t="s">
        <v>170</v>
      </c>
      <c r="E1670" s="229" t="s">
        <v>2598</v>
      </c>
      <c r="F1670" s="230" t="s">
        <v>2599</v>
      </c>
      <c r="G1670" s="231" t="s">
        <v>1728</v>
      </c>
      <c r="H1670" s="303"/>
      <c r="I1670" s="233"/>
      <c r="J1670" s="234">
        <f>ROUND(I1670*H1670,2)</f>
        <v>0</v>
      </c>
      <c r="K1670" s="230" t="s">
        <v>173</v>
      </c>
      <c r="L1670" s="45"/>
      <c r="M1670" s="235" t="s">
        <v>1</v>
      </c>
      <c r="N1670" s="236" t="s">
        <v>41</v>
      </c>
      <c r="O1670" s="92"/>
      <c r="P1670" s="237">
        <f>O1670*H1670</f>
        <v>0</v>
      </c>
      <c r="Q1670" s="237">
        <v>0</v>
      </c>
      <c r="R1670" s="237">
        <f>Q1670*H1670</f>
        <v>0</v>
      </c>
      <c r="S1670" s="237">
        <v>0</v>
      </c>
      <c r="T1670" s="238">
        <f>S1670*H1670</f>
        <v>0</v>
      </c>
      <c r="U1670" s="39"/>
      <c r="V1670" s="39"/>
      <c r="W1670" s="39"/>
      <c r="X1670" s="39"/>
      <c r="Y1670" s="39"/>
      <c r="Z1670" s="39"/>
      <c r="AA1670" s="39"/>
      <c r="AB1670" s="39"/>
      <c r="AC1670" s="39"/>
      <c r="AD1670" s="39"/>
      <c r="AE1670" s="39"/>
      <c r="AR1670" s="239" t="s">
        <v>298</v>
      </c>
      <c r="AT1670" s="239" t="s">
        <v>170</v>
      </c>
      <c r="AU1670" s="239" t="s">
        <v>85</v>
      </c>
      <c r="AY1670" s="18" t="s">
        <v>168</v>
      </c>
      <c r="BE1670" s="240">
        <f>IF(N1670="základní",J1670,0)</f>
        <v>0</v>
      </c>
      <c r="BF1670" s="240">
        <f>IF(N1670="snížená",J1670,0)</f>
        <v>0</v>
      </c>
      <c r="BG1670" s="240">
        <f>IF(N1670="zákl. přenesená",J1670,0)</f>
        <v>0</v>
      </c>
      <c r="BH1670" s="240">
        <f>IF(N1670="sníž. přenesená",J1670,0)</f>
        <v>0</v>
      </c>
      <c r="BI1670" s="240">
        <f>IF(N1670="nulová",J1670,0)</f>
        <v>0</v>
      </c>
      <c r="BJ1670" s="18" t="s">
        <v>83</v>
      </c>
      <c r="BK1670" s="240">
        <f>ROUND(I1670*H1670,2)</f>
        <v>0</v>
      </c>
      <c r="BL1670" s="18" t="s">
        <v>298</v>
      </c>
      <c r="BM1670" s="239" t="s">
        <v>2600</v>
      </c>
    </row>
    <row r="1671" s="2" customFormat="1">
      <c r="A1671" s="39"/>
      <c r="B1671" s="40"/>
      <c r="C1671" s="41"/>
      <c r="D1671" s="241" t="s">
        <v>176</v>
      </c>
      <c r="E1671" s="41"/>
      <c r="F1671" s="242" t="s">
        <v>2601</v>
      </c>
      <c r="G1671" s="41"/>
      <c r="H1671" s="41"/>
      <c r="I1671" s="243"/>
      <c r="J1671" s="41"/>
      <c r="K1671" s="41"/>
      <c r="L1671" s="45"/>
      <c r="M1671" s="244"/>
      <c r="N1671" s="245"/>
      <c r="O1671" s="92"/>
      <c r="P1671" s="92"/>
      <c r="Q1671" s="92"/>
      <c r="R1671" s="92"/>
      <c r="S1671" s="92"/>
      <c r="T1671" s="93"/>
      <c r="U1671" s="39"/>
      <c r="V1671" s="39"/>
      <c r="W1671" s="39"/>
      <c r="X1671" s="39"/>
      <c r="Y1671" s="39"/>
      <c r="Z1671" s="39"/>
      <c r="AA1671" s="39"/>
      <c r="AB1671" s="39"/>
      <c r="AC1671" s="39"/>
      <c r="AD1671" s="39"/>
      <c r="AE1671" s="39"/>
      <c r="AT1671" s="18" t="s">
        <v>176</v>
      </c>
      <c r="AU1671" s="18" t="s">
        <v>85</v>
      </c>
    </row>
    <row r="1672" s="12" customFormat="1" ht="22.8" customHeight="1">
      <c r="A1672" s="12"/>
      <c r="B1672" s="212"/>
      <c r="C1672" s="213"/>
      <c r="D1672" s="214" t="s">
        <v>75</v>
      </c>
      <c r="E1672" s="226" t="s">
        <v>2602</v>
      </c>
      <c r="F1672" s="226" t="s">
        <v>2603</v>
      </c>
      <c r="G1672" s="213"/>
      <c r="H1672" s="213"/>
      <c r="I1672" s="216"/>
      <c r="J1672" s="227">
        <f>BK1672</f>
        <v>0</v>
      </c>
      <c r="K1672" s="213"/>
      <c r="L1672" s="218"/>
      <c r="M1672" s="219"/>
      <c r="N1672" s="220"/>
      <c r="O1672" s="220"/>
      <c r="P1672" s="221">
        <f>SUM(P1673:P1704)</f>
        <v>0</v>
      </c>
      <c r="Q1672" s="220"/>
      <c r="R1672" s="221">
        <f>SUM(R1673:R1704)</f>
        <v>0.59046460000000012</v>
      </c>
      <c r="S1672" s="220"/>
      <c r="T1672" s="222">
        <f>SUM(T1673:T1704)</f>
        <v>0</v>
      </c>
      <c r="U1672" s="12"/>
      <c r="V1672" s="12"/>
      <c r="W1672" s="12"/>
      <c r="X1672" s="12"/>
      <c r="Y1672" s="12"/>
      <c r="Z1672" s="12"/>
      <c r="AA1672" s="12"/>
      <c r="AB1672" s="12"/>
      <c r="AC1672" s="12"/>
      <c r="AD1672" s="12"/>
      <c r="AE1672" s="12"/>
      <c r="AR1672" s="223" t="s">
        <v>85</v>
      </c>
      <c r="AT1672" s="224" t="s">
        <v>75</v>
      </c>
      <c r="AU1672" s="224" t="s">
        <v>83</v>
      </c>
      <c r="AY1672" s="223" t="s">
        <v>168</v>
      </c>
      <c r="BK1672" s="225">
        <f>SUM(BK1673:BK1704)</f>
        <v>0</v>
      </c>
    </row>
    <row r="1673" s="2" customFormat="1" ht="16.5" customHeight="1">
      <c r="A1673" s="39"/>
      <c r="B1673" s="40"/>
      <c r="C1673" s="228" t="s">
        <v>2604</v>
      </c>
      <c r="D1673" s="228" t="s">
        <v>170</v>
      </c>
      <c r="E1673" s="229" t="s">
        <v>2605</v>
      </c>
      <c r="F1673" s="230" t="s">
        <v>2606</v>
      </c>
      <c r="G1673" s="231" t="s">
        <v>114</v>
      </c>
      <c r="H1673" s="232">
        <v>23.100000000000001</v>
      </c>
      <c r="I1673" s="233"/>
      <c r="J1673" s="234">
        <f>ROUND(I1673*H1673,2)</f>
        <v>0</v>
      </c>
      <c r="K1673" s="230" t="s">
        <v>173</v>
      </c>
      <c r="L1673" s="45"/>
      <c r="M1673" s="235" t="s">
        <v>1</v>
      </c>
      <c r="N1673" s="236" t="s">
        <v>41</v>
      </c>
      <c r="O1673" s="92"/>
      <c r="P1673" s="237">
        <f>O1673*H1673</f>
        <v>0</v>
      </c>
      <c r="Q1673" s="237">
        <v>0</v>
      </c>
      <c r="R1673" s="237">
        <f>Q1673*H1673</f>
        <v>0</v>
      </c>
      <c r="S1673" s="237">
        <v>0</v>
      </c>
      <c r="T1673" s="238">
        <f>S1673*H1673</f>
        <v>0</v>
      </c>
      <c r="U1673" s="39"/>
      <c r="V1673" s="39"/>
      <c r="W1673" s="39"/>
      <c r="X1673" s="39"/>
      <c r="Y1673" s="39"/>
      <c r="Z1673" s="39"/>
      <c r="AA1673" s="39"/>
      <c r="AB1673" s="39"/>
      <c r="AC1673" s="39"/>
      <c r="AD1673" s="39"/>
      <c r="AE1673" s="39"/>
      <c r="AR1673" s="239" t="s">
        <v>298</v>
      </c>
      <c r="AT1673" s="239" t="s">
        <v>170</v>
      </c>
      <c r="AU1673" s="239" t="s">
        <v>85</v>
      </c>
      <c r="AY1673" s="18" t="s">
        <v>168</v>
      </c>
      <c r="BE1673" s="240">
        <f>IF(N1673="základní",J1673,0)</f>
        <v>0</v>
      </c>
      <c r="BF1673" s="240">
        <f>IF(N1673="snížená",J1673,0)</f>
        <v>0</v>
      </c>
      <c r="BG1673" s="240">
        <f>IF(N1673="zákl. přenesená",J1673,0)</f>
        <v>0</v>
      </c>
      <c r="BH1673" s="240">
        <f>IF(N1673="sníž. přenesená",J1673,0)</f>
        <v>0</v>
      </c>
      <c r="BI1673" s="240">
        <f>IF(N1673="nulová",J1673,0)</f>
        <v>0</v>
      </c>
      <c r="BJ1673" s="18" t="s">
        <v>83</v>
      </c>
      <c r="BK1673" s="240">
        <f>ROUND(I1673*H1673,2)</f>
        <v>0</v>
      </c>
      <c r="BL1673" s="18" t="s">
        <v>298</v>
      </c>
      <c r="BM1673" s="239" t="s">
        <v>2607</v>
      </c>
    </row>
    <row r="1674" s="2" customFormat="1">
      <c r="A1674" s="39"/>
      <c r="B1674" s="40"/>
      <c r="C1674" s="41"/>
      <c r="D1674" s="241" t="s">
        <v>176</v>
      </c>
      <c r="E1674" s="41"/>
      <c r="F1674" s="242" t="s">
        <v>2608</v>
      </c>
      <c r="G1674" s="41"/>
      <c r="H1674" s="41"/>
      <c r="I1674" s="243"/>
      <c r="J1674" s="41"/>
      <c r="K1674" s="41"/>
      <c r="L1674" s="45"/>
      <c r="M1674" s="244"/>
      <c r="N1674" s="245"/>
      <c r="O1674" s="92"/>
      <c r="P1674" s="92"/>
      <c r="Q1674" s="92"/>
      <c r="R1674" s="92"/>
      <c r="S1674" s="92"/>
      <c r="T1674" s="93"/>
      <c r="U1674" s="39"/>
      <c r="V1674" s="39"/>
      <c r="W1674" s="39"/>
      <c r="X1674" s="39"/>
      <c r="Y1674" s="39"/>
      <c r="Z1674" s="39"/>
      <c r="AA1674" s="39"/>
      <c r="AB1674" s="39"/>
      <c r="AC1674" s="39"/>
      <c r="AD1674" s="39"/>
      <c r="AE1674" s="39"/>
      <c r="AT1674" s="18" t="s">
        <v>176</v>
      </c>
      <c r="AU1674" s="18" t="s">
        <v>85</v>
      </c>
    </row>
    <row r="1675" s="14" customFormat="1">
      <c r="A1675" s="14"/>
      <c r="B1675" s="256"/>
      <c r="C1675" s="257"/>
      <c r="D1675" s="241" t="s">
        <v>178</v>
      </c>
      <c r="E1675" s="258" t="s">
        <v>1</v>
      </c>
      <c r="F1675" s="259" t="s">
        <v>2609</v>
      </c>
      <c r="G1675" s="257"/>
      <c r="H1675" s="260">
        <v>18.449999999999999</v>
      </c>
      <c r="I1675" s="261"/>
      <c r="J1675" s="257"/>
      <c r="K1675" s="257"/>
      <c r="L1675" s="262"/>
      <c r="M1675" s="263"/>
      <c r="N1675" s="264"/>
      <c r="O1675" s="264"/>
      <c r="P1675" s="264"/>
      <c r="Q1675" s="264"/>
      <c r="R1675" s="264"/>
      <c r="S1675" s="264"/>
      <c r="T1675" s="265"/>
      <c r="U1675" s="14"/>
      <c r="V1675" s="14"/>
      <c r="W1675" s="14"/>
      <c r="X1675" s="14"/>
      <c r="Y1675" s="14"/>
      <c r="Z1675" s="14"/>
      <c r="AA1675" s="14"/>
      <c r="AB1675" s="14"/>
      <c r="AC1675" s="14"/>
      <c r="AD1675" s="14"/>
      <c r="AE1675" s="14"/>
      <c r="AT1675" s="266" t="s">
        <v>178</v>
      </c>
      <c r="AU1675" s="266" t="s">
        <v>85</v>
      </c>
      <c r="AV1675" s="14" t="s">
        <v>85</v>
      </c>
      <c r="AW1675" s="14" t="s">
        <v>32</v>
      </c>
      <c r="AX1675" s="14" t="s">
        <v>76</v>
      </c>
      <c r="AY1675" s="266" t="s">
        <v>168</v>
      </c>
    </row>
    <row r="1676" s="14" customFormat="1">
      <c r="A1676" s="14"/>
      <c r="B1676" s="256"/>
      <c r="C1676" s="257"/>
      <c r="D1676" s="241" t="s">
        <v>178</v>
      </c>
      <c r="E1676" s="258" t="s">
        <v>1</v>
      </c>
      <c r="F1676" s="259" t="s">
        <v>2610</v>
      </c>
      <c r="G1676" s="257"/>
      <c r="H1676" s="260">
        <v>4.6500000000000004</v>
      </c>
      <c r="I1676" s="261"/>
      <c r="J1676" s="257"/>
      <c r="K1676" s="257"/>
      <c r="L1676" s="262"/>
      <c r="M1676" s="263"/>
      <c r="N1676" s="264"/>
      <c r="O1676" s="264"/>
      <c r="P1676" s="264"/>
      <c r="Q1676" s="264"/>
      <c r="R1676" s="264"/>
      <c r="S1676" s="264"/>
      <c r="T1676" s="265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T1676" s="266" t="s">
        <v>178</v>
      </c>
      <c r="AU1676" s="266" t="s">
        <v>85</v>
      </c>
      <c r="AV1676" s="14" t="s">
        <v>85</v>
      </c>
      <c r="AW1676" s="14" t="s">
        <v>32</v>
      </c>
      <c r="AX1676" s="14" t="s">
        <v>76</v>
      </c>
      <c r="AY1676" s="266" t="s">
        <v>168</v>
      </c>
    </row>
    <row r="1677" s="15" customFormat="1">
      <c r="A1677" s="15"/>
      <c r="B1677" s="267"/>
      <c r="C1677" s="268"/>
      <c r="D1677" s="241" t="s">
        <v>178</v>
      </c>
      <c r="E1677" s="269" t="s">
        <v>1</v>
      </c>
      <c r="F1677" s="270" t="s">
        <v>183</v>
      </c>
      <c r="G1677" s="268"/>
      <c r="H1677" s="271">
        <v>23.100000000000001</v>
      </c>
      <c r="I1677" s="272"/>
      <c r="J1677" s="268"/>
      <c r="K1677" s="268"/>
      <c r="L1677" s="273"/>
      <c r="M1677" s="274"/>
      <c r="N1677" s="275"/>
      <c r="O1677" s="275"/>
      <c r="P1677" s="275"/>
      <c r="Q1677" s="275"/>
      <c r="R1677" s="275"/>
      <c r="S1677" s="275"/>
      <c r="T1677" s="276"/>
      <c r="U1677" s="15"/>
      <c r="V1677" s="15"/>
      <c r="W1677" s="15"/>
      <c r="X1677" s="15"/>
      <c r="Y1677" s="15"/>
      <c r="Z1677" s="15"/>
      <c r="AA1677" s="15"/>
      <c r="AB1677" s="15"/>
      <c r="AC1677" s="15"/>
      <c r="AD1677" s="15"/>
      <c r="AE1677" s="15"/>
      <c r="AT1677" s="277" t="s">
        <v>178</v>
      </c>
      <c r="AU1677" s="277" t="s">
        <v>85</v>
      </c>
      <c r="AV1677" s="15" t="s">
        <v>174</v>
      </c>
      <c r="AW1677" s="15" t="s">
        <v>32</v>
      </c>
      <c r="AX1677" s="15" t="s">
        <v>83</v>
      </c>
      <c r="AY1677" s="277" t="s">
        <v>168</v>
      </c>
    </row>
    <row r="1678" s="2" customFormat="1" ht="16.5" customHeight="1">
      <c r="A1678" s="39"/>
      <c r="B1678" s="40"/>
      <c r="C1678" s="228" t="s">
        <v>2611</v>
      </c>
      <c r="D1678" s="228" t="s">
        <v>170</v>
      </c>
      <c r="E1678" s="229" t="s">
        <v>2612</v>
      </c>
      <c r="F1678" s="230" t="s">
        <v>2613</v>
      </c>
      <c r="G1678" s="231" t="s">
        <v>114</v>
      </c>
      <c r="H1678" s="232">
        <v>23.100000000000001</v>
      </c>
      <c r="I1678" s="233"/>
      <c r="J1678" s="234">
        <f>ROUND(I1678*H1678,2)</f>
        <v>0</v>
      </c>
      <c r="K1678" s="230" t="s">
        <v>173</v>
      </c>
      <c r="L1678" s="45"/>
      <c r="M1678" s="235" t="s">
        <v>1</v>
      </c>
      <c r="N1678" s="236" t="s">
        <v>41</v>
      </c>
      <c r="O1678" s="92"/>
      <c r="P1678" s="237">
        <f>O1678*H1678</f>
        <v>0</v>
      </c>
      <c r="Q1678" s="237">
        <v>0</v>
      </c>
      <c r="R1678" s="237">
        <f>Q1678*H1678</f>
        <v>0</v>
      </c>
      <c r="S1678" s="237">
        <v>0</v>
      </c>
      <c r="T1678" s="238">
        <f>S1678*H1678</f>
        <v>0</v>
      </c>
      <c r="U1678" s="39"/>
      <c r="V1678" s="39"/>
      <c r="W1678" s="39"/>
      <c r="X1678" s="39"/>
      <c r="Y1678" s="39"/>
      <c r="Z1678" s="39"/>
      <c r="AA1678" s="39"/>
      <c r="AB1678" s="39"/>
      <c r="AC1678" s="39"/>
      <c r="AD1678" s="39"/>
      <c r="AE1678" s="39"/>
      <c r="AR1678" s="239" t="s">
        <v>298</v>
      </c>
      <c r="AT1678" s="239" t="s">
        <v>170</v>
      </c>
      <c r="AU1678" s="239" t="s">
        <v>85</v>
      </c>
      <c r="AY1678" s="18" t="s">
        <v>168</v>
      </c>
      <c r="BE1678" s="240">
        <f>IF(N1678="základní",J1678,0)</f>
        <v>0</v>
      </c>
      <c r="BF1678" s="240">
        <f>IF(N1678="snížená",J1678,0)</f>
        <v>0</v>
      </c>
      <c r="BG1678" s="240">
        <f>IF(N1678="zákl. přenesená",J1678,0)</f>
        <v>0</v>
      </c>
      <c r="BH1678" s="240">
        <f>IF(N1678="sníž. přenesená",J1678,0)</f>
        <v>0</v>
      </c>
      <c r="BI1678" s="240">
        <f>IF(N1678="nulová",J1678,0)</f>
        <v>0</v>
      </c>
      <c r="BJ1678" s="18" t="s">
        <v>83</v>
      </c>
      <c r="BK1678" s="240">
        <f>ROUND(I1678*H1678,2)</f>
        <v>0</v>
      </c>
      <c r="BL1678" s="18" t="s">
        <v>298</v>
      </c>
      <c r="BM1678" s="239" t="s">
        <v>2614</v>
      </c>
    </row>
    <row r="1679" s="2" customFormat="1">
      <c r="A1679" s="39"/>
      <c r="B1679" s="40"/>
      <c r="C1679" s="41"/>
      <c r="D1679" s="241" t="s">
        <v>176</v>
      </c>
      <c r="E1679" s="41"/>
      <c r="F1679" s="242" t="s">
        <v>2615</v>
      </c>
      <c r="G1679" s="41"/>
      <c r="H1679" s="41"/>
      <c r="I1679" s="243"/>
      <c r="J1679" s="41"/>
      <c r="K1679" s="41"/>
      <c r="L1679" s="45"/>
      <c r="M1679" s="244"/>
      <c r="N1679" s="245"/>
      <c r="O1679" s="92"/>
      <c r="P1679" s="92"/>
      <c r="Q1679" s="92"/>
      <c r="R1679" s="92"/>
      <c r="S1679" s="92"/>
      <c r="T1679" s="93"/>
      <c r="U1679" s="39"/>
      <c r="V1679" s="39"/>
      <c r="W1679" s="39"/>
      <c r="X1679" s="39"/>
      <c r="Y1679" s="39"/>
      <c r="Z1679" s="39"/>
      <c r="AA1679" s="39"/>
      <c r="AB1679" s="39"/>
      <c r="AC1679" s="39"/>
      <c r="AD1679" s="39"/>
      <c r="AE1679" s="39"/>
      <c r="AT1679" s="18" t="s">
        <v>176</v>
      </c>
      <c r="AU1679" s="18" t="s">
        <v>85</v>
      </c>
    </row>
    <row r="1680" s="14" customFormat="1">
      <c r="A1680" s="14"/>
      <c r="B1680" s="256"/>
      <c r="C1680" s="257"/>
      <c r="D1680" s="241" t="s">
        <v>178</v>
      </c>
      <c r="E1680" s="258" t="s">
        <v>1</v>
      </c>
      <c r="F1680" s="259" t="s">
        <v>2609</v>
      </c>
      <c r="G1680" s="257"/>
      <c r="H1680" s="260">
        <v>18.449999999999999</v>
      </c>
      <c r="I1680" s="261"/>
      <c r="J1680" s="257"/>
      <c r="K1680" s="257"/>
      <c r="L1680" s="262"/>
      <c r="M1680" s="263"/>
      <c r="N1680" s="264"/>
      <c r="O1680" s="264"/>
      <c r="P1680" s="264"/>
      <c r="Q1680" s="264"/>
      <c r="R1680" s="264"/>
      <c r="S1680" s="264"/>
      <c r="T1680" s="265"/>
      <c r="U1680" s="14"/>
      <c r="V1680" s="14"/>
      <c r="W1680" s="14"/>
      <c r="X1680" s="14"/>
      <c r="Y1680" s="14"/>
      <c r="Z1680" s="14"/>
      <c r="AA1680" s="14"/>
      <c r="AB1680" s="14"/>
      <c r="AC1680" s="14"/>
      <c r="AD1680" s="14"/>
      <c r="AE1680" s="14"/>
      <c r="AT1680" s="266" t="s">
        <v>178</v>
      </c>
      <c r="AU1680" s="266" t="s">
        <v>85</v>
      </c>
      <c r="AV1680" s="14" t="s">
        <v>85</v>
      </c>
      <c r="AW1680" s="14" t="s">
        <v>32</v>
      </c>
      <c r="AX1680" s="14" t="s">
        <v>76</v>
      </c>
      <c r="AY1680" s="266" t="s">
        <v>168</v>
      </c>
    </row>
    <row r="1681" s="14" customFormat="1">
      <c r="A1681" s="14"/>
      <c r="B1681" s="256"/>
      <c r="C1681" s="257"/>
      <c r="D1681" s="241" t="s">
        <v>178</v>
      </c>
      <c r="E1681" s="258" t="s">
        <v>1</v>
      </c>
      <c r="F1681" s="259" t="s">
        <v>2610</v>
      </c>
      <c r="G1681" s="257"/>
      <c r="H1681" s="260">
        <v>4.6500000000000004</v>
      </c>
      <c r="I1681" s="261"/>
      <c r="J1681" s="257"/>
      <c r="K1681" s="257"/>
      <c r="L1681" s="262"/>
      <c r="M1681" s="263"/>
      <c r="N1681" s="264"/>
      <c r="O1681" s="264"/>
      <c r="P1681" s="264"/>
      <c r="Q1681" s="264"/>
      <c r="R1681" s="264"/>
      <c r="S1681" s="264"/>
      <c r="T1681" s="265"/>
      <c r="U1681" s="14"/>
      <c r="V1681" s="14"/>
      <c r="W1681" s="14"/>
      <c r="X1681" s="14"/>
      <c r="Y1681" s="14"/>
      <c r="Z1681" s="14"/>
      <c r="AA1681" s="14"/>
      <c r="AB1681" s="14"/>
      <c r="AC1681" s="14"/>
      <c r="AD1681" s="14"/>
      <c r="AE1681" s="14"/>
      <c r="AT1681" s="266" t="s">
        <v>178</v>
      </c>
      <c r="AU1681" s="266" t="s">
        <v>85</v>
      </c>
      <c r="AV1681" s="14" t="s">
        <v>85</v>
      </c>
      <c r="AW1681" s="14" t="s">
        <v>32</v>
      </c>
      <c r="AX1681" s="14" t="s">
        <v>76</v>
      </c>
      <c r="AY1681" s="266" t="s">
        <v>168</v>
      </c>
    </row>
    <row r="1682" s="15" customFormat="1">
      <c r="A1682" s="15"/>
      <c r="B1682" s="267"/>
      <c r="C1682" s="268"/>
      <c r="D1682" s="241" t="s">
        <v>178</v>
      </c>
      <c r="E1682" s="269" t="s">
        <v>1</v>
      </c>
      <c r="F1682" s="270" t="s">
        <v>183</v>
      </c>
      <c r="G1682" s="268"/>
      <c r="H1682" s="271">
        <v>23.100000000000001</v>
      </c>
      <c r="I1682" s="272"/>
      <c r="J1682" s="268"/>
      <c r="K1682" s="268"/>
      <c r="L1682" s="273"/>
      <c r="M1682" s="274"/>
      <c r="N1682" s="275"/>
      <c r="O1682" s="275"/>
      <c r="P1682" s="275"/>
      <c r="Q1682" s="275"/>
      <c r="R1682" s="275"/>
      <c r="S1682" s="275"/>
      <c r="T1682" s="276"/>
      <c r="U1682" s="15"/>
      <c r="V1682" s="15"/>
      <c r="W1682" s="15"/>
      <c r="X1682" s="15"/>
      <c r="Y1682" s="15"/>
      <c r="Z1682" s="15"/>
      <c r="AA1682" s="15"/>
      <c r="AB1682" s="15"/>
      <c r="AC1682" s="15"/>
      <c r="AD1682" s="15"/>
      <c r="AE1682" s="15"/>
      <c r="AT1682" s="277" t="s">
        <v>178</v>
      </c>
      <c r="AU1682" s="277" t="s">
        <v>85</v>
      </c>
      <c r="AV1682" s="15" t="s">
        <v>174</v>
      </c>
      <c r="AW1682" s="15" t="s">
        <v>32</v>
      </c>
      <c r="AX1682" s="15" t="s">
        <v>83</v>
      </c>
      <c r="AY1682" s="277" t="s">
        <v>168</v>
      </c>
    </row>
    <row r="1683" s="2" customFormat="1" ht="24.15" customHeight="1">
      <c r="A1683" s="39"/>
      <c r="B1683" s="40"/>
      <c r="C1683" s="228" t="s">
        <v>2616</v>
      </c>
      <c r="D1683" s="228" t="s">
        <v>170</v>
      </c>
      <c r="E1683" s="229" t="s">
        <v>2617</v>
      </c>
      <c r="F1683" s="230" t="s">
        <v>2618</v>
      </c>
      <c r="G1683" s="231" t="s">
        <v>114</v>
      </c>
      <c r="H1683" s="232">
        <v>23.100000000000001</v>
      </c>
      <c r="I1683" s="233"/>
      <c r="J1683" s="234">
        <f>ROUND(I1683*H1683,2)</f>
        <v>0</v>
      </c>
      <c r="K1683" s="230" t="s">
        <v>173</v>
      </c>
      <c r="L1683" s="45"/>
      <c r="M1683" s="235" t="s">
        <v>1</v>
      </c>
      <c r="N1683" s="236" t="s">
        <v>41</v>
      </c>
      <c r="O1683" s="92"/>
      <c r="P1683" s="237">
        <f>O1683*H1683</f>
        <v>0</v>
      </c>
      <c r="Q1683" s="237">
        <v>0.0054000000000000003</v>
      </c>
      <c r="R1683" s="237">
        <f>Q1683*H1683</f>
        <v>0.12474000000000002</v>
      </c>
      <c r="S1683" s="237">
        <v>0</v>
      </c>
      <c r="T1683" s="238">
        <f>S1683*H1683</f>
        <v>0</v>
      </c>
      <c r="U1683" s="39"/>
      <c r="V1683" s="39"/>
      <c r="W1683" s="39"/>
      <c r="X1683" s="39"/>
      <c r="Y1683" s="39"/>
      <c r="Z1683" s="39"/>
      <c r="AA1683" s="39"/>
      <c r="AB1683" s="39"/>
      <c r="AC1683" s="39"/>
      <c r="AD1683" s="39"/>
      <c r="AE1683" s="39"/>
      <c r="AR1683" s="239" t="s">
        <v>298</v>
      </c>
      <c r="AT1683" s="239" t="s">
        <v>170</v>
      </c>
      <c r="AU1683" s="239" t="s">
        <v>85</v>
      </c>
      <c r="AY1683" s="18" t="s">
        <v>168</v>
      </c>
      <c r="BE1683" s="240">
        <f>IF(N1683="základní",J1683,0)</f>
        <v>0</v>
      </c>
      <c r="BF1683" s="240">
        <f>IF(N1683="snížená",J1683,0)</f>
        <v>0</v>
      </c>
      <c r="BG1683" s="240">
        <f>IF(N1683="zákl. přenesená",J1683,0)</f>
        <v>0</v>
      </c>
      <c r="BH1683" s="240">
        <f>IF(N1683="sníž. přenesená",J1683,0)</f>
        <v>0</v>
      </c>
      <c r="BI1683" s="240">
        <f>IF(N1683="nulová",J1683,0)</f>
        <v>0</v>
      </c>
      <c r="BJ1683" s="18" t="s">
        <v>83</v>
      </c>
      <c r="BK1683" s="240">
        <f>ROUND(I1683*H1683,2)</f>
        <v>0</v>
      </c>
      <c r="BL1683" s="18" t="s">
        <v>298</v>
      </c>
      <c r="BM1683" s="239" t="s">
        <v>2619</v>
      </c>
    </row>
    <row r="1684" s="2" customFormat="1">
      <c r="A1684" s="39"/>
      <c r="B1684" s="40"/>
      <c r="C1684" s="41"/>
      <c r="D1684" s="241" t="s">
        <v>176</v>
      </c>
      <c r="E1684" s="41"/>
      <c r="F1684" s="242" t="s">
        <v>2620</v>
      </c>
      <c r="G1684" s="41"/>
      <c r="H1684" s="41"/>
      <c r="I1684" s="243"/>
      <c r="J1684" s="41"/>
      <c r="K1684" s="41"/>
      <c r="L1684" s="45"/>
      <c r="M1684" s="244"/>
      <c r="N1684" s="245"/>
      <c r="O1684" s="92"/>
      <c r="P1684" s="92"/>
      <c r="Q1684" s="92"/>
      <c r="R1684" s="92"/>
      <c r="S1684" s="92"/>
      <c r="T1684" s="93"/>
      <c r="U1684" s="39"/>
      <c r="V1684" s="39"/>
      <c r="W1684" s="39"/>
      <c r="X1684" s="39"/>
      <c r="Y1684" s="39"/>
      <c r="Z1684" s="39"/>
      <c r="AA1684" s="39"/>
      <c r="AB1684" s="39"/>
      <c r="AC1684" s="39"/>
      <c r="AD1684" s="39"/>
      <c r="AE1684" s="39"/>
      <c r="AT1684" s="18" t="s">
        <v>176</v>
      </c>
      <c r="AU1684" s="18" t="s">
        <v>85</v>
      </c>
    </row>
    <row r="1685" s="13" customFormat="1">
      <c r="A1685" s="13"/>
      <c r="B1685" s="246"/>
      <c r="C1685" s="247"/>
      <c r="D1685" s="241" t="s">
        <v>178</v>
      </c>
      <c r="E1685" s="248" t="s">
        <v>1</v>
      </c>
      <c r="F1685" s="249" t="s">
        <v>2347</v>
      </c>
      <c r="G1685" s="247"/>
      <c r="H1685" s="248" t="s">
        <v>1</v>
      </c>
      <c r="I1685" s="250"/>
      <c r="J1685" s="247"/>
      <c r="K1685" s="247"/>
      <c r="L1685" s="251"/>
      <c r="M1685" s="252"/>
      <c r="N1685" s="253"/>
      <c r="O1685" s="253"/>
      <c r="P1685" s="253"/>
      <c r="Q1685" s="253"/>
      <c r="R1685" s="253"/>
      <c r="S1685" s="253"/>
      <c r="T1685" s="254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T1685" s="255" t="s">
        <v>178</v>
      </c>
      <c r="AU1685" s="255" t="s">
        <v>85</v>
      </c>
      <c r="AV1685" s="13" t="s">
        <v>83</v>
      </c>
      <c r="AW1685" s="13" t="s">
        <v>32</v>
      </c>
      <c r="AX1685" s="13" t="s">
        <v>76</v>
      </c>
      <c r="AY1685" s="255" t="s">
        <v>168</v>
      </c>
    </row>
    <row r="1686" s="14" customFormat="1">
      <c r="A1686" s="14"/>
      <c r="B1686" s="256"/>
      <c r="C1686" s="257"/>
      <c r="D1686" s="241" t="s">
        <v>178</v>
      </c>
      <c r="E1686" s="258" t="s">
        <v>1</v>
      </c>
      <c r="F1686" s="259" t="s">
        <v>2609</v>
      </c>
      <c r="G1686" s="257"/>
      <c r="H1686" s="260">
        <v>18.449999999999999</v>
      </c>
      <c r="I1686" s="261"/>
      <c r="J1686" s="257"/>
      <c r="K1686" s="257"/>
      <c r="L1686" s="262"/>
      <c r="M1686" s="263"/>
      <c r="N1686" s="264"/>
      <c r="O1686" s="264"/>
      <c r="P1686" s="264"/>
      <c r="Q1686" s="264"/>
      <c r="R1686" s="264"/>
      <c r="S1686" s="264"/>
      <c r="T1686" s="265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T1686" s="266" t="s">
        <v>178</v>
      </c>
      <c r="AU1686" s="266" t="s">
        <v>85</v>
      </c>
      <c r="AV1686" s="14" t="s">
        <v>85</v>
      </c>
      <c r="AW1686" s="14" t="s">
        <v>32</v>
      </c>
      <c r="AX1686" s="14" t="s">
        <v>76</v>
      </c>
      <c r="AY1686" s="266" t="s">
        <v>168</v>
      </c>
    </row>
    <row r="1687" s="14" customFormat="1">
      <c r="A1687" s="14"/>
      <c r="B1687" s="256"/>
      <c r="C1687" s="257"/>
      <c r="D1687" s="241" t="s">
        <v>178</v>
      </c>
      <c r="E1687" s="258" t="s">
        <v>1</v>
      </c>
      <c r="F1687" s="259" t="s">
        <v>2610</v>
      </c>
      <c r="G1687" s="257"/>
      <c r="H1687" s="260">
        <v>4.6500000000000004</v>
      </c>
      <c r="I1687" s="261"/>
      <c r="J1687" s="257"/>
      <c r="K1687" s="257"/>
      <c r="L1687" s="262"/>
      <c r="M1687" s="263"/>
      <c r="N1687" s="264"/>
      <c r="O1687" s="264"/>
      <c r="P1687" s="264"/>
      <c r="Q1687" s="264"/>
      <c r="R1687" s="264"/>
      <c r="S1687" s="264"/>
      <c r="T1687" s="265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T1687" s="266" t="s">
        <v>178</v>
      </c>
      <c r="AU1687" s="266" t="s">
        <v>85</v>
      </c>
      <c r="AV1687" s="14" t="s">
        <v>85</v>
      </c>
      <c r="AW1687" s="14" t="s">
        <v>32</v>
      </c>
      <c r="AX1687" s="14" t="s">
        <v>76</v>
      </c>
      <c r="AY1687" s="266" t="s">
        <v>168</v>
      </c>
    </row>
    <row r="1688" s="15" customFormat="1">
      <c r="A1688" s="15"/>
      <c r="B1688" s="267"/>
      <c r="C1688" s="268"/>
      <c r="D1688" s="241" t="s">
        <v>178</v>
      </c>
      <c r="E1688" s="269" t="s">
        <v>1</v>
      </c>
      <c r="F1688" s="270" t="s">
        <v>183</v>
      </c>
      <c r="G1688" s="268"/>
      <c r="H1688" s="271">
        <v>23.100000000000001</v>
      </c>
      <c r="I1688" s="272"/>
      <c r="J1688" s="268"/>
      <c r="K1688" s="268"/>
      <c r="L1688" s="273"/>
      <c r="M1688" s="274"/>
      <c r="N1688" s="275"/>
      <c r="O1688" s="275"/>
      <c r="P1688" s="275"/>
      <c r="Q1688" s="275"/>
      <c r="R1688" s="275"/>
      <c r="S1688" s="275"/>
      <c r="T1688" s="276"/>
      <c r="U1688" s="15"/>
      <c r="V1688" s="15"/>
      <c r="W1688" s="15"/>
      <c r="X1688" s="15"/>
      <c r="Y1688" s="15"/>
      <c r="Z1688" s="15"/>
      <c r="AA1688" s="15"/>
      <c r="AB1688" s="15"/>
      <c r="AC1688" s="15"/>
      <c r="AD1688" s="15"/>
      <c r="AE1688" s="15"/>
      <c r="AT1688" s="277" t="s">
        <v>178</v>
      </c>
      <c r="AU1688" s="277" t="s">
        <v>85</v>
      </c>
      <c r="AV1688" s="15" t="s">
        <v>174</v>
      </c>
      <c r="AW1688" s="15" t="s">
        <v>32</v>
      </c>
      <c r="AX1688" s="15" t="s">
        <v>83</v>
      </c>
      <c r="AY1688" s="277" t="s">
        <v>168</v>
      </c>
    </row>
    <row r="1689" s="2" customFormat="1" ht="24.15" customHeight="1">
      <c r="A1689" s="39"/>
      <c r="B1689" s="40"/>
      <c r="C1689" s="228" t="s">
        <v>2621</v>
      </c>
      <c r="D1689" s="228" t="s">
        <v>170</v>
      </c>
      <c r="E1689" s="229" t="s">
        <v>2622</v>
      </c>
      <c r="F1689" s="230" t="s">
        <v>2623</v>
      </c>
      <c r="G1689" s="231" t="s">
        <v>114</v>
      </c>
      <c r="H1689" s="232">
        <v>23.100000000000001</v>
      </c>
      <c r="I1689" s="233"/>
      <c r="J1689" s="234">
        <f>ROUND(I1689*H1689,2)</f>
        <v>0</v>
      </c>
      <c r="K1689" s="230" t="s">
        <v>173</v>
      </c>
      <c r="L1689" s="45"/>
      <c r="M1689" s="235" t="s">
        <v>1</v>
      </c>
      <c r="N1689" s="236" t="s">
        <v>41</v>
      </c>
      <c r="O1689" s="92"/>
      <c r="P1689" s="237">
        <f>O1689*H1689</f>
        <v>0</v>
      </c>
      <c r="Q1689" s="237">
        <v>0.00054000000000000001</v>
      </c>
      <c r="R1689" s="237">
        <f>Q1689*H1689</f>
        <v>0.012474000000000001</v>
      </c>
      <c r="S1689" s="237">
        <v>0</v>
      </c>
      <c r="T1689" s="238">
        <f>S1689*H1689</f>
        <v>0</v>
      </c>
      <c r="U1689" s="39"/>
      <c r="V1689" s="39"/>
      <c r="W1689" s="39"/>
      <c r="X1689" s="39"/>
      <c r="Y1689" s="39"/>
      <c r="Z1689" s="39"/>
      <c r="AA1689" s="39"/>
      <c r="AB1689" s="39"/>
      <c r="AC1689" s="39"/>
      <c r="AD1689" s="39"/>
      <c r="AE1689" s="39"/>
      <c r="AR1689" s="239" t="s">
        <v>298</v>
      </c>
      <c r="AT1689" s="239" t="s">
        <v>170</v>
      </c>
      <c r="AU1689" s="239" t="s">
        <v>85</v>
      </c>
      <c r="AY1689" s="18" t="s">
        <v>168</v>
      </c>
      <c r="BE1689" s="240">
        <f>IF(N1689="základní",J1689,0)</f>
        <v>0</v>
      </c>
      <c r="BF1689" s="240">
        <f>IF(N1689="snížená",J1689,0)</f>
        <v>0</v>
      </c>
      <c r="BG1689" s="240">
        <f>IF(N1689="zákl. přenesená",J1689,0)</f>
        <v>0</v>
      </c>
      <c r="BH1689" s="240">
        <f>IF(N1689="sníž. přenesená",J1689,0)</f>
        <v>0</v>
      </c>
      <c r="BI1689" s="240">
        <f>IF(N1689="nulová",J1689,0)</f>
        <v>0</v>
      </c>
      <c r="BJ1689" s="18" t="s">
        <v>83</v>
      </c>
      <c r="BK1689" s="240">
        <f>ROUND(I1689*H1689,2)</f>
        <v>0</v>
      </c>
      <c r="BL1689" s="18" t="s">
        <v>298</v>
      </c>
      <c r="BM1689" s="239" t="s">
        <v>2624</v>
      </c>
    </row>
    <row r="1690" s="2" customFormat="1">
      <c r="A1690" s="39"/>
      <c r="B1690" s="40"/>
      <c r="C1690" s="41"/>
      <c r="D1690" s="241" t="s">
        <v>176</v>
      </c>
      <c r="E1690" s="41"/>
      <c r="F1690" s="242" t="s">
        <v>2625</v>
      </c>
      <c r="G1690" s="41"/>
      <c r="H1690" s="41"/>
      <c r="I1690" s="243"/>
      <c r="J1690" s="41"/>
      <c r="K1690" s="41"/>
      <c r="L1690" s="45"/>
      <c r="M1690" s="244"/>
      <c r="N1690" s="245"/>
      <c r="O1690" s="92"/>
      <c r="P1690" s="92"/>
      <c r="Q1690" s="92"/>
      <c r="R1690" s="92"/>
      <c r="S1690" s="92"/>
      <c r="T1690" s="93"/>
      <c r="U1690" s="39"/>
      <c r="V1690" s="39"/>
      <c r="W1690" s="39"/>
      <c r="X1690" s="39"/>
      <c r="Y1690" s="39"/>
      <c r="Z1690" s="39"/>
      <c r="AA1690" s="39"/>
      <c r="AB1690" s="39"/>
      <c r="AC1690" s="39"/>
      <c r="AD1690" s="39"/>
      <c r="AE1690" s="39"/>
      <c r="AT1690" s="18" t="s">
        <v>176</v>
      </c>
      <c r="AU1690" s="18" t="s">
        <v>85</v>
      </c>
    </row>
    <row r="1691" s="14" customFormat="1">
      <c r="A1691" s="14"/>
      <c r="B1691" s="256"/>
      <c r="C1691" s="257"/>
      <c r="D1691" s="241" t="s">
        <v>178</v>
      </c>
      <c r="E1691" s="258" t="s">
        <v>1</v>
      </c>
      <c r="F1691" s="259" t="s">
        <v>2609</v>
      </c>
      <c r="G1691" s="257"/>
      <c r="H1691" s="260">
        <v>18.449999999999999</v>
      </c>
      <c r="I1691" s="261"/>
      <c r="J1691" s="257"/>
      <c r="K1691" s="257"/>
      <c r="L1691" s="262"/>
      <c r="M1691" s="263"/>
      <c r="N1691" s="264"/>
      <c r="O1691" s="264"/>
      <c r="P1691" s="264"/>
      <c r="Q1691" s="264"/>
      <c r="R1691" s="264"/>
      <c r="S1691" s="264"/>
      <c r="T1691" s="265"/>
      <c r="U1691" s="14"/>
      <c r="V1691" s="14"/>
      <c r="W1691" s="14"/>
      <c r="X1691" s="14"/>
      <c r="Y1691" s="14"/>
      <c r="Z1691" s="14"/>
      <c r="AA1691" s="14"/>
      <c r="AB1691" s="14"/>
      <c r="AC1691" s="14"/>
      <c r="AD1691" s="14"/>
      <c r="AE1691" s="14"/>
      <c r="AT1691" s="266" t="s">
        <v>178</v>
      </c>
      <c r="AU1691" s="266" t="s">
        <v>85</v>
      </c>
      <c r="AV1691" s="14" t="s">
        <v>85</v>
      </c>
      <c r="AW1691" s="14" t="s">
        <v>32</v>
      </c>
      <c r="AX1691" s="14" t="s">
        <v>76</v>
      </c>
      <c r="AY1691" s="266" t="s">
        <v>168</v>
      </c>
    </row>
    <row r="1692" s="14" customFormat="1">
      <c r="A1692" s="14"/>
      <c r="B1692" s="256"/>
      <c r="C1692" s="257"/>
      <c r="D1692" s="241" t="s">
        <v>178</v>
      </c>
      <c r="E1692" s="258" t="s">
        <v>1</v>
      </c>
      <c r="F1692" s="259" t="s">
        <v>2610</v>
      </c>
      <c r="G1692" s="257"/>
      <c r="H1692" s="260">
        <v>4.6500000000000004</v>
      </c>
      <c r="I1692" s="261"/>
      <c r="J1692" s="257"/>
      <c r="K1692" s="257"/>
      <c r="L1692" s="262"/>
      <c r="M1692" s="263"/>
      <c r="N1692" s="264"/>
      <c r="O1692" s="264"/>
      <c r="P1692" s="264"/>
      <c r="Q1692" s="264"/>
      <c r="R1692" s="264"/>
      <c r="S1692" s="264"/>
      <c r="T1692" s="265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T1692" s="266" t="s">
        <v>178</v>
      </c>
      <c r="AU1692" s="266" t="s">
        <v>85</v>
      </c>
      <c r="AV1692" s="14" t="s">
        <v>85</v>
      </c>
      <c r="AW1692" s="14" t="s">
        <v>32</v>
      </c>
      <c r="AX1692" s="14" t="s">
        <v>76</v>
      </c>
      <c r="AY1692" s="266" t="s">
        <v>168</v>
      </c>
    </row>
    <row r="1693" s="15" customFormat="1">
      <c r="A1693" s="15"/>
      <c r="B1693" s="267"/>
      <c r="C1693" s="268"/>
      <c r="D1693" s="241" t="s">
        <v>178</v>
      </c>
      <c r="E1693" s="269" t="s">
        <v>1</v>
      </c>
      <c r="F1693" s="270" t="s">
        <v>183</v>
      </c>
      <c r="G1693" s="268"/>
      <c r="H1693" s="271">
        <v>23.100000000000001</v>
      </c>
      <c r="I1693" s="272"/>
      <c r="J1693" s="268"/>
      <c r="K1693" s="268"/>
      <c r="L1693" s="273"/>
      <c r="M1693" s="274"/>
      <c r="N1693" s="275"/>
      <c r="O1693" s="275"/>
      <c r="P1693" s="275"/>
      <c r="Q1693" s="275"/>
      <c r="R1693" s="275"/>
      <c r="S1693" s="275"/>
      <c r="T1693" s="276"/>
      <c r="U1693" s="15"/>
      <c r="V1693" s="15"/>
      <c r="W1693" s="15"/>
      <c r="X1693" s="15"/>
      <c r="Y1693" s="15"/>
      <c r="Z1693" s="15"/>
      <c r="AA1693" s="15"/>
      <c r="AB1693" s="15"/>
      <c r="AC1693" s="15"/>
      <c r="AD1693" s="15"/>
      <c r="AE1693" s="15"/>
      <c r="AT1693" s="277" t="s">
        <v>178</v>
      </c>
      <c r="AU1693" s="277" t="s">
        <v>85</v>
      </c>
      <c r="AV1693" s="15" t="s">
        <v>174</v>
      </c>
      <c r="AW1693" s="15" t="s">
        <v>32</v>
      </c>
      <c r="AX1693" s="15" t="s">
        <v>83</v>
      </c>
      <c r="AY1693" s="277" t="s">
        <v>168</v>
      </c>
    </row>
    <row r="1694" s="2" customFormat="1" ht="24.15" customHeight="1">
      <c r="A1694" s="39"/>
      <c r="B1694" s="40"/>
      <c r="C1694" s="228" t="s">
        <v>2626</v>
      </c>
      <c r="D1694" s="228" t="s">
        <v>170</v>
      </c>
      <c r="E1694" s="229" t="s">
        <v>2627</v>
      </c>
      <c r="F1694" s="230" t="s">
        <v>2628</v>
      </c>
      <c r="G1694" s="231" t="s">
        <v>114</v>
      </c>
      <c r="H1694" s="232">
        <v>23.100000000000001</v>
      </c>
      <c r="I1694" s="233"/>
      <c r="J1694" s="234">
        <f>ROUND(I1694*H1694,2)</f>
        <v>0</v>
      </c>
      <c r="K1694" s="230" t="s">
        <v>173</v>
      </c>
      <c r="L1694" s="45"/>
      <c r="M1694" s="235" t="s">
        <v>1</v>
      </c>
      <c r="N1694" s="236" t="s">
        <v>41</v>
      </c>
      <c r="O1694" s="92"/>
      <c r="P1694" s="237">
        <f>O1694*H1694</f>
        <v>0</v>
      </c>
      <c r="Q1694" s="237">
        <v>0.01771</v>
      </c>
      <c r="R1694" s="237">
        <f>Q1694*H1694</f>
        <v>0.40910100000000005</v>
      </c>
      <c r="S1694" s="237">
        <v>0</v>
      </c>
      <c r="T1694" s="238">
        <f>S1694*H1694</f>
        <v>0</v>
      </c>
      <c r="U1694" s="39"/>
      <c r="V1694" s="39"/>
      <c r="W1694" s="39"/>
      <c r="X1694" s="39"/>
      <c r="Y1694" s="39"/>
      <c r="Z1694" s="39"/>
      <c r="AA1694" s="39"/>
      <c r="AB1694" s="39"/>
      <c r="AC1694" s="39"/>
      <c r="AD1694" s="39"/>
      <c r="AE1694" s="39"/>
      <c r="AR1694" s="239" t="s">
        <v>298</v>
      </c>
      <c r="AT1694" s="239" t="s">
        <v>170</v>
      </c>
      <c r="AU1694" s="239" t="s">
        <v>85</v>
      </c>
      <c r="AY1694" s="18" t="s">
        <v>168</v>
      </c>
      <c r="BE1694" s="240">
        <f>IF(N1694="základní",J1694,0)</f>
        <v>0</v>
      </c>
      <c r="BF1694" s="240">
        <f>IF(N1694="snížená",J1694,0)</f>
        <v>0</v>
      </c>
      <c r="BG1694" s="240">
        <f>IF(N1694="zákl. přenesená",J1694,0)</f>
        <v>0</v>
      </c>
      <c r="BH1694" s="240">
        <f>IF(N1694="sníž. přenesená",J1694,0)</f>
        <v>0</v>
      </c>
      <c r="BI1694" s="240">
        <f>IF(N1694="nulová",J1694,0)</f>
        <v>0</v>
      </c>
      <c r="BJ1694" s="18" t="s">
        <v>83</v>
      </c>
      <c r="BK1694" s="240">
        <f>ROUND(I1694*H1694,2)</f>
        <v>0</v>
      </c>
      <c r="BL1694" s="18" t="s">
        <v>298</v>
      </c>
      <c r="BM1694" s="239" t="s">
        <v>2629</v>
      </c>
    </row>
    <row r="1695" s="2" customFormat="1">
      <c r="A1695" s="39"/>
      <c r="B1695" s="40"/>
      <c r="C1695" s="41"/>
      <c r="D1695" s="241" t="s">
        <v>176</v>
      </c>
      <c r="E1695" s="41"/>
      <c r="F1695" s="242" t="s">
        <v>2630</v>
      </c>
      <c r="G1695" s="41"/>
      <c r="H1695" s="41"/>
      <c r="I1695" s="243"/>
      <c r="J1695" s="41"/>
      <c r="K1695" s="41"/>
      <c r="L1695" s="45"/>
      <c r="M1695" s="244"/>
      <c r="N1695" s="245"/>
      <c r="O1695" s="92"/>
      <c r="P1695" s="92"/>
      <c r="Q1695" s="92"/>
      <c r="R1695" s="92"/>
      <c r="S1695" s="92"/>
      <c r="T1695" s="93"/>
      <c r="U1695" s="39"/>
      <c r="V1695" s="39"/>
      <c r="W1695" s="39"/>
      <c r="X1695" s="39"/>
      <c r="Y1695" s="39"/>
      <c r="Z1695" s="39"/>
      <c r="AA1695" s="39"/>
      <c r="AB1695" s="39"/>
      <c r="AC1695" s="39"/>
      <c r="AD1695" s="39"/>
      <c r="AE1695" s="39"/>
      <c r="AT1695" s="18" t="s">
        <v>176</v>
      </c>
      <c r="AU1695" s="18" t="s">
        <v>85</v>
      </c>
    </row>
    <row r="1696" s="14" customFormat="1">
      <c r="A1696" s="14"/>
      <c r="B1696" s="256"/>
      <c r="C1696" s="257"/>
      <c r="D1696" s="241" t="s">
        <v>178</v>
      </c>
      <c r="E1696" s="258" t="s">
        <v>1</v>
      </c>
      <c r="F1696" s="259" t="s">
        <v>2609</v>
      </c>
      <c r="G1696" s="257"/>
      <c r="H1696" s="260">
        <v>18.449999999999999</v>
      </c>
      <c r="I1696" s="261"/>
      <c r="J1696" s="257"/>
      <c r="K1696" s="257"/>
      <c r="L1696" s="262"/>
      <c r="M1696" s="263"/>
      <c r="N1696" s="264"/>
      <c r="O1696" s="264"/>
      <c r="P1696" s="264"/>
      <c r="Q1696" s="264"/>
      <c r="R1696" s="264"/>
      <c r="S1696" s="264"/>
      <c r="T1696" s="265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T1696" s="266" t="s">
        <v>178</v>
      </c>
      <c r="AU1696" s="266" t="s">
        <v>85</v>
      </c>
      <c r="AV1696" s="14" t="s">
        <v>85</v>
      </c>
      <c r="AW1696" s="14" t="s">
        <v>32</v>
      </c>
      <c r="AX1696" s="14" t="s">
        <v>76</v>
      </c>
      <c r="AY1696" s="266" t="s">
        <v>168</v>
      </c>
    </row>
    <row r="1697" s="14" customFormat="1">
      <c r="A1697" s="14"/>
      <c r="B1697" s="256"/>
      <c r="C1697" s="257"/>
      <c r="D1697" s="241" t="s">
        <v>178</v>
      </c>
      <c r="E1697" s="258" t="s">
        <v>1</v>
      </c>
      <c r="F1697" s="259" t="s">
        <v>2610</v>
      </c>
      <c r="G1697" s="257"/>
      <c r="H1697" s="260">
        <v>4.6500000000000004</v>
      </c>
      <c r="I1697" s="261"/>
      <c r="J1697" s="257"/>
      <c r="K1697" s="257"/>
      <c r="L1697" s="262"/>
      <c r="M1697" s="263"/>
      <c r="N1697" s="264"/>
      <c r="O1697" s="264"/>
      <c r="P1697" s="264"/>
      <c r="Q1697" s="264"/>
      <c r="R1697" s="264"/>
      <c r="S1697" s="264"/>
      <c r="T1697" s="265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T1697" s="266" t="s">
        <v>178</v>
      </c>
      <c r="AU1697" s="266" t="s">
        <v>85</v>
      </c>
      <c r="AV1697" s="14" t="s">
        <v>85</v>
      </c>
      <c r="AW1697" s="14" t="s">
        <v>32</v>
      </c>
      <c r="AX1697" s="14" t="s">
        <v>76</v>
      </c>
      <c r="AY1697" s="266" t="s">
        <v>168</v>
      </c>
    </row>
    <row r="1698" s="15" customFormat="1">
      <c r="A1698" s="15"/>
      <c r="B1698" s="267"/>
      <c r="C1698" s="268"/>
      <c r="D1698" s="241" t="s">
        <v>178</v>
      </c>
      <c r="E1698" s="269" t="s">
        <v>1</v>
      </c>
      <c r="F1698" s="270" t="s">
        <v>183</v>
      </c>
      <c r="G1698" s="268"/>
      <c r="H1698" s="271">
        <v>23.100000000000001</v>
      </c>
      <c r="I1698" s="272"/>
      <c r="J1698" s="268"/>
      <c r="K1698" s="268"/>
      <c r="L1698" s="273"/>
      <c r="M1698" s="274"/>
      <c r="N1698" s="275"/>
      <c r="O1698" s="275"/>
      <c r="P1698" s="275"/>
      <c r="Q1698" s="275"/>
      <c r="R1698" s="275"/>
      <c r="S1698" s="275"/>
      <c r="T1698" s="276"/>
      <c r="U1698" s="15"/>
      <c r="V1698" s="15"/>
      <c r="W1698" s="15"/>
      <c r="X1698" s="15"/>
      <c r="Y1698" s="15"/>
      <c r="Z1698" s="15"/>
      <c r="AA1698" s="15"/>
      <c r="AB1698" s="15"/>
      <c r="AC1698" s="15"/>
      <c r="AD1698" s="15"/>
      <c r="AE1698" s="15"/>
      <c r="AT1698" s="277" t="s">
        <v>178</v>
      </c>
      <c r="AU1698" s="277" t="s">
        <v>85</v>
      </c>
      <c r="AV1698" s="15" t="s">
        <v>174</v>
      </c>
      <c r="AW1698" s="15" t="s">
        <v>32</v>
      </c>
      <c r="AX1698" s="15" t="s">
        <v>83</v>
      </c>
      <c r="AY1698" s="277" t="s">
        <v>168</v>
      </c>
    </row>
    <row r="1699" s="2" customFormat="1" ht="21.75" customHeight="1">
      <c r="A1699" s="39"/>
      <c r="B1699" s="40"/>
      <c r="C1699" s="228" t="s">
        <v>2631</v>
      </c>
      <c r="D1699" s="228" t="s">
        <v>170</v>
      </c>
      <c r="E1699" s="229" t="s">
        <v>2632</v>
      </c>
      <c r="F1699" s="230" t="s">
        <v>2633</v>
      </c>
      <c r="G1699" s="231" t="s">
        <v>272</v>
      </c>
      <c r="H1699" s="232">
        <v>12.76</v>
      </c>
      <c r="I1699" s="233"/>
      <c r="J1699" s="234">
        <f>ROUND(I1699*H1699,2)</f>
        <v>0</v>
      </c>
      <c r="K1699" s="230" t="s">
        <v>173</v>
      </c>
      <c r="L1699" s="45"/>
      <c r="M1699" s="235" t="s">
        <v>1</v>
      </c>
      <c r="N1699" s="236" t="s">
        <v>41</v>
      </c>
      <c r="O1699" s="92"/>
      <c r="P1699" s="237">
        <f>O1699*H1699</f>
        <v>0</v>
      </c>
      <c r="Q1699" s="237">
        <v>0.00346</v>
      </c>
      <c r="R1699" s="237">
        <f>Q1699*H1699</f>
        <v>0.044149599999999997</v>
      </c>
      <c r="S1699" s="237">
        <v>0</v>
      </c>
      <c r="T1699" s="238">
        <f>S1699*H1699</f>
        <v>0</v>
      </c>
      <c r="U1699" s="39"/>
      <c r="V1699" s="39"/>
      <c r="W1699" s="39"/>
      <c r="X1699" s="39"/>
      <c r="Y1699" s="39"/>
      <c r="Z1699" s="39"/>
      <c r="AA1699" s="39"/>
      <c r="AB1699" s="39"/>
      <c r="AC1699" s="39"/>
      <c r="AD1699" s="39"/>
      <c r="AE1699" s="39"/>
      <c r="AR1699" s="239" t="s">
        <v>298</v>
      </c>
      <c r="AT1699" s="239" t="s">
        <v>170</v>
      </c>
      <c r="AU1699" s="239" t="s">
        <v>85</v>
      </c>
      <c r="AY1699" s="18" t="s">
        <v>168</v>
      </c>
      <c r="BE1699" s="240">
        <f>IF(N1699="základní",J1699,0)</f>
        <v>0</v>
      </c>
      <c r="BF1699" s="240">
        <f>IF(N1699="snížená",J1699,0)</f>
        <v>0</v>
      </c>
      <c r="BG1699" s="240">
        <f>IF(N1699="zákl. přenesená",J1699,0)</f>
        <v>0</v>
      </c>
      <c r="BH1699" s="240">
        <f>IF(N1699="sníž. přenesená",J1699,0)</f>
        <v>0</v>
      </c>
      <c r="BI1699" s="240">
        <f>IF(N1699="nulová",J1699,0)</f>
        <v>0</v>
      </c>
      <c r="BJ1699" s="18" t="s">
        <v>83</v>
      </c>
      <c r="BK1699" s="240">
        <f>ROUND(I1699*H1699,2)</f>
        <v>0</v>
      </c>
      <c r="BL1699" s="18" t="s">
        <v>298</v>
      </c>
      <c r="BM1699" s="239" t="s">
        <v>2634</v>
      </c>
    </row>
    <row r="1700" s="2" customFormat="1">
      <c r="A1700" s="39"/>
      <c r="B1700" s="40"/>
      <c r="C1700" s="41"/>
      <c r="D1700" s="241" t="s">
        <v>176</v>
      </c>
      <c r="E1700" s="41"/>
      <c r="F1700" s="242" t="s">
        <v>2635</v>
      </c>
      <c r="G1700" s="41"/>
      <c r="H1700" s="41"/>
      <c r="I1700" s="243"/>
      <c r="J1700" s="41"/>
      <c r="K1700" s="41"/>
      <c r="L1700" s="45"/>
      <c r="M1700" s="244"/>
      <c r="N1700" s="245"/>
      <c r="O1700" s="92"/>
      <c r="P1700" s="92"/>
      <c r="Q1700" s="92"/>
      <c r="R1700" s="92"/>
      <c r="S1700" s="92"/>
      <c r="T1700" s="93"/>
      <c r="U1700" s="39"/>
      <c r="V1700" s="39"/>
      <c r="W1700" s="39"/>
      <c r="X1700" s="39"/>
      <c r="Y1700" s="39"/>
      <c r="Z1700" s="39"/>
      <c r="AA1700" s="39"/>
      <c r="AB1700" s="39"/>
      <c r="AC1700" s="39"/>
      <c r="AD1700" s="39"/>
      <c r="AE1700" s="39"/>
      <c r="AT1700" s="18" t="s">
        <v>176</v>
      </c>
      <c r="AU1700" s="18" t="s">
        <v>85</v>
      </c>
    </row>
    <row r="1701" s="14" customFormat="1">
      <c r="A1701" s="14"/>
      <c r="B1701" s="256"/>
      <c r="C1701" s="257"/>
      <c r="D1701" s="241" t="s">
        <v>178</v>
      </c>
      <c r="E1701" s="258" t="s">
        <v>1</v>
      </c>
      <c r="F1701" s="259" t="s">
        <v>2636</v>
      </c>
      <c r="G1701" s="257"/>
      <c r="H1701" s="260">
        <v>12.76</v>
      </c>
      <c r="I1701" s="261"/>
      <c r="J1701" s="257"/>
      <c r="K1701" s="257"/>
      <c r="L1701" s="262"/>
      <c r="M1701" s="263"/>
      <c r="N1701" s="264"/>
      <c r="O1701" s="264"/>
      <c r="P1701" s="264"/>
      <c r="Q1701" s="264"/>
      <c r="R1701" s="264"/>
      <c r="S1701" s="264"/>
      <c r="T1701" s="265"/>
      <c r="U1701" s="14"/>
      <c r="V1701" s="14"/>
      <c r="W1701" s="14"/>
      <c r="X1701" s="14"/>
      <c r="Y1701" s="14"/>
      <c r="Z1701" s="14"/>
      <c r="AA1701" s="14"/>
      <c r="AB1701" s="14"/>
      <c r="AC1701" s="14"/>
      <c r="AD1701" s="14"/>
      <c r="AE1701" s="14"/>
      <c r="AT1701" s="266" t="s">
        <v>178</v>
      </c>
      <c r="AU1701" s="266" t="s">
        <v>85</v>
      </c>
      <c r="AV1701" s="14" t="s">
        <v>85</v>
      </c>
      <c r="AW1701" s="14" t="s">
        <v>32</v>
      </c>
      <c r="AX1701" s="14" t="s">
        <v>76</v>
      </c>
      <c r="AY1701" s="266" t="s">
        <v>168</v>
      </c>
    </row>
    <row r="1702" s="15" customFormat="1">
      <c r="A1702" s="15"/>
      <c r="B1702" s="267"/>
      <c r="C1702" s="268"/>
      <c r="D1702" s="241" t="s">
        <v>178</v>
      </c>
      <c r="E1702" s="269" t="s">
        <v>1</v>
      </c>
      <c r="F1702" s="270" t="s">
        <v>183</v>
      </c>
      <c r="G1702" s="268"/>
      <c r="H1702" s="271">
        <v>12.76</v>
      </c>
      <c r="I1702" s="272"/>
      <c r="J1702" s="268"/>
      <c r="K1702" s="268"/>
      <c r="L1702" s="273"/>
      <c r="M1702" s="274"/>
      <c r="N1702" s="275"/>
      <c r="O1702" s="275"/>
      <c r="P1702" s="275"/>
      <c r="Q1702" s="275"/>
      <c r="R1702" s="275"/>
      <c r="S1702" s="275"/>
      <c r="T1702" s="276"/>
      <c r="U1702" s="15"/>
      <c r="V1702" s="15"/>
      <c r="W1702" s="15"/>
      <c r="X1702" s="15"/>
      <c r="Y1702" s="15"/>
      <c r="Z1702" s="15"/>
      <c r="AA1702" s="15"/>
      <c r="AB1702" s="15"/>
      <c r="AC1702" s="15"/>
      <c r="AD1702" s="15"/>
      <c r="AE1702" s="15"/>
      <c r="AT1702" s="277" t="s">
        <v>178</v>
      </c>
      <c r="AU1702" s="277" t="s">
        <v>85</v>
      </c>
      <c r="AV1702" s="15" t="s">
        <v>174</v>
      </c>
      <c r="AW1702" s="15" t="s">
        <v>32</v>
      </c>
      <c r="AX1702" s="15" t="s">
        <v>83</v>
      </c>
      <c r="AY1702" s="277" t="s">
        <v>168</v>
      </c>
    </row>
    <row r="1703" s="2" customFormat="1" ht="24.15" customHeight="1">
      <c r="A1703" s="39"/>
      <c r="B1703" s="40"/>
      <c r="C1703" s="228" t="s">
        <v>2637</v>
      </c>
      <c r="D1703" s="228" t="s">
        <v>170</v>
      </c>
      <c r="E1703" s="229" t="s">
        <v>2638</v>
      </c>
      <c r="F1703" s="230" t="s">
        <v>2639</v>
      </c>
      <c r="G1703" s="231" t="s">
        <v>1728</v>
      </c>
      <c r="H1703" s="303"/>
      <c r="I1703" s="233"/>
      <c r="J1703" s="234">
        <f>ROUND(I1703*H1703,2)</f>
        <v>0</v>
      </c>
      <c r="K1703" s="230" t="s">
        <v>173</v>
      </c>
      <c r="L1703" s="45"/>
      <c r="M1703" s="235" t="s">
        <v>1</v>
      </c>
      <c r="N1703" s="236" t="s">
        <v>41</v>
      </c>
      <c r="O1703" s="92"/>
      <c r="P1703" s="237">
        <f>O1703*H1703</f>
        <v>0</v>
      </c>
      <c r="Q1703" s="237">
        <v>0</v>
      </c>
      <c r="R1703" s="237">
        <f>Q1703*H1703</f>
        <v>0</v>
      </c>
      <c r="S1703" s="237">
        <v>0</v>
      </c>
      <c r="T1703" s="238">
        <f>S1703*H1703</f>
        <v>0</v>
      </c>
      <c r="U1703" s="39"/>
      <c r="V1703" s="39"/>
      <c r="W1703" s="39"/>
      <c r="X1703" s="39"/>
      <c r="Y1703" s="39"/>
      <c r="Z1703" s="39"/>
      <c r="AA1703" s="39"/>
      <c r="AB1703" s="39"/>
      <c r="AC1703" s="39"/>
      <c r="AD1703" s="39"/>
      <c r="AE1703" s="39"/>
      <c r="AR1703" s="239" t="s">
        <v>298</v>
      </c>
      <c r="AT1703" s="239" t="s">
        <v>170</v>
      </c>
      <c r="AU1703" s="239" t="s">
        <v>85</v>
      </c>
      <c r="AY1703" s="18" t="s">
        <v>168</v>
      </c>
      <c r="BE1703" s="240">
        <f>IF(N1703="základní",J1703,0)</f>
        <v>0</v>
      </c>
      <c r="BF1703" s="240">
        <f>IF(N1703="snížená",J1703,0)</f>
        <v>0</v>
      </c>
      <c r="BG1703" s="240">
        <f>IF(N1703="zákl. přenesená",J1703,0)</f>
        <v>0</v>
      </c>
      <c r="BH1703" s="240">
        <f>IF(N1703="sníž. přenesená",J1703,0)</f>
        <v>0</v>
      </c>
      <c r="BI1703" s="240">
        <f>IF(N1703="nulová",J1703,0)</f>
        <v>0</v>
      </c>
      <c r="BJ1703" s="18" t="s">
        <v>83</v>
      </c>
      <c r="BK1703" s="240">
        <f>ROUND(I1703*H1703,2)</f>
        <v>0</v>
      </c>
      <c r="BL1703" s="18" t="s">
        <v>298</v>
      </c>
      <c r="BM1703" s="239" t="s">
        <v>2640</v>
      </c>
    </row>
    <row r="1704" s="2" customFormat="1">
      <c r="A1704" s="39"/>
      <c r="B1704" s="40"/>
      <c r="C1704" s="41"/>
      <c r="D1704" s="241" t="s">
        <v>176</v>
      </c>
      <c r="E1704" s="41"/>
      <c r="F1704" s="242" t="s">
        <v>2641</v>
      </c>
      <c r="G1704" s="41"/>
      <c r="H1704" s="41"/>
      <c r="I1704" s="243"/>
      <c r="J1704" s="41"/>
      <c r="K1704" s="41"/>
      <c r="L1704" s="45"/>
      <c r="M1704" s="244"/>
      <c r="N1704" s="245"/>
      <c r="O1704" s="92"/>
      <c r="P1704" s="92"/>
      <c r="Q1704" s="92"/>
      <c r="R1704" s="92"/>
      <c r="S1704" s="92"/>
      <c r="T1704" s="93"/>
      <c r="U1704" s="39"/>
      <c r="V1704" s="39"/>
      <c r="W1704" s="39"/>
      <c r="X1704" s="39"/>
      <c r="Y1704" s="39"/>
      <c r="Z1704" s="39"/>
      <c r="AA1704" s="39"/>
      <c r="AB1704" s="39"/>
      <c r="AC1704" s="39"/>
      <c r="AD1704" s="39"/>
      <c r="AE1704" s="39"/>
      <c r="AT1704" s="18" t="s">
        <v>176</v>
      </c>
      <c r="AU1704" s="18" t="s">
        <v>85</v>
      </c>
    </row>
    <row r="1705" s="12" customFormat="1" ht="22.8" customHeight="1">
      <c r="A1705" s="12"/>
      <c r="B1705" s="212"/>
      <c r="C1705" s="213"/>
      <c r="D1705" s="214" t="s">
        <v>75</v>
      </c>
      <c r="E1705" s="226" t="s">
        <v>2642</v>
      </c>
      <c r="F1705" s="226" t="s">
        <v>2643</v>
      </c>
      <c r="G1705" s="213"/>
      <c r="H1705" s="213"/>
      <c r="I1705" s="216"/>
      <c r="J1705" s="227">
        <f>BK1705</f>
        <v>0</v>
      </c>
      <c r="K1705" s="213"/>
      <c r="L1705" s="218"/>
      <c r="M1705" s="219"/>
      <c r="N1705" s="220"/>
      <c r="O1705" s="220"/>
      <c r="P1705" s="221">
        <f>SUM(P1706:P1779)</f>
        <v>0</v>
      </c>
      <c r="Q1705" s="220"/>
      <c r="R1705" s="221">
        <f>SUM(R1706:R1779)</f>
        <v>3.90646</v>
      </c>
      <c r="S1705" s="220"/>
      <c r="T1705" s="222">
        <f>SUM(T1706:T1779)</f>
        <v>0</v>
      </c>
      <c r="U1705" s="12"/>
      <c r="V1705" s="12"/>
      <c r="W1705" s="12"/>
      <c r="X1705" s="12"/>
      <c r="Y1705" s="12"/>
      <c r="Z1705" s="12"/>
      <c r="AA1705" s="12"/>
      <c r="AB1705" s="12"/>
      <c r="AC1705" s="12"/>
      <c r="AD1705" s="12"/>
      <c r="AE1705" s="12"/>
      <c r="AR1705" s="223" t="s">
        <v>85</v>
      </c>
      <c r="AT1705" s="224" t="s">
        <v>75</v>
      </c>
      <c r="AU1705" s="224" t="s">
        <v>83</v>
      </c>
      <c r="AY1705" s="223" t="s">
        <v>168</v>
      </c>
      <c r="BK1705" s="225">
        <f>SUM(BK1706:BK1779)</f>
        <v>0</v>
      </c>
    </row>
    <row r="1706" s="2" customFormat="1" ht="16.5" customHeight="1">
      <c r="A1706" s="39"/>
      <c r="B1706" s="40"/>
      <c r="C1706" s="228" t="s">
        <v>2644</v>
      </c>
      <c r="D1706" s="228" t="s">
        <v>170</v>
      </c>
      <c r="E1706" s="229" t="s">
        <v>2645</v>
      </c>
      <c r="F1706" s="230" t="s">
        <v>2646</v>
      </c>
      <c r="G1706" s="231" t="s">
        <v>114</v>
      </c>
      <c r="H1706" s="232">
        <v>181.11099999999999</v>
      </c>
      <c r="I1706" s="233"/>
      <c r="J1706" s="234">
        <f>ROUND(I1706*H1706,2)</f>
        <v>0</v>
      </c>
      <c r="K1706" s="230" t="s">
        <v>173</v>
      </c>
      <c r="L1706" s="45"/>
      <c r="M1706" s="235" t="s">
        <v>1</v>
      </c>
      <c r="N1706" s="236" t="s">
        <v>41</v>
      </c>
      <c r="O1706" s="92"/>
      <c r="P1706" s="237">
        <f>O1706*H1706</f>
        <v>0</v>
      </c>
      <c r="Q1706" s="237">
        <v>0.00029999999999999997</v>
      </c>
      <c r="R1706" s="237">
        <f>Q1706*H1706</f>
        <v>0.054333299999999994</v>
      </c>
      <c r="S1706" s="237">
        <v>0</v>
      </c>
      <c r="T1706" s="238">
        <f>S1706*H1706</f>
        <v>0</v>
      </c>
      <c r="U1706" s="39"/>
      <c r="V1706" s="39"/>
      <c r="W1706" s="39"/>
      <c r="X1706" s="39"/>
      <c r="Y1706" s="39"/>
      <c r="Z1706" s="39"/>
      <c r="AA1706" s="39"/>
      <c r="AB1706" s="39"/>
      <c r="AC1706" s="39"/>
      <c r="AD1706" s="39"/>
      <c r="AE1706" s="39"/>
      <c r="AR1706" s="239" t="s">
        <v>298</v>
      </c>
      <c r="AT1706" s="239" t="s">
        <v>170</v>
      </c>
      <c r="AU1706" s="239" t="s">
        <v>85</v>
      </c>
      <c r="AY1706" s="18" t="s">
        <v>168</v>
      </c>
      <c r="BE1706" s="240">
        <f>IF(N1706="základní",J1706,0)</f>
        <v>0</v>
      </c>
      <c r="BF1706" s="240">
        <f>IF(N1706="snížená",J1706,0)</f>
        <v>0</v>
      </c>
      <c r="BG1706" s="240">
        <f>IF(N1706="zákl. přenesená",J1706,0)</f>
        <v>0</v>
      </c>
      <c r="BH1706" s="240">
        <f>IF(N1706="sníž. přenesená",J1706,0)</f>
        <v>0</v>
      </c>
      <c r="BI1706" s="240">
        <f>IF(N1706="nulová",J1706,0)</f>
        <v>0</v>
      </c>
      <c r="BJ1706" s="18" t="s">
        <v>83</v>
      </c>
      <c r="BK1706" s="240">
        <f>ROUND(I1706*H1706,2)</f>
        <v>0</v>
      </c>
      <c r="BL1706" s="18" t="s">
        <v>298</v>
      </c>
      <c r="BM1706" s="239" t="s">
        <v>2647</v>
      </c>
    </row>
    <row r="1707" s="2" customFormat="1">
      <c r="A1707" s="39"/>
      <c r="B1707" s="40"/>
      <c r="C1707" s="41"/>
      <c r="D1707" s="241" t="s">
        <v>176</v>
      </c>
      <c r="E1707" s="41"/>
      <c r="F1707" s="242" t="s">
        <v>2648</v>
      </c>
      <c r="G1707" s="41"/>
      <c r="H1707" s="41"/>
      <c r="I1707" s="243"/>
      <c r="J1707" s="41"/>
      <c r="K1707" s="41"/>
      <c r="L1707" s="45"/>
      <c r="M1707" s="244"/>
      <c r="N1707" s="245"/>
      <c r="O1707" s="92"/>
      <c r="P1707" s="92"/>
      <c r="Q1707" s="92"/>
      <c r="R1707" s="92"/>
      <c r="S1707" s="92"/>
      <c r="T1707" s="93"/>
      <c r="U1707" s="39"/>
      <c r="V1707" s="39"/>
      <c r="W1707" s="39"/>
      <c r="X1707" s="39"/>
      <c r="Y1707" s="39"/>
      <c r="Z1707" s="39"/>
      <c r="AA1707" s="39"/>
      <c r="AB1707" s="39"/>
      <c r="AC1707" s="39"/>
      <c r="AD1707" s="39"/>
      <c r="AE1707" s="39"/>
      <c r="AT1707" s="18" t="s">
        <v>176</v>
      </c>
      <c r="AU1707" s="18" t="s">
        <v>85</v>
      </c>
    </row>
    <row r="1708" s="14" customFormat="1">
      <c r="A1708" s="14"/>
      <c r="B1708" s="256"/>
      <c r="C1708" s="257"/>
      <c r="D1708" s="241" t="s">
        <v>178</v>
      </c>
      <c r="E1708" s="258" t="s">
        <v>1</v>
      </c>
      <c r="F1708" s="259" t="s">
        <v>2649</v>
      </c>
      <c r="G1708" s="257"/>
      <c r="H1708" s="260">
        <v>18.420000000000002</v>
      </c>
      <c r="I1708" s="261"/>
      <c r="J1708" s="257"/>
      <c r="K1708" s="257"/>
      <c r="L1708" s="262"/>
      <c r="M1708" s="263"/>
      <c r="N1708" s="264"/>
      <c r="O1708" s="264"/>
      <c r="P1708" s="264"/>
      <c r="Q1708" s="264"/>
      <c r="R1708" s="264"/>
      <c r="S1708" s="264"/>
      <c r="T1708" s="265"/>
      <c r="U1708" s="14"/>
      <c r="V1708" s="14"/>
      <c r="W1708" s="14"/>
      <c r="X1708" s="14"/>
      <c r="Y1708" s="14"/>
      <c r="Z1708" s="14"/>
      <c r="AA1708" s="14"/>
      <c r="AB1708" s="14"/>
      <c r="AC1708" s="14"/>
      <c r="AD1708" s="14"/>
      <c r="AE1708" s="14"/>
      <c r="AT1708" s="266" t="s">
        <v>178</v>
      </c>
      <c r="AU1708" s="266" t="s">
        <v>85</v>
      </c>
      <c r="AV1708" s="14" t="s">
        <v>85</v>
      </c>
      <c r="AW1708" s="14" t="s">
        <v>32</v>
      </c>
      <c r="AX1708" s="14" t="s">
        <v>76</v>
      </c>
      <c r="AY1708" s="266" t="s">
        <v>168</v>
      </c>
    </row>
    <row r="1709" s="14" customFormat="1">
      <c r="A1709" s="14"/>
      <c r="B1709" s="256"/>
      <c r="C1709" s="257"/>
      <c r="D1709" s="241" t="s">
        <v>178</v>
      </c>
      <c r="E1709" s="258" t="s">
        <v>1</v>
      </c>
      <c r="F1709" s="259" t="s">
        <v>2650</v>
      </c>
      <c r="G1709" s="257"/>
      <c r="H1709" s="260">
        <v>17.140999999999998</v>
      </c>
      <c r="I1709" s="261"/>
      <c r="J1709" s="257"/>
      <c r="K1709" s="257"/>
      <c r="L1709" s="262"/>
      <c r="M1709" s="263"/>
      <c r="N1709" s="264"/>
      <c r="O1709" s="264"/>
      <c r="P1709" s="264"/>
      <c r="Q1709" s="264"/>
      <c r="R1709" s="264"/>
      <c r="S1709" s="264"/>
      <c r="T1709" s="265"/>
      <c r="U1709" s="14"/>
      <c r="V1709" s="14"/>
      <c r="W1709" s="14"/>
      <c r="X1709" s="14"/>
      <c r="Y1709" s="14"/>
      <c r="Z1709" s="14"/>
      <c r="AA1709" s="14"/>
      <c r="AB1709" s="14"/>
      <c r="AC1709" s="14"/>
      <c r="AD1709" s="14"/>
      <c r="AE1709" s="14"/>
      <c r="AT1709" s="266" t="s">
        <v>178</v>
      </c>
      <c r="AU1709" s="266" t="s">
        <v>85</v>
      </c>
      <c r="AV1709" s="14" t="s">
        <v>85</v>
      </c>
      <c r="AW1709" s="14" t="s">
        <v>32</v>
      </c>
      <c r="AX1709" s="14" t="s">
        <v>76</v>
      </c>
      <c r="AY1709" s="266" t="s">
        <v>168</v>
      </c>
    </row>
    <row r="1710" s="14" customFormat="1">
      <c r="A1710" s="14"/>
      <c r="B1710" s="256"/>
      <c r="C1710" s="257"/>
      <c r="D1710" s="241" t="s">
        <v>178</v>
      </c>
      <c r="E1710" s="258" t="s">
        <v>1</v>
      </c>
      <c r="F1710" s="259" t="s">
        <v>2651</v>
      </c>
      <c r="G1710" s="257"/>
      <c r="H1710" s="260">
        <v>20.824000000000002</v>
      </c>
      <c r="I1710" s="261"/>
      <c r="J1710" s="257"/>
      <c r="K1710" s="257"/>
      <c r="L1710" s="262"/>
      <c r="M1710" s="263"/>
      <c r="N1710" s="264"/>
      <c r="O1710" s="264"/>
      <c r="P1710" s="264"/>
      <c r="Q1710" s="264"/>
      <c r="R1710" s="264"/>
      <c r="S1710" s="264"/>
      <c r="T1710" s="265"/>
      <c r="U1710" s="14"/>
      <c r="V1710" s="14"/>
      <c r="W1710" s="14"/>
      <c r="X1710" s="14"/>
      <c r="Y1710" s="14"/>
      <c r="Z1710" s="14"/>
      <c r="AA1710" s="14"/>
      <c r="AB1710" s="14"/>
      <c r="AC1710" s="14"/>
      <c r="AD1710" s="14"/>
      <c r="AE1710" s="14"/>
      <c r="AT1710" s="266" t="s">
        <v>178</v>
      </c>
      <c r="AU1710" s="266" t="s">
        <v>85</v>
      </c>
      <c r="AV1710" s="14" t="s">
        <v>85</v>
      </c>
      <c r="AW1710" s="14" t="s">
        <v>32</v>
      </c>
      <c r="AX1710" s="14" t="s">
        <v>76</v>
      </c>
      <c r="AY1710" s="266" t="s">
        <v>168</v>
      </c>
    </row>
    <row r="1711" s="14" customFormat="1">
      <c r="A1711" s="14"/>
      <c r="B1711" s="256"/>
      <c r="C1711" s="257"/>
      <c r="D1711" s="241" t="s">
        <v>178</v>
      </c>
      <c r="E1711" s="258" t="s">
        <v>1</v>
      </c>
      <c r="F1711" s="259" t="s">
        <v>2652</v>
      </c>
      <c r="G1711" s="257"/>
      <c r="H1711" s="260">
        <v>1.6000000000000001</v>
      </c>
      <c r="I1711" s="261"/>
      <c r="J1711" s="257"/>
      <c r="K1711" s="257"/>
      <c r="L1711" s="262"/>
      <c r="M1711" s="263"/>
      <c r="N1711" s="264"/>
      <c r="O1711" s="264"/>
      <c r="P1711" s="264"/>
      <c r="Q1711" s="264"/>
      <c r="R1711" s="264"/>
      <c r="S1711" s="264"/>
      <c r="T1711" s="265"/>
      <c r="U1711" s="14"/>
      <c r="V1711" s="14"/>
      <c r="W1711" s="14"/>
      <c r="X1711" s="14"/>
      <c r="Y1711" s="14"/>
      <c r="Z1711" s="14"/>
      <c r="AA1711" s="14"/>
      <c r="AB1711" s="14"/>
      <c r="AC1711" s="14"/>
      <c r="AD1711" s="14"/>
      <c r="AE1711" s="14"/>
      <c r="AT1711" s="266" t="s">
        <v>178</v>
      </c>
      <c r="AU1711" s="266" t="s">
        <v>85</v>
      </c>
      <c r="AV1711" s="14" t="s">
        <v>85</v>
      </c>
      <c r="AW1711" s="14" t="s">
        <v>32</v>
      </c>
      <c r="AX1711" s="14" t="s">
        <v>76</v>
      </c>
      <c r="AY1711" s="266" t="s">
        <v>168</v>
      </c>
    </row>
    <row r="1712" s="14" customFormat="1">
      <c r="A1712" s="14"/>
      <c r="B1712" s="256"/>
      <c r="C1712" s="257"/>
      <c r="D1712" s="241" t="s">
        <v>178</v>
      </c>
      <c r="E1712" s="258" t="s">
        <v>1</v>
      </c>
      <c r="F1712" s="259" t="s">
        <v>2653</v>
      </c>
      <c r="G1712" s="257"/>
      <c r="H1712" s="260">
        <v>7.9500000000000002</v>
      </c>
      <c r="I1712" s="261"/>
      <c r="J1712" s="257"/>
      <c r="K1712" s="257"/>
      <c r="L1712" s="262"/>
      <c r="M1712" s="263"/>
      <c r="N1712" s="264"/>
      <c r="O1712" s="264"/>
      <c r="P1712" s="264"/>
      <c r="Q1712" s="264"/>
      <c r="R1712" s="264"/>
      <c r="S1712" s="264"/>
      <c r="T1712" s="265"/>
      <c r="U1712" s="14"/>
      <c r="V1712" s="14"/>
      <c r="W1712" s="14"/>
      <c r="X1712" s="14"/>
      <c r="Y1712" s="14"/>
      <c r="Z1712" s="14"/>
      <c r="AA1712" s="14"/>
      <c r="AB1712" s="14"/>
      <c r="AC1712" s="14"/>
      <c r="AD1712" s="14"/>
      <c r="AE1712" s="14"/>
      <c r="AT1712" s="266" t="s">
        <v>178</v>
      </c>
      <c r="AU1712" s="266" t="s">
        <v>85</v>
      </c>
      <c r="AV1712" s="14" t="s">
        <v>85</v>
      </c>
      <c r="AW1712" s="14" t="s">
        <v>32</v>
      </c>
      <c r="AX1712" s="14" t="s">
        <v>76</v>
      </c>
      <c r="AY1712" s="266" t="s">
        <v>168</v>
      </c>
    </row>
    <row r="1713" s="14" customFormat="1">
      <c r="A1713" s="14"/>
      <c r="B1713" s="256"/>
      <c r="C1713" s="257"/>
      <c r="D1713" s="241" t="s">
        <v>178</v>
      </c>
      <c r="E1713" s="258" t="s">
        <v>1</v>
      </c>
      <c r="F1713" s="259" t="s">
        <v>2654</v>
      </c>
      <c r="G1713" s="257"/>
      <c r="H1713" s="260">
        <v>8.25</v>
      </c>
      <c r="I1713" s="261"/>
      <c r="J1713" s="257"/>
      <c r="K1713" s="257"/>
      <c r="L1713" s="262"/>
      <c r="M1713" s="263"/>
      <c r="N1713" s="264"/>
      <c r="O1713" s="264"/>
      <c r="P1713" s="264"/>
      <c r="Q1713" s="264"/>
      <c r="R1713" s="264"/>
      <c r="S1713" s="264"/>
      <c r="T1713" s="265"/>
      <c r="U1713" s="14"/>
      <c r="V1713" s="14"/>
      <c r="W1713" s="14"/>
      <c r="X1713" s="14"/>
      <c r="Y1713" s="14"/>
      <c r="Z1713" s="14"/>
      <c r="AA1713" s="14"/>
      <c r="AB1713" s="14"/>
      <c r="AC1713" s="14"/>
      <c r="AD1713" s="14"/>
      <c r="AE1713" s="14"/>
      <c r="AT1713" s="266" t="s">
        <v>178</v>
      </c>
      <c r="AU1713" s="266" t="s">
        <v>85</v>
      </c>
      <c r="AV1713" s="14" t="s">
        <v>85</v>
      </c>
      <c r="AW1713" s="14" t="s">
        <v>32</v>
      </c>
      <c r="AX1713" s="14" t="s">
        <v>76</v>
      </c>
      <c r="AY1713" s="266" t="s">
        <v>168</v>
      </c>
    </row>
    <row r="1714" s="14" customFormat="1">
      <c r="A1714" s="14"/>
      <c r="B1714" s="256"/>
      <c r="C1714" s="257"/>
      <c r="D1714" s="241" t="s">
        <v>178</v>
      </c>
      <c r="E1714" s="258" t="s">
        <v>1</v>
      </c>
      <c r="F1714" s="259" t="s">
        <v>2655</v>
      </c>
      <c r="G1714" s="257"/>
      <c r="H1714" s="260">
        <v>8.25</v>
      </c>
      <c r="I1714" s="261"/>
      <c r="J1714" s="257"/>
      <c r="K1714" s="257"/>
      <c r="L1714" s="262"/>
      <c r="M1714" s="263"/>
      <c r="N1714" s="264"/>
      <c r="O1714" s="264"/>
      <c r="P1714" s="264"/>
      <c r="Q1714" s="264"/>
      <c r="R1714" s="264"/>
      <c r="S1714" s="264"/>
      <c r="T1714" s="265"/>
      <c r="U1714" s="14"/>
      <c r="V1714" s="14"/>
      <c r="W1714" s="14"/>
      <c r="X1714" s="14"/>
      <c r="Y1714" s="14"/>
      <c r="Z1714" s="14"/>
      <c r="AA1714" s="14"/>
      <c r="AB1714" s="14"/>
      <c r="AC1714" s="14"/>
      <c r="AD1714" s="14"/>
      <c r="AE1714" s="14"/>
      <c r="AT1714" s="266" t="s">
        <v>178</v>
      </c>
      <c r="AU1714" s="266" t="s">
        <v>85</v>
      </c>
      <c r="AV1714" s="14" t="s">
        <v>85</v>
      </c>
      <c r="AW1714" s="14" t="s">
        <v>32</v>
      </c>
      <c r="AX1714" s="14" t="s">
        <v>76</v>
      </c>
      <c r="AY1714" s="266" t="s">
        <v>168</v>
      </c>
    </row>
    <row r="1715" s="14" customFormat="1">
      <c r="A1715" s="14"/>
      <c r="B1715" s="256"/>
      <c r="C1715" s="257"/>
      <c r="D1715" s="241" t="s">
        <v>178</v>
      </c>
      <c r="E1715" s="258" t="s">
        <v>1</v>
      </c>
      <c r="F1715" s="259" t="s">
        <v>2656</v>
      </c>
      <c r="G1715" s="257"/>
      <c r="H1715" s="260">
        <v>1.3899999999999999</v>
      </c>
      <c r="I1715" s="261"/>
      <c r="J1715" s="257"/>
      <c r="K1715" s="257"/>
      <c r="L1715" s="262"/>
      <c r="M1715" s="263"/>
      <c r="N1715" s="264"/>
      <c r="O1715" s="264"/>
      <c r="P1715" s="264"/>
      <c r="Q1715" s="264"/>
      <c r="R1715" s="264"/>
      <c r="S1715" s="264"/>
      <c r="T1715" s="265"/>
      <c r="U1715" s="14"/>
      <c r="V1715" s="14"/>
      <c r="W1715" s="14"/>
      <c r="X1715" s="14"/>
      <c r="Y1715" s="14"/>
      <c r="Z1715" s="14"/>
      <c r="AA1715" s="14"/>
      <c r="AB1715" s="14"/>
      <c r="AC1715" s="14"/>
      <c r="AD1715" s="14"/>
      <c r="AE1715" s="14"/>
      <c r="AT1715" s="266" t="s">
        <v>178</v>
      </c>
      <c r="AU1715" s="266" t="s">
        <v>85</v>
      </c>
      <c r="AV1715" s="14" t="s">
        <v>85</v>
      </c>
      <c r="AW1715" s="14" t="s">
        <v>32</v>
      </c>
      <c r="AX1715" s="14" t="s">
        <v>76</v>
      </c>
      <c r="AY1715" s="266" t="s">
        <v>168</v>
      </c>
    </row>
    <row r="1716" s="14" customFormat="1">
      <c r="A1716" s="14"/>
      <c r="B1716" s="256"/>
      <c r="C1716" s="257"/>
      <c r="D1716" s="241" t="s">
        <v>178</v>
      </c>
      <c r="E1716" s="258" t="s">
        <v>1</v>
      </c>
      <c r="F1716" s="259" t="s">
        <v>2657</v>
      </c>
      <c r="G1716" s="257"/>
      <c r="H1716" s="260">
        <v>13.420999999999999</v>
      </c>
      <c r="I1716" s="261"/>
      <c r="J1716" s="257"/>
      <c r="K1716" s="257"/>
      <c r="L1716" s="262"/>
      <c r="M1716" s="263"/>
      <c r="N1716" s="264"/>
      <c r="O1716" s="264"/>
      <c r="P1716" s="264"/>
      <c r="Q1716" s="264"/>
      <c r="R1716" s="264"/>
      <c r="S1716" s="264"/>
      <c r="T1716" s="265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T1716" s="266" t="s">
        <v>178</v>
      </c>
      <c r="AU1716" s="266" t="s">
        <v>85</v>
      </c>
      <c r="AV1716" s="14" t="s">
        <v>85</v>
      </c>
      <c r="AW1716" s="14" t="s">
        <v>32</v>
      </c>
      <c r="AX1716" s="14" t="s">
        <v>76</v>
      </c>
      <c r="AY1716" s="266" t="s">
        <v>168</v>
      </c>
    </row>
    <row r="1717" s="14" customFormat="1">
      <c r="A1717" s="14"/>
      <c r="B1717" s="256"/>
      <c r="C1717" s="257"/>
      <c r="D1717" s="241" t="s">
        <v>178</v>
      </c>
      <c r="E1717" s="258" t="s">
        <v>1</v>
      </c>
      <c r="F1717" s="259" t="s">
        <v>2658</v>
      </c>
      <c r="G1717" s="257"/>
      <c r="H1717" s="260">
        <v>27.221</v>
      </c>
      <c r="I1717" s="261"/>
      <c r="J1717" s="257"/>
      <c r="K1717" s="257"/>
      <c r="L1717" s="262"/>
      <c r="M1717" s="263"/>
      <c r="N1717" s="264"/>
      <c r="O1717" s="264"/>
      <c r="P1717" s="264"/>
      <c r="Q1717" s="264"/>
      <c r="R1717" s="264"/>
      <c r="S1717" s="264"/>
      <c r="T1717" s="265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66" t="s">
        <v>178</v>
      </c>
      <c r="AU1717" s="266" t="s">
        <v>85</v>
      </c>
      <c r="AV1717" s="14" t="s">
        <v>85</v>
      </c>
      <c r="AW1717" s="14" t="s">
        <v>32</v>
      </c>
      <c r="AX1717" s="14" t="s">
        <v>76</v>
      </c>
      <c r="AY1717" s="266" t="s">
        <v>168</v>
      </c>
    </row>
    <row r="1718" s="14" customFormat="1">
      <c r="A1718" s="14"/>
      <c r="B1718" s="256"/>
      <c r="C1718" s="257"/>
      <c r="D1718" s="241" t="s">
        <v>178</v>
      </c>
      <c r="E1718" s="258" t="s">
        <v>1</v>
      </c>
      <c r="F1718" s="259" t="s">
        <v>2659</v>
      </c>
      <c r="G1718" s="257"/>
      <c r="H1718" s="260">
        <v>19.260000000000002</v>
      </c>
      <c r="I1718" s="261"/>
      <c r="J1718" s="257"/>
      <c r="K1718" s="257"/>
      <c r="L1718" s="262"/>
      <c r="M1718" s="263"/>
      <c r="N1718" s="264"/>
      <c r="O1718" s="264"/>
      <c r="P1718" s="264"/>
      <c r="Q1718" s="264"/>
      <c r="R1718" s="264"/>
      <c r="S1718" s="264"/>
      <c r="T1718" s="265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T1718" s="266" t="s">
        <v>178</v>
      </c>
      <c r="AU1718" s="266" t="s">
        <v>85</v>
      </c>
      <c r="AV1718" s="14" t="s">
        <v>85</v>
      </c>
      <c r="AW1718" s="14" t="s">
        <v>32</v>
      </c>
      <c r="AX1718" s="14" t="s">
        <v>76</v>
      </c>
      <c r="AY1718" s="266" t="s">
        <v>168</v>
      </c>
    </row>
    <row r="1719" s="14" customFormat="1">
      <c r="A1719" s="14"/>
      <c r="B1719" s="256"/>
      <c r="C1719" s="257"/>
      <c r="D1719" s="241" t="s">
        <v>178</v>
      </c>
      <c r="E1719" s="258" t="s">
        <v>1</v>
      </c>
      <c r="F1719" s="259" t="s">
        <v>2660</v>
      </c>
      <c r="G1719" s="257"/>
      <c r="H1719" s="260">
        <v>11.821</v>
      </c>
      <c r="I1719" s="261"/>
      <c r="J1719" s="257"/>
      <c r="K1719" s="257"/>
      <c r="L1719" s="262"/>
      <c r="M1719" s="263"/>
      <c r="N1719" s="264"/>
      <c r="O1719" s="264"/>
      <c r="P1719" s="264"/>
      <c r="Q1719" s="264"/>
      <c r="R1719" s="264"/>
      <c r="S1719" s="264"/>
      <c r="T1719" s="265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T1719" s="266" t="s">
        <v>178</v>
      </c>
      <c r="AU1719" s="266" t="s">
        <v>85</v>
      </c>
      <c r="AV1719" s="14" t="s">
        <v>85</v>
      </c>
      <c r="AW1719" s="14" t="s">
        <v>32</v>
      </c>
      <c r="AX1719" s="14" t="s">
        <v>76</v>
      </c>
      <c r="AY1719" s="266" t="s">
        <v>168</v>
      </c>
    </row>
    <row r="1720" s="14" customFormat="1">
      <c r="A1720" s="14"/>
      <c r="B1720" s="256"/>
      <c r="C1720" s="257"/>
      <c r="D1720" s="241" t="s">
        <v>178</v>
      </c>
      <c r="E1720" s="258" t="s">
        <v>1</v>
      </c>
      <c r="F1720" s="259" t="s">
        <v>2661</v>
      </c>
      <c r="G1720" s="257"/>
      <c r="H1720" s="260">
        <v>5.2210000000000001</v>
      </c>
      <c r="I1720" s="261"/>
      <c r="J1720" s="257"/>
      <c r="K1720" s="257"/>
      <c r="L1720" s="262"/>
      <c r="M1720" s="263"/>
      <c r="N1720" s="264"/>
      <c r="O1720" s="264"/>
      <c r="P1720" s="264"/>
      <c r="Q1720" s="264"/>
      <c r="R1720" s="264"/>
      <c r="S1720" s="264"/>
      <c r="T1720" s="265"/>
      <c r="U1720" s="14"/>
      <c r="V1720" s="14"/>
      <c r="W1720" s="14"/>
      <c r="X1720" s="14"/>
      <c r="Y1720" s="14"/>
      <c r="Z1720" s="14"/>
      <c r="AA1720" s="14"/>
      <c r="AB1720" s="14"/>
      <c r="AC1720" s="14"/>
      <c r="AD1720" s="14"/>
      <c r="AE1720" s="14"/>
      <c r="AT1720" s="266" t="s">
        <v>178</v>
      </c>
      <c r="AU1720" s="266" t="s">
        <v>85</v>
      </c>
      <c r="AV1720" s="14" t="s">
        <v>85</v>
      </c>
      <c r="AW1720" s="14" t="s">
        <v>32</v>
      </c>
      <c r="AX1720" s="14" t="s">
        <v>76</v>
      </c>
      <c r="AY1720" s="266" t="s">
        <v>168</v>
      </c>
    </row>
    <row r="1721" s="14" customFormat="1">
      <c r="A1721" s="14"/>
      <c r="B1721" s="256"/>
      <c r="C1721" s="257"/>
      <c r="D1721" s="241" t="s">
        <v>178</v>
      </c>
      <c r="E1721" s="258" t="s">
        <v>1</v>
      </c>
      <c r="F1721" s="259" t="s">
        <v>2662</v>
      </c>
      <c r="G1721" s="257"/>
      <c r="H1721" s="260">
        <v>9.5</v>
      </c>
      <c r="I1721" s="261"/>
      <c r="J1721" s="257"/>
      <c r="K1721" s="257"/>
      <c r="L1721" s="262"/>
      <c r="M1721" s="263"/>
      <c r="N1721" s="264"/>
      <c r="O1721" s="264"/>
      <c r="P1721" s="264"/>
      <c r="Q1721" s="264"/>
      <c r="R1721" s="264"/>
      <c r="S1721" s="264"/>
      <c r="T1721" s="265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T1721" s="266" t="s">
        <v>178</v>
      </c>
      <c r="AU1721" s="266" t="s">
        <v>85</v>
      </c>
      <c r="AV1721" s="14" t="s">
        <v>85</v>
      </c>
      <c r="AW1721" s="14" t="s">
        <v>32</v>
      </c>
      <c r="AX1721" s="14" t="s">
        <v>76</v>
      </c>
      <c r="AY1721" s="266" t="s">
        <v>168</v>
      </c>
    </row>
    <row r="1722" s="14" customFormat="1">
      <c r="A1722" s="14"/>
      <c r="B1722" s="256"/>
      <c r="C1722" s="257"/>
      <c r="D1722" s="241" t="s">
        <v>178</v>
      </c>
      <c r="E1722" s="258" t="s">
        <v>1</v>
      </c>
      <c r="F1722" s="259" t="s">
        <v>2663</v>
      </c>
      <c r="G1722" s="257"/>
      <c r="H1722" s="260">
        <v>5.4210000000000003</v>
      </c>
      <c r="I1722" s="261"/>
      <c r="J1722" s="257"/>
      <c r="K1722" s="257"/>
      <c r="L1722" s="262"/>
      <c r="M1722" s="263"/>
      <c r="N1722" s="264"/>
      <c r="O1722" s="264"/>
      <c r="P1722" s="264"/>
      <c r="Q1722" s="264"/>
      <c r="R1722" s="264"/>
      <c r="S1722" s="264"/>
      <c r="T1722" s="265"/>
      <c r="U1722" s="14"/>
      <c r="V1722" s="14"/>
      <c r="W1722" s="14"/>
      <c r="X1722" s="14"/>
      <c r="Y1722" s="14"/>
      <c r="Z1722" s="14"/>
      <c r="AA1722" s="14"/>
      <c r="AB1722" s="14"/>
      <c r="AC1722" s="14"/>
      <c r="AD1722" s="14"/>
      <c r="AE1722" s="14"/>
      <c r="AT1722" s="266" t="s">
        <v>178</v>
      </c>
      <c r="AU1722" s="266" t="s">
        <v>85</v>
      </c>
      <c r="AV1722" s="14" t="s">
        <v>85</v>
      </c>
      <c r="AW1722" s="14" t="s">
        <v>32</v>
      </c>
      <c r="AX1722" s="14" t="s">
        <v>76</v>
      </c>
      <c r="AY1722" s="266" t="s">
        <v>168</v>
      </c>
    </row>
    <row r="1723" s="14" customFormat="1">
      <c r="A1723" s="14"/>
      <c r="B1723" s="256"/>
      <c r="C1723" s="257"/>
      <c r="D1723" s="241" t="s">
        <v>178</v>
      </c>
      <c r="E1723" s="258" t="s">
        <v>1</v>
      </c>
      <c r="F1723" s="259" t="s">
        <v>2664</v>
      </c>
      <c r="G1723" s="257"/>
      <c r="H1723" s="260">
        <v>5.4210000000000003</v>
      </c>
      <c r="I1723" s="261"/>
      <c r="J1723" s="257"/>
      <c r="K1723" s="257"/>
      <c r="L1723" s="262"/>
      <c r="M1723" s="263"/>
      <c r="N1723" s="264"/>
      <c r="O1723" s="264"/>
      <c r="P1723" s="264"/>
      <c r="Q1723" s="264"/>
      <c r="R1723" s="264"/>
      <c r="S1723" s="264"/>
      <c r="T1723" s="265"/>
      <c r="U1723" s="14"/>
      <c r="V1723" s="14"/>
      <c r="W1723" s="14"/>
      <c r="X1723" s="14"/>
      <c r="Y1723" s="14"/>
      <c r="Z1723" s="14"/>
      <c r="AA1723" s="14"/>
      <c r="AB1723" s="14"/>
      <c r="AC1723" s="14"/>
      <c r="AD1723" s="14"/>
      <c r="AE1723" s="14"/>
      <c r="AT1723" s="266" t="s">
        <v>178</v>
      </c>
      <c r="AU1723" s="266" t="s">
        <v>85</v>
      </c>
      <c r="AV1723" s="14" t="s">
        <v>85</v>
      </c>
      <c r="AW1723" s="14" t="s">
        <v>32</v>
      </c>
      <c r="AX1723" s="14" t="s">
        <v>76</v>
      </c>
      <c r="AY1723" s="266" t="s">
        <v>168</v>
      </c>
    </row>
    <row r="1724" s="15" customFormat="1">
      <c r="A1724" s="15"/>
      <c r="B1724" s="267"/>
      <c r="C1724" s="268"/>
      <c r="D1724" s="241" t="s">
        <v>178</v>
      </c>
      <c r="E1724" s="269" t="s">
        <v>1</v>
      </c>
      <c r="F1724" s="270" t="s">
        <v>183</v>
      </c>
      <c r="G1724" s="268"/>
      <c r="H1724" s="271">
        <v>181.11099999999999</v>
      </c>
      <c r="I1724" s="272"/>
      <c r="J1724" s="268"/>
      <c r="K1724" s="268"/>
      <c r="L1724" s="273"/>
      <c r="M1724" s="274"/>
      <c r="N1724" s="275"/>
      <c r="O1724" s="275"/>
      <c r="P1724" s="275"/>
      <c r="Q1724" s="275"/>
      <c r="R1724" s="275"/>
      <c r="S1724" s="275"/>
      <c r="T1724" s="276"/>
      <c r="U1724" s="15"/>
      <c r="V1724" s="15"/>
      <c r="W1724" s="15"/>
      <c r="X1724" s="15"/>
      <c r="Y1724" s="15"/>
      <c r="Z1724" s="15"/>
      <c r="AA1724" s="15"/>
      <c r="AB1724" s="15"/>
      <c r="AC1724" s="15"/>
      <c r="AD1724" s="15"/>
      <c r="AE1724" s="15"/>
      <c r="AT1724" s="277" t="s">
        <v>178</v>
      </c>
      <c r="AU1724" s="277" t="s">
        <v>85</v>
      </c>
      <c r="AV1724" s="15" t="s">
        <v>174</v>
      </c>
      <c r="AW1724" s="15" t="s">
        <v>32</v>
      </c>
      <c r="AX1724" s="15" t="s">
        <v>83</v>
      </c>
      <c r="AY1724" s="277" t="s">
        <v>168</v>
      </c>
    </row>
    <row r="1725" s="2" customFormat="1" ht="24.15" customHeight="1">
      <c r="A1725" s="39"/>
      <c r="B1725" s="40"/>
      <c r="C1725" s="228" t="s">
        <v>2665</v>
      </c>
      <c r="D1725" s="228" t="s">
        <v>170</v>
      </c>
      <c r="E1725" s="229" t="s">
        <v>2666</v>
      </c>
      <c r="F1725" s="230" t="s">
        <v>2667</v>
      </c>
      <c r="G1725" s="231" t="s">
        <v>114</v>
      </c>
      <c r="H1725" s="232">
        <v>34.183</v>
      </c>
      <c r="I1725" s="233"/>
      <c r="J1725" s="234">
        <f>ROUND(I1725*H1725,2)</f>
        <v>0</v>
      </c>
      <c r="K1725" s="230" t="s">
        <v>173</v>
      </c>
      <c r="L1725" s="45"/>
      <c r="M1725" s="235" t="s">
        <v>1</v>
      </c>
      <c r="N1725" s="236" t="s">
        <v>41</v>
      </c>
      <c r="O1725" s="92"/>
      <c r="P1725" s="237">
        <f>O1725*H1725</f>
        <v>0</v>
      </c>
      <c r="Q1725" s="237">
        <v>0.0015</v>
      </c>
      <c r="R1725" s="237">
        <f>Q1725*H1725</f>
        <v>0.051274500000000001</v>
      </c>
      <c r="S1725" s="237">
        <v>0</v>
      </c>
      <c r="T1725" s="238">
        <f>S1725*H1725</f>
        <v>0</v>
      </c>
      <c r="U1725" s="39"/>
      <c r="V1725" s="39"/>
      <c r="W1725" s="39"/>
      <c r="X1725" s="39"/>
      <c r="Y1725" s="39"/>
      <c r="Z1725" s="39"/>
      <c r="AA1725" s="39"/>
      <c r="AB1725" s="39"/>
      <c r="AC1725" s="39"/>
      <c r="AD1725" s="39"/>
      <c r="AE1725" s="39"/>
      <c r="AR1725" s="239" t="s">
        <v>298</v>
      </c>
      <c r="AT1725" s="239" t="s">
        <v>170</v>
      </c>
      <c r="AU1725" s="239" t="s">
        <v>85</v>
      </c>
      <c r="AY1725" s="18" t="s">
        <v>168</v>
      </c>
      <c r="BE1725" s="240">
        <f>IF(N1725="základní",J1725,0)</f>
        <v>0</v>
      </c>
      <c r="BF1725" s="240">
        <f>IF(N1725="snížená",J1725,0)</f>
        <v>0</v>
      </c>
      <c r="BG1725" s="240">
        <f>IF(N1725="zákl. přenesená",J1725,0)</f>
        <v>0</v>
      </c>
      <c r="BH1725" s="240">
        <f>IF(N1725="sníž. přenesená",J1725,0)</f>
        <v>0</v>
      </c>
      <c r="BI1725" s="240">
        <f>IF(N1725="nulová",J1725,0)</f>
        <v>0</v>
      </c>
      <c r="BJ1725" s="18" t="s">
        <v>83</v>
      </c>
      <c r="BK1725" s="240">
        <f>ROUND(I1725*H1725,2)</f>
        <v>0</v>
      </c>
      <c r="BL1725" s="18" t="s">
        <v>298</v>
      </c>
      <c r="BM1725" s="239" t="s">
        <v>2668</v>
      </c>
    </row>
    <row r="1726" s="2" customFormat="1">
      <c r="A1726" s="39"/>
      <c r="B1726" s="40"/>
      <c r="C1726" s="41"/>
      <c r="D1726" s="241" t="s">
        <v>176</v>
      </c>
      <c r="E1726" s="41"/>
      <c r="F1726" s="242" t="s">
        <v>2669</v>
      </c>
      <c r="G1726" s="41"/>
      <c r="H1726" s="41"/>
      <c r="I1726" s="243"/>
      <c r="J1726" s="41"/>
      <c r="K1726" s="41"/>
      <c r="L1726" s="45"/>
      <c r="M1726" s="244"/>
      <c r="N1726" s="245"/>
      <c r="O1726" s="92"/>
      <c r="P1726" s="92"/>
      <c r="Q1726" s="92"/>
      <c r="R1726" s="92"/>
      <c r="S1726" s="92"/>
      <c r="T1726" s="93"/>
      <c r="U1726" s="39"/>
      <c r="V1726" s="39"/>
      <c r="W1726" s="39"/>
      <c r="X1726" s="39"/>
      <c r="Y1726" s="39"/>
      <c r="Z1726" s="39"/>
      <c r="AA1726" s="39"/>
      <c r="AB1726" s="39"/>
      <c r="AC1726" s="39"/>
      <c r="AD1726" s="39"/>
      <c r="AE1726" s="39"/>
      <c r="AT1726" s="18" t="s">
        <v>176</v>
      </c>
      <c r="AU1726" s="18" t="s">
        <v>85</v>
      </c>
    </row>
    <row r="1727" s="13" customFormat="1">
      <c r="A1727" s="13"/>
      <c r="B1727" s="246"/>
      <c r="C1727" s="247"/>
      <c r="D1727" s="241" t="s">
        <v>178</v>
      </c>
      <c r="E1727" s="248" t="s">
        <v>1</v>
      </c>
      <c r="F1727" s="249" t="s">
        <v>2391</v>
      </c>
      <c r="G1727" s="247"/>
      <c r="H1727" s="248" t="s">
        <v>1</v>
      </c>
      <c r="I1727" s="250"/>
      <c r="J1727" s="247"/>
      <c r="K1727" s="247"/>
      <c r="L1727" s="251"/>
      <c r="M1727" s="252"/>
      <c r="N1727" s="253"/>
      <c r="O1727" s="253"/>
      <c r="P1727" s="253"/>
      <c r="Q1727" s="253"/>
      <c r="R1727" s="253"/>
      <c r="S1727" s="253"/>
      <c r="T1727" s="254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T1727" s="255" t="s">
        <v>178</v>
      </c>
      <c r="AU1727" s="255" t="s">
        <v>85</v>
      </c>
      <c r="AV1727" s="13" t="s">
        <v>83</v>
      </c>
      <c r="AW1727" s="13" t="s">
        <v>32</v>
      </c>
      <c r="AX1727" s="13" t="s">
        <v>76</v>
      </c>
      <c r="AY1727" s="255" t="s">
        <v>168</v>
      </c>
    </row>
    <row r="1728" s="14" customFormat="1">
      <c r="A1728" s="14"/>
      <c r="B1728" s="256"/>
      <c r="C1728" s="257"/>
      <c r="D1728" s="241" t="s">
        <v>178</v>
      </c>
      <c r="E1728" s="258" t="s">
        <v>1</v>
      </c>
      <c r="F1728" s="259" t="s">
        <v>2650</v>
      </c>
      <c r="G1728" s="257"/>
      <c r="H1728" s="260">
        <v>17.140999999999998</v>
      </c>
      <c r="I1728" s="261"/>
      <c r="J1728" s="257"/>
      <c r="K1728" s="257"/>
      <c r="L1728" s="262"/>
      <c r="M1728" s="263"/>
      <c r="N1728" s="264"/>
      <c r="O1728" s="264"/>
      <c r="P1728" s="264"/>
      <c r="Q1728" s="264"/>
      <c r="R1728" s="264"/>
      <c r="S1728" s="264"/>
      <c r="T1728" s="265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T1728" s="266" t="s">
        <v>178</v>
      </c>
      <c r="AU1728" s="266" t="s">
        <v>85</v>
      </c>
      <c r="AV1728" s="14" t="s">
        <v>85</v>
      </c>
      <c r="AW1728" s="14" t="s">
        <v>32</v>
      </c>
      <c r="AX1728" s="14" t="s">
        <v>76</v>
      </c>
      <c r="AY1728" s="266" t="s">
        <v>168</v>
      </c>
    </row>
    <row r="1729" s="14" customFormat="1">
      <c r="A1729" s="14"/>
      <c r="B1729" s="256"/>
      <c r="C1729" s="257"/>
      <c r="D1729" s="241" t="s">
        <v>178</v>
      </c>
      <c r="E1729" s="258" t="s">
        <v>1</v>
      </c>
      <c r="F1729" s="259" t="s">
        <v>2660</v>
      </c>
      <c r="G1729" s="257"/>
      <c r="H1729" s="260">
        <v>11.821</v>
      </c>
      <c r="I1729" s="261"/>
      <c r="J1729" s="257"/>
      <c r="K1729" s="257"/>
      <c r="L1729" s="262"/>
      <c r="M1729" s="263"/>
      <c r="N1729" s="264"/>
      <c r="O1729" s="264"/>
      <c r="P1729" s="264"/>
      <c r="Q1729" s="264"/>
      <c r="R1729" s="264"/>
      <c r="S1729" s="264"/>
      <c r="T1729" s="265"/>
      <c r="U1729" s="14"/>
      <c r="V1729" s="14"/>
      <c r="W1729" s="14"/>
      <c r="X1729" s="14"/>
      <c r="Y1729" s="14"/>
      <c r="Z1729" s="14"/>
      <c r="AA1729" s="14"/>
      <c r="AB1729" s="14"/>
      <c r="AC1729" s="14"/>
      <c r="AD1729" s="14"/>
      <c r="AE1729" s="14"/>
      <c r="AT1729" s="266" t="s">
        <v>178</v>
      </c>
      <c r="AU1729" s="266" t="s">
        <v>85</v>
      </c>
      <c r="AV1729" s="14" t="s">
        <v>85</v>
      </c>
      <c r="AW1729" s="14" t="s">
        <v>32</v>
      </c>
      <c r="AX1729" s="14" t="s">
        <v>76</v>
      </c>
      <c r="AY1729" s="266" t="s">
        <v>168</v>
      </c>
    </row>
    <row r="1730" s="14" customFormat="1">
      <c r="A1730" s="14"/>
      <c r="B1730" s="256"/>
      <c r="C1730" s="257"/>
      <c r="D1730" s="241" t="s">
        <v>178</v>
      </c>
      <c r="E1730" s="258" t="s">
        <v>1</v>
      </c>
      <c r="F1730" s="259" t="s">
        <v>2661</v>
      </c>
      <c r="G1730" s="257"/>
      <c r="H1730" s="260">
        <v>5.2210000000000001</v>
      </c>
      <c r="I1730" s="261"/>
      <c r="J1730" s="257"/>
      <c r="K1730" s="257"/>
      <c r="L1730" s="262"/>
      <c r="M1730" s="263"/>
      <c r="N1730" s="264"/>
      <c r="O1730" s="264"/>
      <c r="P1730" s="264"/>
      <c r="Q1730" s="264"/>
      <c r="R1730" s="264"/>
      <c r="S1730" s="264"/>
      <c r="T1730" s="265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T1730" s="266" t="s">
        <v>178</v>
      </c>
      <c r="AU1730" s="266" t="s">
        <v>85</v>
      </c>
      <c r="AV1730" s="14" t="s">
        <v>85</v>
      </c>
      <c r="AW1730" s="14" t="s">
        <v>32</v>
      </c>
      <c r="AX1730" s="14" t="s">
        <v>76</v>
      </c>
      <c r="AY1730" s="266" t="s">
        <v>168</v>
      </c>
    </row>
    <row r="1731" s="15" customFormat="1">
      <c r="A1731" s="15"/>
      <c r="B1731" s="267"/>
      <c r="C1731" s="268"/>
      <c r="D1731" s="241" t="s">
        <v>178</v>
      </c>
      <c r="E1731" s="269" t="s">
        <v>1</v>
      </c>
      <c r="F1731" s="270" t="s">
        <v>183</v>
      </c>
      <c r="G1731" s="268"/>
      <c r="H1731" s="271">
        <v>34.183</v>
      </c>
      <c r="I1731" s="272"/>
      <c r="J1731" s="268"/>
      <c r="K1731" s="268"/>
      <c r="L1731" s="273"/>
      <c r="M1731" s="274"/>
      <c r="N1731" s="275"/>
      <c r="O1731" s="275"/>
      <c r="P1731" s="275"/>
      <c r="Q1731" s="275"/>
      <c r="R1731" s="275"/>
      <c r="S1731" s="275"/>
      <c r="T1731" s="276"/>
      <c r="U1731" s="15"/>
      <c r="V1731" s="15"/>
      <c r="W1731" s="15"/>
      <c r="X1731" s="15"/>
      <c r="Y1731" s="15"/>
      <c r="Z1731" s="15"/>
      <c r="AA1731" s="15"/>
      <c r="AB1731" s="15"/>
      <c r="AC1731" s="15"/>
      <c r="AD1731" s="15"/>
      <c r="AE1731" s="15"/>
      <c r="AT1731" s="277" t="s">
        <v>178</v>
      </c>
      <c r="AU1731" s="277" t="s">
        <v>85</v>
      </c>
      <c r="AV1731" s="15" t="s">
        <v>174</v>
      </c>
      <c r="AW1731" s="15" t="s">
        <v>32</v>
      </c>
      <c r="AX1731" s="15" t="s">
        <v>83</v>
      </c>
      <c r="AY1731" s="277" t="s">
        <v>168</v>
      </c>
    </row>
    <row r="1732" s="2" customFormat="1" ht="33" customHeight="1">
      <c r="A1732" s="39"/>
      <c r="B1732" s="40"/>
      <c r="C1732" s="228" t="s">
        <v>2670</v>
      </c>
      <c r="D1732" s="228" t="s">
        <v>170</v>
      </c>
      <c r="E1732" s="229" t="s">
        <v>2671</v>
      </c>
      <c r="F1732" s="230" t="s">
        <v>2672</v>
      </c>
      <c r="G1732" s="231" t="s">
        <v>114</v>
      </c>
      <c r="H1732" s="232">
        <v>181.11099999999999</v>
      </c>
      <c r="I1732" s="233"/>
      <c r="J1732" s="234">
        <f>ROUND(I1732*H1732,2)</f>
        <v>0</v>
      </c>
      <c r="K1732" s="230" t="s">
        <v>173</v>
      </c>
      <c r="L1732" s="45"/>
      <c r="M1732" s="235" t="s">
        <v>1</v>
      </c>
      <c r="N1732" s="236" t="s">
        <v>41</v>
      </c>
      <c r="O1732" s="92"/>
      <c r="P1732" s="237">
        <f>O1732*H1732</f>
        <v>0</v>
      </c>
      <c r="Q1732" s="237">
        <v>0.0060000000000000001</v>
      </c>
      <c r="R1732" s="237">
        <f>Q1732*H1732</f>
        <v>1.0866659999999999</v>
      </c>
      <c r="S1732" s="237">
        <v>0</v>
      </c>
      <c r="T1732" s="238">
        <f>S1732*H1732</f>
        <v>0</v>
      </c>
      <c r="U1732" s="39"/>
      <c r="V1732" s="39"/>
      <c r="W1732" s="39"/>
      <c r="X1732" s="39"/>
      <c r="Y1732" s="39"/>
      <c r="Z1732" s="39"/>
      <c r="AA1732" s="39"/>
      <c r="AB1732" s="39"/>
      <c r="AC1732" s="39"/>
      <c r="AD1732" s="39"/>
      <c r="AE1732" s="39"/>
      <c r="AR1732" s="239" t="s">
        <v>298</v>
      </c>
      <c r="AT1732" s="239" t="s">
        <v>170</v>
      </c>
      <c r="AU1732" s="239" t="s">
        <v>85</v>
      </c>
      <c r="AY1732" s="18" t="s">
        <v>168</v>
      </c>
      <c r="BE1732" s="240">
        <f>IF(N1732="základní",J1732,0)</f>
        <v>0</v>
      </c>
      <c r="BF1732" s="240">
        <f>IF(N1732="snížená",J1732,0)</f>
        <v>0</v>
      </c>
      <c r="BG1732" s="240">
        <f>IF(N1732="zákl. přenesená",J1732,0)</f>
        <v>0</v>
      </c>
      <c r="BH1732" s="240">
        <f>IF(N1732="sníž. přenesená",J1732,0)</f>
        <v>0</v>
      </c>
      <c r="BI1732" s="240">
        <f>IF(N1732="nulová",J1732,0)</f>
        <v>0</v>
      </c>
      <c r="BJ1732" s="18" t="s">
        <v>83</v>
      </c>
      <c r="BK1732" s="240">
        <f>ROUND(I1732*H1732,2)</f>
        <v>0</v>
      </c>
      <c r="BL1732" s="18" t="s">
        <v>298</v>
      </c>
      <c r="BM1732" s="239" t="s">
        <v>2673</v>
      </c>
    </row>
    <row r="1733" s="2" customFormat="1">
      <c r="A1733" s="39"/>
      <c r="B1733" s="40"/>
      <c r="C1733" s="41"/>
      <c r="D1733" s="241" t="s">
        <v>176</v>
      </c>
      <c r="E1733" s="41"/>
      <c r="F1733" s="242" t="s">
        <v>2674</v>
      </c>
      <c r="G1733" s="41"/>
      <c r="H1733" s="41"/>
      <c r="I1733" s="243"/>
      <c r="J1733" s="41"/>
      <c r="K1733" s="41"/>
      <c r="L1733" s="45"/>
      <c r="M1733" s="244"/>
      <c r="N1733" s="245"/>
      <c r="O1733" s="92"/>
      <c r="P1733" s="92"/>
      <c r="Q1733" s="92"/>
      <c r="R1733" s="92"/>
      <c r="S1733" s="92"/>
      <c r="T1733" s="93"/>
      <c r="U1733" s="39"/>
      <c r="V1733" s="39"/>
      <c r="W1733" s="39"/>
      <c r="X1733" s="39"/>
      <c r="Y1733" s="39"/>
      <c r="Z1733" s="39"/>
      <c r="AA1733" s="39"/>
      <c r="AB1733" s="39"/>
      <c r="AC1733" s="39"/>
      <c r="AD1733" s="39"/>
      <c r="AE1733" s="39"/>
      <c r="AT1733" s="18" t="s">
        <v>176</v>
      </c>
      <c r="AU1733" s="18" t="s">
        <v>85</v>
      </c>
    </row>
    <row r="1734" s="14" customFormat="1">
      <c r="A1734" s="14"/>
      <c r="B1734" s="256"/>
      <c r="C1734" s="257"/>
      <c r="D1734" s="241" t="s">
        <v>178</v>
      </c>
      <c r="E1734" s="258" t="s">
        <v>1</v>
      </c>
      <c r="F1734" s="259" t="s">
        <v>2649</v>
      </c>
      <c r="G1734" s="257"/>
      <c r="H1734" s="260">
        <v>18.420000000000002</v>
      </c>
      <c r="I1734" s="261"/>
      <c r="J1734" s="257"/>
      <c r="K1734" s="257"/>
      <c r="L1734" s="262"/>
      <c r="M1734" s="263"/>
      <c r="N1734" s="264"/>
      <c r="O1734" s="264"/>
      <c r="P1734" s="264"/>
      <c r="Q1734" s="264"/>
      <c r="R1734" s="264"/>
      <c r="S1734" s="264"/>
      <c r="T1734" s="265"/>
      <c r="U1734" s="14"/>
      <c r="V1734" s="14"/>
      <c r="W1734" s="14"/>
      <c r="X1734" s="14"/>
      <c r="Y1734" s="14"/>
      <c r="Z1734" s="14"/>
      <c r="AA1734" s="14"/>
      <c r="AB1734" s="14"/>
      <c r="AC1734" s="14"/>
      <c r="AD1734" s="14"/>
      <c r="AE1734" s="14"/>
      <c r="AT1734" s="266" t="s">
        <v>178</v>
      </c>
      <c r="AU1734" s="266" t="s">
        <v>85</v>
      </c>
      <c r="AV1734" s="14" t="s">
        <v>85</v>
      </c>
      <c r="AW1734" s="14" t="s">
        <v>32</v>
      </c>
      <c r="AX1734" s="14" t="s">
        <v>76</v>
      </c>
      <c r="AY1734" s="266" t="s">
        <v>168</v>
      </c>
    </row>
    <row r="1735" s="14" customFormat="1">
      <c r="A1735" s="14"/>
      <c r="B1735" s="256"/>
      <c r="C1735" s="257"/>
      <c r="D1735" s="241" t="s">
        <v>178</v>
      </c>
      <c r="E1735" s="258" t="s">
        <v>1</v>
      </c>
      <c r="F1735" s="259" t="s">
        <v>2650</v>
      </c>
      <c r="G1735" s="257"/>
      <c r="H1735" s="260">
        <v>17.140999999999998</v>
      </c>
      <c r="I1735" s="261"/>
      <c r="J1735" s="257"/>
      <c r="K1735" s="257"/>
      <c r="L1735" s="262"/>
      <c r="M1735" s="263"/>
      <c r="N1735" s="264"/>
      <c r="O1735" s="264"/>
      <c r="P1735" s="264"/>
      <c r="Q1735" s="264"/>
      <c r="R1735" s="264"/>
      <c r="S1735" s="264"/>
      <c r="T1735" s="265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66" t="s">
        <v>178</v>
      </c>
      <c r="AU1735" s="266" t="s">
        <v>85</v>
      </c>
      <c r="AV1735" s="14" t="s">
        <v>85</v>
      </c>
      <c r="AW1735" s="14" t="s">
        <v>32</v>
      </c>
      <c r="AX1735" s="14" t="s">
        <v>76</v>
      </c>
      <c r="AY1735" s="266" t="s">
        <v>168</v>
      </c>
    </row>
    <row r="1736" s="14" customFormat="1">
      <c r="A1736" s="14"/>
      <c r="B1736" s="256"/>
      <c r="C1736" s="257"/>
      <c r="D1736" s="241" t="s">
        <v>178</v>
      </c>
      <c r="E1736" s="258" t="s">
        <v>1</v>
      </c>
      <c r="F1736" s="259" t="s">
        <v>2651</v>
      </c>
      <c r="G1736" s="257"/>
      <c r="H1736" s="260">
        <v>20.824000000000002</v>
      </c>
      <c r="I1736" s="261"/>
      <c r="J1736" s="257"/>
      <c r="K1736" s="257"/>
      <c r="L1736" s="262"/>
      <c r="M1736" s="263"/>
      <c r="N1736" s="264"/>
      <c r="O1736" s="264"/>
      <c r="P1736" s="264"/>
      <c r="Q1736" s="264"/>
      <c r="R1736" s="264"/>
      <c r="S1736" s="264"/>
      <c r="T1736" s="265"/>
      <c r="U1736" s="14"/>
      <c r="V1736" s="14"/>
      <c r="W1736" s="14"/>
      <c r="X1736" s="14"/>
      <c r="Y1736" s="14"/>
      <c r="Z1736" s="14"/>
      <c r="AA1736" s="14"/>
      <c r="AB1736" s="14"/>
      <c r="AC1736" s="14"/>
      <c r="AD1736" s="14"/>
      <c r="AE1736" s="14"/>
      <c r="AT1736" s="266" t="s">
        <v>178</v>
      </c>
      <c r="AU1736" s="266" t="s">
        <v>85</v>
      </c>
      <c r="AV1736" s="14" t="s">
        <v>85</v>
      </c>
      <c r="AW1736" s="14" t="s">
        <v>32</v>
      </c>
      <c r="AX1736" s="14" t="s">
        <v>76</v>
      </c>
      <c r="AY1736" s="266" t="s">
        <v>168</v>
      </c>
    </row>
    <row r="1737" s="14" customFormat="1">
      <c r="A1737" s="14"/>
      <c r="B1737" s="256"/>
      <c r="C1737" s="257"/>
      <c r="D1737" s="241" t="s">
        <v>178</v>
      </c>
      <c r="E1737" s="258" t="s">
        <v>1</v>
      </c>
      <c r="F1737" s="259" t="s">
        <v>2652</v>
      </c>
      <c r="G1737" s="257"/>
      <c r="H1737" s="260">
        <v>1.6000000000000001</v>
      </c>
      <c r="I1737" s="261"/>
      <c r="J1737" s="257"/>
      <c r="K1737" s="257"/>
      <c r="L1737" s="262"/>
      <c r="M1737" s="263"/>
      <c r="N1737" s="264"/>
      <c r="O1737" s="264"/>
      <c r="P1737" s="264"/>
      <c r="Q1737" s="264"/>
      <c r="R1737" s="264"/>
      <c r="S1737" s="264"/>
      <c r="T1737" s="265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T1737" s="266" t="s">
        <v>178</v>
      </c>
      <c r="AU1737" s="266" t="s">
        <v>85</v>
      </c>
      <c r="AV1737" s="14" t="s">
        <v>85</v>
      </c>
      <c r="AW1737" s="14" t="s">
        <v>32</v>
      </c>
      <c r="AX1737" s="14" t="s">
        <v>76</v>
      </c>
      <c r="AY1737" s="266" t="s">
        <v>168</v>
      </c>
    </row>
    <row r="1738" s="14" customFormat="1">
      <c r="A1738" s="14"/>
      <c r="B1738" s="256"/>
      <c r="C1738" s="257"/>
      <c r="D1738" s="241" t="s">
        <v>178</v>
      </c>
      <c r="E1738" s="258" t="s">
        <v>1</v>
      </c>
      <c r="F1738" s="259" t="s">
        <v>2653</v>
      </c>
      <c r="G1738" s="257"/>
      <c r="H1738" s="260">
        <v>7.9500000000000002</v>
      </c>
      <c r="I1738" s="261"/>
      <c r="J1738" s="257"/>
      <c r="K1738" s="257"/>
      <c r="L1738" s="262"/>
      <c r="M1738" s="263"/>
      <c r="N1738" s="264"/>
      <c r="O1738" s="264"/>
      <c r="P1738" s="264"/>
      <c r="Q1738" s="264"/>
      <c r="R1738" s="264"/>
      <c r="S1738" s="264"/>
      <c r="T1738" s="265"/>
      <c r="U1738" s="14"/>
      <c r="V1738" s="14"/>
      <c r="W1738" s="14"/>
      <c r="X1738" s="14"/>
      <c r="Y1738" s="14"/>
      <c r="Z1738" s="14"/>
      <c r="AA1738" s="14"/>
      <c r="AB1738" s="14"/>
      <c r="AC1738" s="14"/>
      <c r="AD1738" s="14"/>
      <c r="AE1738" s="14"/>
      <c r="AT1738" s="266" t="s">
        <v>178</v>
      </c>
      <c r="AU1738" s="266" t="s">
        <v>85</v>
      </c>
      <c r="AV1738" s="14" t="s">
        <v>85</v>
      </c>
      <c r="AW1738" s="14" t="s">
        <v>32</v>
      </c>
      <c r="AX1738" s="14" t="s">
        <v>76</v>
      </c>
      <c r="AY1738" s="266" t="s">
        <v>168</v>
      </c>
    </row>
    <row r="1739" s="14" customFormat="1">
      <c r="A1739" s="14"/>
      <c r="B1739" s="256"/>
      <c r="C1739" s="257"/>
      <c r="D1739" s="241" t="s">
        <v>178</v>
      </c>
      <c r="E1739" s="258" t="s">
        <v>1</v>
      </c>
      <c r="F1739" s="259" t="s">
        <v>2654</v>
      </c>
      <c r="G1739" s="257"/>
      <c r="H1739" s="260">
        <v>8.25</v>
      </c>
      <c r="I1739" s="261"/>
      <c r="J1739" s="257"/>
      <c r="K1739" s="257"/>
      <c r="L1739" s="262"/>
      <c r="M1739" s="263"/>
      <c r="N1739" s="264"/>
      <c r="O1739" s="264"/>
      <c r="P1739" s="264"/>
      <c r="Q1739" s="264"/>
      <c r="R1739" s="264"/>
      <c r="S1739" s="264"/>
      <c r="T1739" s="265"/>
      <c r="U1739" s="14"/>
      <c r="V1739" s="14"/>
      <c r="W1739" s="14"/>
      <c r="X1739" s="14"/>
      <c r="Y1739" s="14"/>
      <c r="Z1739" s="14"/>
      <c r="AA1739" s="14"/>
      <c r="AB1739" s="14"/>
      <c r="AC1739" s="14"/>
      <c r="AD1739" s="14"/>
      <c r="AE1739" s="14"/>
      <c r="AT1739" s="266" t="s">
        <v>178</v>
      </c>
      <c r="AU1739" s="266" t="s">
        <v>85</v>
      </c>
      <c r="AV1739" s="14" t="s">
        <v>85</v>
      </c>
      <c r="AW1739" s="14" t="s">
        <v>32</v>
      </c>
      <c r="AX1739" s="14" t="s">
        <v>76</v>
      </c>
      <c r="AY1739" s="266" t="s">
        <v>168</v>
      </c>
    </row>
    <row r="1740" s="14" customFormat="1">
      <c r="A1740" s="14"/>
      <c r="B1740" s="256"/>
      <c r="C1740" s="257"/>
      <c r="D1740" s="241" t="s">
        <v>178</v>
      </c>
      <c r="E1740" s="258" t="s">
        <v>1</v>
      </c>
      <c r="F1740" s="259" t="s">
        <v>2655</v>
      </c>
      <c r="G1740" s="257"/>
      <c r="H1740" s="260">
        <v>8.25</v>
      </c>
      <c r="I1740" s="261"/>
      <c r="J1740" s="257"/>
      <c r="K1740" s="257"/>
      <c r="L1740" s="262"/>
      <c r="M1740" s="263"/>
      <c r="N1740" s="264"/>
      <c r="O1740" s="264"/>
      <c r="P1740" s="264"/>
      <c r="Q1740" s="264"/>
      <c r="R1740" s="264"/>
      <c r="S1740" s="264"/>
      <c r="T1740" s="265"/>
      <c r="U1740" s="14"/>
      <c r="V1740" s="14"/>
      <c r="W1740" s="14"/>
      <c r="X1740" s="14"/>
      <c r="Y1740" s="14"/>
      <c r="Z1740" s="14"/>
      <c r="AA1740" s="14"/>
      <c r="AB1740" s="14"/>
      <c r="AC1740" s="14"/>
      <c r="AD1740" s="14"/>
      <c r="AE1740" s="14"/>
      <c r="AT1740" s="266" t="s">
        <v>178</v>
      </c>
      <c r="AU1740" s="266" t="s">
        <v>85</v>
      </c>
      <c r="AV1740" s="14" t="s">
        <v>85</v>
      </c>
      <c r="AW1740" s="14" t="s">
        <v>32</v>
      </c>
      <c r="AX1740" s="14" t="s">
        <v>76</v>
      </c>
      <c r="AY1740" s="266" t="s">
        <v>168</v>
      </c>
    </row>
    <row r="1741" s="14" customFormat="1">
      <c r="A1741" s="14"/>
      <c r="B1741" s="256"/>
      <c r="C1741" s="257"/>
      <c r="D1741" s="241" t="s">
        <v>178</v>
      </c>
      <c r="E1741" s="258" t="s">
        <v>1</v>
      </c>
      <c r="F1741" s="259" t="s">
        <v>2656</v>
      </c>
      <c r="G1741" s="257"/>
      <c r="H1741" s="260">
        <v>1.3899999999999999</v>
      </c>
      <c r="I1741" s="261"/>
      <c r="J1741" s="257"/>
      <c r="K1741" s="257"/>
      <c r="L1741" s="262"/>
      <c r="M1741" s="263"/>
      <c r="N1741" s="264"/>
      <c r="O1741" s="264"/>
      <c r="P1741" s="264"/>
      <c r="Q1741" s="264"/>
      <c r="R1741" s="264"/>
      <c r="S1741" s="264"/>
      <c r="T1741" s="265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T1741" s="266" t="s">
        <v>178</v>
      </c>
      <c r="AU1741" s="266" t="s">
        <v>85</v>
      </c>
      <c r="AV1741" s="14" t="s">
        <v>85</v>
      </c>
      <c r="AW1741" s="14" t="s">
        <v>32</v>
      </c>
      <c r="AX1741" s="14" t="s">
        <v>76</v>
      </c>
      <c r="AY1741" s="266" t="s">
        <v>168</v>
      </c>
    </row>
    <row r="1742" s="14" customFormat="1">
      <c r="A1742" s="14"/>
      <c r="B1742" s="256"/>
      <c r="C1742" s="257"/>
      <c r="D1742" s="241" t="s">
        <v>178</v>
      </c>
      <c r="E1742" s="258" t="s">
        <v>1</v>
      </c>
      <c r="F1742" s="259" t="s">
        <v>2657</v>
      </c>
      <c r="G1742" s="257"/>
      <c r="H1742" s="260">
        <v>13.420999999999999</v>
      </c>
      <c r="I1742" s="261"/>
      <c r="J1742" s="257"/>
      <c r="K1742" s="257"/>
      <c r="L1742" s="262"/>
      <c r="M1742" s="263"/>
      <c r="N1742" s="264"/>
      <c r="O1742" s="264"/>
      <c r="P1742" s="264"/>
      <c r="Q1742" s="264"/>
      <c r="R1742" s="264"/>
      <c r="S1742" s="264"/>
      <c r="T1742" s="265"/>
      <c r="U1742" s="14"/>
      <c r="V1742" s="14"/>
      <c r="W1742" s="14"/>
      <c r="X1742" s="14"/>
      <c r="Y1742" s="14"/>
      <c r="Z1742" s="14"/>
      <c r="AA1742" s="14"/>
      <c r="AB1742" s="14"/>
      <c r="AC1742" s="14"/>
      <c r="AD1742" s="14"/>
      <c r="AE1742" s="14"/>
      <c r="AT1742" s="266" t="s">
        <v>178</v>
      </c>
      <c r="AU1742" s="266" t="s">
        <v>85</v>
      </c>
      <c r="AV1742" s="14" t="s">
        <v>85</v>
      </c>
      <c r="AW1742" s="14" t="s">
        <v>32</v>
      </c>
      <c r="AX1742" s="14" t="s">
        <v>76</v>
      </c>
      <c r="AY1742" s="266" t="s">
        <v>168</v>
      </c>
    </row>
    <row r="1743" s="14" customFormat="1">
      <c r="A1743" s="14"/>
      <c r="B1743" s="256"/>
      <c r="C1743" s="257"/>
      <c r="D1743" s="241" t="s">
        <v>178</v>
      </c>
      <c r="E1743" s="258" t="s">
        <v>1</v>
      </c>
      <c r="F1743" s="259" t="s">
        <v>2658</v>
      </c>
      <c r="G1743" s="257"/>
      <c r="H1743" s="260">
        <v>27.221</v>
      </c>
      <c r="I1743" s="261"/>
      <c r="J1743" s="257"/>
      <c r="K1743" s="257"/>
      <c r="L1743" s="262"/>
      <c r="M1743" s="263"/>
      <c r="N1743" s="264"/>
      <c r="O1743" s="264"/>
      <c r="P1743" s="264"/>
      <c r="Q1743" s="264"/>
      <c r="R1743" s="264"/>
      <c r="S1743" s="264"/>
      <c r="T1743" s="265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T1743" s="266" t="s">
        <v>178</v>
      </c>
      <c r="AU1743" s="266" t="s">
        <v>85</v>
      </c>
      <c r="AV1743" s="14" t="s">
        <v>85</v>
      </c>
      <c r="AW1743" s="14" t="s">
        <v>32</v>
      </c>
      <c r="AX1743" s="14" t="s">
        <v>76</v>
      </c>
      <c r="AY1743" s="266" t="s">
        <v>168</v>
      </c>
    </row>
    <row r="1744" s="14" customFormat="1">
      <c r="A1744" s="14"/>
      <c r="B1744" s="256"/>
      <c r="C1744" s="257"/>
      <c r="D1744" s="241" t="s">
        <v>178</v>
      </c>
      <c r="E1744" s="258" t="s">
        <v>1</v>
      </c>
      <c r="F1744" s="259" t="s">
        <v>2659</v>
      </c>
      <c r="G1744" s="257"/>
      <c r="H1744" s="260">
        <v>19.260000000000002</v>
      </c>
      <c r="I1744" s="261"/>
      <c r="J1744" s="257"/>
      <c r="K1744" s="257"/>
      <c r="L1744" s="262"/>
      <c r="M1744" s="263"/>
      <c r="N1744" s="264"/>
      <c r="O1744" s="264"/>
      <c r="P1744" s="264"/>
      <c r="Q1744" s="264"/>
      <c r="R1744" s="264"/>
      <c r="S1744" s="264"/>
      <c r="T1744" s="265"/>
      <c r="U1744" s="14"/>
      <c r="V1744" s="14"/>
      <c r="W1744" s="14"/>
      <c r="X1744" s="14"/>
      <c r="Y1744" s="14"/>
      <c r="Z1744" s="14"/>
      <c r="AA1744" s="14"/>
      <c r="AB1744" s="14"/>
      <c r="AC1744" s="14"/>
      <c r="AD1744" s="14"/>
      <c r="AE1744" s="14"/>
      <c r="AT1744" s="266" t="s">
        <v>178</v>
      </c>
      <c r="AU1744" s="266" t="s">
        <v>85</v>
      </c>
      <c r="AV1744" s="14" t="s">
        <v>85</v>
      </c>
      <c r="AW1744" s="14" t="s">
        <v>32</v>
      </c>
      <c r="AX1744" s="14" t="s">
        <v>76</v>
      </c>
      <c r="AY1744" s="266" t="s">
        <v>168</v>
      </c>
    </row>
    <row r="1745" s="14" customFormat="1">
      <c r="A1745" s="14"/>
      <c r="B1745" s="256"/>
      <c r="C1745" s="257"/>
      <c r="D1745" s="241" t="s">
        <v>178</v>
      </c>
      <c r="E1745" s="258" t="s">
        <v>1</v>
      </c>
      <c r="F1745" s="259" t="s">
        <v>2660</v>
      </c>
      <c r="G1745" s="257"/>
      <c r="H1745" s="260">
        <v>11.821</v>
      </c>
      <c r="I1745" s="261"/>
      <c r="J1745" s="257"/>
      <c r="K1745" s="257"/>
      <c r="L1745" s="262"/>
      <c r="M1745" s="263"/>
      <c r="N1745" s="264"/>
      <c r="O1745" s="264"/>
      <c r="P1745" s="264"/>
      <c r="Q1745" s="264"/>
      <c r="R1745" s="264"/>
      <c r="S1745" s="264"/>
      <c r="T1745" s="265"/>
      <c r="U1745" s="14"/>
      <c r="V1745" s="14"/>
      <c r="W1745" s="14"/>
      <c r="X1745" s="14"/>
      <c r="Y1745" s="14"/>
      <c r="Z1745" s="14"/>
      <c r="AA1745" s="14"/>
      <c r="AB1745" s="14"/>
      <c r="AC1745" s="14"/>
      <c r="AD1745" s="14"/>
      <c r="AE1745" s="14"/>
      <c r="AT1745" s="266" t="s">
        <v>178</v>
      </c>
      <c r="AU1745" s="266" t="s">
        <v>85</v>
      </c>
      <c r="AV1745" s="14" t="s">
        <v>85</v>
      </c>
      <c r="AW1745" s="14" t="s">
        <v>32</v>
      </c>
      <c r="AX1745" s="14" t="s">
        <v>76</v>
      </c>
      <c r="AY1745" s="266" t="s">
        <v>168</v>
      </c>
    </row>
    <row r="1746" s="14" customFormat="1">
      <c r="A1746" s="14"/>
      <c r="B1746" s="256"/>
      <c r="C1746" s="257"/>
      <c r="D1746" s="241" t="s">
        <v>178</v>
      </c>
      <c r="E1746" s="258" t="s">
        <v>1</v>
      </c>
      <c r="F1746" s="259" t="s">
        <v>2661</v>
      </c>
      <c r="G1746" s="257"/>
      <c r="H1746" s="260">
        <v>5.2210000000000001</v>
      </c>
      <c r="I1746" s="261"/>
      <c r="J1746" s="257"/>
      <c r="K1746" s="257"/>
      <c r="L1746" s="262"/>
      <c r="M1746" s="263"/>
      <c r="N1746" s="264"/>
      <c r="O1746" s="264"/>
      <c r="P1746" s="264"/>
      <c r="Q1746" s="264"/>
      <c r="R1746" s="264"/>
      <c r="S1746" s="264"/>
      <c r="T1746" s="265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66" t="s">
        <v>178</v>
      </c>
      <c r="AU1746" s="266" t="s">
        <v>85</v>
      </c>
      <c r="AV1746" s="14" t="s">
        <v>85</v>
      </c>
      <c r="AW1746" s="14" t="s">
        <v>32</v>
      </c>
      <c r="AX1746" s="14" t="s">
        <v>76</v>
      </c>
      <c r="AY1746" s="266" t="s">
        <v>168</v>
      </c>
    </row>
    <row r="1747" s="14" customFormat="1">
      <c r="A1747" s="14"/>
      <c r="B1747" s="256"/>
      <c r="C1747" s="257"/>
      <c r="D1747" s="241" t="s">
        <v>178</v>
      </c>
      <c r="E1747" s="258" t="s">
        <v>1</v>
      </c>
      <c r="F1747" s="259" t="s">
        <v>2662</v>
      </c>
      <c r="G1747" s="257"/>
      <c r="H1747" s="260">
        <v>9.5</v>
      </c>
      <c r="I1747" s="261"/>
      <c r="J1747" s="257"/>
      <c r="K1747" s="257"/>
      <c r="L1747" s="262"/>
      <c r="M1747" s="263"/>
      <c r="N1747" s="264"/>
      <c r="O1747" s="264"/>
      <c r="P1747" s="264"/>
      <c r="Q1747" s="264"/>
      <c r="R1747" s="264"/>
      <c r="S1747" s="264"/>
      <c r="T1747" s="265"/>
      <c r="U1747" s="14"/>
      <c r="V1747" s="14"/>
      <c r="W1747" s="14"/>
      <c r="X1747" s="14"/>
      <c r="Y1747" s="14"/>
      <c r="Z1747" s="14"/>
      <c r="AA1747" s="14"/>
      <c r="AB1747" s="14"/>
      <c r="AC1747" s="14"/>
      <c r="AD1747" s="14"/>
      <c r="AE1747" s="14"/>
      <c r="AT1747" s="266" t="s">
        <v>178</v>
      </c>
      <c r="AU1747" s="266" t="s">
        <v>85</v>
      </c>
      <c r="AV1747" s="14" t="s">
        <v>85</v>
      </c>
      <c r="AW1747" s="14" t="s">
        <v>32</v>
      </c>
      <c r="AX1747" s="14" t="s">
        <v>76</v>
      </c>
      <c r="AY1747" s="266" t="s">
        <v>168</v>
      </c>
    </row>
    <row r="1748" s="14" customFormat="1">
      <c r="A1748" s="14"/>
      <c r="B1748" s="256"/>
      <c r="C1748" s="257"/>
      <c r="D1748" s="241" t="s">
        <v>178</v>
      </c>
      <c r="E1748" s="258" t="s">
        <v>1</v>
      </c>
      <c r="F1748" s="259" t="s">
        <v>2663</v>
      </c>
      <c r="G1748" s="257"/>
      <c r="H1748" s="260">
        <v>5.4210000000000003</v>
      </c>
      <c r="I1748" s="261"/>
      <c r="J1748" s="257"/>
      <c r="K1748" s="257"/>
      <c r="L1748" s="262"/>
      <c r="M1748" s="263"/>
      <c r="N1748" s="264"/>
      <c r="O1748" s="264"/>
      <c r="P1748" s="264"/>
      <c r="Q1748" s="264"/>
      <c r="R1748" s="264"/>
      <c r="S1748" s="264"/>
      <c r="T1748" s="265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T1748" s="266" t="s">
        <v>178</v>
      </c>
      <c r="AU1748" s="266" t="s">
        <v>85</v>
      </c>
      <c r="AV1748" s="14" t="s">
        <v>85</v>
      </c>
      <c r="AW1748" s="14" t="s">
        <v>32</v>
      </c>
      <c r="AX1748" s="14" t="s">
        <v>76</v>
      </c>
      <c r="AY1748" s="266" t="s">
        <v>168</v>
      </c>
    </row>
    <row r="1749" s="14" customFormat="1">
      <c r="A1749" s="14"/>
      <c r="B1749" s="256"/>
      <c r="C1749" s="257"/>
      <c r="D1749" s="241" t="s">
        <v>178</v>
      </c>
      <c r="E1749" s="258" t="s">
        <v>1</v>
      </c>
      <c r="F1749" s="259" t="s">
        <v>2664</v>
      </c>
      <c r="G1749" s="257"/>
      <c r="H1749" s="260">
        <v>5.4210000000000003</v>
      </c>
      <c r="I1749" s="261"/>
      <c r="J1749" s="257"/>
      <c r="K1749" s="257"/>
      <c r="L1749" s="262"/>
      <c r="M1749" s="263"/>
      <c r="N1749" s="264"/>
      <c r="O1749" s="264"/>
      <c r="P1749" s="264"/>
      <c r="Q1749" s="264"/>
      <c r="R1749" s="264"/>
      <c r="S1749" s="264"/>
      <c r="T1749" s="265"/>
      <c r="U1749" s="14"/>
      <c r="V1749" s="14"/>
      <c r="W1749" s="14"/>
      <c r="X1749" s="14"/>
      <c r="Y1749" s="14"/>
      <c r="Z1749" s="14"/>
      <c r="AA1749" s="14"/>
      <c r="AB1749" s="14"/>
      <c r="AC1749" s="14"/>
      <c r="AD1749" s="14"/>
      <c r="AE1749" s="14"/>
      <c r="AT1749" s="266" t="s">
        <v>178</v>
      </c>
      <c r="AU1749" s="266" t="s">
        <v>85</v>
      </c>
      <c r="AV1749" s="14" t="s">
        <v>85</v>
      </c>
      <c r="AW1749" s="14" t="s">
        <v>32</v>
      </c>
      <c r="AX1749" s="14" t="s">
        <v>76</v>
      </c>
      <c r="AY1749" s="266" t="s">
        <v>168</v>
      </c>
    </row>
    <row r="1750" s="15" customFormat="1">
      <c r="A1750" s="15"/>
      <c r="B1750" s="267"/>
      <c r="C1750" s="268"/>
      <c r="D1750" s="241" t="s">
        <v>178</v>
      </c>
      <c r="E1750" s="269" t="s">
        <v>1</v>
      </c>
      <c r="F1750" s="270" t="s">
        <v>183</v>
      </c>
      <c r="G1750" s="268"/>
      <c r="H1750" s="271">
        <v>181.11099999999999</v>
      </c>
      <c r="I1750" s="272"/>
      <c r="J1750" s="268"/>
      <c r="K1750" s="268"/>
      <c r="L1750" s="273"/>
      <c r="M1750" s="274"/>
      <c r="N1750" s="275"/>
      <c r="O1750" s="275"/>
      <c r="P1750" s="275"/>
      <c r="Q1750" s="275"/>
      <c r="R1750" s="275"/>
      <c r="S1750" s="275"/>
      <c r="T1750" s="276"/>
      <c r="U1750" s="15"/>
      <c r="V1750" s="15"/>
      <c r="W1750" s="15"/>
      <c r="X1750" s="15"/>
      <c r="Y1750" s="15"/>
      <c r="Z1750" s="15"/>
      <c r="AA1750" s="15"/>
      <c r="AB1750" s="15"/>
      <c r="AC1750" s="15"/>
      <c r="AD1750" s="15"/>
      <c r="AE1750" s="15"/>
      <c r="AT1750" s="277" t="s">
        <v>178</v>
      </c>
      <c r="AU1750" s="277" t="s">
        <v>85</v>
      </c>
      <c r="AV1750" s="15" t="s">
        <v>174</v>
      </c>
      <c r="AW1750" s="15" t="s">
        <v>32</v>
      </c>
      <c r="AX1750" s="15" t="s">
        <v>83</v>
      </c>
      <c r="AY1750" s="277" t="s">
        <v>168</v>
      </c>
    </row>
    <row r="1751" s="2" customFormat="1" ht="16.5" customHeight="1">
      <c r="A1751" s="39"/>
      <c r="B1751" s="40"/>
      <c r="C1751" s="278" t="s">
        <v>2675</v>
      </c>
      <c r="D1751" s="278" t="s">
        <v>242</v>
      </c>
      <c r="E1751" s="279" t="s">
        <v>2676</v>
      </c>
      <c r="F1751" s="280" t="s">
        <v>2677</v>
      </c>
      <c r="G1751" s="281" t="s">
        <v>114</v>
      </c>
      <c r="H1751" s="282">
        <v>208.27799999999999</v>
      </c>
      <c r="I1751" s="283"/>
      <c r="J1751" s="284">
        <f>ROUND(I1751*H1751,2)</f>
        <v>0</v>
      </c>
      <c r="K1751" s="280" t="s">
        <v>195</v>
      </c>
      <c r="L1751" s="285"/>
      <c r="M1751" s="286" t="s">
        <v>1</v>
      </c>
      <c r="N1751" s="287" t="s">
        <v>41</v>
      </c>
      <c r="O1751" s="92"/>
      <c r="P1751" s="237">
        <f>O1751*H1751</f>
        <v>0</v>
      </c>
      <c r="Q1751" s="237">
        <v>0.0129</v>
      </c>
      <c r="R1751" s="237">
        <f>Q1751*H1751</f>
        <v>2.6867861999999998</v>
      </c>
      <c r="S1751" s="237">
        <v>0</v>
      </c>
      <c r="T1751" s="238">
        <f>S1751*H1751</f>
        <v>0</v>
      </c>
      <c r="U1751" s="39"/>
      <c r="V1751" s="39"/>
      <c r="W1751" s="39"/>
      <c r="X1751" s="39"/>
      <c r="Y1751" s="39"/>
      <c r="Z1751" s="39"/>
      <c r="AA1751" s="39"/>
      <c r="AB1751" s="39"/>
      <c r="AC1751" s="39"/>
      <c r="AD1751" s="39"/>
      <c r="AE1751" s="39"/>
      <c r="AR1751" s="239" t="s">
        <v>443</v>
      </c>
      <c r="AT1751" s="239" t="s">
        <v>242</v>
      </c>
      <c r="AU1751" s="239" t="s">
        <v>85</v>
      </c>
      <c r="AY1751" s="18" t="s">
        <v>168</v>
      </c>
      <c r="BE1751" s="240">
        <f>IF(N1751="základní",J1751,0)</f>
        <v>0</v>
      </c>
      <c r="BF1751" s="240">
        <f>IF(N1751="snížená",J1751,0)</f>
        <v>0</v>
      </c>
      <c r="BG1751" s="240">
        <f>IF(N1751="zákl. přenesená",J1751,0)</f>
        <v>0</v>
      </c>
      <c r="BH1751" s="240">
        <f>IF(N1751="sníž. přenesená",J1751,0)</f>
        <v>0</v>
      </c>
      <c r="BI1751" s="240">
        <f>IF(N1751="nulová",J1751,0)</f>
        <v>0</v>
      </c>
      <c r="BJ1751" s="18" t="s">
        <v>83</v>
      </c>
      <c r="BK1751" s="240">
        <f>ROUND(I1751*H1751,2)</f>
        <v>0</v>
      </c>
      <c r="BL1751" s="18" t="s">
        <v>298</v>
      </c>
      <c r="BM1751" s="239" t="s">
        <v>2678</v>
      </c>
    </row>
    <row r="1752" s="2" customFormat="1">
      <c r="A1752" s="39"/>
      <c r="B1752" s="40"/>
      <c r="C1752" s="41"/>
      <c r="D1752" s="241" t="s">
        <v>176</v>
      </c>
      <c r="E1752" s="41"/>
      <c r="F1752" s="242" t="s">
        <v>2677</v>
      </c>
      <c r="G1752" s="41"/>
      <c r="H1752" s="41"/>
      <c r="I1752" s="243"/>
      <c r="J1752" s="41"/>
      <c r="K1752" s="41"/>
      <c r="L1752" s="45"/>
      <c r="M1752" s="244"/>
      <c r="N1752" s="245"/>
      <c r="O1752" s="92"/>
      <c r="P1752" s="92"/>
      <c r="Q1752" s="92"/>
      <c r="R1752" s="92"/>
      <c r="S1752" s="92"/>
      <c r="T1752" s="93"/>
      <c r="U1752" s="39"/>
      <c r="V1752" s="39"/>
      <c r="W1752" s="39"/>
      <c r="X1752" s="39"/>
      <c r="Y1752" s="39"/>
      <c r="Z1752" s="39"/>
      <c r="AA1752" s="39"/>
      <c r="AB1752" s="39"/>
      <c r="AC1752" s="39"/>
      <c r="AD1752" s="39"/>
      <c r="AE1752" s="39"/>
      <c r="AT1752" s="18" t="s">
        <v>176</v>
      </c>
      <c r="AU1752" s="18" t="s">
        <v>85</v>
      </c>
    </row>
    <row r="1753" s="14" customFormat="1">
      <c r="A1753" s="14"/>
      <c r="B1753" s="256"/>
      <c r="C1753" s="257"/>
      <c r="D1753" s="241" t="s">
        <v>178</v>
      </c>
      <c r="E1753" s="257"/>
      <c r="F1753" s="259" t="s">
        <v>2679</v>
      </c>
      <c r="G1753" s="257"/>
      <c r="H1753" s="260">
        <v>208.27799999999999</v>
      </c>
      <c r="I1753" s="261"/>
      <c r="J1753" s="257"/>
      <c r="K1753" s="257"/>
      <c r="L1753" s="262"/>
      <c r="M1753" s="263"/>
      <c r="N1753" s="264"/>
      <c r="O1753" s="264"/>
      <c r="P1753" s="264"/>
      <c r="Q1753" s="264"/>
      <c r="R1753" s="264"/>
      <c r="S1753" s="264"/>
      <c r="T1753" s="265"/>
      <c r="U1753" s="14"/>
      <c r="V1753" s="14"/>
      <c r="W1753" s="14"/>
      <c r="X1753" s="14"/>
      <c r="Y1753" s="14"/>
      <c r="Z1753" s="14"/>
      <c r="AA1753" s="14"/>
      <c r="AB1753" s="14"/>
      <c r="AC1753" s="14"/>
      <c r="AD1753" s="14"/>
      <c r="AE1753" s="14"/>
      <c r="AT1753" s="266" t="s">
        <v>178</v>
      </c>
      <c r="AU1753" s="266" t="s">
        <v>85</v>
      </c>
      <c r="AV1753" s="14" t="s">
        <v>85</v>
      </c>
      <c r="AW1753" s="14" t="s">
        <v>4</v>
      </c>
      <c r="AX1753" s="14" t="s">
        <v>83</v>
      </c>
      <c r="AY1753" s="266" t="s">
        <v>168</v>
      </c>
    </row>
    <row r="1754" s="2" customFormat="1" ht="24.15" customHeight="1">
      <c r="A1754" s="39"/>
      <c r="B1754" s="40"/>
      <c r="C1754" s="228" t="s">
        <v>2680</v>
      </c>
      <c r="D1754" s="228" t="s">
        <v>170</v>
      </c>
      <c r="E1754" s="229" t="s">
        <v>2681</v>
      </c>
      <c r="F1754" s="230" t="s">
        <v>2682</v>
      </c>
      <c r="G1754" s="231" t="s">
        <v>114</v>
      </c>
      <c r="H1754" s="232">
        <v>53.003</v>
      </c>
      <c r="I1754" s="233"/>
      <c r="J1754" s="234">
        <f>ROUND(I1754*H1754,2)</f>
        <v>0</v>
      </c>
      <c r="K1754" s="230" t="s">
        <v>195</v>
      </c>
      <c r="L1754" s="45"/>
      <c r="M1754" s="235" t="s">
        <v>1</v>
      </c>
      <c r="N1754" s="236" t="s">
        <v>41</v>
      </c>
      <c r="O1754" s="92"/>
      <c r="P1754" s="237">
        <f>O1754*H1754</f>
        <v>0</v>
      </c>
      <c r="Q1754" s="237">
        <v>0</v>
      </c>
      <c r="R1754" s="237">
        <f>Q1754*H1754</f>
        <v>0</v>
      </c>
      <c r="S1754" s="237">
        <v>0</v>
      </c>
      <c r="T1754" s="238">
        <f>S1754*H1754</f>
        <v>0</v>
      </c>
      <c r="U1754" s="39"/>
      <c r="V1754" s="39"/>
      <c r="W1754" s="39"/>
      <c r="X1754" s="39"/>
      <c r="Y1754" s="39"/>
      <c r="Z1754" s="39"/>
      <c r="AA1754" s="39"/>
      <c r="AB1754" s="39"/>
      <c r="AC1754" s="39"/>
      <c r="AD1754" s="39"/>
      <c r="AE1754" s="39"/>
      <c r="AR1754" s="239" t="s">
        <v>298</v>
      </c>
      <c r="AT1754" s="239" t="s">
        <v>170</v>
      </c>
      <c r="AU1754" s="239" t="s">
        <v>85</v>
      </c>
      <c r="AY1754" s="18" t="s">
        <v>168</v>
      </c>
      <c r="BE1754" s="240">
        <f>IF(N1754="základní",J1754,0)</f>
        <v>0</v>
      </c>
      <c r="BF1754" s="240">
        <f>IF(N1754="snížená",J1754,0)</f>
        <v>0</v>
      </c>
      <c r="BG1754" s="240">
        <f>IF(N1754="zákl. přenesená",J1754,0)</f>
        <v>0</v>
      </c>
      <c r="BH1754" s="240">
        <f>IF(N1754="sníž. přenesená",J1754,0)</f>
        <v>0</v>
      </c>
      <c r="BI1754" s="240">
        <f>IF(N1754="nulová",J1754,0)</f>
        <v>0</v>
      </c>
      <c r="BJ1754" s="18" t="s">
        <v>83</v>
      </c>
      <c r="BK1754" s="240">
        <f>ROUND(I1754*H1754,2)</f>
        <v>0</v>
      </c>
      <c r="BL1754" s="18" t="s">
        <v>298</v>
      </c>
      <c r="BM1754" s="239" t="s">
        <v>2683</v>
      </c>
    </row>
    <row r="1755" s="2" customFormat="1">
      <c r="A1755" s="39"/>
      <c r="B1755" s="40"/>
      <c r="C1755" s="41"/>
      <c r="D1755" s="241" t="s">
        <v>176</v>
      </c>
      <c r="E1755" s="41"/>
      <c r="F1755" s="242" t="s">
        <v>2684</v>
      </c>
      <c r="G1755" s="41"/>
      <c r="H1755" s="41"/>
      <c r="I1755" s="243"/>
      <c r="J1755" s="41"/>
      <c r="K1755" s="41"/>
      <c r="L1755" s="45"/>
      <c r="M1755" s="244"/>
      <c r="N1755" s="245"/>
      <c r="O1755" s="92"/>
      <c r="P1755" s="92"/>
      <c r="Q1755" s="92"/>
      <c r="R1755" s="92"/>
      <c r="S1755" s="92"/>
      <c r="T1755" s="93"/>
      <c r="U1755" s="39"/>
      <c r="V1755" s="39"/>
      <c r="W1755" s="39"/>
      <c r="X1755" s="39"/>
      <c r="Y1755" s="39"/>
      <c r="Z1755" s="39"/>
      <c r="AA1755" s="39"/>
      <c r="AB1755" s="39"/>
      <c r="AC1755" s="39"/>
      <c r="AD1755" s="39"/>
      <c r="AE1755" s="39"/>
      <c r="AT1755" s="18" t="s">
        <v>176</v>
      </c>
      <c r="AU1755" s="18" t="s">
        <v>85</v>
      </c>
    </row>
    <row r="1756" s="14" customFormat="1">
      <c r="A1756" s="14"/>
      <c r="B1756" s="256"/>
      <c r="C1756" s="257"/>
      <c r="D1756" s="241" t="s">
        <v>178</v>
      </c>
      <c r="E1756" s="258" t="s">
        <v>1</v>
      </c>
      <c r="F1756" s="259" t="s">
        <v>2652</v>
      </c>
      <c r="G1756" s="257"/>
      <c r="H1756" s="260">
        <v>1.6000000000000001</v>
      </c>
      <c r="I1756" s="261"/>
      <c r="J1756" s="257"/>
      <c r="K1756" s="257"/>
      <c r="L1756" s="262"/>
      <c r="M1756" s="263"/>
      <c r="N1756" s="264"/>
      <c r="O1756" s="264"/>
      <c r="P1756" s="264"/>
      <c r="Q1756" s="264"/>
      <c r="R1756" s="264"/>
      <c r="S1756" s="264"/>
      <c r="T1756" s="265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T1756" s="266" t="s">
        <v>178</v>
      </c>
      <c r="AU1756" s="266" t="s">
        <v>85</v>
      </c>
      <c r="AV1756" s="14" t="s">
        <v>85</v>
      </c>
      <c r="AW1756" s="14" t="s">
        <v>32</v>
      </c>
      <c r="AX1756" s="14" t="s">
        <v>76</v>
      </c>
      <c r="AY1756" s="266" t="s">
        <v>168</v>
      </c>
    </row>
    <row r="1757" s="14" customFormat="1">
      <c r="A1757" s="14"/>
      <c r="B1757" s="256"/>
      <c r="C1757" s="257"/>
      <c r="D1757" s="241" t="s">
        <v>178</v>
      </c>
      <c r="E1757" s="258" t="s">
        <v>1</v>
      </c>
      <c r="F1757" s="259" t="s">
        <v>2653</v>
      </c>
      <c r="G1757" s="257"/>
      <c r="H1757" s="260">
        <v>7.9500000000000002</v>
      </c>
      <c r="I1757" s="261"/>
      <c r="J1757" s="257"/>
      <c r="K1757" s="257"/>
      <c r="L1757" s="262"/>
      <c r="M1757" s="263"/>
      <c r="N1757" s="264"/>
      <c r="O1757" s="264"/>
      <c r="P1757" s="264"/>
      <c r="Q1757" s="264"/>
      <c r="R1757" s="264"/>
      <c r="S1757" s="264"/>
      <c r="T1757" s="265"/>
      <c r="U1757" s="14"/>
      <c r="V1757" s="14"/>
      <c r="W1757" s="14"/>
      <c r="X1757" s="14"/>
      <c r="Y1757" s="14"/>
      <c r="Z1757" s="14"/>
      <c r="AA1757" s="14"/>
      <c r="AB1757" s="14"/>
      <c r="AC1757" s="14"/>
      <c r="AD1757" s="14"/>
      <c r="AE1757" s="14"/>
      <c r="AT1757" s="266" t="s">
        <v>178</v>
      </c>
      <c r="AU1757" s="266" t="s">
        <v>85</v>
      </c>
      <c r="AV1757" s="14" t="s">
        <v>85</v>
      </c>
      <c r="AW1757" s="14" t="s">
        <v>32</v>
      </c>
      <c r="AX1757" s="14" t="s">
        <v>76</v>
      </c>
      <c r="AY1757" s="266" t="s">
        <v>168</v>
      </c>
    </row>
    <row r="1758" s="14" customFormat="1">
      <c r="A1758" s="14"/>
      <c r="B1758" s="256"/>
      <c r="C1758" s="257"/>
      <c r="D1758" s="241" t="s">
        <v>178</v>
      </c>
      <c r="E1758" s="258" t="s">
        <v>1</v>
      </c>
      <c r="F1758" s="259" t="s">
        <v>2654</v>
      </c>
      <c r="G1758" s="257"/>
      <c r="H1758" s="260">
        <v>8.25</v>
      </c>
      <c r="I1758" s="261"/>
      <c r="J1758" s="257"/>
      <c r="K1758" s="257"/>
      <c r="L1758" s="262"/>
      <c r="M1758" s="263"/>
      <c r="N1758" s="264"/>
      <c r="O1758" s="264"/>
      <c r="P1758" s="264"/>
      <c r="Q1758" s="264"/>
      <c r="R1758" s="264"/>
      <c r="S1758" s="264"/>
      <c r="T1758" s="265"/>
      <c r="U1758" s="14"/>
      <c r="V1758" s="14"/>
      <c r="W1758" s="14"/>
      <c r="X1758" s="14"/>
      <c r="Y1758" s="14"/>
      <c r="Z1758" s="14"/>
      <c r="AA1758" s="14"/>
      <c r="AB1758" s="14"/>
      <c r="AC1758" s="14"/>
      <c r="AD1758" s="14"/>
      <c r="AE1758" s="14"/>
      <c r="AT1758" s="266" t="s">
        <v>178</v>
      </c>
      <c r="AU1758" s="266" t="s">
        <v>85</v>
      </c>
      <c r="AV1758" s="14" t="s">
        <v>85</v>
      </c>
      <c r="AW1758" s="14" t="s">
        <v>32</v>
      </c>
      <c r="AX1758" s="14" t="s">
        <v>76</v>
      </c>
      <c r="AY1758" s="266" t="s">
        <v>168</v>
      </c>
    </row>
    <row r="1759" s="14" customFormat="1">
      <c r="A1759" s="14"/>
      <c r="B1759" s="256"/>
      <c r="C1759" s="257"/>
      <c r="D1759" s="241" t="s">
        <v>178</v>
      </c>
      <c r="E1759" s="258" t="s">
        <v>1</v>
      </c>
      <c r="F1759" s="259" t="s">
        <v>2655</v>
      </c>
      <c r="G1759" s="257"/>
      <c r="H1759" s="260">
        <v>8.25</v>
      </c>
      <c r="I1759" s="261"/>
      <c r="J1759" s="257"/>
      <c r="K1759" s="257"/>
      <c r="L1759" s="262"/>
      <c r="M1759" s="263"/>
      <c r="N1759" s="264"/>
      <c r="O1759" s="264"/>
      <c r="P1759" s="264"/>
      <c r="Q1759" s="264"/>
      <c r="R1759" s="264"/>
      <c r="S1759" s="264"/>
      <c r="T1759" s="265"/>
      <c r="U1759" s="14"/>
      <c r="V1759" s="14"/>
      <c r="W1759" s="14"/>
      <c r="X1759" s="14"/>
      <c r="Y1759" s="14"/>
      <c r="Z1759" s="14"/>
      <c r="AA1759" s="14"/>
      <c r="AB1759" s="14"/>
      <c r="AC1759" s="14"/>
      <c r="AD1759" s="14"/>
      <c r="AE1759" s="14"/>
      <c r="AT1759" s="266" t="s">
        <v>178</v>
      </c>
      <c r="AU1759" s="266" t="s">
        <v>85</v>
      </c>
      <c r="AV1759" s="14" t="s">
        <v>85</v>
      </c>
      <c r="AW1759" s="14" t="s">
        <v>32</v>
      </c>
      <c r="AX1759" s="14" t="s">
        <v>76</v>
      </c>
      <c r="AY1759" s="266" t="s">
        <v>168</v>
      </c>
    </row>
    <row r="1760" s="14" customFormat="1">
      <c r="A1760" s="14"/>
      <c r="B1760" s="256"/>
      <c r="C1760" s="257"/>
      <c r="D1760" s="241" t="s">
        <v>178</v>
      </c>
      <c r="E1760" s="258" t="s">
        <v>1</v>
      </c>
      <c r="F1760" s="259" t="s">
        <v>2656</v>
      </c>
      <c r="G1760" s="257"/>
      <c r="H1760" s="260">
        <v>1.3899999999999999</v>
      </c>
      <c r="I1760" s="261"/>
      <c r="J1760" s="257"/>
      <c r="K1760" s="257"/>
      <c r="L1760" s="262"/>
      <c r="M1760" s="263"/>
      <c r="N1760" s="264"/>
      <c r="O1760" s="264"/>
      <c r="P1760" s="264"/>
      <c r="Q1760" s="264"/>
      <c r="R1760" s="264"/>
      <c r="S1760" s="264"/>
      <c r="T1760" s="265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66" t="s">
        <v>178</v>
      </c>
      <c r="AU1760" s="266" t="s">
        <v>85</v>
      </c>
      <c r="AV1760" s="14" t="s">
        <v>85</v>
      </c>
      <c r="AW1760" s="14" t="s">
        <v>32</v>
      </c>
      <c r="AX1760" s="14" t="s">
        <v>76</v>
      </c>
      <c r="AY1760" s="266" t="s">
        <v>168</v>
      </c>
    </row>
    <row r="1761" s="14" customFormat="1">
      <c r="A1761" s="14"/>
      <c r="B1761" s="256"/>
      <c r="C1761" s="257"/>
      <c r="D1761" s="241" t="s">
        <v>178</v>
      </c>
      <c r="E1761" s="258" t="s">
        <v>1</v>
      </c>
      <c r="F1761" s="259" t="s">
        <v>2661</v>
      </c>
      <c r="G1761" s="257"/>
      <c r="H1761" s="260">
        <v>5.2210000000000001</v>
      </c>
      <c r="I1761" s="261"/>
      <c r="J1761" s="257"/>
      <c r="K1761" s="257"/>
      <c r="L1761" s="262"/>
      <c r="M1761" s="263"/>
      <c r="N1761" s="264"/>
      <c r="O1761" s="264"/>
      <c r="P1761" s="264"/>
      <c r="Q1761" s="264"/>
      <c r="R1761" s="264"/>
      <c r="S1761" s="264"/>
      <c r="T1761" s="265"/>
      <c r="U1761" s="14"/>
      <c r="V1761" s="14"/>
      <c r="W1761" s="14"/>
      <c r="X1761" s="14"/>
      <c r="Y1761" s="14"/>
      <c r="Z1761" s="14"/>
      <c r="AA1761" s="14"/>
      <c r="AB1761" s="14"/>
      <c r="AC1761" s="14"/>
      <c r="AD1761" s="14"/>
      <c r="AE1761" s="14"/>
      <c r="AT1761" s="266" t="s">
        <v>178</v>
      </c>
      <c r="AU1761" s="266" t="s">
        <v>85</v>
      </c>
      <c r="AV1761" s="14" t="s">
        <v>85</v>
      </c>
      <c r="AW1761" s="14" t="s">
        <v>32</v>
      </c>
      <c r="AX1761" s="14" t="s">
        <v>76</v>
      </c>
      <c r="AY1761" s="266" t="s">
        <v>168</v>
      </c>
    </row>
    <row r="1762" s="14" customFormat="1">
      <c r="A1762" s="14"/>
      <c r="B1762" s="256"/>
      <c r="C1762" s="257"/>
      <c r="D1762" s="241" t="s">
        <v>178</v>
      </c>
      <c r="E1762" s="258" t="s">
        <v>1</v>
      </c>
      <c r="F1762" s="259" t="s">
        <v>2662</v>
      </c>
      <c r="G1762" s="257"/>
      <c r="H1762" s="260">
        <v>9.5</v>
      </c>
      <c r="I1762" s="261"/>
      <c r="J1762" s="257"/>
      <c r="K1762" s="257"/>
      <c r="L1762" s="262"/>
      <c r="M1762" s="263"/>
      <c r="N1762" s="264"/>
      <c r="O1762" s="264"/>
      <c r="P1762" s="264"/>
      <c r="Q1762" s="264"/>
      <c r="R1762" s="264"/>
      <c r="S1762" s="264"/>
      <c r="T1762" s="265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66" t="s">
        <v>178</v>
      </c>
      <c r="AU1762" s="266" t="s">
        <v>85</v>
      </c>
      <c r="AV1762" s="14" t="s">
        <v>85</v>
      </c>
      <c r="AW1762" s="14" t="s">
        <v>32</v>
      </c>
      <c r="AX1762" s="14" t="s">
        <v>76</v>
      </c>
      <c r="AY1762" s="266" t="s">
        <v>168</v>
      </c>
    </row>
    <row r="1763" s="14" customFormat="1">
      <c r="A1763" s="14"/>
      <c r="B1763" s="256"/>
      <c r="C1763" s="257"/>
      <c r="D1763" s="241" t="s">
        <v>178</v>
      </c>
      <c r="E1763" s="258" t="s">
        <v>1</v>
      </c>
      <c r="F1763" s="259" t="s">
        <v>2663</v>
      </c>
      <c r="G1763" s="257"/>
      <c r="H1763" s="260">
        <v>5.4210000000000003</v>
      </c>
      <c r="I1763" s="261"/>
      <c r="J1763" s="257"/>
      <c r="K1763" s="257"/>
      <c r="L1763" s="262"/>
      <c r="M1763" s="263"/>
      <c r="N1763" s="264"/>
      <c r="O1763" s="264"/>
      <c r="P1763" s="264"/>
      <c r="Q1763" s="264"/>
      <c r="R1763" s="264"/>
      <c r="S1763" s="264"/>
      <c r="T1763" s="265"/>
      <c r="U1763" s="14"/>
      <c r="V1763" s="14"/>
      <c r="W1763" s="14"/>
      <c r="X1763" s="14"/>
      <c r="Y1763" s="14"/>
      <c r="Z1763" s="14"/>
      <c r="AA1763" s="14"/>
      <c r="AB1763" s="14"/>
      <c r="AC1763" s="14"/>
      <c r="AD1763" s="14"/>
      <c r="AE1763" s="14"/>
      <c r="AT1763" s="266" t="s">
        <v>178</v>
      </c>
      <c r="AU1763" s="266" t="s">
        <v>85</v>
      </c>
      <c r="AV1763" s="14" t="s">
        <v>85</v>
      </c>
      <c r="AW1763" s="14" t="s">
        <v>32</v>
      </c>
      <c r="AX1763" s="14" t="s">
        <v>76</v>
      </c>
      <c r="AY1763" s="266" t="s">
        <v>168</v>
      </c>
    </row>
    <row r="1764" s="14" customFormat="1">
      <c r="A1764" s="14"/>
      <c r="B1764" s="256"/>
      <c r="C1764" s="257"/>
      <c r="D1764" s="241" t="s">
        <v>178</v>
      </c>
      <c r="E1764" s="258" t="s">
        <v>1</v>
      </c>
      <c r="F1764" s="259" t="s">
        <v>2664</v>
      </c>
      <c r="G1764" s="257"/>
      <c r="H1764" s="260">
        <v>5.4210000000000003</v>
      </c>
      <c r="I1764" s="261"/>
      <c r="J1764" s="257"/>
      <c r="K1764" s="257"/>
      <c r="L1764" s="262"/>
      <c r="M1764" s="263"/>
      <c r="N1764" s="264"/>
      <c r="O1764" s="264"/>
      <c r="P1764" s="264"/>
      <c r="Q1764" s="264"/>
      <c r="R1764" s="264"/>
      <c r="S1764" s="264"/>
      <c r="T1764" s="265"/>
      <c r="U1764" s="14"/>
      <c r="V1764" s="14"/>
      <c r="W1764" s="14"/>
      <c r="X1764" s="14"/>
      <c r="Y1764" s="14"/>
      <c r="Z1764" s="14"/>
      <c r="AA1764" s="14"/>
      <c r="AB1764" s="14"/>
      <c r="AC1764" s="14"/>
      <c r="AD1764" s="14"/>
      <c r="AE1764" s="14"/>
      <c r="AT1764" s="266" t="s">
        <v>178</v>
      </c>
      <c r="AU1764" s="266" t="s">
        <v>85</v>
      </c>
      <c r="AV1764" s="14" t="s">
        <v>85</v>
      </c>
      <c r="AW1764" s="14" t="s">
        <v>32</v>
      </c>
      <c r="AX1764" s="14" t="s">
        <v>76</v>
      </c>
      <c r="AY1764" s="266" t="s">
        <v>168</v>
      </c>
    </row>
    <row r="1765" s="15" customFormat="1">
      <c r="A1765" s="15"/>
      <c r="B1765" s="267"/>
      <c r="C1765" s="268"/>
      <c r="D1765" s="241" t="s">
        <v>178</v>
      </c>
      <c r="E1765" s="269" t="s">
        <v>1</v>
      </c>
      <c r="F1765" s="270" t="s">
        <v>183</v>
      </c>
      <c r="G1765" s="268"/>
      <c r="H1765" s="271">
        <v>53.003</v>
      </c>
      <c r="I1765" s="272"/>
      <c r="J1765" s="268"/>
      <c r="K1765" s="268"/>
      <c r="L1765" s="273"/>
      <c r="M1765" s="274"/>
      <c r="N1765" s="275"/>
      <c r="O1765" s="275"/>
      <c r="P1765" s="275"/>
      <c r="Q1765" s="275"/>
      <c r="R1765" s="275"/>
      <c r="S1765" s="275"/>
      <c r="T1765" s="276"/>
      <c r="U1765" s="15"/>
      <c r="V1765" s="15"/>
      <c r="W1765" s="15"/>
      <c r="X1765" s="15"/>
      <c r="Y1765" s="15"/>
      <c r="Z1765" s="15"/>
      <c r="AA1765" s="15"/>
      <c r="AB1765" s="15"/>
      <c r="AC1765" s="15"/>
      <c r="AD1765" s="15"/>
      <c r="AE1765" s="15"/>
      <c r="AT1765" s="277" t="s">
        <v>178</v>
      </c>
      <c r="AU1765" s="277" t="s">
        <v>85</v>
      </c>
      <c r="AV1765" s="15" t="s">
        <v>174</v>
      </c>
      <c r="AW1765" s="15" t="s">
        <v>32</v>
      </c>
      <c r="AX1765" s="15" t="s">
        <v>83</v>
      </c>
      <c r="AY1765" s="277" t="s">
        <v>168</v>
      </c>
    </row>
    <row r="1766" s="2" customFormat="1" ht="24.15" customHeight="1">
      <c r="A1766" s="39"/>
      <c r="B1766" s="40"/>
      <c r="C1766" s="228" t="s">
        <v>2685</v>
      </c>
      <c r="D1766" s="228" t="s">
        <v>170</v>
      </c>
      <c r="E1766" s="229" t="s">
        <v>2686</v>
      </c>
      <c r="F1766" s="230" t="s">
        <v>2687</v>
      </c>
      <c r="G1766" s="231" t="s">
        <v>114</v>
      </c>
      <c r="H1766" s="232">
        <v>181.11099999999999</v>
      </c>
      <c r="I1766" s="233"/>
      <c r="J1766" s="234">
        <f>ROUND(I1766*H1766,2)</f>
        <v>0</v>
      </c>
      <c r="K1766" s="230" t="s">
        <v>195</v>
      </c>
      <c r="L1766" s="45"/>
      <c r="M1766" s="235" t="s">
        <v>1</v>
      </c>
      <c r="N1766" s="236" t="s">
        <v>41</v>
      </c>
      <c r="O1766" s="92"/>
      <c r="P1766" s="237">
        <f>O1766*H1766</f>
        <v>0</v>
      </c>
      <c r="Q1766" s="237">
        <v>0</v>
      </c>
      <c r="R1766" s="237">
        <f>Q1766*H1766</f>
        <v>0</v>
      </c>
      <c r="S1766" s="237">
        <v>0</v>
      </c>
      <c r="T1766" s="238">
        <f>S1766*H1766</f>
        <v>0</v>
      </c>
      <c r="U1766" s="39"/>
      <c r="V1766" s="39"/>
      <c r="W1766" s="39"/>
      <c r="X1766" s="39"/>
      <c r="Y1766" s="39"/>
      <c r="Z1766" s="39"/>
      <c r="AA1766" s="39"/>
      <c r="AB1766" s="39"/>
      <c r="AC1766" s="39"/>
      <c r="AD1766" s="39"/>
      <c r="AE1766" s="39"/>
      <c r="AR1766" s="239" t="s">
        <v>298</v>
      </c>
      <c r="AT1766" s="239" t="s">
        <v>170</v>
      </c>
      <c r="AU1766" s="239" t="s">
        <v>85</v>
      </c>
      <c r="AY1766" s="18" t="s">
        <v>168</v>
      </c>
      <c r="BE1766" s="240">
        <f>IF(N1766="základní",J1766,0)</f>
        <v>0</v>
      </c>
      <c r="BF1766" s="240">
        <f>IF(N1766="snížená",J1766,0)</f>
        <v>0</v>
      </c>
      <c r="BG1766" s="240">
        <f>IF(N1766="zákl. přenesená",J1766,0)</f>
        <v>0</v>
      </c>
      <c r="BH1766" s="240">
        <f>IF(N1766="sníž. přenesená",J1766,0)</f>
        <v>0</v>
      </c>
      <c r="BI1766" s="240">
        <f>IF(N1766="nulová",J1766,0)</f>
        <v>0</v>
      </c>
      <c r="BJ1766" s="18" t="s">
        <v>83</v>
      </c>
      <c r="BK1766" s="240">
        <f>ROUND(I1766*H1766,2)</f>
        <v>0</v>
      </c>
      <c r="BL1766" s="18" t="s">
        <v>298</v>
      </c>
      <c r="BM1766" s="239" t="s">
        <v>2688</v>
      </c>
    </row>
    <row r="1767" s="2" customFormat="1">
      <c r="A1767" s="39"/>
      <c r="B1767" s="40"/>
      <c r="C1767" s="41"/>
      <c r="D1767" s="241" t="s">
        <v>176</v>
      </c>
      <c r="E1767" s="41"/>
      <c r="F1767" s="242" t="s">
        <v>2689</v>
      </c>
      <c r="G1767" s="41"/>
      <c r="H1767" s="41"/>
      <c r="I1767" s="243"/>
      <c r="J1767" s="41"/>
      <c r="K1767" s="41"/>
      <c r="L1767" s="45"/>
      <c r="M1767" s="244"/>
      <c r="N1767" s="245"/>
      <c r="O1767" s="92"/>
      <c r="P1767" s="92"/>
      <c r="Q1767" s="92"/>
      <c r="R1767" s="92"/>
      <c r="S1767" s="92"/>
      <c r="T1767" s="93"/>
      <c r="U1767" s="39"/>
      <c r="V1767" s="39"/>
      <c r="W1767" s="39"/>
      <c r="X1767" s="39"/>
      <c r="Y1767" s="39"/>
      <c r="Z1767" s="39"/>
      <c r="AA1767" s="39"/>
      <c r="AB1767" s="39"/>
      <c r="AC1767" s="39"/>
      <c r="AD1767" s="39"/>
      <c r="AE1767" s="39"/>
      <c r="AT1767" s="18" t="s">
        <v>176</v>
      </c>
      <c r="AU1767" s="18" t="s">
        <v>85</v>
      </c>
    </row>
    <row r="1768" s="2" customFormat="1" ht="24.15" customHeight="1">
      <c r="A1768" s="39"/>
      <c r="B1768" s="40"/>
      <c r="C1768" s="228" t="s">
        <v>2690</v>
      </c>
      <c r="D1768" s="228" t="s">
        <v>170</v>
      </c>
      <c r="E1768" s="229" t="s">
        <v>2691</v>
      </c>
      <c r="F1768" s="230" t="s">
        <v>2692</v>
      </c>
      <c r="G1768" s="231" t="s">
        <v>114</v>
      </c>
      <c r="H1768" s="232">
        <v>181.11099999999999</v>
      </c>
      <c r="I1768" s="233"/>
      <c r="J1768" s="234">
        <f>ROUND(I1768*H1768,2)</f>
        <v>0</v>
      </c>
      <c r="K1768" s="230" t="s">
        <v>195</v>
      </c>
      <c r="L1768" s="45"/>
      <c r="M1768" s="235" t="s">
        <v>1</v>
      </c>
      <c r="N1768" s="236" t="s">
        <v>41</v>
      </c>
      <c r="O1768" s="92"/>
      <c r="P1768" s="237">
        <f>O1768*H1768</f>
        <v>0</v>
      </c>
      <c r="Q1768" s="237">
        <v>0</v>
      </c>
      <c r="R1768" s="237">
        <f>Q1768*H1768</f>
        <v>0</v>
      </c>
      <c r="S1768" s="237">
        <v>0</v>
      </c>
      <c r="T1768" s="238">
        <f>S1768*H1768</f>
        <v>0</v>
      </c>
      <c r="U1768" s="39"/>
      <c r="V1768" s="39"/>
      <c r="W1768" s="39"/>
      <c r="X1768" s="39"/>
      <c r="Y1768" s="39"/>
      <c r="Z1768" s="39"/>
      <c r="AA1768" s="39"/>
      <c r="AB1768" s="39"/>
      <c r="AC1768" s="39"/>
      <c r="AD1768" s="39"/>
      <c r="AE1768" s="39"/>
      <c r="AR1768" s="239" t="s">
        <v>298</v>
      </c>
      <c r="AT1768" s="239" t="s">
        <v>170</v>
      </c>
      <c r="AU1768" s="239" t="s">
        <v>85</v>
      </c>
      <c r="AY1768" s="18" t="s">
        <v>168</v>
      </c>
      <c r="BE1768" s="240">
        <f>IF(N1768="základní",J1768,0)</f>
        <v>0</v>
      </c>
      <c r="BF1768" s="240">
        <f>IF(N1768="snížená",J1768,0)</f>
        <v>0</v>
      </c>
      <c r="BG1768" s="240">
        <f>IF(N1768="zákl. přenesená",J1768,0)</f>
        <v>0</v>
      </c>
      <c r="BH1768" s="240">
        <f>IF(N1768="sníž. přenesená",J1768,0)</f>
        <v>0</v>
      </c>
      <c r="BI1768" s="240">
        <f>IF(N1768="nulová",J1768,0)</f>
        <v>0</v>
      </c>
      <c r="BJ1768" s="18" t="s">
        <v>83</v>
      </c>
      <c r="BK1768" s="240">
        <f>ROUND(I1768*H1768,2)</f>
        <v>0</v>
      </c>
      <c r="BL1768" s="18" t="s">
        <v>298</v>
      </c>
      <c r="BM1768" s="239" t="s">
        <v>2693</v>
      </c>
    </row>
    <row r="1769" s="2" customFormat="1">
      <c r="A1769" s="39"/>
      <c r="B1769" s="40"/>
      <c r="C1769" s="41"/>
      <c r="D1769" s="241" t="s">
        <v>176</v>
      </c>
      <c r="E1769" s="41"/>
      <c r="F1769" s="242" t="s">
        <v>2694</v>
      </c>
      <c r="G1769" s="41"/>
      <c r="H1769" s="41"/>
      <c r="I1769" s="243"/>
      <c r="J1769" s="41"/>
      <c r="K1769" s="41"/>
      <c r="L1769" s="45"/>
      <c r="M1769" s="244"/>
      <c r="N1769" s="245"/>
      <c r="O1769" s="92"/>
      <c r="P1769" s="92"/>
      <c r="Q1769" s="92"/>
      <c r="R1769" s="92"/>
      <c r="S1769" s="92"/>
      <c r="T1769" s="93"/>
      <c r="U1769" s="39"/>
      <c r="V1769" s="39"/>
      <c r="W1769" s="39"/>
      <c r="X1769" s="39"/>
      <c r="Y1769" s="39"/>
      <c r="Z1769" s="39"/>
      <c r="AA1769" s="39"/>
      <c r="AB1769" s="39"/>
      <c r="AC1769" s="39"/>
      <c r="AD1769" s="39"/>
      <c r="AE1769" s="39"/>
      <c r="AT1769" s="18" t="s">
        <v>176</v>
      </c>
      <c r="AU1769" s="18" t="s">
        <v>85</v>
      </c>
    </row>
    <row r="1770" s="2" customFormat="1" ht="21.75" customHeight="1">
      <c r="A1770" s="39"/>
      <c r="B1770" s="40"/>
      <c r="C1770" s="228" t="s">
        <v>2695</v>
      </c>
      <c r="D1770" s="228" t="s">
        <v>170</v>
      </c>
      <c r="E1770" s="229" t="s">
        <v>2696</v>
      </c>
      <c r="F1770" s="230" t="s">
        <v>2697</v>
      </c>
      <c r="G1770" s="231" t="s">
        <v>272</v>
      </c>
      <c r="H1770" s="232">
        <v>40</v>
      </c>
      <c r="I1770" s="233"/>
      <c r="J1770" s="234">
        <f>ROUND(I1770*H1770,2)</f>
        <v>0</v>
      </c>
      <c r="K1770" s="230" t="s">
        <v>195</v>
      </c>
      <c r="L1770" s="45"/>
      <c r="M1770" s="235" t="s">
        <v>1</v>
      </c>
      <c r="N1770" s="236" t="s">
        <v>41</v>
      </c>
      <c r="O1770" s="92"/>
      <c r="P1770" s="237">
        <f>O1770*H1770</f>
        <v>0</v>
      </c>
      <c r="Q1770" s="237">
        <v>0.00055000000000000003</v>
      </c>
      <c r="R1770" s="237">
        <f>Q1770*H1770</f>
        <v>0.022000000000000002</v>
      </c>
      <c r="S1770" s="237">
        <v>0</v>
      </c>
      <c r="T1770" s="238">
        <f>S1770*H1770</f>
        <v>0</v>
      </c>
      <c r="U1770" s="39"/>
      <c r="V1770" s="39"/>
      <c r="W1770" s="39"/>
      <c r="X1770" s="39"/>
      <c r="Y1770" s="39"/>
      <c r="Z1770" s="39"/>
      <c r="AA1770" s="39"/>
      <c r="AB1770" s="39"/>
      <c r="AC1770" s="39"/>
      <c r="AD1770" s="39"/>
      <c r="AE1770" s="39"/>
      <c r="AR1770" s="239" t="s">
        <v>298</v>
      </c>
      <c r="AT1770" s="239" t="s">
        <v>170</v>
      </c>
      <c r="AU1770" s="239" t="s">
        <v>85</v>
      </c>
      <c r="AY1770" s="18" t="s">
        <v>168</v>
      </c>
      <c r="BE1770" s="240">
        <f>IF(N1770="základní",J1770,0)</f>
        <v>0</v>
      </c>
      <c r="BF1770" s="240">
        <f>IF(N1770="snížená",J1770,0)</f>
        <v>0</v>
      </c>
      <c r="BG1770" s="240">
        <f>IF(N1770="zákl. přenesená",J1770,0)</f>
        <v>0</v>
      </c>
      <c r="BH1770" s="240">
        <f>IF(N1770="sníž. přenesená",J1770,0)</f>
        <v>0</v>
      </c>
      <c r="BI1770" s="240">
        <f>IF(N1770="nulová",J1770,0)</f>
        <v>0</v>
      </c>
      <c r="BJ1770" s="18" t="s">
        <v>83</v>
      </c>
      <c r="BK1770" s="240">
        <f>ROUND(I1770*H1770,2)</f>
        <v>0</v>
      </c>
      <c r="BL1770" s="18" t="s">
        <v>298</v>
      </c>
      <c r="BM1770" s="239" t="s">
        <v>2698</v>
      </c>
    </row>
    <row r="1771" s="2" customFormat="1">
      <c r="A1771" s="39"/>
      <c r="B1771" s="40"/>
      <c r="C1771" s="41"/>
      <c r="D1771" s="241" t="s">
        <v>176</v>
      </c>
      <c r="E1771" s="41"/>
      <c r="F1771" s="242" t="s">
        <v>2699</v>
      </c>
      <c r="G1771" s="41"/>
      <c r="H1771" s="41"/>
      <c r="I1771" s="243"/>
      <c r="J1771" s="41"/>
      <c r="K1771" s="41"/>
      <c r="L1771" s="45"/>
      <c r="M1771" s="244"/>
      <c r="N1771" s="245"/>
      <c r="O1771" s="92"/>
      <c r="P1771" s="92"/>
      <c r="Q1771" s="92"/>
      <c r="R1771" s="92"/>
      <c r="S1771" s="92"/>
      <c r="T1771" s="93"/>
      <c r="U1771" s="39"/>
      <c r="V1771" s="39"/>
      <c r="W1771" s="39"/>
      <c r="X1771" s="39"/>
      <c r="Y1771" s="39"/>
      <c r="Z1771" s="39"/>
      <c r="AA1771" s="39"/>
      <c r="AB1771" s="39"/>
      <c r="AC1771" s="39"/>
      <c r="AD1771" s="39"/>
      <c r="AE1771" s="39"/>
      <c r="AT1771" s="18" t="s">
        <v>176</v>
      </c>
      <c r="AU1771" s="18" t="s">
        <v>85</v>
      </c>
    </row>
    <row r="1772" s="14" customFormat="1">
      <c r="A1772" s="14"/>
      <c r="B1772" s="256"/>
      <c r="C1772" s="257"/>
      <c r="D1772" s="241" t="s">
        <v>178</v>
      </c>
      <c r="E1772" s="258" t="s">
        <v>1</v>
      </c>
      <c r="F1772" s="259" t="s">
        <v>2700</v>
      </c>
      <c r="G1772" s="257"/>
      <c r="H1772" s="260">
        <v>40</v>
      </c>
      <c r="I1772" s="261"/>
      <c r="J1772" s="257"/>
      <c r="K1772" s="257"/>
      <c r="L1772" s="262"/>
      <c r="M1772" s="263"/>
      <c r="N1772" s="264"/>
      <c r="O1772" s="264"/>
      <c r="P1772" s="264"/>
      <c r="Q1772" s="264"/>
      <c r="R1772" s="264"/>
      <c r="S1772" s="264"/>
      <c r="T1772" s="265"/>
      <c r="U1772" s="14"/>
      <c r="V1772" s="14"/>
      <c r="W1772" s="14"/>
      <c r="X1772" s="14"/>
      <c r="Y1772" s="14"/>
      <c r="Z1772" s="14"/>
      <c r="AA1772" s="14"/>
      <c r="AB1772" s="14"/>
      <c r="AC1772" s="14"/>
      <c r="AD1772" s="14"/>
      <c r="AE1772" s="14"/>
      <c r="AT1772" s="266" t="s">
        <v>178</v>
      </c>
      <c r="AU1772" s="266" t="s">
        <v>85</v>
      </c>
      <c r="AV1772" s="14" t="s">
        <v>85</v>
      </c>
      <c r="AW1772" s="14" t="s">
        <v>32</v>
      </c>
      <c r="AX1772" s="14" t="s">
        <v>76</v>
      </c>
      <c r="AY1772" s="266" t="s">
        <v>168</v>
      </c>
    </row>
    <row r="1773" s="15" customFormat="1">
      <c r="A1773" s="15"/>
      <c r="B1773" s="267"/>
      <c r="C1773" s="268"/>
      <c r="D1773" s="241" t="s">
        <v>178</v>
      </c>
      <c r="E1773" s="269" t="s">
        <v>1</v>
      </c>
      <c r="F1773" s="270" t="s">
        <v>183</v>
      </c>
      <c r="G1773" s="268"/>
      <c r="H1773" s="271">
        <v>40</v>
      </c>
      <c r="I1773" s="272"/>
      <c r="J1773" s="268"/>
      <c r="K1773" s="268"/>
      <c r="L1773" s="273"/>
      <c r="M1773" s="274"/>
      <c r="N1773" s="275"/>
      <c r="O1773" s="275"/>
      <c r="P1773" s="275"/>
      <c r="Q1773" s="275"/>
      <c r="R1773" s="275"/>
      <c r="S1773" s="275"/>
      <c r="T1773" s="276"/>
      <c r="U1773" s="15"/>
      <c r="V1773" s="15"/>
      <c r="W1773" s="15"/>
      <c r="X1773" s="15"/>
      <c r="Y1773" s="15"/>
      <c r="Z1773" s="15"/>
      <c r="AA1773" s="15"/>
      <c r="AB1773" s="15"/>
      <c r="AC1773" s="15"/>
      <c r="AD1773" s="15"/>
      <c r="AE1773" s="15"/>
      <c r="AT1773" s="277" t="s">
        <v>178</v>
      </c>
      <c r="AU1773" s="277" t="s">
        <v>85</v>
      </c>
      <c r="AV1773" s="15" t="s">
        <v>174</v>
      </c>
      <c r="AW1773" s="15" t="s">
        <v>32</v>
      </c>
      <c r="AX1773" s="15" t="s">
        <v>83</v>
      </c>
      <c r="AY1773" s="277" t="s">
        <v>168</v>
      </c>
    </row>
    <row r="1774" s="2" customFormat="1" ht="16.5" customHeight="1">
      <c r="A1774" s="39"/>
      <c r="B1774" s="40"/>
      <c r="C1774" s="228" t="s">
        <v>2701</v>
      </c>
      <c r="D1774" s="228" t="s">
        <v>170</v>
      </c>
      <c r="E1774" s="229" t="s">
        <v>2702</v>
      </c>
      <c r="F1774" s="230" t="s">
        <v>2703</v>
      </c>
      <c r="G1774" s="231" t="s">
        <v>272</v>
      </c>
      <c r="H1774" s="232">
        <v>60</v>
      </c>
      <c r="I1774" s="233"/>
      <c r="J1774" s="234">
        <f>ROUND(I1774*H1774,2)</f>
        <v>0</v>
      </c>
      <c r="K1774" s="230" t="s">
        <v>173</v>
      </c>
      <c r="L1774" s="45"/>
      <c r="M1774" s="235" t="s">
        <v>1</v>
      </c>
      <c r="N1774" s="236" t="s">
        <v>41</v>
      </c>
      <c r="O1774" s="92"/>
      <c r="P1774" s="237">
        <f>O1774*H1774</f>
        <v>0</v>
      </c>
      <c r="Q1774" s="237">
        <v>9.0000000000000006E-05</v>
      </c>
      <c r="R1774" s="237">
        <f>Q1774*H1774</f>
        <v>0.0054000000000000003</v>
      </c>
      <c r="S1774" s="237">
        <v>0</v>
      </c>
      <c r="T1774" s="238">
        <f>S1774*H1774</f>
        <v>0</v>
      </c>
      <c r="U1774" s="39"/>
      <c r="V1774" s="39"/>
      <c r="W1774" s="39"/>
      <c r="X1774" s="39"/>
      <c r="Y1774" s="39"/>
      <c r="Z1774" s="39"/>
      <c r="AA1774" s="39"/>
      <c r="AB1774" s="39"/>
      <c r="AC1774" s="39"/>
      <c r="AD1774" s="39"/>
      <c r="AE1774" s="39"/>
      <c r="AR1774" s="239" t="s">
        <v>298</v>
      </c>
      <c r="AT1774" s="239" t="s">
        <v>170</v>
      </c>
      <c r="AU1774" s="239" t="s">
        <v>85</v>
      </c>
      <c r="AY1774" s="18" t="s">
        <v>168</v>
      </c>
      <c r="BE1774" s="240">
        <f>IF(N1774="základní",J1774,0)</f>
        <v>0</v>
      </c>
      <c r="BF1774" s="240">
        <f>IF(N1774="snížená",J1774,0)</f>
        <v>0</v>
      </c>
      <c r="BG1774" s="240">
        <f>IF(N1774="zákl. přenesená",J1774,0)</f>
        <v>0</v>
      </c>
      <c r="BH1774" s="240">
        <f>IF(N1774="sníž. přenesená",J1774,0)</f>
        <v>0</v>
      </c>
      <c r="BI1774" s="240">
        <f>IF(N1774="nulová",J1774,0)</f>
        <v>0</v>
      </c>
      <c r="BJ1774" s="18" t="s">
        <v>83</v>
      </c>
      <c r="BK1774" s="240">
        <f>ROUND(I1774*H1774,2)</f>
        <v>0</v>
      </c>
      <c r="BL1774" s="18" t="s">
        <v>298</v>
      </c>
      <c r="BM1774" s="239" t="s">
        <v>2704</v>
      </c>
    </row>
    <row r="1775" s="2" customFormat="1">
      <c r="A1775" s="39"/>
      <c r="B1775" s="40"/>
      <c r="C1775" s="41"/>
      <c r="D1775" s="241" t="s">
        <v>176</v>
      </c>
      <c r="E1775" s="41"/>
      <c r="F1775" s="242" t="s">
        <v>2705</v>
      </c>
      <c r="G1775" s="41"/>
      <c r="H1775" s="41"/>
      <c r="I1775" s="243"/>
      <c r="J1775" s="41"/>
      <c r="K1775" s="41"/>
      <c r="L1775" s="45"/>
      <c r="M1775" s="244"/>
      <c r="N1775" s="245"/>
      <c r="O1775" s="92"/>
      <c r="P1775" s="92"/>
      <c r="Q1775" s="92"/>
      <c r="R1775" s="92"/>
      <c r="S1775" s="92"/>
      <c r="T1775" s="93"/>
      <c r="U1775" s="39"/>
      <c r="V1775" s="39"/>
      <c r="W1775" s="39"/>
      <c r="X1775" s="39"/>
      <c r="Y1775" s="39"/>
      <c r="Z1775" s="39"/>
      <c r="AA1775" s="39"/>
      <c r="AB1775" s="39"/>
      <c r="AC1775" s="39"/>
      <c r="AD1775" s="39"/>
      <c r="AE1775" s="39"/>
      <c r="AT1775" s="18" t="s">
        <v>176</v>
      </c>
      <c r="AU1775" s="18" t="s">
        <v>85</v>
      </c>
    </row>
    <row r="1776" s="14" customFormat="1">
      <c r="A1776" s="14"/>
      <c r="B1776" s="256"/>
      <c r="C1776" s="257"/>
      <c r="D1776" s="241" t="s">
        <v>178</v>
      </c>
      <c r="E1776" s="258" t="s">
        <v>1</v>
      </c>
      <c r="F1776" s="259" t="s">
        <v>2706</v>
      </c>
      <c r="G1776" s="257"/>
      <c r="H1776" s="260">
        <v>60</v>
      </c>
      <c r="I1776" s="261"/>
      <c r="J1776" s="257"/>
      <c r="K1776" s="257"/>
      <c r="L1776" s="262"/>
      <c r="M1776" s="263"/>
      <c r="N1776" s="264"/>
      <c r="O1776" s="264"/>
      <c r="P1776" s="264"/>
      <c r="Q1776" s="264"/>
      <c r="R1776" s="264"/>
      <c r="S1776" s="264"/>
      <c r="T1776" s="265"/>
      <c r="U1776" s="14"/>
      <c r="V1776" s="14"/>
      <c r="W1776" s="14"/>
      <c r="X1776" s="14"/>
      <c r="Y1776" s="14"/>
      <c r="Z1776" s="14"/>
      <c r="AA1776" s="14"/>
      <c r="AB1776" s="14"/>
      <c r="AC1776" s="14"/>
      <c r="AD1776" s="14"/>
      <c r="AE1776" s="14"/>
      <c r="AT1776" s="266" t="s">
        <v>178</v>
      </c>
      <c r="AU1776" s="266" t="s">
        <v>85</v>
      </c>
      <c r="AV1776" s="14" t="s">
        <v>85</v>
      </c>
      <c r="AW1776" s="14" t="s">
        <v>32</v>
      </c>
      <c r="AX1776" s="14" t="s">
        <v>76</v>
      </c>
      <c r="AY1776" s="266" t="s">
        <v>168</v>
      </c>
    </row>
    <row r="1777" s="15" customFormat="1">
      <c r="A1777" s="15"/>
      <c r="B1777" s="267"/>
      <c r="C1777" s="268"/>
      <c r="D1777" s="241" t="s">
        <v>178</v>
      </c>
      <c r="E1777" s="269" t="s">
        <v>1</v>
      </c>
      <c r="F1777" s="270" t="s">
        <v>183</v>
      </c>
      <c r="G1777" s="268"/>
      <c r="H1777" s="271">
        <v>60</v>
      </c>
      <c r="I1777" s="272"/>
      <c r="J1777" s="268"/>
      <c r="K1777" s="268"/>
      <c r="L1777" s="273"/>
      <c r="M1777" s="274"/>
      <c r="N1777" s="275"/>
      <c r="O1777" s="275"/>
      <c r="P1777" s="275"/>
      <c r="Q1777" s="275"/>
      <c r="R1777" s="275"/>
      <c r="S1777" s="275"/>
      <c r="T1777" s="276"/>
      <c r="U1777" s="15"/>
      <c r="V1777" s="15"/>
      <c r="W1777" s="15"/>
      <c r="X1777" s="15"/>
      <c r="Y1777" s="15"/>
      <c r="Z1777" s="15"/>
      <c r="AA1777" s="15"/>
      <c r="AB1777" s="15"/>
      <c r="AC1777" s="15"/>
      <c r="AD1777" s="15"/>
      <c r="AE1777" s="15"/>
      <c r="AT1777" s="277" t="s">
        <v>178</v>
      </c>
      <c r="AU1777" s="277" t="s">
        <v>85</v>
      </c>
      <c r="AV1777" s="15" t="s">
        <v>174</v>
      </c>
      <c r="AW1777" s="15" t="s">
        <v>32</v>
      </c>
      <c r="AX1777" s="15" t="s">
        <v>83</v>
      </c>
      <c r="AY1777" s="277" t="s">
        <v>168</v>
      </c>
    </row>
    <row r="1778" s="2" customFormat="1" ht="24.15" customHeight="1">
      <c r="A1778" s="39"/>
      <c r="B1778" s="40"/>
      <c r="C1778" s="228" t="s">
        <v>2707</v>
      </c>
      <c r="D1778" s="228" t="s">
        <v>170</v>
      </c>
      <c r="E1778" s="229" t="s">
        <v>2708</v>
      </c>
      <c r="F1778" s="230" t="s">
        <v>2709</v>
      </c>
      <c r="G1778" s="231" t="s">
        <v>1728</v>
      </c>
      <c r="H1778" s="303"/>
      <c r="I1778" s="233"/>
      <c r="J1778" s="234">
        <f>ROUND(I1778*H1778,2)</f>
        <v>0</v>
      </c>
      <c r="K1778" s="230" t="s">
        <v>173</v>
      </c>
      <c r="L1778" s="45"/>
      <c r="M1778" s="235" t="s">
        <v>1</v>
      </c>
      <c r="N1778" s="236" t="s">
        <v>41</v>
      </c>
      <c r="O1778" s="92"/>
      <c r="P1778" s="237">
        <f>O1778*H1778</f>
        <v>0</v>
      </c>
      <c r="Q1778" s="237">
        <v>0</v>
      </c>
      <c r="R1778" s="237">
        <f>Q1778*H1778</f>
        <v>0</v>
      </c>
      <c r="S1778" s="237">
        <v>0</v>
      </c>
      <c r="T1778" s="238">
        <f>S1778*H1778</f>
        <v>0</v>
      </c>
      <c r="U1778" s="39"/>
      <c r="V1778" s="39"/>
      <c r="W1778" s="39"/>
      <c r="X1778" s="39"/>
      <c r="Y1778" s="39"/>
      <c r="Z1778" s="39"/>
      <c r="AA1778" s="39"/>
      <c r="AB1778" s="39"/>
      <c r="AC1778" s="39"/>
      <c r="AD1778" s="39"/>
      <c r="AE1778" s="39"/>
      <c r="AR1778" s="239" t="s">
        <v>298</v>
      </c>
      <c r="AT1778" s="239" t="s">
        <v>170</v>
      </c>
      <c r="AU1778" s="239" t="s">
        <v>85</v>
      </c>
      <c r="AY1778" s="18" t="s">
        <v>168</v>
      </c>
      <c r="BE1778" s="240">
        <f>IF(N1778="základní",J1778,0)</f>
        <v>0</v>
      </c>
      <c r="BF1778" s="240">
        <f>IF(N1778="snížená",J1778,0)</f>
        <v>0</v>
      </c>
      <c r="BG1778" s="240">
        <f>IF(N1778="zákl. přenesená",J1778,0)</f>
        <v>0</v>
      </c>
      <c r="BH1778" s="240">
        <f>IF(N1778="sníž. přenesená",J1778,0)</f>
        <v>0</v>
      </c>
      <c r="BI1778" s="240">
        <f>IF(N1778="nulová",J1778,0)</f>
        <v>0</v>
      </c>
      <c r="BJ1778" s="18" t="s">
        <v>83</v>
      </c>
      <c r="BK1778" s="240">
        <f>ROUND(I1778*H1778,2)</f>
        <v>0</v>
      </c>
      <c r="BL1778" s="18" t="s">
        <v>298</v>
      </c>
      <c r="BM1778" s="239" t="s">
        <v>2710</v>
      </c>
    </row>
    <row r="1779" s="2" customFormat="1">
      <c r="A1779" s="39"/>
      <c r="B1779" s="40"/>
      <c r="C1779" s="41"/>
      <c r="D1779" s="241" t="s">
        <v>176</v>
      </c>
      <c r="E1779" s="41"/>
      <c r="F1779" s="242" t="s">
        <v>2711</v>
      </c>
      <c r="G1779" s="41"/>
      <c r="H1779" s="41"/>
      <c r="I1779" s="243"/>
      <c r="J1779" s="41"/>
      <c r="K1779" s="41"/>
      <c r="L1779" s="45"/>
      <c r="M1779" s="244"/>
      <c r="N1779" s="245"/>
      <c r="O1779" s="92"/>
      <c r="P1779" s="92"/>
      <c r="Q1779" s="92"/>
      <c r="R1779" s="92"/>
      <c r="S1779" s="92"/>
      <c r="T1779" s="93"/>
      <c r="U1779" s="39"/>
      <c r="V1779" s="39"/>
      <c r="W1779" s="39"/>
      <c r="X1779" s="39"/>
      <c r="Y1779" s="39"/>
      <c r="Z1779" s="39"/>
      <c r="AA1779" s="39"/>
      <c r="AB1779" s="39"/>
      <c r="AC1779" s="39"/>
      <c r="AD1779" s="39"/>
      <c r="AE1779" s="39"/>
      <c r="AT1779" s="18" t="s">
        <v>176</v>
      </c>
      <c r="AU1779" s="18" t="s">
        <v>85</v>
      </c>
    </row>
    <row r="1780" s="12" customFormat="1" ht="22.8" customHeight="1">
      <c r="A1780" s="12"/>
      <c r="B1780" s="212"/>
      <c r="C1780" s="213"/>
      <c r="D1780" s="214" t="s">
        <v>75</v>
      </c>
      <c r="E1780" s="226" t="s">
        <v>2712</v>
      </c>
      <c r="F1780" s="226" t="s">
        <v>2713</v>
      </c>
      <c r="G1780" s="213"/>
      <c r="H1780" s="213"/>
      <c r="I1780" s="216"/>
      <c r="J1780" s="227">
        <f>BK1780</f>
        <v>0</v>
      </c>
      <c r="K1780" s="213"/>
      <c r="L1780" s="218"/>
      <c r="M1780" s="219"/>
      <c r="N1780" s="220"/>
      <c r="O1780" s="220"/>
      <c r="P1780" s="221">
        <f>SUM(P1781:P1809)</f>
        <v>0</v>
      </c>
      <c r="Q1780" s="220"/>
      <c r="R1780" s="221">
        <f>SUM(R1781:R1809)</f>
        <v>0.18299600000000002</v>
      </c>
      <c r="S1780" s="220"/>
      <c r="T1780" s="222">
        <f>SUM(T1781:T1809)</f>
        <v>0</v>
      </c>
      <c r="U1780" s="12"/>
      <c r="V1780" s="12"/>
      <c r="W1780" s="12"/>
      <c r="X1780" s="12"/>
      <c r="Y1780" s="12"/>
      <c r="Z1780" s="12"/>
      <c r="AA1780" s="12"/>
      <c r="AB1780" s="12"/>
      <c r="AC1780" s="12"/>
      <c r="AD1780" s="12"/>
      <c r="AE1780" s="12"/>
      <c r="AR1780" s="223" t="s">
        <v>85</v>
      </c>
      <c r="AT1780" s="224" t="s">
        <v>75</v>
      </c>
      <c r="AU1780" s="224" t="s">
        <v>83</v>
      </c>
      <c r="AY1780" s="223" t="s">
        <v>168</v>
      </c>
      <c r="BK1780" s="225">
        <f>SUM(BK1781:BK1809)</f>
        <v>0</v>
      </c>
    </row>
    <row r="1781" s="2" customFormat="1" ht="21.75" customHeight="1">
      <c r="A1781" s="39"/>
      <c r="B1781" s="40"/>
      <c r="C1781" s="228" t="s">
        <v>2714</v>
      </c>
      <c r="D1781" s="228" t="s">
        <v>170</v>
      </c>
      <c r="E1781" s="229" t="s">
        <v>2715</v>
      </c>
      <c r="F1781" s="230" t="s">
        <v>2716</v>
      </c>
      <c r="G1781" s="231" t="s">
        <v>114</v>
      </c>
      <c r="H1781" s="232">
        <v>327.42000000000002</v>
      </c>
      <c r="I1781" s="233"/>
      <c r="J1781" s="234">
        <f>ROUND(I1781*H1781,2)</f>
        <v>0</v>
      </c>
      <c r="K1781" s="230" t="s">
        <v>173</v>
      </c>
      <c r="L1781" s="45"/>
      <c r="M1781" s="235" t="s">
        <v>1</v>
      </c>
      <c r="N1781" s="236" t="s">
        <v>41</v>
      </c>
      <c r="O1781" s="92"/>
      <c r="P1781" s="237">
        <f>O1781*H1781</f>
        <v>0</v>
      </c>
      <c r="Q1781" s="237">
        <v>0</v>
      </c>
      <c r="R1781" s="237">
        <f>Q1781*H1781</f>
        <v>0</v>
      </c>
      <c r="S1781" s="237">
        <v>0</v>
      </c>
      <c r="T1781" s="238">
        <f>S1781*H1781</f>
        <v>0</v>
      </c>
      <c r="U1781" s="39"/>
      <c r="V1781" s="39"/>
      <c r="W1781" s="39"/>
      <c r="X1781" s="39"/>
      <c r="Y1781" s="39"/>
      <c r="Z1781" s="39"/>
      <c r="AA1781" s="39"/>
      <c r="AB1781" s="39"/>
      <c r="AC1781" s="39"/>
      <c r="AD1781" s="39"/>
      <c r="AE1781" s="39"/>
      <c r="AR1781" s="239" t="s">
        <v>298</v>
      </c>
      <c r="AT1781" s="239" t="s">
        <v>170</v>
      </c>
      <c r="AU1781" s="239" t="s">
        <v>85</v>
      </c>
      <c r="AY1781" s="18" t="s">
        <v>168</v>
      </c>
      <c r="BE1781" s="240">
        <f>IF(N1781="základní",J1781,0)</f>
        <v>0</v>
      </c>
      <c r="BF1781" s="240">
        <f>IF(N1781="snížená",J1781,0)</f>
        <v>0</v>
      </c>
      <c r="BG1781" s="240">
        <f>IF(N1781="zákl. přenesená",J1781,0)</f>
        <v>0</v>
      </c>
      <c r="BH1781" s="240">
        <f>IF(N1781="sníž. přenesená",J1781,0)</f>
        <v>0</v>
      </c>
      <c r="BI1781" s="240">
        <f>IF(N1781="nulová",J1781,0)</f>
        <v>0</v>
      </c>
      <c r="BJ1781" s="18" t="s">
        <v>83</v>
      </c>
      <c r="BK1781" s="240">
        <f>ROUND(I1781*H1781,2)</f>
        <v>0</v>
      </c>
      <c r="BL1781" s="18" t="s">
        <v>298</v>
      </c>
      <c r="BM1781" s="239" t="s">
        <v>2717</v>
      </c>
    </row>
    <row r="1782" s="2" customFormat="1">
      <c r="A1782" s="39"/>
      <c r="B1782" s="40"/>
      <c r="C1782" s="41"/>
      <c r="D1782" s="241" t="s">
        <v>176</v>
      </c>
      <c r="E1782" s="41"/>
      <c r="F1782" s="242" t="s">
        <v>2718</v>
      </c>
      <c r="G1782" s="41"/>
      <c r="H1782" s="41"/>
      <c r="I1782" s="243"/>
      <c r="J1782" s="41"/>
      <c r="K1782" s="41"/>
      <c r="L1782" s="45"/>
      <c r="M1782" s="244"/>
      <c r="N1782" s="245"/>
      <c r="O1782" s="92"/>
      <c r="P1782" s="92"/>
      <c r="Q1782" s="92"/>
      <c r="R1782" s="92"/>
      <c r="S1782" s="92"/>
      <c r="T1782" s="93"/>
      <c r="U1782" s="39"/>
      <c r="V1782" s="39"/>
      <c r="W1782" s="39"/>
      <c r="X1782" s="39"/>
      <c r="Y1782" s="39"/>
      <c r="Z1782" s="39"/>
      <c r="AA1782" s="39"/>
      <c r="AB1782" s="39"/>
      <c r="AC1782" s="39"/>
      <c r="AD1782" s="39"/>
      <c r="AE1782" s="39"/>
      <c r="AT1782" s="18" t="s">
        <v>176</v>
      </c>
      <c r="AU1782" s="18" t="s">
        <v>85</v>
      </c>
    </row>
    <row r="1783" s="2" customFormat="1" ht="24.15" customHeight="1">
      <c r="A1783" s="39"/>
      <c r="B1783" s="40"/>
      <c r="C1783" s="228" t="s">
        <v>2719</v>
      </c>
      <c r="D1783" s="228" t="s">
        <v>170</v>
      </c>
      <c r="E1783" s="229" t="s">
        <v>2720</v>
      </c>
      <c r="F1783" s="230" t="s">
        <v>2721</v>
      </c>
      <c r="G1783" s="231" t="s">
        <v>114</v>
      </c>
      <c r="H1783" s="232">
        <v>327.42000000000002</v>
      </c>
      <c r="I1783" s="233"/>
      <c r="J1783" s="234">
        <f>ROUND(I1783*H1783,2)</f>
        <v>0</v>
      </c>
      <c r="K1783" s="230" t="s">
        <v>173</v>
      </c>
      <c r="L1783" s="45"/>
      <c r="M1783" s="235" t="s">
        <v>1</v>
      </c>
      <c r="N1783" s="236" t="s">
        <v>41</v>
      </c>
      <c r="O1783" s="92"/>
      <c r="P1783" s="237">
        <f>O1783*H1783</f>
        <v>0</v>
      </c>
      <c r="Q1783" s="237">
        <v>0.00017000000000000001</v>
      </c>
      <c r="R1783" s="237">
        <f>Q1783*H1783</f>
        <v>0.055661400000000007</v>
      </c>
      <c r="S1783" s="237">
        <v>0</v>
      </c>
      <c r="T1783" s="238">
        <f>S1783*H1783</f>
        <v>0</v>
      </c>
      <c r="U1783" s="39"/>
      <c r="V1783" s="39"/>
      <c r="W1783" s="39"/>
      <c r="X1783" s="39"/>
      <c r="Y1783" s="39"/>
      <c r="Z1783" s="39"/>
      <c r="AA1783" s="39"/>
      <c r="AB1783" s="39"/>
      <c r="AC1783" s="39"/>
      <c r="AD1783" s="39"/>
      <c r="AE1783" s="39"/>
      <c r="AR1783" s="239" t="s">
        <v>298</v>
      </c>
      <c r="AT1783" s="239" t="s">
        <v>170</v>
      </c>
      <c r="AU1783" s="239" t="s">
        <v>85</v>
      </c>
      <c r="AY1783" s="18" t="s">
        <v>168</v>
      </c>
      <c r="BE1783" s="240">
        <f>IF(N1783="základní",J1783,0)</f>
        <v>0</v>
      </c>
      <c r="BF1783" s="240">
        <f>IF(N1783="snížená",J1783,0)</f>
        <v>0</v>
      </c>
      <c r="BG1783" s="240">
        <f>IF(N1783="zákl. přenesená",J1783,0)</f>
        <v>0</v>
      </c>
      <c r="BH1783" s="240">
        <f>IF(N1783="sníž. přenesená",J1783,0)</f>
        <v>0</v>
      </c>
      <c r="BI1783" s="240">
        <f>IF(N1783="nulová",J1783,0)</f>
        <v>0</v>
      </c>
      <c r="BJ1783" s="18" t="s">
        <v>83</v>
      </c>
      <c r="BK1783" s="240">
        <f>ROUND(I1783*H1783,2)</f>
        <v>0</v>
      </c>
      <c r="BL1783" s="18" t="s">
        <v>298</v>
      </c>
      <c r="BM1783" s="239" t="s">
        <v>2722</v>
      </c>
    </row>
    <row r="1784" s="2" customFormat="1">
      <c r="A1784" s="39"/>
      <c r="B1784" s="40"/>
      <c r="C1784" s="41"/>
      <c r="D1784" s="241" t="s">
        <v>176</v>
      </c>
      <c r="E1784" s="41"/>
      <c r="F1784" s="242" t="s">
        <v>2723</v>
      </c>
      <c r="G1784" s="41"/>
      <c r="H1784" s="41"/>
      <c r="I1784" s="243"/>
      <c r="J1784" s="41"/>
      <c r="K1784" s="41"/>
      <c r="L1784" s="45"/>
      <c r="M1784" s="244"/>
      <c r="N1784" s="245"/>
      <c r="O1784" s="92"/>
      <c r="P1784" s="92"/>
      <c r="Q1784" s="92"/>
      <c r="R1784" s="92"/>
      <c r="S1784" s="92"/>
      <c r="T1784" s="93"/>
      <c r="U1784" s="39"/>
      <c r="V1784" s="39"/>
      <c r="W1784" s="39"/>
      <c r="X1784" s="39"/>
      <c r="Y1784" s="39"/>
      <c r="Z1784" s="39"/>
      <c r="AA1784" s="39"/>
      <c r="AB1784" s="39"/>
      <c r="AC1784" s="39"/>
      <c r="AD1784" s="39"/>
      <c r="AE1784" s="39"/>
      <c r="AT1784" s="18" t="s">
        <v>176</v>
      </c>
      <c r="AU1784" s="18" t="s">
        <v>85</v>
      </c>
    </row>
    <row r="1785" s="14" customFormat="1">
      <c r="A1785" s="14"/>
      <c r="B1785" s="256"/>
      <c r="C1785" s="257"/>
      <c r="D1785" s="241" t="s">
        <v>178</v>
      </c>
      <c r="E1785" s="258" t="s">
        <v>1</v>
      </c>
      <c r="F1785" s="259" t="s">
        <v>574</v>
      </c>
      <c r="G1785" s="257"/>
      <c r="H1785" s="260">
        <v>36</v>
      </c>
      <c r="I1785" s="261"/>
      <c r="J1785" s="257"/>
      <c r="K1785" s="257"/>
      <c r="L1785" s="262"/>
      <c r="M1785" s="263"/>
      <c r="N1785" s="264"/>
      <c r="O1785" s="264"/>
      <c r="P1785" s="264"/>
      <c r="Q1785" s="264"/>
      <c r="R1785" s="264"/>
      <c r="S1785" s="264"/>
      <c r="T1785" s="265"/>
      <c r="U1785" s="14"/>
      <c r="V1785" s="14"/>
      <c r="W1785" s="14"/>
      <c r="X1785" s="14"/>
      <c r="Y1785" s="14"/>
      <c r="Z1785" s="14"/>
      <c r="AA1785" s="14"/>
      <c r="AB1785" s="14"/>
      <c r="AC1785" s="14"/>
      <c r="AD1785" s="14"/>
      <c r="AE1785" s="14"/>
      <c r="AT1785" s="266" t="s">
        <v>178</v>
      </c>
      <c r="AU1785" s="266" t="s">
        <v>85</v>
      </c>
      <c r="AV1785" s="14" t="s">
        <v>85</v>
      </c>
      <c r="AW1785" s="14" t="s">
        <v>32</v>
      </c>
      <c r="AX1785" s="14" t="s">
        <v>76</v>
      </c>
      <c r="AY1785" s="266" t="s">
        <v>168</v>
      </c>
    </row>
    <row r="1786" s="14" customFormat="1">
      <c r="A1786" s="14"/>
      <c r="B1786" s="256"/>
      <c r="C1786" s="257"/>
      <c r="D1786" s="241" t="s">
        <v>178</v>
      </c>
      <c r="E1786" s="258" t="s">
        <v>1</v>
      </c>
      <c r="F1786" s="259" t="s">
        <v>575</v>
      </c>
      <c r="G1786" s="257"/>
      <c r="H1786" s="260">
        <v>35.149999999999999</v>
      </c>
      <c r="I1786" s="261"/>
      <c r="J1786" s="257"/>
      <c r="K1786" s="257"/>
      <c r="L1786" s="262"/>
      <c r="M1786" s="263"/>
      <c r="N1786" s="264"/>
      <c r="O1786" s="264"/>
      <c r="P1786" s="264"/>
      <c r="Q1786" s="264"/>
      <c r="R1786" s="264"/>
      <c r="S1786" s="264"/>
      <c r="T1786" s="265"/>
      <c r="U1786" s="14"/>
      <c r="V1786" s="14"/>
      <c r="W1786" s="14"/>
      <c r="X1786" s="14"/>
      <c r="Y1786" s="14"/>
      <c r="Z1786" s="14"/>
      <c r="AA1786" s="14"/>
      <c r="AB1786" s="14"/>
      <c r="AC1786" s="14"/>
      <c r="AD1786" s="14"/>
      <c r="AE1786" s="14"/>
      <c r="AT1786" s="266" t="s">
        <v>178</v>
      </c>
      <c r="AU1786" s="266" t="s">
        <v>85</v>
      </c>
      <c r="AV1786" s="14" t="s">
        <v>85</v>
      </c>
      <c r="AW1786" s="14" t="s">
        <v>32</v>
      </c>
      <c r="AX1786" s="14" t="s">
        <v>76</v>
      </c>
      <c r="AY1786" s="266" t="s">
        <v>168</v>
      </c>
    </row>
    <row r="1787" s="14" customFormat="1">
      <c r="A1787" s="14"/>
      <c r="B1787" s="256"/>
      <c r="C1787" s="257"/>
      <c r="D1787" s="241" t="s">
        <v>178</v>
      </c>
      <c r="E1787" s="258" t="s">
        <v>1</v>
      </c>
      <c r="F1787" s="259" t="s">
        <v>577</v>
      </c>
      <c r="G1787" s="257"/>
      <c r="H1787" s="260">
        <v>36.82</v>
      </c>
      <c r="I1787" s="261"/>
      <c r="J1787" s="257"/>
      <c r="K1787" s="257"/>
      <c r="L1787" s="262"/>
      <c r="M1787" s="263"/>
      <c r="N1787" s="264"/>
      <c r="O1787" s="264"/>
      <c r="P1787" s="264"/>
      <c r="Q1787" s="264"/>
      <c r="R1787" s="264"/>
      <c r="S1787" s="264"/>
      <c r="T1787" s="265"/>
      <c r="U1787" s="14"/>
      <c r="V1787" s="14"/>
      <c r="W1787" s="14"/>
      <c r="X1787" s="14"/>
      <c r="Y1787" s="14"/>
      <c r="Z1787" s="14"/>
      <c r="AA1787" s="14"/>
      <c r="AB1787" s="14"/>
      <c r="AC1787" s="14"/>
      <c r="AD1787" s="14"/>
      <c r="AE1787" s="14"/>
      <c r="AT1787" s="266" t="s">
        <v>178</v>
      </c>
      <c r="AU1787" s="266" t="s">
        <v>85</v>
      </c>
      <c r="AV1787" s="14" t="s">
        <v>85</v>
      </c>
      <c r="AW1787" s="14" t="s">
        <v>32</v>
      </c>
      <c r="AX1787" s="14" t="s">
        <v>76</v>
      </c>
      <c r="AY1787" s="266" t="s">
        <v>168</v>
      </c>
    </row>
    <row r="1788" s="14" customFormat="1">
      <c r="A1788" s="14"/>
      <c r="B1788" s="256"/>
      <c r="C1788" s="257"/>
      <c r="D1788" s="241" t="s">
        <v>178</v>
      </c>
      <c r="E1788" s="258" t="s">
        <v>1</v>
      </c>
      <c r="F1788" s="259" t="s">
        <v>578</v>
      </c>
      <c r="G1788" s="257"/>
      <c r="H1788" s="260">
        <v>150.31999999999999</v>
      </c>
      <c r="I1788" s="261"/>
      <c r="J1788" s="257"/>
      <c r="K1788" s="257"/>
      <c r="L1788" s="262"/>
      <c r="M1788" s="263"/>
      <c r="N1788" s="264"/>
      <c r="O1788" s="264"/>
      <c r="P1788" s="264"/>
      <c r="Q1788" s="264"/>
      <c r="R1788" s="264"/>
      <c r="S1788" s="264"/>
      <c r="T1788" s="265"/>
      <c r="U1788" s="14"/>
      <c r="V1788" s="14"/>
      <c r="W1788" s="14"/>
      <c r="X1788" s="14"/>
      <c r="Y1788" s="14"/>
      <c r="Z1788" s="14"/>
      <c r="AA1788" s="14"/>
      <c r="AB1788" s="14"/>
      <c r="AC1788" s="14"/>
      <c r="AD1788" s="14"/>
      <c r="AE1788" s="14"/>
      <c r="AT1788" s="266" t="s">
        <v>178</v>
      </c>
      <c r="AU1788" s="266" t="s">
        <v>85</v>
      </c>
      <c r="AV1788" s="14" t="s">
        <v>85</v>
      </c>
      <c r="AW1788" s="14" t="s">
        <v>32</v>
      </c>
      <c r="AX1788" s="14" t="s">
        <v>76</v>
      </c>
      <c r="AY1788" s="266" t="s">
        <v>168</v>
      </c>
    </row>
    <row r="1789" s="14" customFormat="1">
      <c r="A1789" s="14"/>
      <c r="B1789" s="256"/>
      <c r="C1789" s="257"/>
      <c r="D1789" s="241" t="s">
        <v>178</v>
      </c>
      <c r="E1789" s="258" t="s">
        <v>1</v>
      </c>
      <c r="F1789" s="259" t="s">
        <v>579</v>
      </c>
      <c r="G1789" s="257"/>
      <c r="H1789" s="260">
        <v>53.780000000000001</v>
      </c>
      <c r="I1789" s="261"/>
      <c r="J1789" s="257"/>
      <c r="K1789" s="257"/>
      <c r="L1789" s="262"/>
      <c r="M1789" s="263"/>
      <c r="N1789" s="264"/>
      <c r="O1789" s="264"/>
      <c r="P1789" s="264"/>
      <c r="Q1789" s="264"/>
      <c r="R1789" s="264"/>
      <c r="S1789" s="264"/>
      <c r="T1789" s="265"/>
      <c r="U1789" s="14"/>
      <c r="V1789" s="14"/>
      <c r="W1789" s="14"/>
      <c r="X1789" s="14"/>
      <c r="Y1789" s="14"/>
      <c r="Z1789" s="14"/>
      <c r="AA1789" s="14"/>
      <c r="AB1789" s="14"/>
      <c r="AC1789" s="14"/>
      <c r="AD1789" s="14"/>
      <c r="AE1789" s="14"/>
      <c r="AT1789" s="266" t="s">
        <v>178</v>
      </c>
      <c r="AU1789" s="266" t="s">
        <v>85</v>
      </c>
      <c r="AV1789" s="14" t="s">
        <v>85</v>
      </c>
      <c r="AW1789" s="14" t="s">
        <v>32</v>
      </c>
      <c r="AX1789" s="14" t="s">
        <v>76</v>
      </c>
      <c r="AY1789" s="266" t="s">
        <v>168</v>
      </c>
    </row>
    <row r="1790" s="14" customFormat="1">
      <c r="A1790" s="14"/>
      <c r="B1790" s="256"/>
      <c r="C1790" s="257"/>
      <c r="D1790" s="241" t="s">
        <v>178</v>
      </c>
      <c r="E1790" s="258" t="s">
        <v>1</v>
      </c>
      <c r="F1790" s="259" t="s">
        <v>580</v>
      </c>
      <c r="G1790" s="257"/>
      <c r="H1790" s="260">
        <v>15.35</v>
      </c>
      <c r="I1790" s="261"/>
      <c r="J1790" s="257"/>
      <c r="K1790" s="257"/>
      <c r="L1790" s="262"/>
      <c r="M1790" s="263"/>
      <c r="N1790" s="264"/>
      <c r="O1790" s="264"/>
      <c r="P1790" s="264"/>
      <c r="Q1790" s="264"/>
      <c r="R1790" s="264"/>
      <c r="S1790" s="264"/>
      <c r="T1790" s="265"/>
      <c r="U1790" s="14"/>
      <c r="V1790" s="14"/>
      <c r="W1790" s="14"/>
      <c r="X1790" s="14"/>
      <c r="Y1790" s="14"/>
      <c r="Z1790" s="14"/>
      <c r="AA1790" s="14"/>
      <c r="AB1790" s="14"/>
      <c r="AC1790" s="14"/>
      <c r="AD1790" s="14"/>
      <c r="AE1790" s="14"/>
      <c r="AT1790" s="266" t="s">
        <v>178</v>
      </c>
      <c r="AU1790" s="266" t="s">
        <v>85</v>
      </c>
      <c r="AV1790" s="14" t="s">
        <v>85</v>
      </c>
      <c r="AW1790" s="14" t="s">
        <v>32</v>
      </c>
      <c r="AX1790" s="14" t="s">
        <v>76</v>
      </c>
      <c r="AY1790" s="266" t="s">
        <v>168</v>
      </c>
    </row>
    <row r="1791" s="15" customFormat="1">
      <c r="A1791" s="15"/>
      <c r="B1791" s="267"/>
      <c r="C1791" s="268"/>
      <c r="D1791" s="241" t="s">
        <v>178</v>
      </c>
      <c r="E1791" s="269" t="s">
        <v>1</v>
      </c>
      <c r="F1791" s="270" t="s">
        <v>183</v>
      </c>
      <c r="G1791" s="268"/>
      <c r="H1791" s="271">
        <v>327.42000000000002</v>
      </c>
      <c r="I1791" s="272"/>
      <c r="J1791" s="268"/>
      <c r="K1791" s="268"/>
      <c r="L1791" s="273"/>
      <c r="M1791" s="274"/>
      <c r="N1791" s="275"/>
      <c r="O1791" s="275"/>
      <c r="P1791" s="275"/>
      <c r="Q1791" s="275"/>
      <c r="R1791" s="275"/>
      <c r="S1791" s="275"/>
      <c r="T1791" s="276"/>
      <c r="U1791" s="15"/>
      <c r="V1791" s="15"/>
      <c r="W1791" s="15"/>
      <c r="X1791" s="15"/>
      <c r="Y1791" s="15"/>
      <c r="Z1791" s="15"/>
      <c r="AA1791" s="15"/>
      <c r="AB1791" s="15"/>
      <c r="AC1791" s="15"/>
      <c r="AD1791" s="15"/>
      <c r="AE1791" s="15"/>
      <c r="AT1791" s="277" t="s">
        <v>178</v>
      </c>
      <c r="AU1791" s="277" t="s">
        <v>85</v>
      </c>
      <c r="AV1791" s="15" t="s">
        <v>174</v>
      </c>
      <c r="AW1791" s="15" t="s">
        <v>32</v>
      </c>
      <c r="AX1791" s="15" t="s">
        <v>83</v>
      </c>
      <c r="AY1791" s="277" t="s">
        <v>168</v>
      </c>
    </row>
    <row r="1792" s="2" customFormat="1" ht="21.75" customHeight="1">
      <c r="A1792" s="39"/>
      <c r="B1792" s="40"/>
      <c r="C1792" s="228" t="s">
        <v>2724</v>
      </c>
      <c r="D1792" s="228" t="s">
        <v>170</v>
      </c>
      <c r="E1792" s="229" t="s">
        <v>2725</v>
      </c>
      <c r="F1792" s="230" t="s">
        <v>2726</v>
      </c>
      <c r="G1792" s="231" t="s">
        <v>114</v>
      </c>
      <c r="H1792" s="232">
        <v>327.42000000000002</v>
      </c>
      <c r="I1792" s="233"/>
      <c r="J1792" s="234">
        <f>ROUND(I1792*H1792,2)</f>
        <v>0</v>
      </c>
      <c r="K1792" s="230" t="s">
        <v>173</v>
      </c>
      <c r="L1792" s="45"/>
      <c r="M1792" s="235" t="s">
        <v>1</v>
      </c>
      <c r="N1792" s="236" t="s">
        <v>41</v>
      </c>
      <c r="O1792" s="92"/>
      <c r="P1792" s="237">
        <f>O1792*H1792</f>
        <v>0</v>
      </c>
      <c r="Q1792" s="237">
        <v>0.00038000000000000002</v>
      </c>
      <c r="R1792" s="237">
        <f>Q1792*H1792</f>
        <v>0.12441960000000002</v>
      </c>
      <c r="S1792" s="237">
        <v>0</v>
      </c>
      <c r="T1792" s="238">
        <f>S1792*H1792</f>
        <v>0</v>
      </c>
      <c r="U1792" s="39"/>
      <c r="V1792" s="39"/>
      <c r="W1792" s="39"/>
      <c r="X1792" s="39"/>
      <c r="Y1792" s="39"/>
      <c r="Z1792" s="39"/>
      <c r="AA1792" s="39"/>
      <c r="AB1792" s="39"/>
      <c r="AC1792" s="39"/>
      <c r="AD1792" s="39"/>
      <c r="AE1792" s="39"/>
      <c r="AR1792" s="239" t="s">
        <v>298</v>
      </c>
      <c r="AT1792" s="239" t="s">
        <v>170</v>
      </c>
      <c r="AU1792" s="239" t="s">
        <v>85</v>
      </c>
      <c r="AY1792" s="18" t="s">
        <v>168</v>
      </c>
      <c r="BE1792" s="240">
        <f>IF(N1792="základní",J1792,0)</f>
        <v>0</v>
      </c>
      <c r="BF1792" s="240">
        <f>IF(N1792="snížená",J1792,0)</f>
        <v>0</v>
      </c>
      <c r="BG1792" s="240">
        <f>IF(N1792="zákl. přenesená",J1792,0)</f>
        <v>0</v>
      </c>
      <c r="BH1792" s="240">
        <f>IF(N1792="sníž. přenesená",J1792,0)</f>
        <v>0</v>
      </c>
      <c r="BI1792" s="240">
        <f>IF(N1792="nulová",J1792,0)</f>
        <v>0</v>
      </c>
      <c r="BJ1792" s="18" t="s">
        <v>83</v>
      </c>
      <c r="BK1792" s="240">
        <f>ROUND(I1792*H1792,2)</f>
        <v>0</v>
      </c>
      <c r="BL1792" s="18" t="s">
        <v>298</v>
      </c>
      <c r="BM1792" s="239" t="s">
        <v>2727</v>
      </c>
    </row>
    <row r="1793" s="2" customFormat="1">
      <c r="A1793" s="39"/>
      <c r="B1793" s="40"/>
      <c r="C1793" s="41"/>
      <c r="D1793" s="241" t="s">
        <v>176</v>
      </c>
      <c r="E1793" s="41"/>
      <c r="F1793" s="242" t="s">
        <v>2728</v>
      </c>
      <c r="G1793" s="41"/>
      <c r="H1793" s="41"/>
      <c r="I1793" s="243"/>
      <c r="J1793" s="41"/>
      <c r="K1793" s="41"/>
      <c r="L1793" s="45"/>
      <c r="M1793" s="244"/>
      <c r="N1793" s="245"/>
      <c r="O1793" s="92"/>
      <c r="P1793" s="92"/>
      <c r="Q1793" s="92"/>
      <c r="R1793" s="92"/>
      <c r="S1793" s="92"/>
      <c r="T1793" s="93"/>
      <c r="U1793" s="39"/>
      <c r="V1793" s="39"/>
      <c r="W1793" s="39"/>
      <c r="X1793" s="39"/>
      <c r="Y1793" s="39"/>
      <c r="Z1793" s="39"/>
      <c r="AA1793" s="39"/>
      <c r="AB1793" s="39"/>
      <c r="AC1793" s="39"/>
      <c r="AD1793" s="39"/>
      <c r="AE1793" s="39"/>
      <c r="AT1793" s="18" t="s">
        <v>176</v>
      </c>
      <c r="AU1793" s="18" t="s">
        <v>85</v>
      </c>
    </row>
    <row r="1794" s="14" customFormat="1">
      <c r="A1794" s="14"/>
      <c r="B1794" s="256"/>
      <c r="C1794" s="257"/>
      <c r="D1794" s="241" t="s">
        <v>178</v>
      </c>
      <c r="E1794" s="258" t="s">
        <v>1</v>
      </c>
      <c r="F1794" s="259" t="s">
        <v>574</v>
      </c>
      <c r="G1794" s="257"/>
      <c r="H1794" s="260">
        <v>36</v>
      </c>
      <c r="I1794" s="261"/>
      <c r="J1794" s="257"/>
      <c r="K1794" s="257"/>
      <c r="L1794" s="262"/>
      <c r="M1794" s="263"/>
      <c r="N1794" s="264"/>
      <c r="O1794" s="264"/>
      <c r="P1794" s="264"/>
      <c r="Q1794" s="264"/>
      <c r="R1794" s="264"/>
      <c r="S1794" s="264"/>
      <c r="T1794" s="265"/>
      <c r="U1794" s="14"/>
      <c r="V1794" s="14"/>
      <c r="W1794" s="14"/>
      <c r="X1794" s="14"/>
      <c r="Y1794" s="14"/>
      <c r="Z1794" s="14"/>
      <c r="AA1794" s="14"/>
      <c r="AB1794" s="14"/>
      <c r="AC1794" s="14"/>
      <c r="AD1794" s="14"/>
      <c r="AE1794" s="14"/>
      <c r="AT1794" s="266" t="s">
        <v>178</v>
      </c>
      <c r="AU1794" s="266" t="s">
        <v>85</v>
      </c>
      <c r="AV1794" s="14" t="s">
        <v>85</v>
      </c>
      <c r="AW1794" s="14" t="s">
        <v>32</v>
      </c>
      <c r="AX1794" s="14" t="s">
        <v>76</v>
      </c>
      <c r="AY1794" s="266" t="s">
        <v>168</v>
      </c>
    </row>
    <row r="1795" s="14" customFormat="1">
      <c r="A1795" s="14"/>
      <c r="B1795" s="256"/>
      <c r="C1795" s="257"/>
      <c r="D1795" s="241" t="s">
        <v>178</v>
      </c>
      <c r="E1795" s="258" t="s">
        <v>1</v>
      </c>
      <c r="F1795" s="259" t="s">
        <v>575</v>
      </c>
      <c r="G1795" s="257"/>
      <c r="H1795" s="260">
        <v>35.149999999999999</v>
      </c>
      <c r="I1795" s="261"/>
      <c r="J1795" s="257"/>
      <c r="K1795" s="257"/>
      <c r="L1795" s="262"/>
      <c r="M1795" s="263"/>
      <c r="N1795" s="264"/>
      <c r="O1795" s="264"/>
      <c r="P1795" s="264"/>
      <c r="Q1795" s="264"/>
      <c r="R1795" s="264"/>
      <c r="S1795" s="264"/>
      <c r="T1795" s="265"/>
      <c r="U1795" s="14"/>
      <c r="V1795" s="14"/>
      <c r="W1795" s="14"/>
      <c r="X1795" s="14"/>
      <c r="Y1795" s="14"/>
      <c r="Z1795" s="14"/>
      <c r="AA1795" s="14"/>
      <c r="AB1795" s="14"/>
      <c r="AC1795" s="14"/>
      <c r="AD1795" s="14"/>
      <c r="AE1795" s="14"/>
      <c r="AT1795" s="266" t="s">
        <v>178</v>
      </c>
      <c r="AU1795" s="266" t="s">
        <v>85</v>
      </c>
      <c r="AV1795" s="14" t="s">
        <v>85</v>
      </c>
      <c r="AW1795" s="14" t="s">
        <v>32</v>
      </c>
      <c r="AX1795" s="14" t="s">
        <v>76</v>
      </c>
      <c r="AY1795" s="266" t="s">
        <v>168</v>
      </c>
    </row>
    <row r="1796" s="14" customFormat="1">
      <c r="A1796" s="14"/>
      <c r="B1796" s="256"/>
      <c r="C1796" s="257"/>
      <c r="D1796" s="241" t="s">
        <v>178</v>
      </c>
      <c r="E1796" s="258" t="s">
        <v>1</v>
      </c>
      <c r="F1796" s="259" t="s">
        <v>577</v>
      </c>
      <c r="G1796" s="257"/>
      <c r="H1796" s="260">
        <v>36.82</v>
      </c>
      <c r="I1796" s="261"/>
      <c r="J1796" s="257"/>
      <c r="K1796" s="257"/>
      <c r="L1796" s="262"/>
      <c r="M1796" s="263"/>
      <c r="N1796" s="264"/>
      <c r="O1796" s="264"/>
      <c r="P1796" s="264"/>
      <c r="Q1796" s="264"/>
      <c r="R1796" s="264"/>
      <c r="S1796" s="264"/>
      <c r="T1796" s="265"/>
      <c r="U1796" s="14"/>
      <c r="V1796" s="14"/>
      <c r="W1796" s="14"/>
      <c r="X1796" s="14"/>
      <c r="Y1796" s="14"/>
      <c r="Z1796" s="14"/>
      <c r="AA1796" s="14"/>
      <c r="AB1796" s="14"/>
      <c r="AC1796" s="14"/>
      <c r="AD1796" s="14"/>
      <c r="AE1796" s="14"/>
      <c r="AT1796" s="266" t="s">
        <v>178</v>
      </c>
      <c r="AU1796" s="266" t="s">
        <v>85</v>
      </c>
      <c r="AV1796" s="14" t="s">
        <v>85</v>
      </c>
      <c r="AW1796" s="14" t="s">
        <v>32</v>
      </c>
      <c r="AX1796" s="14" t="s">
        <v>76</v>
      </c>
      <c r="AY1796" s="266" t="s">
        <v>168</v>
      </c>
    </row>
    <row r="1797" s="14" customFormat="1">
      <c r="A1797" s="14"/>
      <c r="B1797" s="256"/>
      <c r="C1797" s="257"/>
      <c r="D1797" s="241" t="s">
        <v>178</v>
      </c>
      <c r="E1797" s="258" t="s">
        <v>1</v>
      </c>
      <c r="F1797" s="259" t="s">
        <v>578</v>
      </c>
      <c r="G1797" s="257"/>
      <c r="H1797" s="260">
        <v>150.31999999999999</v>
      </c>
      <c r="I1797" s="261"/>
      <c r="J1797" s="257"/>
      <c r="K1797" s="257"/>
      <c r="L1797" s="262"/>
      <c r="M1797" s="263"/>
      <c r="N1797" s="264"/>
      <c r="O1797" s="264"/>
      <c r="P1797" s="264"/>
      <c r="Q1797" s="264"/>
      <c r="R1797" s="264"/>
      <c r="S1797" s="264"/>
      <c r="T1797" s="265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T1797" s="266" t="s">
        <v>178</v>
      </c>
      <c r="AU1797" s="266" t="s">
        <v>85</v>
      </c>
      <c r="AV1797" s="14" t="s">
        <v>85</v>
      </c>
      <c r="AW1797" s="14" t="s">
        <v>32</v>
      </c>
      <c r="AX1797" s="14" t="s">
        <v>76</v>
      </c>
      <c r="AY1797" s="266" t="s">
        <v>168</v>
      </c>
    </row>
    <row r="1798" s="14" customFormat="1">
      <c r="A1798" s="14"/>
      <c r="B1798" s="256"/>
      <c r="C1798" s="257"/>
      <c r="D1798" s="241" t="s">
        <v>178</v>
      </c>
      <c r="E1798" s="258" t="s">
        <v>1</v>
      </c>
      <c r="F1798" s="259" t="s">
        <v>579</v>
      </c>
      <c r="G1798" s="257"/>
      <c r="H1798" s="260">
        <v>53.780000000000001</v>
      </c>
      <c r="I1798" s="261"/>
      <c r="J1798" s="257"/>
      <c r="K1798" s="257"/>
      <c r="L1798" s="262"/>
      <c r="M1798" s="263"/>
      <c r="N1798" s="264"/>
      <c r="O1798" s="264"/>
      <c r="P1798" s="264"/>
      <c r="Q1798" s="264"/>
      <c r="R1798" s="264"/>
      <c r="S1798" s="264"/>
      <c r="T1798" s="265"/>
      <c r="U1798" s="14"/>
      <c r="V1798" s="14"/>
      <c r="W1798" s="14"/>
      <c r="X1798" s="14"/>
      <c r="Y1798" s="14"/>
      <c r="Z1798" s="14"/>
      <c r="AA1798" s="14"/>
      <c r="AB1798" s="14"/>
      <c r="AC1798" s="14"/>
      <c r="AD1798" s="14"/>
      <c r="AE1798" s="14"/>
      <c r="AT1798" s="266" t="s">
        <v>178</v>
      </c>
      <c r="AU1798" s="266" t="s">
        <v>85</v>
      </c>
      <c r="AV1798" s="14" t="s">
        <v>85</v>
      </c>
      <c r="AW1798" s="14" t="s">
        <v>32</v>
      </c>
      <c r="AX1798" s="14" t="s">
        <v>76</v>
      </c>
      <c r="AY1798" s="266" t="s">
        <v>168</v>
      </c>
    </row>
    <row r="1799" s="14" customFormat="1">
      <c r="A1799" s="14"/>
      <c r="B1799" s="256"/>
      <c r="C1799" s="257"/>
      <c r="D1799" s="241" t="s">
        <v>178</v>
      </c>
      <c r="E1799" s="258" t="s">
        <v>1</v>
      </c>
      <c r="F1799" s="259" t="s">
        <v>580</v>
      </c>
      <c r="G1799" s="257"/>
      <c r="H1799" s="260">
        <v>15.35</v>
      </c>
      <c r="I1799" s="261"/>
      <c r="J1799" s="257"/>
      <c r="K1799" s="257"/>
      <c r="L1799" s="262"/>
      <c r="M1799" s="263"/>
      <c r="N1799" s="264"/>
      <c r="O1799" s="264"/>
      <c r="P1799" s="264"/>
      <c r="Q1799" s="264"/>
      <c r="R1799" s="264"/>
      <c r="S1799" s="264"/>
      <c r="T1799" s="265"/>
      <c r="U1799" s="14"/>
      <c r="V1799" s="14"/>
      <c r="W1799" s="14"/>
      <c r="X1799" s="14"/>
      <c r="Y1799" s="14"/>
      <c r="Z1799" s="14"/>
      <c r="AA1799" s="14"/>
      <c r="AB1799" s="14"/>
      <c r="AC1799" s="14"/>
      <c r="AD1799" s="14"/>
      <c r="AE1799" s="14"/>
      <c r="AT1799" s="266" t="s">
        <v>178</v>
      </c>
      <c r="AU1799" s="266" t="s">
        <v>85</v>
      </c>
      <c r="AV1799" s="14" t="s">
        <v>85</v>
      </c>
      <c r="AW1799" s="14" t="s">
        <v>32</v>
      </c>
      <c r="AX1799" s="14" t="s">
        <v>76</v>
      </c>
      <c r="AY1799" s="266" t="s">
        <v>168</v>
      </c>
    </row>
    <row r="1800" s="15" customFormat="1">
      <c r="A1800" s="15"/>
      <c r="B1800" s="267"/>
      <c r="C1800" s="268"/>
      <c r="D1800" s="241" t="s">
        <v>178</v>
      </c>
      <c r="E1800" s="269" t="s">
        <v>1</v>
      </c>
      <c r="F1800" s="270" t="s">
        <v>183</v>
      </c>
      <c r="G1800" s="268"/>
      <c r="H1800" s="271">
        <v>327.42000000000002</v>
      </c>
      <c r="I1800" s="272"/>
      <c r="J1800" s="268"/>
      <c r="K1800" s="268"/>
      <c r="L1800" s="273"/>
      <c r="M1800" s="274"/>
      <c r="N1800" s="275"/>
      <c r="O1800" s="275"/>
      <c r="P1800" s="275"/>
      <c r="Q1800" s="275"/>
      <c r="R1800" s="275"/>
      <c r="S1800" s="275"/>
      <c r="T1800" s="276"/>
      <c r="U1800" s="15"/>
      <c r="V1800" s="15"/>
      <c r="W1800" s="15"/>
      <c r="X1800" s="15"/>
      <c r="Y1800" s="15"/>
      <c r="Z1800" s="15"/>
      <c r="AA1800" s="15"/>
      <c r="AB1800" s="15"/>
      <c r="AC1800" s="15"/>
      <c r="AD1800" s="15"/>
      <c r="AE1800" s="15"/>
      <c r="AT1800" s="277" t="s">
        <v>178</v>
      </c>
      <c r="AU1800" s="277" t="s">
        <v>85</v>
      </c>
      <c r="AV1800" s="15" t="s">
        <v>174</v>
      </c>
      <c r="AW1800" s="15" t="s">
        <v>32</v>
      </c>
      <c r="AX1800" s="15" t="s">
        <v>83</v>
      </c>
      <c r="AY1800" s="277" t="s">
        <v>168</v>
      </c>
    </row>
    <row r="1801" s="2" customFormat="1" ht="24.15" customHeight="1">
      <c r="A1801" s="39"/>
      <c r="B1801" s="40"/>
      <c r="C1801" s="228" t="s">
        <v>2729</v>
      </c>
      <c r="D1801" s="228" t="s">
        <v>170</v>
      </c>
      <c r="E1801" s="229" t="s">
        <v>2730</v>
      </c>
      <c r="F1801" s="230" t="s">
        <v>2731</v>
      </c>
      <c r="G1801" s="231" t="s">
        <v>272</v>
      </c>
      <c r="H1801" s="232">
        <v>145.75</v>
      </c>
      <c r="I1801" s="233"/>
      <c r="J1801" s="234">
        <f>ROUND(I1801*H1801,2)</f>
        <v>0</v>
      </c>
      <c r="K1801" s="230" t="s">
        <v>173</v>
      </c>
      <c r="L1801" s="45"/>
      <c r="M1801" s="235" t="s">
        <v>1</v>
      </c>
      <c r="N1801" s="236" t="s">
        <v>41</v>
      </c>
      <c r="O1801" s="92"/>
      <c r="P1801" s="237">
        <f>O1801*H1801</f>
        <v>0</v>
      </c>
      <c r="Q1801" s="237">
        <v>2.0000000000000002E-05</v>
      </c>
      <c r="R1801" s="237">
        <f>Q1801*H1801</f>
        <v>0.0029150000000000001</v>
      </c>
      <c r="S1801" s="237">
        <v>0</v>
      </c>
      <c r="T1801" s="238">
        <f>S1801*H1801</f>
        <v>0</v>
      </c>
      <c r="U1801" s="39"/>
      <c r="V1801" s="39"/>
      <c r="W1801" s="39"/>
      <c r="X1801" s="39"/>
      <c r="Y1801" s="39"/>
      <c r="Z1801" s="39"/>
      <c r="AA1801" s="39"/>
      <c r="AB1801" s="39"/>
      <c r="AC1801" s="39"/>
      <c r="AD1801" s="39"/>
      <c r="AE1801" s="39"/>
      <c r="AR1801" s="239" t="s">
        <v>298</v>
      </c>
      <c r="AT1801" s="239" t="s">
        <v>170</v>
      </c>
      <c r="AU1801" s="239" t="s">
        <v>85</v>
      </c>
      <c r="AY1801" s="18" t="s">
        <v>168</v>
      </c>
      <c r="BE1801" s="240">
        <f>IF(N1801="základní",J1801,0)</f>
        <v>0</v>
      </c>
      <c r="BF1801" s="240">
        <f>IF(N1801="snížená",J1801,0)</f>
        <v>0</v>
      </c>
      <c r="BG1801" s="240">
        <f>IF(N1801="zákl. přenesená",J1801,0)</f>
        <v>0</v>
      </c>
      <c r="BH1801" s="240">
        <f>IF(N1801="sníž. přenesená",J1801,0)</f>
        <v>0</v>
      </c>
      <c r="BI1801" s="240">
        <f>IF(N1801="nulová",J1801,0)</f>
        <v>0</v>
      </c>
      <c r="BJ1801" s="18" t="s">
        <v>83</v>
      </c>
      <c r="BK1801" s="240">
        <f>ROUND(I1801*H1801,2)</f>
        <v>0</v>
      </c>
      <c r="BL1801" s="18" t="s">
        <v>298</v>
      </c>
      <c r="BM1801" s="239" t="s">
        <v>2732</v>
      </c>
    </row>
    <row r="1802" s="2" customFormat="1">
      <c r="A1802" s="39"/>
      <c r="B1802" s="40"/>
      <c r="C1802" s="41"/>
      <c r="D1802" s="241" t="s">
        <v>176</v>
      </c>
      <c r="E1802" s="41"/>
      <c r="F1802" s="242" t="s">
        <v>2733</v>
      </c>
      <c r="G1802" s="41"/>
      <c r="H1802" s="41"/>
      <c r="I1802" s="243"/>
      <c r="J1802" s="41"/>
      <c r="K1802" s="41"/>
      <c r="L1802" s="45"/>
      <c r="M1802" s="244"/>
      <c r="N1802" s="245"/>
      <c r="O1802" s="92"/>
      <c r="P1802" s="92"/>
      <c r="Q1802" s="92"/>
      <c r="R1802" s="92"/>
      <c r="S1802" s="92"/>
      <c r="T1802" s="93"/>
      <c r="U1802" s="39"/>
      <c r="V1802" s="39"/>
      <c r="W1802" s="39"/>
      <c r="X1802" s="39"/>
      <c r="Y1802" s="39"/>
      <c r="Z1802" s="39"/>
      <c r="AA1802" s="39"/>
      <c r="AB1802" s="39"/>
      <c r="AC1802" s="39"/>
      <c r="AD1802" s="39"/>
      <c r="AE1802" s="39"/>
      <c r="AT1802" s="18" t="s">
        <v>176</v>
      </c>
      <c r="AU1802" s="18" t="s">
        <v>85</v>
      </c>
    </row>
    <row r="1803" s="14" customFormat="1">
      <c r="A1803" s="14"/>
      <c r="B1803" s="256"/>
      <c r="C1803" s="257"/>
      <c r="D1803" s="241" t="s">
        <v>178</v>
      </c>
      <c r="E1803" s="258" t="s">
        <v>1</v>
      </c>
      <c r="F1803" s="259" t="s">
        <v>2734</v>
      </c>
      <c r="G1803" s="257"/>
      <c r="H1803" s="260">
        <v>19.149999999999999</v>
      </c>
      <c r="I1803" s="261"/>
      <c r="J1803" s="257"/>
      <c r="K1803" s="257"/>
      <c r="L1803" s="262"/>
      <c r="M1803" s="263"/>
      <c r="N1803" s="264"/>
      <c r="O1803" s="264"/>
      <c r="P1803" s="264"/>
      <c r="Q1803" s="264"/>
      <c r="R1803" s="264"/>
      <c r="S1803" s="264"/>
      <c r="T1803" s="265"/>
      <c r="U1803" s="14"/>
      <c r="V1803" s="14"/>
      <c r="W1803" s="14"/>
      <c r="X1803" s="14"/>
      <c r="Y1803" s="14"/>
      <c r="Z1803" s="14"/>
      <c r="AA1803" s="14"/>
      <c r="AB1803" s="14"/>
      <c r="AC1803" s="14"/>
      <c r="AD1803" s="14"/>
      <c r="AE1803" s="14"/>
      <c r="AT1803" s="266" t="s">
        <v>178</v>
      </c>
      <c r="AU1803" s="266" t="s">
        <v>85</v>
      </c>
      <c r="AV1803" s="14" t="s">
        <v>85</v>
      </c>
      <c r="AW1803" s="14" t="s">
        <v>32</v>
      </c>
      <c r="AX1803" s="14" t="s">
        <v>76</v>
      </c>
      <c r="AY1803" s="266" t="s">
        <v>168</v>
      </c>
    </row>
    <row r="1804" s="14" customFormat="1">
      <c r="A1804" s="14"/>
      <c r="B1804" s="256"/>
      <c r="C1804" s="257"/>
      <c r="D1804" s="241" t="s">
        <v>178</v>
      </c>
      <c r="E1804" s="258" t="s">
        <v>1</v>
      </c>
      <c r="F1804" s="259" t="s">
        <v>2735</v>
      </c>
      <c r="G1804" s="257"/>
      <c r="H1804" s="260">
        <v>22.350000000000001</v>
      </c>
      <c r="I1804" s="261"/>
      <c r="J1804" s="257"/>
      <c r="K1804" s="257"/>
      <c r="L1804" s="262"/>
      <c r="M1804" s="263"/>
      <c r="N1804" s="264"/>
      <c r="O1804" s="264"/>
      <c r="P1804" s="264"/>
      <c r="Q1804" s="264"/>
      <c r="R1804" s="264"/>
      <c r="S1804" s="264"/>
      <c r="T1804" s="265"/>
      <c r="U1804" s="14"/>
      <c r="V1804" s="14"/>
      <c r="W1804" s="14"/>
      <c r="X1804" s="14"/>
      <c r="Y1804" s="14"/>
      <c r="Z1804" s="14"/>
      <c r="AA1804" s="14"/>
      <c r="AB1804" s="14"/>
      <c r="AC1804" s="14"/>
      <c r="AD1804" s="14"/>
      <c r="AE1804" s="14"/>
      <c r="AT1804" s="266" t="s">
        <v>178</v>
      </c>
      <c r="AU1804" s="266" t="s">
        <v>85</v>
      </c>
      <c r="AV1804" s="14" t="s">
        <v>85</v>
      </c>
      <c r="AW1804" s="14" t="s">
        <v>32</v>
      </c>
      <c r="AX1804" s="14" t="s">
        <v>76</v>
      </c>
      <c r="AY1804" s="266" t="s">
        <v>168</v>
      </c>
    </row>
    <row r="1805" s="14" customFormat="1">
      <c r="A1805" s="14"/>
      <c r="B1805" s="256"/>
      <c r="C1805" s="257"/>
      <c r="D1805" s="241" t="s">
        <v>178</v>
      </c>
      <c r="E1805" s="258" t="s">
        <v>1</v>
      </c>
      <c r="F1805" s="259" t="s">
        <v>2736</v>
      </c>
      <c r="G1805" s="257"/>
      <c r="H1805" s="260">
        <v>18.75</v>
      </c>
      <c r="I1805" s="261"/>
      <c r="J1805" s="257"/>
      <c r="K1805" s="257"/>
      <c r="L1805" s="262"/>
      <c r="M1805" s="263"/>
      <c r="N1805" s="264"/>
      <c r="O1805" s="264"/>
      <c r="P1805" s="264"/>
      <c r="Q1805" s="264"/>
      <c r="R1805" s="264"/>
      <c r="S1805" s="264"/>
      <c r="T1805" s="265"/>
      <c r="U1805" s="14"/>
      <c r="V1805" s="14"/>
      <c r="W1805" s="14"/>
      <c r="X1805" s="14"/>
      <c r="Y1805" s="14"/>
      <c r="Z1805" s="14"/>
      <c r="AA1805" s="14"/>
      <c r="AB1805" s="14"/>
      <c r="AC1805" s="14"/>
      <c r="AD1805" s="14"/>
      <c r="AE1805" s="14"/>
      <c r="AT1805" s="266" t="s">
        <v>178</v>
      </c>
      <c r="AU1805" s="266" t="s">
        <v>85</v>
      </c>
      <c r="AV1805" s="14" t="s">
        <v>85</v>
      </c>
      <c r="AW1805" s="14" t="s">
        <v>32</v>
      </c>
      <c r="AX1805" s="14" t="s">
        <v>76</v>
      </c>
      <c r="AY1805" s="266" t="s">
        <v>168</v>
      </c>
    </row>
    <row r="1806" s="14" customFormat="1">
      <c r="A1806" s="14"/>
      <c r="B1806" s="256"/>
      <c r="C1806" s="257"/>
      <c r="D1806" s="241" t="s">
        <v>178</v>
      </c>
      <c r="E1806" s="258" t="s">
        <v>1</v>
      </c>
      <c r="F1806" s="259" t="s">
        <v>2737</v>
      </c>
      <c r="G1806" s="257"/>
      <c r="H1806" s="260">
        <v>38.5</v>
      </c>
      <c r="I1806" s="261"/>
      <c r="J1806" s="257"/>
      <c r="K1806" s="257"/>
      <c r="L1806" s="262"/>
      <c r="M1806" s="263"/>
      <c r="N1806" s="264"/>
      <c r="O1806" s="264"/>
      <c r="P1806" s="264"/>
      <c r="Q1806" s="264"/>
      <c r="R1806" s="264"/>
      <c r="S1806" s="264"/>
      <c r="T1806" s="265"/>
      <c r="U1806" s="14"/>
      <c r="V1806" s="14"/>
      <c r="W1806" s="14"/>
      <c r="X1806" s="14"/>
      <c r="Y1806" s="14"/>
      <c r="Z1806" s="14"/>
      <c r="AA1806" s="14"/>
      <c r="AB1806" s="14"/>
      <c r="AC1806" s="14"/>
      <c r="AD1806" s="14"/>
      <c r="AE1806" s="14"/>
      <c r="AT1806" s="266" t="s">
        <v>178</v>
      </c>
      <c r="AU1806" s="266" t="s">
        <v>85</v>
      </c>
      <c r="AV1806" s="14" t="s">
        <v>85</v>
      </c>
      <c r="AW1806" s="14" t="s">
        <v>32</v>
      </c>
      <c r="AX1806" s="14" t="s">
        <v>76</v>
      </c>
      <c r="AY1806" s="266" t="s">
        <v>168</v>
      </c>
    </row>
    <row r="1807" s="14" customFormat="1">
      <c r="A1807" s="14"/>
      <c r="B1807" s="256"/>
      <c r="C1807" s="257"/>
      <c r="D1807" s="241" t="s">
        <v>178</v>
      </c>
      <c r="E1807" s="258" t="s">
        <v>1</v>
      </c>
      <c r="F1807" s="259" t="s">
        <v>2738</v>
      </c>
      <c r="G1807" s="257"/>
      <c r="H1807" s="260">
        <v>28.800000000000001</v>
      </c>
      <c r="I1807" s="261"/>
      <c r="J1807" s="257"/>
      <c r="K1807" s="257"/>
      <c r="L1807" s="262"/>
      <c r="M1807" s="263"/>
      <c r="N1807" s="264"/>
      <c r="O1807" s="264"/>
      <c r="P1807" s="264"/>
      <c r="Q1807" s="264"/>
      <c r="R1807" s="264"/>
      <c r="S1807" s="264"/>
      <c r="T1807" s="265"/>
      <c r="U1807" s="14"/>
      <c r="V1807" s="14"/>
      <c r="W1807" s="14"/>
      <c r="X1807" s="14"/>
      <c r="Y1807" s="14"/>
      <c r="Z1807" s="14"/>
      <c r="AA1807" s="14"/>
      <c r="AB1807" s="14"/>
      <c r="AC1807" s="14"/>
      <c r="AD1807" s="14"/>
      <c r="AE1807" s="14"/>
      <c r="AT1807" s="266" t="s">
        <v>178</v>
      </c>
      <c r="AU1807" s="266" t="s">
        <v>85</v>
      </c>
      <c r="AV1807" s="14" t="s">
        <v>85</v>
      </c>
      <c r="AW1807" s="14" t="s">
        <v>32</v>
      </c>
      <c r="AX1807" s="14" t="s">
        <v>76</v>
      </c>
      <c r="AY1807" s="266" t="s">
        <v>168</v>
      </c>
    </row>
    <row r="1808" s="14" customFormat="1">
      <c r="A1808" s="14"/>
      <c r="B1808" s="256"/>
      <c r="C1808" s="257"/>
      <c r="D1808" s="241" t="s">
        <v>178</v>
      </c>
      <c r="E1808" s="258" t="s">
        <v>1</v>
      </c>
      <c r="F1808" s="259" t="s">
        <v>2739</v>
      </c>
      <c r="G1808" s="257"/>
      <c r="H1808" s="260">
        <v>18.199999999999999</v>
      </c>
      <c r="I1808" s="261"/>
      <c r="J1808" s="257"/>
      <c r="K1808" s="257"/>
      <c r="L1808" s="262"/>
      <c r="M1808" s="263"/>
      <c r="N1808" s="264"/>
      <c r="O1808" s="264"/>
      <c r="P1808" s="264"/>
      <c r="Q1808" s="264"/>
      <c r="R1808" s="264"/>
      <c r="S1808" s="264"/>
      <c r="T1808" s="265"/>
      <c r="U1808" s="14"/>
      <c r="V1808" s="14"/>
      <c r="W1808" s="14"/>
      <c r="X1808" s="14"/>
      <c r="Y1808" s="14"/>
      <c r="Z1808" s="14"/>
      <c r="AA1808" s="14"/>
      <c r="AB1808" s="14"/>
      <c r="AC1808" s="14"/>
      <c r="AD1808" s="14"/>
      <c r="AE1808" s="14"/>
      <c r="AT1808" s="266" t="s">
        <v>178</v>
      </c>
      <c r="AU1808" s="266" t="s">
        <v>85</v>
      </c>
      <c r="AV1808" s="14" t="s">
        <v>85</v>
      </c>
      <c r="AW1808" s="14" t="s">
        <v>32</v>
      </c>
      <c r="AX1808" s="14" t="s">
        <v>76</v>
      </c>
      <c r="AY1808" s="266" t="s">
        <v>168</v>
      </c>
    </row>
    <row r="1809" s="15" customFormat="1">
      <c r="A1809" s="15"/>
      <c r="B1809" s="267"/>
      <c r="C1809" s="268"/>
      <c r="D1809" s="241" t="s">
        <v>178</v>
      </c>
      <c r="E1809" s="269" t="s">
        <v>1</v>
      </c>
      <c r="F1809" s="270" t="s">
        <v>183</v>
      </c>
      <c r="G1809" s="268"/>
      <c r="H1809" s="271">
        <v>145.75</v>
      </c>
      <c r="I1809" s="272"/>
      <c r="J1809" s="268"/>
      <c r="K1809" s="268"/>
      <c r="L1809" s="273"/>
      <c r="M1809" s="274"/>
      <c r="N1809" s="275"/>
      <c r="O1809" s="275"/>
      <c r="P1809" s="275"/>
      <c r="Q1809" s="275"/>
      <c r="R1809" s="275"/>
      <c r="S1809" s="275"/>
      <c r="T1809" s="276"/>
      <c r="U1809" s="15"/>
      <c r="V1809" s="15"/>
      <c r="W1809" s="15"/>
      <c r="X1809" s="15"/>
      <c r="Y1809" s="15"/>
      <c r="Z1809" s="15"/>
      <c r="AA1809" s="15"/>
      <c r="AB1809" s="15"/>
      <c r="AC1809" s="15"/>
      <c r="AD1809" s="15"/>
      <c r="AE1809" s="15"/>
      <c r="AT1809" s="277" t="s">
        <v>178</v>
      </c>
      <c r="AU1809" s="277" t="s">
        <v>85</v>
      </c>
      <c r="AV1809" s="15" t="s">
        <v>174</v>
      </c>
      <c r="AW1809" s="15" t="s">
        <v>32</v>
      </c>
      <c r="AX1809" s="15" t="s">
        <v>83</v>
      </c>
      <c r="AY1809" s="277" t="s">
        <v>168</v>
      </c>
    </row>
    <row r="1810" s="12" customFormat="1" ht="22.8" customHeight="1">
      <c r="A1810" s="12"/>
      <c r="B1810" s="212"/>
      <c r="C1810" s="213"/>
      <c r="D1810" s="214" t="s">
        <v>75</v>
      </c>
      <c r="E1810" s="226" t="s">
        <v>2740</v>
      </c>
      <c r="F1810" s="226" t="s">
        <v>2741</v>
      </c>
      <c r="G1810" s="213"/>
      <c r="H1810" s="213"/>
      <c r="I1810" s="216"/>
      <c r="J1810" s="227">
        <f>BK1810</f>
        <v>0</v>
      </c>
      <c r="K1810" s="213"/>
      <c r="L1810" s="218"/>
      <c r="M1810" s="219"/>
      <c r="N1810" s="220"/>
      <c r="O1810" s="220"/>
      <c r="P1810" s="221">
        <f>SUM(P1811:P1845)</f>
        <v>0</v>
      </c>
      <c r="Q1810" s="220"/>
      <c r="R1810" s="221">
        <f>SUM(R1811:R1845)</f>
        <v>1.2887409504</v>
      </c>
      <c r="S1810" s="220"/>
      <c r="T1810" s="222">
        <f>SUM(T1811:T1845)</f>
        <v>0.031468920000000004</v>
      </c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R1810" s="223" t="s">
        <v>85</v>
      </c>
      <c r="AT1810" s="224" t="s">
        <v>75</v>
      </c>
      <c r="AU1810" s="224" t="s">
        <v>83</v>
      </c>
      <c r="AY1810" s="223" t="s">
        <v>168</v>
      </c>
      <c r="BK1810" s="225">
        <f>SUM(BK1811:BK1845)</f>
        <v>0</v>
      </c>
    </row>
    <row r="1811" s="2" customFormat="1" ht="16.5" customHeight="1">
      <c r="A1811" s="39"/>
      <c r="B1811" s="40"/>
      <c r="C1811" s="228" t="s">
        <v>2742</v>
      </c>
      <c r="D1811" s="228" t="s">
        <v>170</v>
      </c>
      <c r="E1811" s="229" t="s">
        <v>2743</v>
      </c>
      <c r="F1811" s="230" t="s">
        <v>2744</v>
      </c>
      <c r="G1811" s="231" t="s">
        <v>114</v>
      </c>
      <c r="H1811" s="232">
        <v>824.70000000000005</v>
      </c>
      <c r="I1811" s="233"/>
      <c r="J1811" s="234">
        <f>ROUND(I1811*H1811,2)</f>
        <v>0</v>
      </c>
      <c r="K1811" s="230" t="s">
        <v>173</v>
      </c>
      <c r="L1811" s="45"/>
      <c r="M1811" s="235" t="s">
        <v>1</v>
      </c>
      <c r="N1811" s="236" t="s">
        <v>41</v>
      </c>
      <c r="O1811" s="92"/>
      <c r="P1811" s="237">
        <f>O1811*H1811</f>
        <v>0</v>
      </c>
      <c r="Q1811" s="237">
        <v>0</v>
      </c>
      <c r="R1811" s="237">
        <f>Q1811*H1811</f>
        <v>0</v>
      </c>
      <c r="S1811" s="237">
        <v>3.0000000000000001E-05</v>
      </c>
      <c r="T1811" s="238">
        <f>S1811*H1811</f>
        <v>0.024741000000000003</v>
      </c>
      <c r="U1811" s="39"/>
      <c r="V1811" s="39"/>
      <c r="W1811" s="39"/>
      <c r="X1811" s="39"/>
      <c r="Y1811" s="39"/>
      <c r="Z1811" s="39"/>
      <c r="AA1811" s="39"/>
      <c r="AB1811" s="39"/>
      <c r="AC1811" s="39"/>
      <c r="AD1811" s="39"/>
      <c r="AE1811" s="39"/>
      <c r="AR1811" s="239" t="s">
        <v>298</v>
      </c>
      <c r="AT1811" s="239" t="s">
        <v>170</v>
      </c>
      <c r="AU1811" s="239" t="s">
        <v>85</v>
      </c>
      <c r="AY1811" s="18" t="s">
        <v>168</v>
      </c>
      <c r="BE1811" s="240">
        <f>IF(N1811="základní",J1811,0)</f>
        <v>0</v>
      </c>
      <c r="BF1811" s="240">
        <f>IF(N1811="snížená",J1811,0)</f>
        <v>0</v>
      </c>
      <c r="BG1811" s="240">
        <f>IF(N1811="zákl. přenesená",J1811,0)</f>
        <v>0</v>
      </c>
      <c r="BH1811" s="240">
        <f>IF(N1811="sníž. přenesená",J1811,0)</f>
        <v>0</v>
      </c>
      <c r="BI1811" s="240">
        <f>IF(N1811="nulová",J1811,0)</f>
        <v>0</v>
      </c>
      <c r="BJ1811" s="18" t="s">
        <v>83</v>
      </c>
      <c r="BK1811" s="240">
        <f>ROUND(I1811*H1811,2)</f>
        <v>0</v>
      </c>
      <c r="BL1811" s="18" t="s">
        <v>298</v>
      </c>
      <c r="BM1811" s="239" t="s">
        <v>2745</v>
      </c>
    </row>
    <row r="1812" s="2" customFormat="1">
      <c r="A1812" s="39"/>
      <c r="B1812" s="40"/>
      <c r="C1812" s="41"/>
      <c r="D1812" s="241" t="s">
        <v>176</v>
      </c>
      <c r="E1812" s="41"/>
      <c r="F1812" s="242" t="s">
        <v>2746</v>
      </c>
      <c r="G1812" s="41"/>
      <c r="H1812" s="41"/>
      <c r="I1812" s="243"/>
      <c r="J1812" s="41"/>
      <c r="K1812" s="41"/>
      <c r="L1812" s="45"/>
      <c r="M1812" s="244"/>
      <c r="N1812" s="245"/>
      <c r="O1812" s="92"/>
      <c r="P1812" s="92"/>
      <c r="Q1812" s="92"/>
      <c r="R1812" s="92"/>
      <c r="S1812" s="92"/>
      <c r="T1812" s="93"/>
      <c r="U1812" s="39"/>
      <c r="V1812" s="39"/>
      <c r="W1812" s="39"/>
      <c r="X1812" s="39"/>
      <c r="Y1812" s="39"/>
      <c r="Z1812" s="39"/>
      <c r="AA1812" s="39"/>
      <c r="AB1812" s="39"/>
      <c r="AC1812" s="39"/>
      <c r="AD1812" s="39"/>
      <c r="AE1812" s="39"/>
      <c r="AT1812" s="18" t="s">
        <v>176</v>
      </c>
      <c r="AU1812" s="18" t="s">
        <v>85</v>
      </c>
    </row>
    <row r="1813" s="14" customFormat="1">
      <c r="A1813" s="14"/>
      <c r="B1813" s="256"/>
      <c r="C1813" s="257"/>
      <c r="D1813" s="241" t="s">
        <v>178</v>
      </c>
      <c r="E1813" s="258" t="s">
        <v>1</v>
      </c>
      <c r="F1813" s="259" t="s">
        <v>2747</v>
      </c>
      <c r="G1813" s="257"/>
      <c r="H1813" s="260">
        <v>824.70000000000005</v>
      </c>
      <c r="I1813" s="261"/>
      <c r="J1813" s="257"/>
      <c r="K1813" s="257"/>
      <c r="L1813" s="262"/>
      <c r="M1813" s="263"/>
      <c r="N1813" s="264"/>
      <c r="O1813" s="264"/>
      <c r="P1813" s="264"/>
      <c r="Q1813" s="264"/>
      <c r="R1813" s="264"/>
      <c r="S1813" s="264"/>
      <c r="T1813" s="265"/>
      <c r="U1813" s="14"/>
      <c r="V1813" s="14"/>
      <c r="W1813" s="14"/>
      <c r="X1813" s="14"/>
      <c r="Y1813" s="14"/>
      <c r="Z1813" s="14"/>
      <c r="AA1813" s="14"/>
      <c r="AB1813" s="14"/>
      <c r="AC1813" s="14"/>
      <c r="AD1813" s="14"/>
      <c r="AE1813" s="14"/>
      <c r="AT1813" s="266" t="s">
        <v>178</v>
      </c>
      <c r="AU1813" s="266" t="s">
        <v>85</v>
      </c>
      <c r="AV1813" s="14" t="s">
        <v>85</v>
      </c>
      <c r="AW1813" s="14" t="s">
        <v>32</v>
      </c>
      <c r="AX1813" s="14" t="s">
        <v>76</v>
      </c>
      <c r="AY1813" s="266" t="s">
        <v>168</v>
      </c>
    </row>
    <row r="1814" s="15" customFormat="1">
      <c r="A1814" s="15"/>
      <c r="B1814" s="267"/>
      <c r="C1814" s="268"/>
      <c r="D1814" s="241" t="s">
        <v>178</v>
      </c>
      <c r="E1814" s="269" t="s">
        <v>1</v>
      </c>
      <c r="F1814" s="270" t="s">
        <v>183</v>
      </c>
      <c r="G1814" s="268"/>
      <c r="H1814" s="271">
        <v>824.70000000000005</v>
      </c>
      <c r="I1814" s="272"/>
      <c r="J1814" s="268"/>
      <c r="K1814" s="268"/>
      <c r="L1814" s="273"/>
      <c r="M1814" s="274"/>
      <c r="N1814" s="275"/>
      <c r="O1814" s="275"/>
      <c r="P1814" s="275"/>
      <c r="Q1814" s="275"/>
      <c r="R1814" s="275"/>
      <c r="S1814" s="275"/>
      <c r="T1814" s="276"/>
      <c r="U1814" s="15"/>
      <c r="V1814" s="15"/>
      <c r="W1814" s="15"/>
      <c r="X1814" s="15"/>
      <c r="Y1814" s="15"/>
      <c r="Z1814" s="15"/>
      <c r="AA1814" s="15"/>
      <c r="AB1814" s="15"/>
      <c r="AC1814" s="15"/>
      <c r="AD1814" s="15"/>
      <c r="AE1814" s="15"/>
      <c r="AT1814" s="277" t="s">
        <v>178</v>
      </c>
      <c r="AU1814" s="277" t="s">
        <v>85</v>
      </c>
      <c r="AV1814" s="15" t="s">
        <v>174</v>
      </c>
      <c r="AW1814" s="15" t="s">
        <v>32</v>
      </c>
      <c r="AX1814" s="15" t="s">
        <v>83</v>
      </c>
      <c r="AY1814" s="277" t="s">
        <v>168</v>
      </c>
    </row>
    <row r="1815" s="2" customFormat="1" ht="16.5" customHeight="1">
      <c r="A1815" s="39"/>
      <c r="B1815" s="40"/>
      <c r="C1815" s="278" t="s">
        <v>2748</v>
      </c>
      <c r="D1815" s="278" t="s">
        <v>242</v>
      </c>
      <c r="E1815" s="279" t="s">
        <v>2749</v>
      </c>
      <c r="F1815" s="280" t="s">
        <v>2750</v>
      </c>
      <c r="G1815" s="281" t="s">
        <v>114</v>
      </c>
      <c r="H1815" s="282">
        <v>907.16999999999996</v>
      </c>
      <c r="I1815" s="283"/>
      <c r="J1815" s="284">
        <f>ROUND(I1815*H1815,2)</f>
        <v>0</v>
      </c>
      <c r="K1815" s="280" t="s">
        <v>173</v>
      </c>
      <c r="L1815" s="285"/>
      <c r="M1815" s="286" t="s">
        <v>1</v>
      </c>
      <c r="N1815" s="287" t="s">
        <v>41</v>
      </c>
      <c r="O1815" s="92"/>
      <c r="P1815" s="237">
        <f>O1815*H1815</f>
        <v>0</v>
      </c>
      <c r="Q1815" s="237">
        <v>2.0000000000000002E-05</v>
      </c>
      <c r="R1815" s="237">
        <f>Q1815*H1815</f>
        <v>0.0181434</v>
      </c>
      <c r="S1815" s="237">
        <v>0</v>
      </c>
      <c r="T1815" s="238">
        <f>S1815*H1815</f>
        <v>0</v>
      </c>
      <c r="U1815" s="39"/>
      <c r="V1815" s="39"/>
      <c r="W1815" s="39"/>
      <c r="X1815" s="39"/>
      <c r="Y1815" s="39"/>
      <c r="Z1815" s="39"/>
      <c r="AA1815" s="39"/>
      <c r="AB1815" s="39"/>
      <c r="AC1815" s="39"/>
      <c r="AD1815" s="39"/>
      <c r="AE1815" s="39"/>
      <c r="AR1815" s="239" t="s">
        <v>443</v>
      </c>
      <c r="AT1815" s="239" t="s">
        <v>242</v>
      </c>
      <c r="AU1815" s="239" t="s">
        <v>85</v>
      </c>
      <c r="AY1815" s="18" t="s">
        <v>168</v>
      </c>
      <c r="BE1815" s="240">
        <f>IF(N1815="základní",J1815,0)</f>
        <v>0</v>
      </c>
      <c r="BF1815" s="240">
        <f>IF(N1815="snížená",J1815,0)</f>
        <v>0</v>
      </c>
      <c r="BG1815" s="240">
        <f>IF(N1815="zákl. přenesená",J1815,0)</f>
        <v>0</v>
      </c>
      <c r="BH1815" s="240">
        <f>IF(N1815="sníž. přenesená",J1815,0)</f>
        <v>0</v>
      </c>
      <c r="BI1815" s="240">
        <f>IF(N1815="nulová",J1815,0)</f>
        <v>0</v>
      </c>
      <c r="BJ1815" s="18" t="s">
        <v>83</v>
      </c>
      <c r="BK1815" s="240">
        <f>ROUND(I1815*H1815,2)</f>
        <v>0</v>
      </c>
      <c r="BL1815" s="18" t="s">
        <v>298</v>
      </c>
      <c r="BM1815" s="239" t="s">
        <v>2751</v>
      </c>
    </row>
    <row r="1816" s="2" customFormat="1">
      <c r="A1816" s="39"/>
      <c r="B1816" s="40"/>
      <c r="C1816" s="41"/>
      <c r="D1816" s="241" t="s">
        <v>176</v>
      </c>
      <c r="E1816" s="41"/>
      <c r="F1816" s="242" t="s">
        <v>2750</v>
      </c>
      <c r="G1816" s="41"/>
      <c r="H1816" s="41"/>
      <c r="I1816" s="243"/>
      <c r="J1816" s="41"/>
      <c r="K1816" s="41"/>
      <c r="L1816" s="45"/>
      <c r="M1816" s="244"/>
      <c r="N1816" s="245"/>
      <c r="O1816" s="92"/>
      <c r="P1816" s="92"/>
      <c r="Q1816" s="92"/>
      <c r="R1816" s="92"/>
      <c r="S1816" s="92"/>
      <c r="T1816" s="93"/>
      <c r="U1816" s="39"/>
      <c r="V1816" s="39"/>
      <c r="W1816" s="39"/>
      <c r="X1816" s="39"/>
      <c r="Y1816" s="39"/>
      <c r="Z1816" s="39"/>
      <c r="AA1816" s="39"/>
      <c r="AB1816" s="39"/>
      <c r="AC1816" s="39"/>
      <c r="AD1816" s="39"/>
      <c r="AE1816" s="39"/>
      <c r="AT1816" s="18" t="s">
        <v>176</v>
      </c>
      <c r="AU1816" s="18" t="s">
        <v>85</v>
      </c>
    </row>
    <row r="1817" s="14" customFormat="1">
      <c r="A1817" s="14"/>
      <c r="B1817" s="256"/>
      <c r="C1817" s="257"/>
      <c r="D1817" s="241" t="s">
        <v>178</v>
      </c>
      <c r="E1817" s="257"/>
      <c r="F1817" s="259" t="s">
        <v>2752</v>
      </c>
      <c r="G1817" s="257"/>
      <c r="H1817" s="260">
        <v>907.16999999999996</v>
      </c>
      <c r="I1817" s="261"/>
      <c r="J1817" s="257"/>
      <c r="K1817" s="257"/>
      <c r="L1817" s="262"/>
      <c r="M1817" s="263"/>
      <c r="N1817" s="264"/>
      <c r="O1817" s="264"/>
      <c r="P1817" s="264"/>
      <c r="Q1817" s="264"/>
      <c r="R1817" s="264"/>
      <c r="S1817" s="264"/>
      <c r="T1817" s="265"/>
      <c r="U1817" s="14"/>
      <c r="V1817" s="14"/>
      <c r="W1817" s="14"/>
      <c r="X1817" s="14"/>
      <c r="Y1817" s="14"/>
      <c r="Z1817" s="14"/>
      <c r="AA1817" s="14"/>
      <c r="AB1817" s="14"/>
      <c r="AC1817" s="14"/>
      <c r="AD1817" s="14"/>
      <c r="AE1817" s="14"/>
      <c r="AT1817" s="266" t="s">
        <v>178</v>
      </c>
      <c r="AU1817" s="266" t="s">
        <v>85</v>
      </c>
      <c r="AV1817" s="14" t="s">
        <v>85</v>
      </c>
      <c r="AW1817" s="14" t="s">
        <v>4</v>
      </c>
      <c r="AX1817" s="14" t="s">
        <v>83</v>
      </c>
      <c r="AY1817" s="266" t="s">
        <v>168</v>
      </c>
    </row>
    <row r="1818" s="2" customFormat="1" ht="44.25" customHeight="1">
      <c r="A1818" s="39"/>
      <c r="B1818" s="40"/>
      <c r="C1818" s="228" t="s">
        <v>2753</v>
      </c>
      <c r="D1818" s="228" t="s">
        <v>170</v>
      </c>
      <c r="E1818" s="229" t="s">
        <v>2754</v>
      </c>
      <c r="F1818" s="230" t="s">
        <v>2755</v>
      </c>
      <c r="G1818" s="231" t="s">
        <v>114</v>
      </c>
      <c r="H1818" s="232">
        <v>224.26400000000001</v>
      </c>
      <c r="I1818" s="233"/>
      <c r="J1818" s="234">
        <f>ROUND(I1818*H1818,2)</f>
        <v>0</v>
      </c>
      <c r="K1818" s="230" t="s">
        <v>173</v>
      </c>
      <c r="L1818" s="45"/>
      <c r="M1818" s="235" t="s">
        <v>1</v>
      </c>
      <c r="N1818" s="236" t="s">
        <v>41</v>
      </c>
      <c r="O1818" s="92"/>
      <c r="P1818" s="237">
        <f>O1818*H1818</f>
        <v>0</v>
      </c>
      <c r="Q1818" s="237">
        <v>0</v>
      </c>
      <c r="R1818" s="237">
        <f>Q1818*H1818</f>
        <v>0</v>
      </c>
      <c r="S1818" s="237">
        <v>3.0000000000000001E-05</v>
      </c>
      <c r="T1818" s="238">
        <f>S1818*H1818</f>
        <v>0.0067279200000000001</v>
      </c>
      <c r="U1818" s="39"/>
      <c r="V1818" s="39"/>
      <c r="W1818" s="39"/>
      <c r="X1818" s="39"/>
      <c r="Y1818" s="39"/>
      <c r="Z1818" s="39"/>
      <c r="AA1818" s="39"/>
      <c r="AB1818" s="39"/>
      <c r="AC1818" s="39"/>
      <c r="AD1818" s="39"/>
      <c r="AE1818" s="39"/>
      <c r="AR1818" s="239" t="s">
        <v>298</v>
      </c>
      <c r="AT1818" s="239" t="s">
        <v>170</v>
      </c>
      <c r="AU1818" s="239" t="s">
        <v>85</v>
      </c>
      <c r="AY1818" s="18" t="s">
        <v>168</v>
      </c>
      <c r="BE1818" s="240">
        <f>IF(N1818="základní",J1818,0)</f>
        <v>0</v>
      </c>
      <c r="BF1818" s="240">
        <f>IF(N1818="snížená",J1818,0)</f>
        <v>0</v>
      </c>
      <c r="BG1818" s="240">
        <f>IF(N1818="zákl. přenesená",J1818,0)</f>
        <v>0</v>
      </c>
      <c r="BH1818" s="240">
        <f>IF(N1818="sníž. přenesená",J1818,0)</f>
        <v>0</v>
      </c>
      <c r="BI1818" s="240">
        <f>IF(N1818="nulová",J1818,0)</f>
        <v>0</v>
      </c>
      <c r="BJ1818" s="18" t="s">
        <v>83</v>
      </c>
      <c r="BK1818" s="240">
        <f>ROUND(I1818*H1818,2)</f>
        <v>0</v>
      </c>
      <c r="BL1818" s="18" t="s">
        <v>298</v>
      </c>
      <c r="BM1818" s="239" t="s">
        <v>2756</v>
      </c>
    </row>
    <row r="1819" s="2" customFormat="1">
      <c r="A1819" s="39"/>
      <c r="B1819" s="40"/>
      <c r="C1819" s="41"/>
      <c r="D1819" s="241" t="s">
        <v>176</v>
      </c>
      <c r="E1819" s="41"/>
      <c r="F1819" s="242" t="s">
        <v>2757</v>
      </c>
      <c r="G1819" s="41"/>
      <c r="H1819" s="41"/>
      <c r="I1819" s="243"/>
      <c r="J1819" s="41"/>
      <c r="K1819" s="41"/>
      <c r="L1819" s="45"/>
      <c r="M1819" s="244"/>
      <c r="N1819" s="245"/>
      <c r="O1819" s="92"/>
      <c r="P1819" s="92"/>
      <c r="Q1819" s="92"/>
      <c r="R1819" s="92"/>
      <c r="S1819" s="92"/>
      <c r="T1819" s="93"/>
      <c r="U1819" s="39"/>
      <c r="V1819" s="39"/>
      <c r="W1819" s="39"/>
      <c r="X1819" s="39"/>
      <c r="Y1819" s="39"/>
      <c r="Z1819" s="39"/>
      <c r="AA1819" s="39"/>
      <c r="AB1819" s="39"/>
      <c r="AC1819" s="39"/>
      <c r="AD1819" s="39"/>
      <c r="AE1819" s="39"/>
      <c r="AT1819" s="18" t="s">
        <v>176</v>
      </c>
      <c r="AU1819" s="18" t="s">
        <v>85</v>
      </c>
    </row>
    <row r="1820" s="14" customFormat="1">
      <c r="A1820" s="14"/>
      <c r="B1820" s="256"/>
      <c r="C1820" s="257"/>
      <c r="D1820" s="241" t="s">
        <v>178</v>
      </c>
      <c r="E1820" s="258" t="s">
        <v>1</v>
      </c>
      <c r="F1820" s="259" t="s">
        <v>2758</v>
      </c>
      <c r="G1820" s="257"/>
      <c r="H1820" s="260">
        <v>212.02799999999999</v>
      </c>
      <c r="I1820" s="261"/>
      <c r="J1820" s="257"/>
      <c r="K1820" s="257"/>
      <c r="L1820" s="262"/>
      <c r="M1820" s="263"/>
      <c r="N1820" s="264"/>
      <c r="O1820" s="264"/>
      <c r="P1820" s="264"/>
      <c r="Q1820" s="264"/>
      <c r="R1820" s="264"/>
      <c r="S1820" s="264"/>
      <c r="T1820" s="265"/>
      <c r="U1820" s="14"/>
      <c r="V1820" s="14"/>
      <c r="W1820" s="14"/>
      <c r="X1820" s="14"/>
      <c r="Y1820" s="14"/>
      <c r="Z1820" s="14"/>
      <c r="AA1820" s="14"/>
      <c r="AB1820" s="14"/>
      <c r="AC1820" s="14"/>
      <c r="AD1820" s="14"/>
      <c r="AE1820" s="14"/>
      <c r="AT1820" s="266" t="s">
        <v>178</v>
      </c>
      <c r="AU1820" s="266" t="s">
        <v>85</v>
      </c>
      <c r="AV1820" s="14" t="s">
        <v>85</v>
      </c>
      <c r="AW1820" s="14" t="s">
        <v>32</v>
      </c>
      <c r="AX1820" s="14" t="s">
        <v>76</v>
      </c>
      <c r="AY1820" s="266" t="s">
        <v>168</v>
      </c>
    </row>
    <row r="1821" s="14" customFormat="1">
      <c r="A1821" s="14"/>
      <c r="B1821" s="256"/>
      <c r="C1821" s="257"/>
      <c r="D1821" s="241" t="s">
        <v>178</v>
      </c>
      <c r="E1821" s="258" t="s">
        <v>1</v>
      </c>
      <c r="F1821" s="259" t="s">
        <v>2759</v>
      </c>
      <c r="G1821" s="257"/>
      <c r="H1821" s="260">
        <v>12.236000000000001</v>
      </c>
      <c r="I1821" s="261"/>
      <c r="J1821" s="257"/>
      <c r="K1821" s="257"/>
      <c r="L1821" s="262"/>
      <c r="M1821" s="263"/>
      <c r="N1821" s="264"/>
      <c r="O1821" s="264"/>
      <c r="P1821" s="264"/>
      <c r="Q1821" s="264"/>
      <c r="R1821" s="264"/>
      <c r="S1821" s="264"/>
      <c r="T1821" s="265"/>
      <c r="U1821" s="14"/>
      <c r="V1821" s="14"/>
      <c r="W1821" s="14"/>
      <c r="X1821" s="14"/>
      <c r="Y1821" s="14"/>
      <c r="Z1821" s="14"/>
      <c r="AA1821" s="14"/>
      <c r="AB1821" s="14"/>
      <c r="AC1821" s="14"/>
      <c r="AD1821" s="14"/>
      <c r="AE1821" s="14"/>
      <c r="AT1821" s="266" t="s">
        <v>178</v>
      </c>
      <c r="AU1821" s="266" t="s">
        <v>85</v>
      </c>
      <c r="AV1821" s="14" t="s">
        <v>85</v>
      </c>
      <c r="AW1821" s="14" t="s">
        <v>32</v>
      </c>
      <c r="AX1821" s="14" t="s">
        <v>76</v>
      </c>
      <c r="AY1821" s="266" t="s">
        <v>168</v>
      </c>
    </row>
    <row r="1822" s="15" customFormat="1">
      <c r="A1822" s="15"/>
      <c r="B1822" s="267"/>
      <c r="C1822" s="268"/>
      <c r="D1822" s="241" t="s">
        <v>178</v>
      </c>
      <c r="E1822" s="269" t="s">
        <v>1</v>
      </c>
      <c r="F1822" s="270" t="s">
        <v>183</v>
      </c>
      <c r="G1822" s="268"/>
      <c r="H1822" s="271">
        <v>224.26400000000001</v>
      </c>
      <c r="I1822" s="272"/>
      <c r="J1822" s="268"/>
      <c r="K1822" s="268"/>
      <c r="L1822" s="273"/>
      <c r="M1822" s="274"/>
      <c r="N1822" s="275"/>
      <c r="O1822" s="275"/>
      <c r="P1822" s="275"/>
      <c r="Q1822" s="275"/>
      <c r="R1822" s="275"/>
      <c r="S1822" s="275"/>
      <c r="T1822" s="276"/>
      <c r="U1822" s="15"/>
      <c r="V1822" s="15"/>
      <c r="W1822" s="15"/>
      <c r="X1822" s="15"/>
      <c r="Y1822" s="15"/>
      <c r="Z1822" s="15"/>
      <c r="AA1822" s="15"/>
      <c r="AB1822" s="15"/>
      <c r="AC1822" s="15"/>
      <c r="AD1822" s="15"/>
      <c r="AE1822" s="15"/>
      <c r="AT1822" s="277" t="s">
        <v>178</v>
      </c>
      <c r="AU1822" s="277" t="s">
        <v>85</v>
      </c>
      <c r="AV1822" s="15" t="s">
        <v>174</v>
      </c>
      <c r="AW1822" s="15" t="s">
        <v>32</v>
      </c>
      <c r="AX1822" s="15" t="s">
        <v>83</v>
      </c>
      <c r="AY1822" s="277" t="s">
        <v>168</v>
      </c>
    </row>
    <row r="1823" s="2" customFormat="1" ht="16.5" customHeight="1">
      <c r="A1823" s="39"/>
      <c r="B1823" s="40"/>
      <c r="C1823" s="278" t="s">
        <v>2760</v>
      </c>
      <c r="D1823" s="278" t="s">
        <v>242</v>
      </c>
      <c r="E1823" s="279" t="s">
        <v>2749</v>
      </c>
      <c r="F1823" s="280" t="s">
        <v>2750</v>
      </c>
      <c r="G1823" s="281" t="s">
        <v>114</v>
      </c>
      <c r="H1823" s="282">
        <v>246.69</v>
      </c>
      <c r="I1823" s="283"/>
      <c r="J1823" s="284">
        <f>ROUND(I1823*H1823,2)</f>
        <v>0</v>
      </c>
      <c r="K1823" s="280" t="s">
        <v>173</v>
      </c>
      <c r="L1823" s="285"/>
      <c r="M1823" s="286" t="s">
        <v>1</v>
      </c>
      <c r="N1823" s="287" t="s">
        <v>41</v>
      </c>
      <c r="O1823" s="92"/>
      <c r="P1823" s="237">
        <f>O1823*H1823</f>
        <v>0</v>
      </c>
      <c r="Q1823" s="237">
        <v>2.0000000000000002E-05</v>
      </c>
      <c r="R1823" s="237">
        <f>Q1823*H1823</f>
        <v>0.0049338000000000003</v>
      </c>
      <c r="S1823" s="237">
        <v>0</v>
      </c>
      <c r="T1823" s="238">
        <f>S1823*H1823</f>
        <v>0</v>
      </c>
      <c r="U1823" s="39"/>
      <c r="V1823" s="39"/>
      <c r="W1823" s="39"/>
      <c r="X1823" s="39"/>
      <c r="Y1823" s="39"/>
      <c r="Z1823" s="39"/>
      <c r="AA1823" s="39"/>
      <c r="AB1823" s="39"/>
      <c r="AC1823" s="39"/>
      <c r="AD1823" s="39"/>
      <c r="AE1823" s="39"/>
      <c r="AR1823" s="239" t="s">
        <v>443</v>
      </c>
      <c r="AT1823" s="239" t="s">
        <v>242</v>
      </c>
      <c r="AU1823" s="239" t="s">
        <v>85</v>
      </c>
      <c r="AY1823" s="18" t="s">
        <v>168</v>
      </c>
      <c r="BE1823" s="240">
        <f>IF(N1823="základní",J1823,0)</f>
        <v>0</v>
      </c>
      <c r="BF1823" s="240">
        <f>IF(N1823="snížená",J1823,0)</f>
        <v>0</v>
      </c>
      <c r="BG1823" s="240">
        <f>IF(N1823="zákl. přenesená",J1823,0)</f>
        <v>0</v>
      </c>
      <c r="BH1823" s="240">
        <f>IF(N1823="sníž. přenesená",J1823,0)</f>
        <v>0</v>
      </c>
      <c r="BI1823" s="240">
        <f>IF(N1823="nulová",J1823,0)</f>
        <v>0</v>
      </c>
      <c r="BJ1823" s="18" t="s">
        <v>83</v>
      </c>
      <c r="BK1823" s="240">
        <f>ROUND(I1823*H1823,2)</f>
        <v>0</v>
      </c>
      <c r="BL1823" s="18" t="s">
        <v>298</v>
      </c>
      <c r="BM1823" s="239" t="s">
        <v>2761</v>
      </c>
    </row>
    <row r="1824" s="2" customFormat="1">
      <c r="A1824" s="39"/>
      <c r="B1824" s="40"/>
      <c r="C1824" s="41"/>
      <c r="D1824" s="241" t="s">
        <v>176</v>
      </c>
      <c r="E1824" s="41"/>
      <c r="F1824" s="242" t="s">
        <v>2750</v>
      </c>
      <c r="G1824" s="41"/>
      <c r="H1824" s="41"/>
      <c r="I1824" s="243"/>
      <c r="J1824" s="41"/>
      <c r="K1824" s="41"/>
      <c r="L1824" s="45"/>
      <c r="M1824" s="244"/>
      <c r="N1824" s="245"/>
      <c r="O1824" s="92"/>
      <c r="P1824" s="92"/>
      <c r="Q1824" s="92"/>
      <c r="R1824" s="92"/>
      <c r="S1824" s="92"/>
      <c r="T1824" s="93"/>
      <c r="U1824" s="39"/>
      <c r="V1824" s="39"/>
      <c r="W1824" s="39"/>
      <c r="X1824" s="39"/>
      <c r="Y1824" s="39"/>
      <c r="Z1824" s="39"/>
      <c r="AA1824" s="39"/>
      <c r="AB1824" s="39"/>
      <c r="AC1824" s="39"/>
      <c r="AD1824" s="39"/>
      <c r="AE1824" s="39"/>
      <c r="AT1824" s="18" t="s">
        <v>176</v>
      </c>
      <c r="AU1824" s="18" t="s">
        <v>85</v>
      </c>
    </row>
    <row r="1825" s="14" customFormat="1">
      <c r="A1825" s="14"/>
      <c r="B1825" s="256"/>
      <c r="C1825" s="257"/>
      <c r="D1825" s="241" t="s">
        <v>178</v>
      </c>
      <c r="E1825" s="257"/>
      <c r="F1825" s="259" t="s">
        <v>2762</v>
      </c>
      <c r="G1825" s="257"/>
      <c r="H1825" s="260">
        <v>246.69</v>
      </c>
      <c r="I1825" s="261"/>
      <c r="J1825" s="257"/>
      <c r="K1825" s="257"/>
      <c r="L1825" s="262"/>
      <c r="M1825" s="263"/>
      <c r="N1825" s="264"/>
      <c r="O1825" s="264"/>
      <c r="P1825" s="264"/>
      <c r="Q1825" s="264"/>
      <c r="R1825" s="264"/>
      <c r="S1825" s="264"/>
      <c r="T1825" s="265"/>
      <c r="U1825" s="14"/>
      <c r="V1825" s="14"/>
      <c r="W1825" s="14"/>
      <c r="X1825" s="14"/>
      <c r="Y1825" s="14"/>
      <c r="Z1825" s="14"/>
      <c r="AA1825" s="14"/>
      <c r="AB1825" s="14"/>
      <c r="AC1825" s="14"/>
      <c r="AD1825" s="14"/>
      <c r="AE1825" s="14"/>
      <c r="AT1825" s="266" t="s">
        <v>178</v>
      </c>
      <c r="AU1825" s="266" t="s">
        <v>85</v>
      </c>
      <c r="AV1825" s="14" t="s">
        <v>85</v>
      </c>
      <c r="AW1825" s="14" t="s">
        <v>4</v>
      </c>
      <c r="AX1825" s="14" t="s">
        <v>83</v>
      </c>
      <c r="AY1825" s="266" t="s">
        <v>168</v>
      </c>
    </row>
    <row r="1826" s="2" customFormat="1" ht="24.15" customHeight="1">
      <c r="A1826" s="39"/>
      <c r="B1826" s="40"/>
      <c r="C1826" s="228" t="s">
        <v>2763</v>
      </c>
      <c r="D1826" s="228" t="s">
        <v>170</v>
      </c>
      <c r="E1826" s="229" t="s">
        <v>2764</v>
      </c>
      <c r="F1826" s="230" t="s">
        <v>2765</v>
      </c>
      <c r="G1826" s="231" t="s">
        <v>114</v>
      </c>
      <c r="H1826" s="232">
        <v>2597.8319999999999</v>
      </c>
      <c r="I1826" s="233"/>
      <c r="J1826" s="234">
        <f>ROUND(I1826*H1826,2)</f>
        <v>0</v>
      </c>
      <c r="K1826" s="230" t="s">
        <v>173</v>
      </c>
      <c r="L1826" s="45"/>
      <c r="M1826" s="235" t="s">
        <v>1</v>
      </c>
      <c r="N1826" s="236" t="s">
        <v>41</v>
      </c>
      <c r="O1826" s="92"/>
      <c r="P1826" s="237">
        <f>O1826*H1826</f>
        <v>0</v>
      </c>
      <c r="Q1826" s="237">
        <v>0.00020120000000000001</v>
      </c>
      <c r="R1826" s="237">
        <f>Q1826*H1826</f>
        <v>0.52268379840000001</v>
      </c>
      <c r="S1826" s="237">
        <v>0</v>
      </c>
      <c r="T1826" s="238">
        <f>S1826*H1826</f>
        <v>0</v>
      </c>
      <c r="U1826" s="39"/>
      <c r="V1826" s="39"/>
      <c r="W1826" s="39"/>
      <c r="X1826" s="39"/>
      <c r="Y1826" s="39"/>
      <c r="Z1826" s="39"/>
      <c r="AA1826" s="39"/>
      <c r="AB1826" s="39"/>
      <c r="AC1826" s="39"/>
      <c r="AD1826" s="39"/>
      <c r="AE1826" s="39"/>
      <c r="AR1826" s="239" t="s">
        <v>298</v>
      </c>
      <c r="AT1826" s="239" t="s">
        <v>170</v>
      </c>
      <c r="AU1826" s="239" t="s">
        <v>85</v>
      </c>
      <c r="AY1826" s="18" t="s">
        <v>168</v>
      </c>
      <c r="BE1826" s="240">
        <f>IF(N1826="základní",J1826,0)</f>
        <v>0</v>
      </c>
      <c r="BF1826" s="240">
        <f>IF(N1826="snížená",J1826,0)</f>
        <v>0</v>
      </c>
      <c r="BG1826" s="240">
        <f>IF(N1826="zákl. přenesená",J1826,0)</f>
        <v>0</v>
      </c>
      <c r="BH1826" s="240">
        <f>IF(N1826="sníž. přenesená",J1826,0)</f>
        <v>0</v>
      </c>
      <c r="BI1826" s="240">
        <f>IF(N1826="nulová",J1826,0)</f>
        <v>0</v>
      </c>
      <c r="BJ1826" s="18" t="s">
        <v>83</v>
      </c>
      <c r="BK1826" s="240">
        <f>ROUND(I1826*H1826,2)</f>
        <v>0</v>
      </c>
      <c r="BL1826" s="18" t="s">
        <v>298</v>
      </c>
      <c r="BM1826" s="239" t="s">
        <v>2766</v>
      </c>
    </row>
    <row r="1827" s="2" customFormat="1">
      <c r="A1827" s="39"/>
      <c r="B1827" s="40"/>
      <c r="C1827" s="41"/>
      <c r="D1827" s="241" t="s">
        <v>176</v>
      </c>
      <c r="E1827" s="41"/>
      <c r="F1827" s="242" t="s">
        <v>2767</v>
      </c>
      <c r="G1827" s="41"/>
      <c r="H1827" s="41"/>
      <c r="I1827" s="243"/>
      <c r="J1827" s="41"/>
      <c r="K1827" s="41"/>
      <c r="L1827" s="45"/>
      <c r="M1827" s="244"/>
      <c r="N1827" s="245"/>
      <c r="O1827" s="92"/>
      <c r="P1827" s="92"/>
      <c r="Q1827" s="92"/>
      <c r="R1827" s="92"/>
      <c r="S1827" s="92"/>
      <c r="T1827" s="93"/>
      <c r="U1827" s="39"/>
      <c r="V1827" s="39"/>
      <c r="W1827" s="39"/>
      <c r="X1827" s="39"/>
      <c r="Y1827" s="39"/>
      <c r="Z1827" s="39"/>
      <c r="AA1827" s="39"/>
      <c r="AB1827" s="39"/>
      <c r="AC1827" s="39"/>
      <c r="AD1827" s="39"/>
      <c r="AE1827" s="39"/>
      <c r="AT1827" s="18" t="s">
        <v>176</v>
      </c>
      <c r="AU1827" s="18" t="s">
        <v>85</v>
      </c>
    </row>
    <row r="1828" s="13" customFormat="1">
      <c r="A1828" s="13"/>
      <c r="B1828" s="246"/>
      <c r="C1828" s="247"/>
      <c r="D1828" s="241" t="s">
        <v>178</v>
      </c>
      <c r="E1828" s="248" t="s">
        <v>1</v>
      </c>
      <c r="F1828" s="249" t="s">
        <v>2768</v>
      </c>
      <c r="G1828" s="247"/>
      <c r="H1828" s="248" t="s">
        <v>1</v>
      </c>
      <c r="I1828" s="250"/>
      <c r="J1828" s="247"/>
      <c r="K1828" s="247"/>
      <c r="L1828" s="251"/>
      <c r="M1828" s="252"/>
      <c r="N1828" s="253"/>
      <c r="O1828" s="253"/>
      <c r="P1828" s="253"/>
      <c r="Q1828" s="253"/>
      <c r="R1828" s="253"/>
      <c r="S1828" s="253"/>
      <c r="T1828" s="254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T1828" s="255" t="s">
        <v>178</v>
      </c>
      <c r="AU1828" s="255" t="s">
        <v>85</v>
      </c>
      <c r="AV1828" s="13" t="s">
        <v>83</v>
      </c>
      <c r="AW1828" s="13" t="s">
        <v>32</v>
      </c>
      <c r="AX1828" s="13" t="s">
        <v>76</v>
      </c>
      <c r="AY1828" s="255" t="s">
        <v>168</v>
      </c>
    </row>
    <row r="1829" s="14" customFormat="1">
      <c r="A1829" s="14"/>
      <c r="B1829" s="256"/>
      <c r="C1829" s="257"/>
      <c r="D1829" s="241" t="s">
        <v>178</v>
      </c>
      <c r="E1829" s="258" t="s">
        <v>1</v>
      </c>
      <c r="F1829" s="259" t="s">
        <v>2769</v>
      </c>
      <c r="G1829" s="257"/>
      <c r="H1829" s="260">
        <v>375.02999999999997</v>
      </c>
      <c r="I1829" s="261"/>
      <c r="J1829" s="257"/>
      <c r="K1829" s="257"/>
      <c r="L1829" s="262"/>
      <c r="M1829" s="263"/>
      <c r="N1829" s="264"/>
      <c r="O1829" s="264"/>
      <c r="P1829" s="264"/>
      <c r="Q1829" s="264"/>
      <c r="R1829" s="264"/>
      <c r="S1829" s="264"/>
      <c r="T1829" s="265"/>
      <c r="U1829" s="14"/>
      <c r="V1829" s="14"/>
      <c r="W1829" s="14"/>
      <c r="X1829" s="14"/>
      <c r="Y1829" s="14"/>
      <c r="Z1829" s="14"/>
      <c r="AA1829" s="14"/>
      <c r="AB1829" s="14"/>
      <c r="AC1829" s="14"/>
      <c r="AD1829" s="14"/>
      <c r="AE1829" s="14"/>
      <c r="AT1829" s="266" t="s">
        <v>178</v>
      </c>
      <c r="AU1829" s="266" t="s">
        <v>85</v>
      </c>
      <c r="AV1829" s="14" t="s">
        <v>85</v>
      </c>
      <c r="AW1829" s="14" t="s">
        <v>32</v>
      </c>
      <c r="AX1829" s="14" t="s">
        <v>76</v>
      </c>
      <c r="AY1829" s="266" t="s">
        <v>168</v>
      </c>
    </row>
    <row r="1830" s="14" customFormat="1">
      <c r="A1830" s="14"/>
      <c r="B1830" s="256"/>
      <c r="C1830" s="257"/>
      <c r="D1830" s="241" t="s">
        <v>178</v>
      </c>
      <c r="E1830" s="258" t="s">
        <v>1</v>
      </c>
      <c r="F1830" s="259" t="s">
        <v>2770</v>
      </c>
      <c r="G1830" s="257"/>
      <c r="H1830" s="260">
        <v>449.67000000000002</v>
      </c>
      <c r="I1830" s="261"/>
      <c r="J1830" s="257"/>
      <c r="K1830" s="257"/>
      <c r="L1830" s="262"/>
      <c r="M1830" s="263"/>
      <c r="N1830" s="264"/>
      <c r="O1830" s="264"/>
      <c r="P1830" s="264"/>
      <c r="Q1830" s="264"/>
      <c r="R1830" s="264"/>
      <c r="S1830" s="264"/>
      <c r="T1830" s="265"/>
      <c r="U1830" s="14"/>
      <c r="V1830" s="14"/>
      <c r="W1830" s="14"/>
      <c r="X1830" s="14"/>
      <c r="Y1830" s="14"/>
      <c r="Z1830" s="14"/>
      <c r="AA1830" s="14"/>
      <c r="AB1830" s="14"/>
      <c r="AC1830" s="14"/>
      <c r="AD1830" s="14"/>
      <c r="AE1830" s="14"/>
      <c r="AT1830" s="266" t="s">
        <v>178</v>
      </c>
      <c r="AU1830" s="266" t="s">
        <v>85</v>
      </c>
      <c r="AV1830" s="14" t="s">
        <v>85</v>
      </c>
      <c r="AW1830" s="14" t="s">
        <v>32</v>
      </c>
      <c r="AX1830" s="14" t="s">
        <v>76</v>
      </c>
      <c r="AY1830" s="266" t="s">
        <v>168</v>
      </c>
    </row>
    <row r="1831" s="14" customFormat="1">
      <c r="A1831" s="14"/>
      <c r="B1831" s="256"/>
      <c r="C1831" s="257"/>
      <c r="D1831" s="241" t="s">
        <v>178</v>
      </c>
      <c r="E1831" s="258" t="s">
        <v>1</v>
      </c>
      <c r="F1831" s="259" t="s">
        <v>2771</v>
      </c>
      <c r="G1831" s="257"/>
      <c r="H1831" s="260">
        <v>1587.4100000000001</v>
      </c>
      <c r="I1831" s="261"/>
      <c r="J1831" s="257"/>
      <c r="K1831" s="257"/>
      <c r="L1831" s="262"/>
      <c r="M1831" s="263"/>
      <c r="N1831" s="264"/>
      <c r="O1831" s="264"/>
      <c r="P1831" s="264"/>
      <c r="Q1831" s="264"/>
      <c r="R1831" s="264"/>
      <c r="S1831" s="264"/>
      <c r="T1831" s="265"/>
      <c r="U1831" s="14"/>
      <c r="V1831" s="14"/>
      <c r="W1831" s="14"/>
      <c r="X1831" s="14"/>
      <c r="Y1831" s="14"/>
      <c r="Z1831" s="14"/>
      <c r="AA1831" s="14"/>
      <c r="AB1831" s="14"/>
      <c r="AC1831" s="14"/>
      <c r="AD1831" s="14"/>
      <c r="AE1831" s="14"/>
      <c r="AT1831" s="266" t="s">
        <v>178</v>
      </c>
      <c r="AU1831" s="266" t="s">
        <v>85</v>
      </c>
      <c r="AV1831" s="14" t="s">
        <v>85</v>
      </c>
      <c r="AW1831" s="14" t="s">
        <v>32</v>
      </c>
      <c r="AX1831" s="14" t="s">
        <v>76</v>
      </c>
      <c r="AY1831" s="266" t="s">
        <v>168</v>
      </c>
    </row>
    <row r="1832" s="14" customFormat="1">
      <c r="A1832" s="14"/>
      <c r="B1832" s="256"/>
      <c r="C1832" s="257"/>
      <c r="D1832" s="241" t="s">
        <v>178</v>
      </c>
      <c r="E1832" s="258" t="s">
        <v>1</v>
      </c>
      <c r="F1832" s="259" t="s">
        <v>2772</v>
      </c>
      <c r="G1832" s="257"/>
      <c r="H1832" s="260">
        <v>24.329999999999998</v>
      </c>
      <c r="I1832" s="261"/>
      <c r="J1832" s="257"/>
      <c r="K1832" s="257"/>
      <c r="L1832" s="262"/>
      <c r="M1832" s="263"/>
      <c r="N1832" s="264"/>
      <c r="O1832" s="264"/>
      <c r="P1832" s="264"/>
      <c r="Q1832" s="264"/>
      <c r="R1832" s="264"/>
      <c r="S1832" s="264"/>
      <c r="T1832" s="265"/>
      <c r="U1832" s="14"/>
      <c r="V1832" s="14"/>
      <c r="W1832" s="14"/>
      <c r="X1832" s="14"/>
      <c r="Y1832" s="14"/>
      <c r="Z1832" s="14"/>
      <c r="AA1832" s="14"/>
      <c r="AB1832" s="14"/>
      <c r="AC1832" s="14"/>
      <c r="AD1832" s="14"/>
      <c r="AE1832" s="14"/>
      <c r="AT1832" s="266" t="s">
        <v>178</v>
      </c>
      <c r="AU1832" s="266" t="s">
        <v>85</v>
      </c>
      <c r="AV1832" s="14" t="s">
        <v>85</v>
      </c>
      <c r="AW1832" s="14" t="s">
        <v>32</v>
      </c>
      <c r="AX1832" s="14" t="s">
        <v>76</v>
      </c>
      <c r="AY1832" s="266" t="s">
        <v>168</v>
      </c>
    </row>
    <row r="1833" s="14" customFormat="1">
      <c r="A1833" s="14"/>
      <c r="B1833" s="256"/>
      <c r="C1833" s="257"/>
      <c r="D1833" s="241" t="s">
        <v>178</v>
      </c>
      <c r="E1833" s="258" t="s">
        <v>1</v>
      </c>
      <c r="F1833" s="259" t="s">
        <v>2773</v>
      </c>
      <c r="G1833" s="257"/>
      <c r="H1833" s="260">
        <v>110.496</v>
      </c>
      <c r="I1833" s="261"/>
      <c r="J1833" s="257"/>
      <c r="K1833" s="257"/>
      <c r="L1833" s="262"/>
      <c r="M1833" s="263"/>
      <c r="N1833" s="264"/>
      <c r="O1833" s="264"/>
      <c r="P1833" s="264"/>
      <c r="Q1833" s="264"/>
      <c r="R1833" s="264"/>
      <c r="S1833" s="264"/>
      <c r="T1833" s="265"/>
      <c r="U1833" s="14"/>
      <c r="V1833" s="14"/>
      <c r="W1833" s="14"/>
      <c r="X1833" s="14"/>
      <c r="Y1833" s="14"/>
      <c r="Z1833" s="14"/>
      <c r="AA1833" s="14"/>
      <c r="AB1833" s="14"/>
      <c r="AC1833" s="14"/>
      <c r="AD1833" s="14"/>
      <c r="AE1833" s="14"/>
      <c r="AT1833" s="266" t="s">
        <v>178</v>
      </c>
      <c r="AU1833" s="266" t="s">
        <v>85</v>
      </c>
      <c r="AV1833" s="14" t="s">
        <v>85</v>
      </c>
      <c r="AW1833" s="14" t="s">
        <v>32</v>
      </c>
      <c r="AX1833" s="14" t="s">
        <v>76</v>
      </c>
      <c r="AY1833" s="266" t="s">
        <v>168</v>
      </c>
    </row>
    <row r="1834" s="14" customFormat="1">
      <c r="A1834" s="14"/>
      <c r="B1834" s="256"/>
      <c r="C1834" s="257"/>
      <c r="D1834" s="241" t="s">
        <v>178</v>
      </c>
      <c r="E1834" s="258" t="s">
        <v>1</v>
      </c>
      <c r="F1834" s="259" t="s">
        <v>2774</v>
      </c>
      <c r="G1834" s="257"/>
      <c r="H1834" s="260">
        <v>50.896000000000001</v>
      </c>
      <c r="I1834" s="261"/>
      <c r="J1834" s="257"/>
      <c r="K1834" s="257"/>
      <c r="L1834" s="262"/>
      <c r="M1834" s="263"/>
      <c r="N1834" s="264"/>
      <c r="O1834" s="264"/>
      <c r="P1834" s="264"/>
      <c r="Q1834" s="264"/>
      <c r="R1834" s="264"/>
      <c r="S1834" s="264"/>
      <c r="T1834" s="265"/>
      <c r="U1834" s="14"/>
      <c r="V1834" s="14"/>
      <c r="W1834" s="14"/>
      <c r="X1834" s="14"/>
      <c r="Y1834" s="14"/>
      <c r="Z1834" s="14"/>
      <c r="AA1834" s="14"/>
      <c r="AB1834" s="14"/>
      <c r="AC1834" s="14"/>
      <c r="AD1834" s="14"/>
      <c r="AE1834" s="14"/>
      <c r="AT1834" s="266" t="s">
        <v>178</v>
      </c>
      <c r="AU1834" s="266" t="s">
        <v>85</v>
      </c>
      <c r="AV1834" s="14" t="s">
        <v>85</v>
      </c>
      <c r="AW1834" s="14" t="s">
        <v>32</v>
      </c>
      <c r="AX1834" s="14" t="s">
        <v>76</v>
      </c>
      <c r="AY1834" s="266" t="s">
        <v>168</v>
      </c>
    </row>
    <row r="1835" s="15" customFormat="1">
      <c r="A1835" s="15"/>
      <c r="B1835" s="267"/>
      <c r="C1835" s="268"/>
      <c r="D1835" s="241" t="s">
        <v>178</v>
      </c>
      <c r="E1835" s="269" t="s">
        <v>1</v>
      </c>
      <c r="F1835" s="270" t="s">
        <v>183</v>
      </c>
      <c r="G1835" s="268"/>
      <c r="H1835" s="271">
        <v>2597.8319999999999</v>
      </c>
      <c r="I1835" s="272"/>
      <c r="J1835" s="268"/>
      <c r="K1835" s="268"/>
      <c r="L1835" s="273"/>
      <c r="M1835" s="274"/>
      <c r="N1835" s="275"/>
      <c r="O1835" s="275"/>
      <c r="P1835" s="275"/>
      <c r="Q1835" s="275"/>
      <c r="R1835" s="275"/>
      <c r="S1835" s="275"/>
      <c r="T1835" s="276"/>
      <c r="U1835" s="15"/>
      <c r="V1835" s="15"/>
      <c r="W1835" s="15"/>
      <c r="X1835" s="15"/>
      <c r="Y1835" s="15"/>
      <c r="Z1835" s="15"/>
      <c r="AA1835" s="15"/>
      <c r="AB1835" s="15"/>
      <c r="AC1835" s="15"/>
      <c r="AD1835" s="15"/>
      <c r="AE1835" s="15"/>
      <c r="AT1835" s="277" t="s">
        <v>178</v>
      </c>
      <c r="AU1835" s="277" t="s">
        <v>85</v>
      </c>
      <c r="AV1835" s="15" t="s">
        <v>174</v>
      </c>
      <c r="AW1835" s="15" t="s">
        <v>32</v>
      </c>
      <c r="AX1835" s="15" t="s">
        <v>83</v>
      </c>
      <c r="AY1835" s="277" t="s">
        <v>168</v>
      </c>
    </row>
    <row r="1836" s="2" customFormat="1" ht="24.15" customHeight="1">
      <c r="A1836" s="39"/>
      <c r="B1836" s="40"/>
      <c r="C1836" s="228" t="s">
        <v>2775</v>
      </c>
      <c r="D1836" s="228" t="s">
        <v>170</v>
      </c>
      <c r="E1836" s="229" t="s">
        <v>2776</v>
      </c>
      <c r="F1836" s="230" t="s">
        <v>2777</v>
      </c>
      <c r="G1836" s="231" t="s">
        <v>114</v>
      </c>
      <c r="H1836" s="232">
        <v>2597.8319999999999</v>
      </c>
      <c r="I1836" s="233"/>
      <c r="J1836" s="234">
        <f>ROUND(I1836*H1836,2)</f>
        <v>0</v>
      </c>
      <c r="K1836" s="230" t="s">
        <v>173</v>
      </c>
      <c r="L1836" s="45"/>
      <c r="M1836" s="235" t="s">
        <v>1</v>
      </c>
      <c r="N1836" s="236" t="s">
        <v>41</v>
      </c>
      <c r="O1836" s="92"/>
      <c r="P1836" s="237">
        <f>O1836*H1836</f>
        <v>0</v>
      </c>
      <c r="Q1836" s="237">
        <v>0.00028600000000000001</v>
      </c>
      <c r="R1836" s="237">
        <f>Q1836*H1836</f>
        <v>0.742979952</v>
      </c>
      <c r="S1836" s="237">
        <v>0</v>
      </c>
      <c r="T1836" s="238">
        <f>S1836*H1836</f>
        <v>0</v>
      </c>
      <c r="U1836" s="39"/>
      <c r="V1836" s="39"/>
      <c r="W1836" s="39"/>
      <c r="X1836" s="39"/>
      <c r="Y1836" s="39"/>
      <c r="Z1836" s="39"/>
      <c r="AA1836" s="39"/>
      <c r="AB1836" s="39"/>
      <c r="AC1836" s="39"/>
      <c r="AD1836" s="39"/>
      <c r="AE1836" s="39"/>
      <c r="AR1836" s="239" t="s">
        <v>298</v>
      </c>
      <c r="AT1836" s="239" t="s">
        <v>170</v>
      </c>
      <c r="AU1836" s="239" t="s">
        <v>85</v>
      </c>
      <c r="AY1836" s="18" t="s">
        <v>168</v>
      </c>
      <c r="BE1836" s="240">
        <f>IF(N1836="základní",J1836,0)</f>
        <v>0</v>
      </c>
      <c r="BF1836" s="240">
        <f>IF(N1836="snížená",J1836,0)</f>
        <v>0</v>
      </c>
      <c r="BG1836" s="240">
        <f>IF(N1836="zákl. přenesená",J1836,0)</f>
        <v>0</v>
      </c>
      <c r="BH1836" s="240">
        <f>IF(N1836="sníž. přenesená",J1836,0)</f>
        <v>0</v>
      </c>
      <c r="BI1836" s="240">
        <f>IF(N1836="nulová",J1836,0)</f>
        <v>0</v>
      </c>
      <c r="BJ1836" s="18" t="s">
        <v>83</v>
      </c>
      <c r="BK1836" s="240">
        <f>ROUND(I1836*H1836,2)</f>
        <v>0</v>
      </c>
      <c r="BL1836" s="18" t="s">
        <v>298</v>
      </c>
      <c r="BM1836" s="239" t="s">
        <v>2778</v>
      </c>
    </row>
    <row r="1837" s="2" customFormat="1">
      <c r="A1837" s="39"/>
      <c r="B1837" s="40"/>
      <c r="C1837" s="41"/>
      <c r="D1837" s="241" t="s">
        <v>176</v>
      </c>
      <c r="E1837" s="41"/>
      <c r="F1837" s="242" t="s">
        <v>2779</v>
      </c>
      <c r="G1837" s="41"/>
      <c r="H1837" s="41"/>
      <c r="I1837" s="243"/>
      <c r="J1837" s="41"/>
      <c r="K1837" s="41"/>
      <c r="L1837" s="45"/>
      <c r="M1837" s="244"/>
      <c r="N1837" s="245"/>
      <c r="O1837" s="92"/>
      <c r="P1837" s="92"/>
      <c r="Q1837" s="92"/>
      <c r="R1837" s="92"/>
      <c r="S1837" s="92"/>
      <c r="T1837" s="93"/>
      <c r="U1837" s="39"/>
      <c r="V1837" s="39"/>
      <c r="W1837" s="39"/>
      <c r="X1837" s="39"/>
      <c r="Y1837" s="39"/>
      <c r="Z1837" s="39"/>
      <c r="AA1837" s="39"/>
      <c r="AB1837" s="39"/>
      <c r="AC1837" s="39"/>
      <c r="AD1837" s="39"/>
      <c r="AE1837" s="39"/>
      <c r="AT1837" s="18" t="s">
        <v>176</v>
      </c>
      <c r="AU1837" s="18" t="s">
        <v>85</v>
      </c>
    </row>
    <row r="1838" s="13" customFormat="1">
      <c r="A1838" s="13"/>
      <c r="B1838" s="246"/>
      <c r="C1838" s="247"/>
      <c r="D1838" s="241" t="s">
        <v>178</v>
      </c>
      <c r="E1838" s="248" t="s">
        <v>1</v>
      </c>
      <c r="F1838" s="249" t="s">
        <v>2780</v>
      </c>
      <c r="G1838" s="247"/>
      <c r="H1838" s="248" t="s">
        <v>1</v>
      </c>
      <c r="I1838" s="250"/>
      <c r="J1838" s="247"/>
      <c r="K1838" s="247"/>
      <c r="L1838" s="251"/>
      <c r="M1838" s="252"/>
      <c r="N1838" s="253"/>
      <c r="O1838" s="253"/>
      <c r="P1838" s="253"/>
      <c r="Q1838" s="253"/>
      <c r="R1838" s="253"/>
      <c r="S1838" s="253"/>
      <c r="T1838" s="254"/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  <c r="AE1838" s="13"/>
      <c r="AT1838" s="255" t="s">
        <v>178</v>
      </c>
      <c r="AU1838" s="255" t="s">
        <v>85</v>
      </c>
      <c r="AV1838" s="13" t="s">
        <v>83</v>
      </c>
      <c r="AW1838" s="13" t="s">
        <v>32</v>
      </c>
      <c r="AX1838" s="13" t="s">
        <v>76</v>
      </c>
      <c r="AY1838" s="255" t="s">
        <v>168</v>
      </c>
    </row>
    <row r="1839" s="14" customFormat="1">
      <c r="A1839" s="14"/>
      <c r="B1839" s="256"/>
      <c r="C1839" s="257"/>
      <c r="D1839" s="241" t="s">
        <v>178</v>
      </c>
      <c r="E1839" s="258" t="s">
        <v>1</v>
      </c>
      <c r="F1839" s="259" t="s">
        <v>2769</v>
      </c>
      <c r="G1839" s="257"/>
      <c r="H1839" s="260">
        <v>375.02999999999997</v>
      </c>
      <c r="I1839" s="261"/>
      <c r="J1839" s="257"/>
      <c r="K1839" s="257"/>
      <c r="L1839" s="262"/>
      <c r="M1839" s="263"/>
      <c r="N1839" s="264"/>
      <c r="O1839" s="264"/>
      <c r="P1839" s="264"/>
      <c r="Q1839" s="264"/>
      <c r="R1839" s="264"/>
      <c r="S1839" s="264"/>
      <c r="T1839" s="265"/>
      <c r="U1839" s="14"/>
      <c r="V1839" s="14"/>
      <c r="W1839" s="14"/>
      <c r="X1839" s="14"/>
      <c r="Y1839" s="14"/>
      <c r="Z1839" s="14"/>
      <c r="AA1839" s="14"/>
      <c r="AB1839" s="14"/>
      <c r="AC1839" s="14"/>
      <c r="AD1839" s="14"/>
      <c r="AE1839" s="14"/>
      <c r="AT1839" s="266" t="s">
        <v>178</v>
      </c>
      <c r="AU1839" s="266" t="s">
        <v>85</v>
      </c>
      <c r="AV1839" s="14" t="s">
        <v>85</v>
      </c>
      <c r="AW1839" s="14" t="s">
        <v>32</v>
      </c>
      <c r="AX1839" s="14" t="s">
        <v>76</v>
      </c>
      <c r="AY1839" s="266" t="s">
        <v>168</v>
      </c>
    </row>
    <row r="1840" s="14" customFormat="1">
      <c r="A1840" s="14"/>
      <c r="B1840" s="256"/>
      <c r="C1840" s="257"/>
      <c r="D1840" s="241" t="s">
        <v>178</v>
      </c>
      <c r="E1840" s="258" t="s">
        <v>1</v>
      </c>
      <c r="F1840" s="259" t="s">
        <v>2770</v>
      </c>
      <c r="G1840" s="257"/>
      <c r="H1840" s="260">
        <v>449.67000000000002</v>
      </c>
      <c r="I1840" s="261"/>
      <c r="J1840" s="257"/>
      <c r="K1840" s="257"/>
      <c r="L1840" s="262"/>
      <c r="M1840" s="263"/>
      <c r="N1840" s="264"/>
      <c r="O1840" s="264"/>
      <c r="P1840" s="264"/>
      <c r="Q1840" s="264"/>
      <c r="R1840" s="264"/>
      <c r="S1840" s="264"/>
      <c r="T1840" s="265"/>
      <c r="U1840" s="14"/>
      <c r="V1840" s="14"/>
      <c r="W1840" s="14"/>
      <c r="X1840" s="14"/>
      <c r="Y1840" s="14"/>
      <c r="Z1840" s="14"/>
      <c r="AA1840" s="14"/>
      <c r="AB1840" s="14"/>
      <c r="AC1840" s="14"/>
      <c r="AD1840" s="14"/>
      <c r="AE1840" s="14"/>
      <c r="AT1840" s="266" t="s">
        <v>178</v>
      </c>
      <c r="AU1840" s="266" t="s">
        <v>85</v>
      </c>
      <c r="AV1840" s="14" t="s">
        <v>85</v>
      </c>
      <c r="AW1840" s="14" t="s">
        <v>32</v>
      </c>
      <c r="AX1840" s="14" t="s">
        <v>76</v>
      </c>
      <c r="AY1840" s="266" t="s">
        <v>168</v>
      </c>
    </row>
    <row r="1841" s="14" customFormat="1">
      <c r="A1841" s="14"/>
      <c r="B1841" s="256"/>
      <c r="C1841" s="257"/>
      <c r="D1841" s="241" t="s">
        <v>178</v>
      </c>
      <c r="E1841" s="258" t="s">
        <v>1</v>
      </c>
      <c r="F1841" s="259" t="s">
        <v>2771</v>
      </c>
      <c r="G1841" s="257"/>
      <c r="H1841" s="260">
        <v>1587.4100000000001</v>
      </c>
      <c r="I1841" s="261"/>
      <c r="J1841" s="257"/>
      <c r="K1841" s="257"/>
      <c r="L1841" s="262"/>
      <c r="M1841" s="263"/>
      <c r="N1841" s="264"/>
      <c r="O1841" s="264"/>
      <c r="P1841" s="264"/>
      <c r="Q1841" s="264"/>
      <c r="R1841" s="264"/>
      <c r="S1841" s="264"/>
      <c r="T1841" s="265"/>
      <c r="U1841" s="14"/>
      <c r="V1841" s="14"/>
      <c r="W1841" s="14"/>
      <c r="X1841" s="14"/>
      <c r="Y1841" s="14"/>
      <c r="Z1841" s="14"/>
      <c r="AA1841" s="14"/>
      <c r="AB1841" s="14"/>
      <c r="AC1841" s="14"/>
      <c r="AD1841" s="14"/>
      <c r="AE1841" s="14"/>
      <c r="AT1841" s="266" t="s">
        <v>178</v>
      </c>
      <c r="AU1841" s="266" t="s">
        <v>85</v>
      </c>
      <c r="AV1841" s="14" t="s">
        <v>85</v>
      </c>
      <c r="AW1841" s="14" t="s">
        <v>32</v>
      </c>
      <c r="AX1841" s="14" t="s">
        <v>76</v>
      </c>
      <c r="AY1841" s="266" t="s">
        <v>168</v>
      </c>
    </row>
    <row r="1842" s="14" customFormat="1">
      <c r="A1842" s="14"/>
      <c r="B1842" s="256"/>
      <c r="C1842" s="257"/>
      <c r="D1842" s="241" t="s">
        <v>178</v>
      </c>
      <c r="E1842" s="258" t="s">
        <v>1</v>
      </c>
      <c r="F1842" s="259" t="s">
        <v>2772</v>
      </c>
      <c r="G1842" s="257"/>
      <c r="H1842" s="260">
        <v>24.329999999999998</v>
      </c>
      <c r="I1842" s="261"/>
      <c r="J1842" s="257"/>
      <c r="K1842" s="257"/>
      <c r="L1842" s="262"/>
      <c r="M1842" s="263"/>
      <c r="N1842" s="264"/>
      <c r="O1842" s="264"/>
      <c r="P1842" s="264"/>
      <c r="Q1842" s="264"/>
      <c r="R1842" s="264"/>
      <c r="S1842" s="264"/>
      <c r="T1842" s="265"/>
      <c r="U1842" s="14"/>
      <c r="V1842" s="14"/>
      <c r="W1842" s="14"/>
      <c r="X1842" s="14"/>
      <c r="Y1842" s="14"/>
      <c r="Z1842" s="14"/>
      <c r="AA1842" s="14"/>
      <c r="AB1842" s="14"/>
      <c r="AC1842" s="14"/>
      <c r="AD1842" s="14"/>
      <c r="AE1842" s="14"/>
      <c r="AT1842" s="266" t="s">
        <v>178</v>
      </c>
      <c r="AU1842" s="266" t="s">
        <v>85</v>
      </c>
      <c r="AV1842" s="14" t="s">
        <v>85</v>
      </c>
      <c r="AW1842" s="14" t="s">
        <v>32</v>
      </c>
      <c r="AX1842" s="14" t="s">
        <v>76</v>
      </c>
      <c r="AY1842" s="266" t="s">
        <v>168</v>
      </c>
    </row>
    <row r="1843" s="14" customFormat="1">
      <c r="A1843" s="14"/>
      <c r="B1843" s="256"/>
      <c r="C1843" s="257"/>
      <c r="D1843" s="241" t="s">
        <v>178</v>
      </c>
      <c r="E1843" s="258" t="s">
        <v>1</v>
      </c>
      <c r="F1843" s="259" t="s">
        <v>2773</v>
      </c>
      <c r="G1843" s="257"/>
      <c r="H1843" s="260">
        <v>110.496</v>
      </c>
      <c r="I1843" s="261"/>
      <c r="J1843" s="257"/>
      <c r="K1843" s="257"/>
      <c r="L1843" s="262"/>
      <c r="M1843" s="263"/>
      <c r="N1843" s="264"/>
      <c r="O1843" s="264"/>
      <c r="P1843" s="264"/>
      <c r="Q1843" s="264"/>
      <c r="R1843" s="264"/>
      <c r="S1843" s="264"/>
      <c r="T1843" s="265"/>
      <c r="U1843" s="14"/>
      <c r="V1843" s="14"/>
      <c r="W1843" s="14"/>
      <c r="X1843" s="14"/>
      <c r="Y1843" s="14"/>
      <c r="Z1843" s="14"/>
      <c r="AA1843" s="14"/>
      <c r="AB1843" s="14"/>
      <c r="AC1843" s="14"/>
      <c r="AD1843" s="14"/>
      <c r="AE1843" s="14"/>
      <c r="AT1843" s="266" t="s">
        <v>178</v>
      </c>
      <c r="AU1843" s="266" t="s">
        <v>85</v>
      </c>
      <c r="AV1843" s="14" t="s">
        <v>85</v>
      </c>
      <c r="AW1843" s="14" t="s">
        <v>32</v>
      </c>
      <c r="AX1843" s="14" t="s">
        <v>76</v>
      </c>
      <c r="AY1843" s="266" t="s">
        <v>168</v>
      </c>
    </row>
    <row r="1844" s="14" customFormat="1">
      <c r="A1844" s="14"/>
      <c r="B1844" s="256"/>
      <c r="C1844" s="257"/>
      <c r="D1844" s="241" t="s">
        <v>178</v>
      </c>
      <c r="E1844" s="258" t="s">
        <v>1</v>
      </c>
      <c r="F1844" s="259" t="s">
        <v>2774</v>
      </c>
      <c r="G1844" s="257"/>
      <c r="H1844" s="260">
        <v>50.896000000000001</v>
      </c>
      <c r="I1844" s="261"/>
      <c r="J1844" s="257"/>
      <c r="K1844" s="257"/>
      <c r="L1844" s="262"/>
      <c r="M1844" s="263"/>
      <c r="N1844" s="264"/>
      <c r="O1844" s="264"/>
      <c r="P1844" s="264"/>
      <c r="Q1844" s="264"/>
      <c r="R1844" s="264"/>
      <c r="S1844" s="264"/>
      <c r="T1844" s="265"/>
      <c r="U1844" s="14"/>
      <c r="V1844" s="14"/>
      <c r="W1844" s="14"/>
      <c r="X1844" s="14"/>
      <c r="Y1844" s="14"/>
      <c r="Z1844" s="14"/>
      <c r="AA1844" s="14"/>
      <c r="AB1844" s="14"/>
      <c r="AC1844" s="14"/>
      <c r="AD1844" s="14"/>
      <c r="AE1844" s="14"/>
      <c r="AT1844" s="266" t="s">
        <v>178</v>
      </c>
      <c r="AU1844" s="266" t="s">
        <v>85</v>
      </c>
      <c r="AV1844" s="14" t="s">
        <v>85</v>
      </c>
      <c r="AW1844" s="14" t="s">
        <v>32</v>
      </c>
      <c r="AX1844" s="14" t="s">
        <v>76</v>
      </c>
      <c r="AY1844" s="266" t="s">
        <v>168</v>
      </c>
    </row>
    <row r="1845" s="15" customFormat="1">
      <c r="A1845" s="15"/>
      <c r="B1845" s="267"/>
      <c r="C1845" s="268"/>
      <c r="D1845" s="241" t="s">
        <v>178</v>
      </c>
      <c r="E1845" s="269" t="s">
        <v>1</v>
      </c>
      <c r="F1845" s="270" t="s">
        <v>183</v>
      </c>
      <c r="G1845" s="268"/>
      <c r="H1845" s="271">
        <v>2597.8319999999999</v>
      </c>
      <c r="I1845" s="272"/>
      <c r="J1845" s="268"/>
      <c r="K1845" s="268"/>
      <c r="L1845" s="273"/>
      <c r="M1845" s="274"/>
      <c r="N1845" s="275"/>
      <c r="O1845" s="275"/>
      <c r="P1845" s="275"/>
      <c r="Q1845" s="275"/>
      <c r="R1845" s="275"/>
      <c r="S1845" s="275"/>
      <c r="T1845" s="276"/>
      <c r="U1845" s="15"/>
      <c r="V1845" s="15"/>
      <c r="W1845" s="15"/>
      <c r="X1845" s="15"/>
      <c r="Y1845" s="15"/>
      <c r="Z1845" s="15"/>
      <c r="AA1845" s="15"/>
      <c r="AB1845" s="15"/>
      <c r="AC1845" s="15"/>
      <c r="AD1845" s="15"/>
      <c r="AE1845" s="15"/>
      <c r="AT1845" s="277" t="s">
        <v>178</v>
      </c>
      <c r="AU1845" s="277" t="s">
        <v>85</v>
      </c>
      <c r="AV1845" s="15" t="s">
        <v>174</v>
      </c>
      <c r="AW1845" s="15" t="s">
        <v>32</v>
      </c>
      <c r="AX1845" s="15" t="s">
        <v>83</v>
      </c>
      <c r="AY1845" s="277" t="s">
        <v>168</v>
      </c>
    </row>
    <row r="1846" s="12" customFormat="1" ht="22.8" customHeight="1">
      <c r="A1846" s="12"/>
      <c r="B1846" s="212"/>
      <c r="C1846" s="213"/>
      <c r="D1846" s="214" t="s">
        <v>75</v>
      </c>
      <c r="E1846" s="226" t="s">
        <v>894</v>
      </c>
      <c r="F1846" s="226" t="s">
        <v>895</v>
      </c>
      <c r="G1846" s="213"/>
      <c r="H1846" s="213"/>
      <c r="I1846" s="216"/>
      <c r="J1846" s="227">
        <f>BK1846</f>
        <v>0</v>
      </c>
      <c r="K1846" s="213"/>
      <c r="L1846" s="218"/>
      <c r="M1846" s="219"/>
      <c r="N1846" s="220"/>
      <c r="O1846" s="220"/>
      <c r="P1846" s="221">
        <f>SUM(P1847:P1869)</f>
        <v>0</v>
      </c>
      <c r="Q1846" s="220"/>
      <c r="R1846" s="221">
        <f>SUM(R1847:R1869)</f>
        <v>0.085400000000000004</v>
      </c>
      <c r="S1846" s="220"/>
      <c r="T1846" s="222">
        <f>SUM(T1847:T1869)</f>
        <v>0</v>
      </c>
      <c r="U1846" s="12"/>
      <c r="V1846" s="12"/>
      <c r="W1846" s="12"/>
      <c r="X1846" s="12"/>
      <c r="Y1846" s="12"/>
      <c r="Z1846" s="12"/>
      <c r="AA1846" s="12"/>
      <c r="AB1846" s="12"/>
      <c r="AC1846" s="12"/>
      <c r="AD1846" s="12"/>
      <c r="AE1846" s="12"/>
      <c r="AR1846" s="223" t="s">
        <v>85</v>
      </c>
      <c r="AT1846" s="224" t="s">
        <v>75</v>
      </c>
      <c r="AU1846" s="224" t="s">
        <v>83</v>
      </c>
      <c r="AY1846" s="223" t="s">
        <v>168</v>
      </c>
      <c r="BK1846" s="225">
        <f>SUM(BK1847:BK1869)</f>
        <v>0</v>
      </c>
    </row>
    <row r="1847" s="2" customFormat="1" ht="37.8" customHeight="1">
      <c r="A1847" s="39"/>
      <c r="B1847" s="40"/>
      <c r="C1847" s="228" t="s">
        <v>2781</v>
      </c>
      <c r="D1847" s="228" t="s">
        <v>170</v>
      </c>
      <c r="E1847" s="229" t="s">
        <v>2782</v>
      </c>
      <c r="F1847" s="230" t="s">
        <v>2783</v>
      </c>
      <c r="G1847" s="231" t="s">
        <v>695</v>
      </c>
      <c r="H1847" s="232">
        <v>1</v>
      </c>
      <c r="I1847" s="233"/>
      <c r="J1847" s="234">
        <f>ROUND(I1847*H1847,2)</f>
        <v>0</v>
      </c>
      <c r="K1847" s="230" t="s">
        <v>1</v>
      </c>
      <c r="L1847" s="45"/>
      <c r="M1847" s="235" t="s">
        <v>1</v>
      </c>
      <c r="N1847" s="236" t="s">
        <v>41</v>
      </c>
      <c r="O1847" s="92"/>
      <c r="P1847" s="237">
        <f>O1847*H1847</f>
        <v>0</v>
      </c>
      <c r="Q1847" s="237">
        <v>0.012200000000000001</v>
      </c>
      <c r="R1847" s="237">
        <f>Q1847*H1847</f>
        <v>0.012200000000000001</v>
      </c>
      <c r="S1847" s="237">
        <v>0</v>
      </c>
      <c r="T1847" s="238">
        <f>S1847*H1847</f>
        <v>0</v>
      </c>
      <c r="U1847" s="39"/>
      <c r="V1847" s="39"/>
      <c r="W1847" s="39"/>
      <c r="X1847" s="39"/>
      <c r="Y1847" s="39"/>
      <c r="Z1847" s="39"/>
      <c r="AA1847" s="39"/>
      <c r="AB1847" s="39"/>
      <c r="AC1847" s="39"/>
      <c r="AD1847" s="39"/>
      <c r="AE1847" s="39"/>
      <c r="AR1847" s="239" t="s">
        <v>298</v>
      </c>
      <c r="AT1847" s="239" t="s">
        <v>170</v>
      </c>
      <c r="AU1847" s="239" t="s">
        <v>85</v>
      </c>
      <c r="AY1847" s="18" t="s">
        <v>168</v>
      </c>
      <c r="BE1847" s="240">
        <f>IF(N1847="základní",J1847,0)</f>
        <v>0</v>
      </c>
      <c r="BF1847" s="240">
        <f>IF(N1847="snížená",J1847,0)</f>
        <v>0</v>
      </c>
      <c r="BG1847" s="240">
        <f>IF(N1847="zákl. přenesená",J1847,0)</f>
        <v>0</v>
      </c>
      <c r="BH1847" s="240">
        <f>IF(N1847="sníž. přenesená",J1847,0)</f>
        <v>0</v>
      </c>
      <c r="BI1847" s="240">
        <f>IF(N1847="nulová",J1847,0)</f>
        <v>0</v>
      </c>
      <c r="BJ1847" s="18" t="s">
        <v>83</v>
      </c>
      <c r="BK1847" s="240">
        <f>ROUND(I1847*H1847,2)</f>
        <v>0</v>
      </c>
      <c r="BL1847" s="18" t="s">
        <v>298</v>
      </c>
      <c r="BM1847" s="239" t="s">
        <v>2784</v>
      </c>
    </row>
    <row r="1848" s="2" customFormat="1">
      <c r="A1848" s="39"/>
      <c r="B1848" s="40"/>
      <c r="C1848" s="41"/>
      <c r="D1848" s="241" t="s">
        <v>176</v>
      </c>
      <c r="E1848" s="41"/>
      <c r="F1848" s="242" t="s">
        <v>2785</v>
      </c>
      <c r="G1848" s="41"/>
      <c r="H1848" s="41"/>
      <c r="I1848" s="243"/>
      <c r="J1848" s="41"/>
      <c r="K1848" s="41"/>
      <c r="L1848" s="45"/>
      <c r="M1848" s="244"/>
      <c r="N1848" s="245"/>
      <c r="O1848" s="92"/>
      <c r="P1848" s="92"/>
      <c r="Q1848" s="92"/>
      <c r="R1848" s="92"/>
      <c r="S1848" s="92"/>
      <c r="T1848" s="93"/>
      <c r="U1848" s="39"/>
      <c r="V1848" s="39"/>
      <c r="W1848" s="39"/>
      <c r="X1848" s="39"/>
      <c r="Y1848" s="39"/>
      <c r="Z1848" s="39"/>
      <c r="AA1848" s="39"/>
      <c r="AB1848" s="39"/>
      <c r="AC1848" s="39"/>
      <c r="AD1848" s="39"/>
      <c r="AE1848" s="39"/>
      <c r="AT1848" s="18" t="s">
        <v>176</v>
      </c>
      <c r="AU1848" s="18" t="s">
        <v>85</v>
      </c>
    </row>
    <row r="1849" s="2" customFormat="1">
      <c r="A1849" s="39"/>
      <c r="B1849" s="40"/>
      <c r="C1849" s="41"/>
      <c r="D1849" s="241" t="s">
        <v>914</v>
      </c>
      <c r="E1849" s="41"/>
      <c r="F1849" s="299" t="s">
        <v>2786</v>
      </c>
      <c r="G1849" s="41"/>
      <c r="H1849" s="41"/>
      <c r="I1849" s="243"/>
      <c r="J1849" s="41"/>
      <c r="K1849" s="41"/>
      <c r="L1849" s="45"/>
      <c r="M1849" s="244"/>
      <c r="N1849" s="245"/>
      <c r="O1849" s="92"/>
      <c r="P1849" s="92"/>
      <c r="Q1849" s="92"/>
      <c r="R1849" s="92"/>
      <c r="S1849" s="92"/>
      <c r="T1849" s="93"/>
      <c r="U1849" s="39"/>
      <c r="V1849" s="39"/>
      <c r="W1849" s="39"/>
      <c r="X1849" s="39"/>
      <c r="Y1849" s="39"/>
      <c r="Z1849" s="39"/>
      <c r="AA1849" s="39"/>
      <c r="AB1849" s="39"/>
      <c r="AC1849" s="39"/>
      <c r="AD1849" s="39"/>
      <c r="AE1849" s="39"/>
      <c r="AT1849" s="18" t="s">
        <v>914</v>
      </c>
      <c r="AU1849" s="18" t="s">
        <v>85</v>
      </c>
    </row>
    <row r="1850" s="2" customFormat="1" ht="37.8" customHeight="1">
      <c r="A1850" s="39"/>
      <c r="B1850" s="40"/>
      <c r="C1850" s="228" t="s">
        <v>2787</v>
      </c>
      <c r="D1850" s="228" t="s">
        <v>170</v>
      </c>
      <c r="E1850" s="229" t="s">
        <v>2788</v>
      </c>
      <c r="F1850" s="230" t="s">
        <v>2789</v>
      </c>
      <c r="G1850" s="231" t="s">
        <v>695</v>
      </c>
      <c r="H1850" s="232">
        <v>1</v>
      </c>
      <c r="I1850" s="233"/>
      <c r="J1850" s="234">
        <f>ROUND(I1850*H1850,2)</f>
        <v>0</v>
      </c>
      <c r="K1850" s="230" t="s">
        <v>1</v>
      </c>
      <c r="L1850" s="45"/>
      <c r="M1850" s="235" t="s">
        <v>1</v>
      </c>
      <c r="N1850" s="236" t="s">
        <v>41</v>
      </c>
      <c r="O1850" s="92"/>
      <c r="P1850" s="237">
        <f>O1850*H1850</f>
        <v>0</v>
      </c>
      <c r="Q1850" s="237">
        <v>0.012200000000000001</v>
      </c>
      <c r="R1850" s="237">
        <f>Q1850*H1850</f>
        <v>0.012200000000000001</v>
      </c>
      <c r="S1850" s="237">
        <v>0</v>
      </c>
      <c r="T1850" s="238">
        <f>S1850*H1850</f>
        <v>0</v>
      </c>
      <c r="U1850" s="39"/>
      <c r="V1850" s="39"/>
      <c r="W1850" s="39"/>
      <c r="X1850" s="39"/>
      <c r="Y1850" s="39"/>
      <c r="Z1850" s="39"/>
      <c r="AA1850" s="39"/>
      <c r="AB1850" s="39"/>
      <c r="AC1850" s="39"/>
      <c r="AD1850" s="39"/>
      <c r="AE1850" s="39"/>
      <c r="AR1850" s="239" t="s">
        <v>298</v>
      </c>
      <c r="AT1850" s="239" t="s">
        <v>170</v>
      </c>
      <c r="AU1850" s="239" t="s">
        <v>85</v>
      </c>
      <c r="AY1850" s="18" t="s">
        <v>168</v>
      </c>
      <c r="BE1850" s="240">
        <f>IF(N1850="základní",J1850,0)</f>
        <v>0</v>
      </c>
      <c r="BF1850" s="240">
        <f>IF(N1850="snížená",J1850,0)</f>
        <v>0</v>
      </c>
      <c r="BG1850" s="240">
        <f>IF(N1850="zákl. přenesená",J1850,0)</f>
        <v>0</v>
      </c>
      <c r="BH1850" s="240">
        <f>IF(N1850="sníž. přenesená",J1850,0)</f>
        <v>0</v>
      </c>
      <c r="BI1850" s="240">
        <f>IF(N1850="nulová",J1850,0)</f>
        <v>0</v>
      </c>
      <c r="BJ1850" s="18" t="s">
        <v>83</v>
      </c>
      <c r="BK1850" s="240">
        <f>ROUND(I1850*H1850,2)</f>
        <v>0</v>
      </c>
      <c r="BL1850" s="18" t="s">
        <v>298</v>
      </c>
      <c r="BM1850" s="239" t="s">
        <v>2790</v>
      </c>
    </row>
    <row r="1851" s="2" customFormat="1">
      <c r="A1851" s="39"/>
      <c r="B1851" s="40"/>
      <c r="C1851" s="41"/>
      <c r="D1851" s="241" t="s">
        <v>176</v>
      </c>
      <c r="E1851" s="41"/>
      <c r="F1851" s="242" t="s">
        <v>2785</v>
      </c>
      <c r="G1851" s="41"/>
      <c r="H1851" s="41"/>
      <c r="I1851" s="243"/>
      <c r="J1851" s="41"/>
      <c r="K1851" s="41"/>
      <c r="L1851" s="45"/>
      <c r="M1851" s="244"/>
      <c r="N1851" s="245"/>
      <c r="O1851" s="92"/>
      <c r="P1851" s="92"/>
      <c r="Q1851" s="92"/>
      <c r="R1851" s="92"/>
      <c r="S1851" s="92"/>
      <c r="T1851" s="93"/>
      <c r="U1851" s="39"/>
      <c r="V1851" s="39"/>
      <c r="W1851" s="39"/>
      <c r="X1851" s="39"/>
      <c r="Y1851" s="39"/>
      <c r="Z1851" s="39"/>
      <c r="AA1851" s="39"/>
      <c r="AB1851" s="39"/>
      <c r="AC1851" s="39"/>
      <c r="AD1851" s="39"/>
      <c r="AE1851" s="39"/>
      <c r="AT1851" s="18" t="s">
        <v>176</v>
      </c>
      <c r="AU1851" s="18" t="s">
        <v>85</v>
      </c>
    </row>
    <row r="1852" s="2" customFormat="1">
      <c r="A1852" s="39"/>
      <c r="B1852" s="40"/>
      <c r="C1852" s="41"/>
      <c r="D1852" s="241" t="s">
        <v>914</v>
      </c>
      <c r="E1852" s="41"/>
      <c r="F1852" s="299" t="s">
        <v>2786</v>
      </c>
      <c r="G1852" s="41"/>
      <c r="H1852" s="41"/>
      <c r="I1852" s="243"/>
      <c r="J1852" s="41"/>
      <c r="K1852" s="41"/>
      <c r="L1852" s="45"/>
      <c r="M1852" s="244"/>
      <c r="N1852" s="245"/>
      <c r="O1852" s="92"/>
      <c r="P1852" s="92"/>
      <c r="Q1852" s="92"/>
      <c r="R1852" s="92"/>
      <c r="S1852" s="92"/>
      <c r="T1852" s="93"/>
      <c r="U1852" s="39"/>
      <c r="V1852" s="39"/>
      <c r="W1852" s="39"/>
      <c r="X1852" s="39"/>
      <c r="Y1852" s="39"/>
      <c r="Z1852" s="39"/>
      <c r="AA1852" s="39"/>
      <c r="AB1852" s="39"/>
      <c r="AC1852" s="39"/>
      <c r="AD1852" s="39"/>
      <c r="AE1852" s="39"/>
      <c r="AT1852" s="18" t="s">
        <v>914</v>
      </c>
      <c r="AU1852" s="18" t="s">
        <v>85</v>
      </c>
    </row>
    <row r="1853" s="2" customFormat="1" ht="37.8" customHeight="1">
      <c r="A1853" s="39"/>
      <c r="B1853" s="40"/>
      <c r="C1853" s="228" t="s">
        <v>2791</v>
      </c>
      <c r="D1853" s="228" t="s">
        <v>170</v>
      </c>
      <c r="E1853" s="229" t="s">
        <v>2792</v>
      </c>
      <c r="F1853" s="230" t="s">
        <v>2793</v>
      </c>
      <c r="G1853" s="231" t="s">
        <v>695</v>
      </c>
      <c r="H1853" s="232">
        <v>1</v>
      </c>
      <c r="I1853" s="233"/>
      <c r="J1853" s="234">
        <f>ROUND(I1853*H1853,2)</f>
        <v>0</v>
      </c>
      <c r="K1853" s="230" t="s">
        <v>1</v>
      </c>
      <c r="L1853" s="45"/>
      <c r="M1853" s="235" t="s">
        <v>1</v>
      </c>
      <c r="N1853" s="236" t="s">
        <v>41</v>
      </c>
      <c r="O1853" s="92"/>
      <c r="P1853" s="237">
        <f>O1853*H1853</f>
        <v>0</v>
      </c>
      <c r="Q1853" s="237">
        <v>0.012200000000000001</v>
      </c>
      <c r="R1853" s="237">
        <f>Q1853*H1853</f>
        <v>0.012200000000000001</v>
      </c>
      <c r="S1853" s="237">
        <v>0</v>
      </c>
      <c r="T1853" s="238">
        <f>S1853*H1853</f>
        <v>0</v>
      </c>
      <c r="U1853" s="39"/>
      <c r="V1853" s="39"/>
      <c r="W1853" s="39"/>
      <c r="X1853" s="39"/>
      <c r="Y1853" s="39"/>
      <c r="Z1853" s="39"/>
      <c r="AA1853" s="39"/>
      <c r="AB1853" s="39"/>
      <c r="AC1853" s="39"/>
      <c r="AD1853" s="39"/>
      <c r="AE1853" s="39"/>
      <c r="AR1853" s="239" t="s">
        <v>298</v>
      </c>
      <c r="AT1853" s="239" t="s">
        <v>170</v>
      </c>
      <c r="AU1853" s="239" t="s">
        <v>85</v>
      </c>
      <c r="AY1853" s="18" t="s">
        <v>168</v>
      </c>
      <c r="BE1853" s="240">
        <f>IF(N1853="základní",J1853,0)</f>
        <v>0</v>
      </c>
      <c r="BF1853" s="240">
        <f>IF(N1853="snížená",J1853,0)</f>
        <v>0</v>
      </c>
      <c r="BG1853" s="240">
        <f>IF(N1853="zákl. přenesená",J1853,0)</f>
        <v>0</v>
      </c>
      <c r="BH1853" s="240">
        <f>IF(N1853="sníž. přenesená",J1853,0)</f>
        <v>0</v>
      </c>
      <c r="BI1853" s="240">
        <f>IF(N1853="nulová",J1853,0)</f>
        <v>0</v>
      </c>
      <c r="BJ1853" s="18" t="s">
        <v>83</v>
      </c>
      <c r="BK1853" s="240">
        <f>ROUND(I1853*H1853,2)</f>
        <v>0</v>
      </c>
      <c r="BL1853" s="18" t="s">
        <v>298</v>
      </c>
      <c r="BM1853" s="239" t="s">
        <v>2794</v>
      </c>
    </row>
    <row r="1854" s="2" customFormat="1">
      <c r="A1854" s="39"/>
      <c r="B1854" s="40"/>
      <c r="C1854" s="41"/>
      <c r="D1854" s="241" t="s">
        <v>176</v>
      </c>
      <c r="E1854" s="41"/>
      <c r="F1854" s="242" t="s">
        <v>2785</v>
      </c>
      <c r="G1854" s="41"/>
      <c r="H1854" s="41"/>
      <c r="I1854" s="243"/>
      <c r="J1854" s="41"/>
      <c r="K1854" s="41"/>
      <c r="L1854" s="45"/>
      <c r="M1854" s="244"/>
      <c r="N1854" s="245"/>
      <c r="O1854" s="92"/>
      <c r="P1854" s="92"/>
      <c r="Q1854" s="92"/>
      <c r="R1854" s="92"/>
      <c r="S1854" s="92"/>
      <c r="T1854" s="93"/>
      <c r="U1854" s="39"/>
      <c r="V1854" s="39"/>
      <c r="W1854" s="39"/>
      <c r="X1854" s="39"/>
      <c r="Y1854" s="39"/>
      <c r="Z1854" s="39"/>
      <c r="AA1854" s="39"/>
      <c r="AB1854" s="39"/>
      <c r="AC1854" s="39"/>
      <c r="AD1854" s="39"/>
      <c r="AE1854" s="39"/>
      <c r="AT1854" s="18" t="s">
        <v>176</v>
      </c>
      <c r="AU1854" s="18" t="s">
        <v>85</v>
      </c>
    </row>
    <row r="1855" s="2" customFormat="1">
      <c r="A1855" s="39"/>
      <c r="B1855" s="40"/>
      <c r="C1855" s="41"/>
      <c r="D1855" s="241" t="s">
        <v>914</v>
      </c>
      <c r="E1855" s="41"/>
      <c r="F1855" s="299" t="s">
        <v>2786</v>
      </c>
      <c r="G1855" s="41"/>
      <c r="H1855" s="41"/>
      <c r="I1855" s="243"/>
      <c r="J1855" s="41"/>
      <c r="K1855" s="41"/>
      <c r="L1855" s="45"/>
      <c r="M1855" s="244"/>
      <c r="N1855" s="245"/>
      <c r="O1855" s="92"/>
      <c r="P1855" s="92"/>
      <c r="Q1855" s="92"/>
      <c r="R1855" s="92"/>
      <c r="S1855" s="92"/>
      <c r="T1855" s="93"/>
      <c r="U1855" s="39"/>
      <c r="V1855" s="39"/>
      <c r="W1855" s="39"/>
      <c r="X1855" s="39"/>
      <c r="Y1855" s="39"/>
      <c r="Z1855" s="39"/>
      <c r="AA1855" s="39"/>
      <c r="AB1855" s="39"/>
      <c r="AC1855" s="39"/>
      <c r="AD1855" s="39"/>
      <c r="AE1855" s="39"/>
      <c r="AT1855" s="18" t="s">
        <v>914</v>
      </c>
      <c r="AU1855" s="18" t="s">
        <v>85</v>
      </c>
    </row>
    <row r="1856" s="2" customFormat="1" ht="37.8" customHeight="1">
      <c r="A1856" s="39"/>
      <c r="B1856" s="40"/>
      <c r="C1856" s="228" t="s">
        <v>2795</v>
      </c>
      <c r="D1856" s="228" t="s">
        <v>170</v>
      </c>
      <c r="E1856" s="229" t="s">
        <v>2796</v>
      </c>
      <c r="F1856" s="230" t="s">
        <v>2797</v>
      </c>
      <c r="G1856" s="231" t="s">
        <v>695</v>
      </c>
      <c r="H1856" s="232">
        <v>1</v>
      </c>
      <c r="I1856" s="233"/>
      <c r="J1856" s="234">
        <f>ROUND(I1856*H1856,2)</f>
        <v>0</v>
      </c>
      <c r="K1856" s="230" t="s">
        <v>1</v>
      </c>
      <c r="L1856" s="45"/>
      <c r="M1856" s="235" t="s">
        <v>1</v>
      </c>
      <c r="N1856" s="236" t="s">
        <v>41</v>
      </c>
      <c r="O1856" s="92"/>
      <c r="P1856" s="237">
        <f>O1856*H1856</f>
        <v>0</v>
      </c>
      <c r="Q1856" s="237">
        <v>0.012200000000000001</v>
      </c>
      <c r="R1856" s="237">
        <f>Q1856*H1856</f>
        <v>0.012200000000000001</v>
      </c>
      <c r="S1856" s="237">
        <v>0</v>
      </c>
      <c r="T1856" s="238">
        <f>S1856*H1856</f>
        <v>0</v>
      </c>
      <c r="U1856" s="39"/>
      <c r="V1856" s="39"/>
      <c r="W1856" s="39"/>
      <c r="X1856" s="39"/>
      <c r="Y1856" s="39"/>
      <c r="Z1856" s="39"/>
      <c r="AA1856" s="39"/>
      <c r="AB1856" s="39"/>
      <c r="AC1856" s="39"/>
      <c r="AD1856" s="39"/>
      <c r="AE1856" s="39"/>
      <c r="AR1856" s="239" t="s">
        <v>298</v>
      </c>
      <c r="AT1856" s="239" t="s">
        <v>170</v>
      </c>
      <c r="AU1856" s="239" t="s">
        <v>85</v>
      </c>
      <c r="AY1856" s="18" t="s">
        <v>168</v>
      </c>
      <c r="BE1856" s="240">
        <f>IF(N1856="základní",J1856,0)</f>
        <v>0</v>
      </c>
      <c r="BF1856" s="240">
        <f>IF(N1856="snížená",J1856,0)</f>
        <v>0</v>
      </c>
      <c r="BG1856" s="240">
        <f>IF(N1856="zákl. přenesená",J1856,0)</f>
        <v>0</v>
      </c>
      <c r="BH1856" s="240">
        <f>IF(N1856="sníž. přenesená",J1856,0)</f>
        <v>0</v>
      </c>
      <c r="BI1856" s="240">
        <f>IF(N1856="nulová",J1856,0)</f>
        <v>0</v>
      </c>
      <c r="BJ1856" s="18" t="s">
        <v>83</v>
      </c>
      <c r="BK1856" s="240">
        <f>ROUND(I1856*H1856,2)</f>
        <v>0</v>
      </c>
      <c r="BL1856" s="18" t="s">
        <v>298</v>
      </c>
      <c r="BM1856" s="239" t="s">
        <v>2798</v>
      </c>
    </row>
    <row r="1857" s="2" customFormat="1">
      <c r="A1857" s="39"/>
      <c r="B1857" s="40"/>
      <c r="C1857" s="41"/>
      <c r="D1857" s="241" t="s">
        <v>176</v>
      </c>
      <c r="E1857" s="41"/>
      <c r="F1857" s="242" t="s">
        <v>2785</v>
      </c>
      <c r="G1857" s="41"/>
      <c r="H1857" s="41"/>
      <c r="I1857" s="243"/>
      <c r="J1857" s="41"/>
      <c r="K1857" s="41"/>
      <c r="L1857" s="45"/>
      <c r="M1857" s="244"/>
      <c r="N1857" s="245"/>
      <c r="O1857" s="92"/>
      <c r="P1857" s="92"/>
      <c r="Q1857" s="92"/>
      <c r="R1857" s="92"/>
      <c r="S1857" s="92"/>
      <c r="T1857" s="93"/>
      <c r="U1857" s="39"/>
      <c r="V1857" s="39"/>
      <c r="W1857" s="39"/>
      <c r="X1857" s="39"/>
      <c r="Y1857" s="39"/>
      <c r="Z1857" s="39"/>
      <c r="AA1857" s="39"/>
      <c r="AB1857" s="39"/>
      <c r="AC1857" s="39"/>
      <c r="AD1857" s="39"/>
      <c r="AE1857" s="39"/>
      <c r="AT1857" s="18" t="s">
        <v>176</v>
      </c>
      <c r="AU1857" s="18" t="s">
        <v>85</v>
      </c>
    </row>
    <row r="1858" s="2" customFormat="1">
      <c r="A1858" s="39"/>
      <c r="B1858" s="40"/>
      <c r="C1858" s="41"/>
      <c r="D1858" s="241" t="s">
        <v>914</v>
      </c>
      <c r="E1858" s="41"/>
      <c r="F1858" s="299" t="s">
        <v>2786</v>
      </c>
      <c r="G1858" s="41"/>
      <c r="H1858" s="41"/>
      <c r="I1858" s="243"/>
      <c r="J1858" s="41"/>
      <c r="K1858" s="41"/>
      <c r="L1858" s="45"/>
      <c r="M1858" s="244"/>
      <c r="N1858" s="245"/>
      <c r="O1858" s="92"/>
      <c r="P1858" s="92"/>
      <c r="Q1858" s="92"/>
      <c r="R1858" s="92"/>
      <c r="S1858" s="92"/>
      <c r="T1858" s="93"/>
      <c r="U1858" s="39"/>
      <c r="V1858" s="39"/>
      <c r="W1858" s="39"/>
      <c r="X1858" s="39"/>
      <c r="Y1858" s="39"/>
      <c r="Z1858" s="39"/>
      <c r="AA1858" s="39"/>
      <c r="AB1858" s="39"/>
      <c r="AC1858" s="39"/>
      <c r="AD1858" s="39"/>
      <c r="AE1858" s="39"/>
      <c r="AT1858" s="18" t="s">
        <v>914</v>
      </c>
      <c r="AU1858" s="18" t="s">
        <v>85</v>
      </c>
    </row>
    <row r="1859" s="2" customFormat="1" ht="16.5" customHeight="1">
      <c r="A1859" s="39"/>
      <c r="B1859" s="40"/>
      <c r="C1859" s="228" t="s">
        <v>2799</v>
      </c>
      <c r="D1859" s="228" t="s">
        <v>170</v>
      </c>
      <c r="E1859" s="229" t="s">
        <v>2800</v>
      </c>
      <c r="F1859" s="230" t="s">
        <v>2801</v>
      </c>
      <c r="G1859" s="231" t="s">
        <v>695</v>
      </c>
      <c r="H1859" s="232">
        <v>1</v>
      </c>
      <c r="I1859" s="233"/>
      <c r="J1859" s="234">
        <f>ROUND(I1859*H1859,2)</f>
        <v>0</v>
      </c>
      <c r="K1859" s="230" t="s">
        <v>1</v>
      </c>
      <c r="L1859" s="45"/>
      <c r="M1859" s="235" t="s">
        <v>1</v>
      </c>
      <c r="N1859" s="236" t="s">
        <v>41</v>
      </c>
      <c r="O1859" s="92"/>
      <c r="P1859" s="237">
        <f>O1859*H1859</f>
        <v>0</v>
      </c>
      <c r="Q1859" s="237">
        <v>0.012200000000000001</v>
      </c>
      <c r="R1859" s="237">
        <f>Q1859*H1859</f>
        <v>0.012200000000000001</v>
      </c>
      <c r="S1859" s="237">
        <v>0</v>
      </c>
      <c r="T1859" s="238">
        <f>S1859*H1859</f>
        <v>0</v>
      </c>
      <c r="U1859" s="39"/>
      <c r="V1859" s="39"/>
      <c r="W1859" s="39"/>
      <c r="X1859" s="39"/>
      <c r="Y1859" s="39"/>
      <c r="Z1859" s="39"/>
      <c r="AA1859" s="39"/>
      <c r="AB1859" s="39"/>
      <c r="AC1859" s="39"/>
      <c r="AD1859" s="39"/>
      <c r="AE1859" s="39"/>
      <c r="AR1859" s="239" t="s">
        <v>298</v>
      </c>
      <c r="AT1859" s="239" t="s">
        <v>170</v>
      </c>
      <c r="AU1859" s="239" t="s">
        <v>85</v>
      </c>
      <c r="AY1859" s="18" t="s">
        <v>168</v>
      </c>
      <c r="BE1859" s="240">
        <f>IF(N1859="základní",J1859,0)</f>
        <v>0</v>
      </c>
      <c r="BF1859" s="240">
        <f>IF(N1859="snížená",J1859,0)</f>
        <v>0</v>
      </c>
      <c r="BG1859" s="240">
        <f>IF(N1859="zákl. přenesená",J1859,0)</f>
        <v>0</v>
      </c>
      <c r="BH1859" s="240">
        <f>IF(N1859="sníž. přenesená",J1859,0)</f>
        <v>0</v>
      </c>
      <c r="BI1859" s="240">
        <f>IF(N1859="nulová",J1859,0)</f>
        <v>0</v>
      </c>
      <c r="BJ1859" s="18" t="s">
        <v>83</v>
      </c>
      <c r="BK1859" s="240">
        <f>ROUND(I1859*H1859,2)</f>
        <v>0</v>
      </c>
      <c r="BL1859" s="18" t="s">
        <v>298</v>
      </c>
      <c r="BM1859" s="239" t="s">
        <v>2802</v>
      </c>
    </row>
    <row r="1860" s="2" customFormat="1">
      <c r="A1860" s="39"/>
      <c r="B1860" s="40"/>
      <c r="C1860" s="41"/>
      <c r="D1860" s="241" t="s">
        <v>176</v>
      </c>
      <c r="E1860" s="41"/>
      <c r="F1860" s="242" t="s">
        <v>2785</v>
      </c>
      <c r="G1860" s="41"/>
      <c r="H1860" s="41"/>
      <c r="I1860" s="243"/>
      <c r="J1860" s="41"/>
      <c r="K1860" s="41"/>
      <c r="L1860" s="45"/>
      <c r="M1860" s="244"/>
      <c r="N1860" s="245"/>
      <c r="O1860" s="92"/>
      <c r="P1860" s="92"/>
      <c r="Q1860" s="92"/>
      <c r="R1860" s="92"/>
      <c r="S1860" s="92"/>
      <c r="T1860" s="93"/>
      <c r="U1860" s="39"/>
      <c r="V1860" s="39"/>
      <c r="W1860" s="39"/>
      <c r="X1860" s="39"/>
      <c r="Y1860" s="39"/>
      <c r="Z1860" s="39"/>
      <c r="AA1860" s="39"/>
      <c r="AB1860" s="39"/>
      <c r="AC1860" s="39"/>
      <c r="AD1860" s="39"/>
      <c r="AE1860" s="39"/>
      <c r="AT1860" s="18" t="s">
        <v>176</v>
      </c>
      <c r="AU1860" s="18" t="s">
        <v>85</v>
      </c>
    </row>
    <row r="1861" s="2" customFormat="1">
      <c r="A1861" s="39"/>
      <c r="B1861" s="40"/>
      <c r="C1861" s="41"/>
      <c r="D1861" s="241" t="s">
        <v>914</v>
      </c>
      <c r="E1861" s="41"/>
      <c r="F1861" s="299" t="s">
        <v>2786</v>
      </c>
      <c r="G1861" s="41"/>
      <c r="H1861" s="41"/>
      <c r="I1861" s="243"/>
      <c r="J1861" s="41"/>
      <c r="K1861" s="41"/>
      <c r="L1861" s="45"/>
      <c r="M1861" s="244"/>
      <c r="N1861" s="245"/>
      <c r="O1861" s="92"/>
      <c r="P1861" s="92"/>
      <c r="Q1861" s="92"/>
      <c r="R1861" s="92"/>
      <c r="S1861" s="92"/>
      <c r="T1861" s="93"/>
      <c r="U1861" s="39"/>
      <c r="V1861" s="39"/>
      <c r="W1861" s="39"/>
      <c r="X1861" s="39"/>
      <c r="Y1861" s="39"/>
      <c r="Z1861" s="39"/>
      <c r="AA1861" s="39"/>
      <c r="AB1861" s="39"/>
      <c r="AC1861" s="39"/>
      <c r="AD1861" s="39"/>
      <c r="AE1861" s="39"/>
      <c r="AT1861" s="18" t="s">
        <v>914</v>
      </c>
      <c r="AU1861" s="18" t="s">
        <v>85</v>
      </c>
    </row>
    <row r="1862" s="2" customFormat="1" ht="37.8" customHeight="1">
      <c r="A1862" s="39"/>
      <c r="B1862" s="40"/>
      <c r="C1862" s="228" t="s">
        <v>2803</v>
      </c>
      <c r="D1862" s="228" t="s">
        <v>170</v>
      </c>
      <c r="E1862" s="229" t="s">
        <v>2804</v>
      </c>
      <c r="F1862" s="230" t="s">
        <v>2805</v>
      </c>
      <c r="G1862" s="231" t="s">
        <v>695</v>
      </c>
      <c r="H1862" s="232">
        <v>1</v>
      </c>
      <c r="I1862" s="233"/>
      <c r="J1862" s="234">
        <f>ROUND(I1862*H1862,2)</f>
        <v>0</v>
      </c>
      <c r="K1862" s="230" t="s">
        <v>1</v>
      </c>
      <c r="L1862" s="45"/>
      <c r="M1862" s="235" t="s">
        <v>1</v>
      </c>
      <c r="N1862" s="236" t="s">
        <v>41</v>
      </c>
      <c r="O1862" s="92"/>
      <c r="P1862" s="237">
        <f>O1862*H1862</f>
        <v>0</v>
      </c>
      <c r="Q1862" s="237">
        <v>0.012200000000000001</v>
      </c>
      <c r="R1862" s="237">
        <f>Q1862*H1862</f>
        <v>0.012200000000000001</v>
      </c>
      <c r="S1862" s="237">
        <v>0</v>
      </c>
      <c r="T1862" s="238">
        <f>S1862*H1862</f>
        <v>0</v>
      </c>
      <c r="U1862" s="39"/>
      <c r="V1862" s="39"/>
      <c r="W1862" s="39"/>
      <c r="X1862" s="39"/>
      <c r="Y1862" s="39"/>
      <c r="Z1862" s="39"/>
      <c r="AA1862" s="39"/>
      <c r="AB1862" s="39"/>
      <c r="AC1862" s="39"/>
      <c r="AD1862" s="39"/>
      <c r="AE1862" s="39"/>
      <c r="AR1862" s="239" t="s">
        <v>298</v>
      </c>
      <c r="AT1862" s="239" t="s">
        <v>170</v>
      </c>
      <c r="AU1862" s="239" t="s">
        <v>85</v>
      </c>
      <c r="AY1862" s="18" t="s">
        <v>168</v>
      </c>
      <c r="BE1862" s="240">
        <f>IF(N1862="základní",J1862,0)</f>
        <v>0</v>
      </c>
      <c r="BF1862" s="240">
        <f>IF(N1862="snížená",J1862,0)</f>
        <v>0</v>
      </c>
      <c r="BG1862" s="240">
        <f>IF(N1862="zákl. přenesená",J1862,0)</f>
        <v>0</v>
      </c>
      <c r="BH1862" s="240">
        <f>IF(N1862="sníž. přenesená",J1862,0)</f>
        <v>0</v>
      </c>
      <c r="BI1862" s="240">
        <f>IF(N1862="nulová",J1862,0)</f>
        <v>0</v>
      </c>
      <c r="BJ1862" s="18" t="s">
        <v>83</v>
      </c>
      <c r="BK1862" s="240">
        <f>ROUND(I1862*H1862,2)</f>
        <v>0</v>
      </c>
      <c r="BL1862" s="18" t="s">
        <v>298</v>
      </c>
      <c r="BM1862" s="239" t="s">
        <v>2806</v>
      </c>
    </row>
    <row r="1863" s="2" customFormat="1">
      <c r="A1863" s="39"/>
      <c r="B1863" s="40"/>
      <c r="C1863" s="41"/>
      <c r="D1863" s="241" t="s">
        <v>176</v>
      </c>
      <c r="E1863" s="41"/>
      <c r="F1863" s="242" t="s">
        <v>2785</v>
      </c>
      <c r="G1863" s="41"/>
      <c r="H1863" s="41"/>
      <c r="I1863" s="243"/>
      <c r="J1863" s="41"/>
      <c r="K1863" s="41"/>
      <c r="L1863" s="45"/>
      <c r="M1863" s="244"/>
      <c r="N1863" s="245"/>
      <c r="O1863" s="92"/>
      <c r="P1863" s="92"/>
      <c r="Q1863" s="92"/>
      <c r="R1863" s="92"/>
      <c r="S1863" s="92"/>
      <c r="T1863" s="93"/>
      <c r="U1863" s="39"/>
      <c r="V1863" s="39"/>
      <c r="W1863" s="39"/>
      <c r="X1863" s="39"/>
      <c r="Y1863" s="39"/>
      <c r="Z1863" s="39"/>
      <c r="AA1863" s="39"/>
      <c r="AB1863" s="39"/>
      <c r="AC1863" s="39"/>
      <c r="AD1863" s="39"/>
      <c r="AE1863" s="39"/>
      <c r="AT1863" s="18" t="s">
        <v>176</v>
      </c>
      <c r="AU1863" s="18" t="s">
        <v>85</v>
      </c>
    </row>
    <row r="1864" s="2" customFormat="1">
      <c r="A1864" s="39"/>
      <c r="B1864" s="40"/>
      <c r="C1864" s="41"/>
      <c r="D1864" s="241" t="s">
        <v>914</v>
      </c>
      <c r="E1864" s="41"/>
      <c r="F1864" s="299" t="s">
        <v>2786</v>
      </c>
      <c r="G1864" s="41"/>
      <c r="H1864" s="41"/>
      <c r="I1864" s="243"/>
      <c r="J1864" s="41"/>
      <c r="K1864" s="41"/>
      <c r="L1864" s="45"/>
      <c r="M1864" s="244"/>
      <c r="N1864" s="245"/>
      <c r="O1864" s="92"/>
      <c r="P1864" s="92"/>
      <c r="Q1864" s="92"/>
      <c r="R1864" s="92"/>
      <c r="S1864" s="92"/>
      <c r="T1864" s="93"/>
      <c r="U1864" s="39"/>
      <c r="V1864" s="39"/>
      <c r="W1864" s="39"/>
      <c r="X1864" s="39"/>
      <c r="Y1864" s="39"/>
      <c r="Z1864" s="39"/>
      <c r="AA1864" s="39"/>
      <c r="AB1864" s="39"/>
      <c r="AC1864" s="39"/>
      <c r="AD1864" s="39"/>
      <c r="AE1864" s="39"/>
      <c r="AT1864" s="18" t="s">
        <v>914</v>
      </c>
      <c r="AU1864" s="18" t="s">
        <v>85</v>
      </c>
    </row>
    <row r="1865" s="2" customFormat="1" ht="37.8" customHeight="1">
      <c r="A1865" s="39"/>
      <c r="B1865" s="40"/>
      <c r="C1865" s="228" t="s">
        <v>2807</v>
      </c>
      <c r="D1865" s="228" t="s">
        <v>170</v>
      </c>
      <c r="E1865" s="229" t="s">
        <v>2808</v>
      </c>
      <c r="F1865" s="230" t="s">
        <v>2809</v>
      </c>
      <c r="G1865" s="231" t="s">
        <v>695</v>
      </c>
      <c r="H1865" s="232">
        <v>1</v>
      </c>
      <c r="I1865" s="233"/>
      <c r="J1865" s="234">
        <f>ROUND(I1865*H1865,2)</f>
        <v>0</v>
      </c>
      <c r="K1865" s="230" t="s">
        <v>1</v>
      </c>
      <c r="L1865" s="45"/>
      <c r="M1865" s="235" t="s">
        <v>1</v>
      </c>
      <c r="N1865" s="236" t="s">
        <v>41</v>
      </c>
      <c r="O1865" s="92"/>
      <c r="P1865" s="237">
        <f>O1865*H1865</f>
        <v>0</v>
      </c>
      <c r="Q1865" s="237">
        <v>0.012200000000000001</v>
      </c>
      <c r="R1865" s="237">
        <f>Q1865*H1865</f>
        <v>0.012200000000000001</v>
      </c>
      <c r="S1865" s="237">
        <v>0</v>
      </c>
      <c r="T1865" s="238">
        <f>S1865*H1865</f>
        <v>0</v>
      </c>
      <c r="U1865" s="39"/>
      <c r="V1865" s="39"/>
      <c r="W1865" s="39"/>
      <c r="X1865" s="39"/>
      <c r="Y1865" s="39"/>
      <c r="Z1865" s="39"/>
      <c r="AA1865" s="39"/>
      <c r="AB1865" s="39"/>
      <c r="AC1865" s="39"/>
      <c r="AD1865" s="39"/>
      <c r="AE1865" s="39"/>
      <c r="AR1865" s="239" t="s">
        <v>298</v>
      </c>
      <c r="AT1865" s="239" t="s">
        <v>170</v>
      </c>
      <c r="AU1865" s="239" t="s">
        <v>85</v>
      </c>
      <c r="AY1865" s="18" t="s">
        <v>168</v>
      </c>
      <c r="BE1865" s="240">
        <f>IF(N1865="základní",J1865,0)</f>
        <v>0</v>
      </c>
      <c r="BF1865" s="240">
        <f>IF(N1865="snížená",J1865,0)</f>
        <v>0</v>
      </c>
      <c r="BG1865" s="240">
        <f>IF(N1865="zákl. přenesená",J1865,0)</f>
        <v>0</v>
      </c>
      <c r="BH1865" s="240">
        <f>IF(N1865="sníž. přenesená",J1865,0)</f>
        <v>0</v>
      </c>
      <c r="BI1865" s="240">
        <f>IF(N1865="nulová",J1865,0)</f>
        <v>0</v>
      </c>
      <c r="BJ1865" s="18" t="s">
        <v>83</v>
      </c>
      <c r="BK1865" s="240">
        <f>ROUND(I1865*H1865,2)</f>
        <v>0</v>
      </c>
      <c r="BL1865" s="18" t="s">
        <v>298</v>
      </c>
      <c r="BM1865" s="239" t="s">
        <v>2810</v>
      </c>
    </row>
    <row r="1866" s="2" customFormat="1">
      <c r="A1866" s="39"/>
      <c r="B1866" s="40"/>
      <c r="C1866" s="41"/>
      <c r="D1866" s="241" t="s">
        <v>176</v>
      </c>
      <c r="E1866" s="41"/>
      <c r="F1866" s="242" t="s">
        <v>2785</v>
      </c>
      <c r="G1866" s="41"/>
      <c r="H1866" s="41"/>
      <c r="I1866" s="243"/>
      <c r="J1866" s="41"/>
      <c r="K1866" s="41"/>
      <c r="L1866" s="45"/>
      <c r="M1866" s="244"/>
      <c r="N1866" s="245"/>
      <c r="O1866" s="92"/>
      <c r="P1866" s="92"/>
      <c r="Q1866" s="92"/>
      <c r="R1866" s="92"/>
      <c r="S1866" s="92"/>
      <c r="T1866" s="93"/>
      <c r="U1866" s="39"/>
      <c r="V1866" s="39"/>
      <c r="W1866" s="39"/>
      <c r="X1866" s="39"/>
      <c r="Y1866" s="39"/>
      <c r="Z1866" s="39"/>
      <c r="AA1866" s="39"/>
      <c r="AB1866" s="39"/>
      <c r="AC1866" s="39"/>
      <c r="AD1866" s="39"/>
      <c r="AE1866" s="39"/>
      <c r="AT1866" s="18" t="s">
        <v>176</v>
      </c>
      <c r="AU1866" s="18" t="s">
        <v>85</v>
      </c>
    </row>
    <row r="1867" s="2" customFormat="1">
      <c r="A1867" s="39"/>
      <c r="B1867" s="40"/>
      <c r="C1867" s="41"/>
      <c r="D1867" s="241" t="s">
        <v>914</v>
      </c>
      <c r="E1867" s="41"/>
      <c r="F1867" s="299" t="s">
        <v>2786</v>
      </c>
      <c r="G1867" s="41"/>
      <c r="H1867" s="41"/>
      <c r="I1867" s="243"/>
      <c r="J1867" s="41"/>
      <c r="K1867" s="41"/>
      <c r="L1867" s="45"/>
      <c r="M1867" s="244"/>
      <c r="N1867" s="245"/>
      <c r="O1867" s="92"/>
      <c r="P1867" s="92"/>
      <c r="Q1867" s="92"/>
      <c r="R1867" s="92"/>
      <c r="S1867" s="92"/>
      <c r="T1867" s="93"/>
      <c r="U1867" s="39"/>
      <c r="V1867" s="39"/>
      <c r="W1867" s="39"/>
      <c r="X1867" s="39"/>
      <c r="Y1867" s="39"/>
      <c r="Z1867" s="39"/>
      <c r="AA1867" s="39"/>
      <c r="AB1867" s="39"/>
      <c r="AC1867" s="39"/>
      <c r="AD1867" s="39"/>
      <c r="AE1867" s="39"/>
      <c r="AT1867" s="18" t="s">
        <v>914</v>
      </c>
      <c r="AU1867" s="18" t="s">
        <v>85</v>
      </c>
    </row>
    <row r="1868" s="2" customFormat="1" ht="24.15" customHeight="1">
      <c r="A1868" s="39"/>
      <c r="B1868" s="40"/>
      <c r="C1868" s="228" t="s">
        <v>2811</v>
      </c>
      <c r="D1868" s="228" t="s">
        <v>170</v>
      </c>
      <c r="E1868" s="229" t="s">
        <v>2812</v>
      </c>
      <c r="F1868" s="230" t="s">
        <v>2813</v>
      </c>
      <c r="G1868" s="231" t="s">
        <v>1728</v>
      </c>
      <c r="H1868" s="303"/>
      <c r="I1868" s="233"/>
      <c r="J1868" s="234">
        <f>ROUND(I1868*H1868,2)</f>
        <v>0</v>
      </c>
      <c r="K1868" s="230" t="s">
        <v>173</v>
      </c>
      <c r="L1868" s="45"/>
      <c r="M1868" s="235" t="s">
        <v>1</v>
      </c>
      <c r="N1868" s="236" t="s">
        <v>41</v>
      </c>
      <c r="O1868" s="92"/>
      <c r="P1868" s="237">
        <f>O1868*H1868</f>
        <v>0</v>
      </c>
      <c r="Q1868" s="237">
        <v>0</v>
      </c>
      <c r="R1868" s="237">
        <f>Q1868*H1868</f>
        <v>0</v>
      </c>
      <c r="S1868" s="237">
        <v>0</v>
      </c>
      <c r="T1868" s="238">
        <f>S1868*H1868</f>
        <v>0</v>
      </c>
      <c r="U1868" s="39"/>
      <c r="V1868" s="39"/>
      <c r="W1868" s="39"/>
      <c r="X1868" s="39"/>
      <c r="Y1868" s="39"/>
      <c r="Z1868" s="39"/>
      <c r="AA1868" s="39"/>
      <c r="AB1868" s="39"/>
      <c r="AC1868" s="39"/>
      <c r="AD1868" s="39"/>
      <c r="AE1868" s="39"/>
      <c r="AR1868" s="239" t="s">
        <v>298</v>
      </c>
      <c r="AT1868" s="239" t="s">
        <v>170</v>
      </c>
      <c r="AU1868" s="239" t="s">
        <v>85</v>
      </c>
      <c r="AY1868" s="18" t="s">
        <v>168</v>
      </c>
      <c r="BE1868" s="240">
        <f>IF(N1868="základní",J1868,0)</f>
        <v>0</v>
      </c>
      <c r="BF1868" s="240">
        <f>IF(N1868="snížená",J1868,0)</f>
        <v>0</v>
      </c>
      <c r="BG1868" s="240">
        <f>IF(N1868="zákl. přenesená",J1868,0)</f>
        <v>0</v>
      </c>
      <c r="BH1868" s="240">
        <f>IF(N1868="sníž. přenesená",J1868,0)</f>
        <v>0</v>
      </c>
      <c r="BI1868" s="240">
        <f>IF(N1868="nulová",J1868,0)</f>
        <v>0</v>
      </c>
      <c r="BJ1868" s="18" t="s">
        <v>83</v>
      </c>
      <c r="BK1868" s="240">
        <f>ROUND(I1868*H1868,2)</f>
        <v>0</v>
      </c>
      <c r="BL1868" s="18" t="s">
        <v>298</v>
      </c>
      <c r="BM1868" s="239" t="s">
        <v>2814</v>
      </c>
    </row>
    <row r="1869" s="2" customFormat="1">
      <c r="A1869" s="39"/>
      <c r="B1869" s="40"/>
      <c r="C1869" s="41"/>
      <c r="D1869" s="241" t="s">
        <v>176</v>
      </c>
      <c r="E1869" s="41"/>
      <c r="F1869" s="242" t="s">
        <v>2815</v>
      </c>
      <c r="G1869" s="41"/>
      <c r="H1869" s="41"/>
      <c r="I1869" s="243"/>
      <c r="J1869" s="41"/>
      <c r="K1869" s="41"/>
      <c r="L1869" s="45"/>
      <c r="M1869" s="244"/>
      <c r="N1869" s="245"/>
      <c r="O1869" s="92"/>
      <c r="P1869" s="92"/>
      <c r="Q1869" s="92"/>
      <c r="R1869" s="92"/>
      <c r="S1869" s="92"/>
      <c r="T1869" s="93"/>
      <c r="U1869" s="39"/>
      <c r="V1869" s="39"/>
      <c r="W1869" s="39"/>
      <c r="X1869" s="39"/>
      <c r="Y1869" s="39"/>
      <c r="Z1869" s="39"/>
      <c r="AA1869" s="39"/>
      <c r="AB1869" s="39"/>
      <c r="AC1869" s="39"/>
      <c r="AD1869" s="39"/>
      <c r="AE1869" s="39"/>
      <c r="AT1869" s="18" t="s">
        <v>176</v>
      </c>
      <c r="AU1869" s="18" t="s">
        <v>85</v>
      </c>
    </row>
    <row r="1870" s="12" customFormat="1" ht="22.8" customHeight="1">
      <c r="A1870" s="12"/>
      <c r="B1870" s="212"/>
      <c r="C1870" s="213"/>
      <c r="D1870" s="214" t="s">
        <v>75</v>
      </c>
      <c r="E1870" s="226" t="s">
        <v>2816</v>
      </c>
      <c r="F1870" s="226" t="s">
        <v>2817</v>
      </c>
      <c r="G1870" s="213"/>
      <c r="H1870" s="213"/>
      <c r="I1870" s="216"/>
      <c r="J1870" s="227">
        <f>BK1870</f>
        <v>0</v>
      </c>
      <c r="K1870" s="213"/>
      <c r="L1870" s="218"/>
      <c r="M1870" s="219"/>
      <c r="N1870" s="220"/>
      <c r="O1870" s="220"/>
      <c r="P1870" s="221">
        <f>SUM(P1871:P1882)</f>
        <v>0</v>
      </c>
      <c r="Q1870" s="220"/>
      <c r="R1870" s="221">
        <f>SUM(R1871:R1882)</f>
        <v>0.067737600000000009</v>
      </c>
      <c r="S1870" s="220"/>
      <c r="T1870" s="222">
        <f>SUM(T1871:T1882)</f>
        <v>0</v>
      </c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R1870" s="223" t="s">
        <v>85</v>
      </c>
      <c r="AT1870" s="224" t="s">
        <v>75</v>
      </c>
      <c r="AU1870" s="224" t="s">
        <v>83</v>
      </c>
      <c r="AY1870" s="223" t="s">
        <v>168</v>
      </c>
      <c r="BK1870" s="225">
        <f>SUM(BK1871:BK1882)</f>
        <v>0</v>
      </c>
    </row>
    <row r="1871" s="2" customFormat="1" ht="24.15" customHeight="1">
      <c r="A1871" s="39"/>
      <c r="B1871" s="40"/>
      <c r="C1871" s="228" t="s">
        <v>2818</v>
      </c>
      <c r="D1871" s="228" t="s">
        <v>170</v>
      </c>
      <c r="E1871" s="229" t="s">
        <v>2819</v>
      </c>
      <c r="F1871" s="230" t="s">
        <v>2820</v>
      </c>
      <c r="G1871" s="231" t="s">
        <v>114</v>
      </c>
      <c r="H1871" s="232">
        <v>94.079999999999998</v>
      </c>
      <c r="I1871" s="233"/>
      <c r="J1871" s="234">
        <f>ROUND(I1871*H1871,2)</f>
        <v>0</v>
      </c>
      <c r="K1871" s="230" t="s">
        <v>173</v>
      </c>
      <c r="L1871" s="45"/>
      <c r="M1871" s="235" t="s">
        <v>1</v>
      </c>
      <c r="N1871" s="236" t="s">
        <v>41</v>
      </c>
      <c r="O1871" s="92"/>
      <c r="P1871" s="237">
        <f>O1871*H1871</f>
        <v>0</v>
      </c>
      <c r="Q1871" s="237">
        <v>0.00048000000000000001</v>
      </c>
      <c r="R1871" s="237">
        <f>Q1871*H1871</f>
        <v>0.045158400000000001</v>
      </c>
      <c r="S1871" s="237">
        <v>0</v>
      </c>
      <c r="T1871" s="238">
        <f>S1871*H1871</f>
        <v>0</v>
      </c>
      <c r="U1871" s="39"/>
      <c r="V1871" s="39"/>
      <c r="W1871" s="39"/>
      <c r="X1871" s="39"/>
      <c r="Y1871" s="39"/>
      <c r="Z1871" s="39"/>
      <c r="AA1871" s="39"/>
      <c r="AB1871" s="39"/>
      <c r="AC1871" s="39"/>
      <c r="AD1871" s="39"/>
      <c r="AE1871" s="39"/>
      <c r="AR1871" s="239" t="s">
        <v>298</v>
      </c>
      <c r="AT1871" s="239" t="s">
        <v>170</v>
      </c>
      <c r="AU1871" s="239" t="s">
        <v>85</v>
      </c>
      <c r="AY1871" s="18" t="s">
        <v>168</v>
      </c>
      <c r="BE1871" s="240">
        <f>IF(N1871="základní",J1871,0)</f>
        <v>0</v>
      </c>
      <c r="BF1871" s="240">
        <f>IF(N1871="snížená",J1871,0)</f>
        <v>0</v>
      </c>
      <c r="BG1871" s="240">
        <f>IF(N1871="zákl. přenesená",J1871,0)</f>
        <v>0</v>
      </c>
      <c r="BH1871" s="240">
        <f>IF(N1871="sníž. přenesená",J1871,0)</f>
        <v>0</v>
      </c>
      <c r="BI1871" s="240">
        <f>IF(N1871="nulová",J1871,0)</f>
        <v>0</v>
      </c>
      <c r="BJ1871" s="18" t="s">
        <v>83</v>
      </c>
      <c r="BK1871" s="240">
        <f>ROUND(I1871*H1871,2)</f>
        <v>0</v>
      </c>
      <c r="BL1871" s="18" t="s">
        <v>298</v>
      </c>
      <c r="BM1871" s="239" t="s">
        <v>2821</v>
      </c>
    </row>
    <row r="1872" s="2" customFormat="1">
      <c r="A1872" s="39"/>
      <c r="B1872" s="40"/>
      <c r="C1872" s="41"/>
      <c r="D1872" s="241" t="s">
        <v>176</v>
      </c>
      <c r="E1872" s="41"/>
      <c r="F1872" s="242" t="s">
        <v>2822</v>
      </c>
      <c r="G1872" s="41"/>
      <c r="H1872" s="41"/>
      <c r="I1872" s="243"/>
      <c r="J1872" s="41"/>
      <c r="K1872" s="41"/>
      <c r="L1872" s="45"/>
      <c r="M1872" s="244"/>
      <c r="N1872" s="245"/>
      <c r="O1872" s="92"/>
      <c r="P1872" s="92"/>
      <c r="Q1872" s="92"/>
      <c r="R1872" s="92"/>
      <c r="S1872" s="92"/>
      <c r="T1872" s="93"/>
      <c r="U1872" s="39"/>
      <c r="V1872" s="39"/>
      <c r="W1872" s="39"/>
      <c r="X1872" s="39"/>
      <c r="Y1872" s="39"/>
      <c r="Z1872" s="39"/>
      <c r="AA1872" s="39"/>
      <c r="AB1872" s="39"/>
      <c r="AC1872" s="39"/>
      <c r="AD1872" s="39"/>
      <c r="AE1872" s="39"/>
      <c r="AT1872" s="18" t="s">
        <v>176</v>
      </c>
      <c r="AU1872" s="18" t="s">
        <v>85</v>
      </c>
    </row>
    <row r="1873" s="13" customFormat="1">
      <c r="A1873" s="13"/>
      <c r="B1873" s="246"/>
      <c r="C1873" s="247"/>
      <c r="D1873" s="241" t="s">
        <v>178</v>
      </c>
      <c r="E1873" s="248" t="s">
        <v>1</v>
      </c>
      <c r="F1873" s="249" t="s">
        <v>1089</v>
      </c>
      <c r="G1873" s="247"/>
      <c r="H1873" s="248" t="s">
        <v>1</v>
      </c>
      <c r="I1873" s="250"/>
      <c r="J1873" s="247"/>
      <c r="K1873" s="247"/>
      <c r="L1873" s="251"/>
      <c r="M1873" s="252"/>
      <c r="N1873" s="253"/>
      <c r="O1873" s="253"/>
      <c r="P1873" s="253"/>
      <c r="Q1873" s="253"/>
      <c r="R1873" s="253"/>
      <c r="S1873" s="253"/>
      <c r="T1873" s="254"/>
      <c r="U1873" s="13"/>
      <c r="V1873" s="13"/>
      <c r="W1873" s="13"/>
      <c r="X1873" s="13"/>
      <c r="Y1873" s="13"/>
      <c r="Z1873" s="13"/>
      <c r="AA1873" s="13"/>
      <c r="AB1873" s="13"/>
      <c r="AC1873" s="13"/>
      <c r="AD1873" s="13"/>
      <c r="AE1873" s="13"/>
      <c r="AT1873" s="255" t="s">
        <v>178</v>
      </c>
      <c r="AU1873" s="255" t="s">
        <v>85</v>
      </c>
      <c r="AV1873" s="13" t="s">
        <v>83</v>
      </c>
      <c r="AW1873" s="13" t="s">
        <v>32</v>
      </c>
      <c r="AX1873" s="13" t="s">
        <v>76</v>
      </c>
      <c r="AY1873" s="255" t="s">
        <v>168</v>
      </c>
    </row>
    <row r="1874" s="13" customFormat="1">
      <c r="A1874" s="13"/>
      <c r="B1874" s="246"/>
      <c r="C1874" s="247"/>
      <c r="D1874" s="241" t="s">
        <v>178</v>
      </c>
      <c r="E1874" s="248" t="s">
        <v>1</v>
      </c>
      <c r="F1874" s="249" t="s">
        <v>2314</v>
      </c>
      <c r="G1874" s="247"/>
      <c r="H1874" s="248" t="s">
        <v>1</v>
      </c>
      <c r="I1874" s="250"/>
      <c r="J1874" s="247"/>
      <c r="K1874" s="247"/>
      <c r="L1874" s="251"/>
      <c r="M1874" s="252"/>
      <c r="N1874" s="253"/>
      <c r="O1874" s="253"/>
      <c r="P1874" s="253"/>
      <c r="Q1874" s="253"/>
      <c r="R1874" s="253"/>
      <c r="S1874" s="253"/>
      <c r="T1874" s="254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T1874" s="255" t="s">
        <v>178</v>
      </c>
      <c r="AU1874" s="255" t="s">
        <v>85</v>
      </c>
      <c r="AV1874" s="13" t="s">
        <v>83</v>
      </c>
      <c r="AW1874" s="13" t="s">
        <v>32</v>
      </c>
      <c r="AX1874" s="13" t="s">
        <v>76</v>
      </c>
      <c r="AY1874" s="255" t="s">
        <v>168</v>
      </c>
    </row>
    <row r="1875" s="14" customFormat="1">
      <c r="A1875" s="14"/>
      <c r="B1875" s="256"/>
      <c r="C1875" s="257"/>
      <c r="D1875" s="241" t="s">
        <v>178</v>
      </c>
      <c r="E1875" s="258" t="s">
        <v>1</v>
      </c>
      <c r="F1875" s="259" t="s">
        <v>2823</v>
      </c>
      <c r="G1875" s="257"/>
      <c r="H1875" s="260">
        <v>94.079999999999998</v>
      </c>
      <c r="I1875" s="261"/>
      <c r="J1875" s="257"/>
      <c r="K1875" s="257"/>
      <c r="L1875" s="262"/>
      <c r="M1875" s="263"/>
      <c r="N1875" s="264"/>
      <c r="O1875" s="264"/>
      <c r="P1875" s="264"/>
      <c r="Q1875" s="264"/>
      <c r="R1875" s="264"/>
      <c r="S1875" s="264"/>
      <c r="T1875" s="265"/>
      <c r="U1875" s="14"/>
      <c r="V1875" s="14"/>
      <c r="W1875" s="14"/>
      <c r="X1875" s="14"/>
      <c r="Y1875" s="14"/>
      <c r="Z1875" s="14"/>
      <c r="AA1875" s="14"/>
      <c r="AB1875" s="14"/>
      <c r="AC1875" s="14"/>
      <c r="AD1875" s="14"/>
      <c r="AE1875" s="14"/>
      <c r="AT1875" s="266" t="s">
        <v>178</v>
      </c>
      <c r="AU1875" s="266" t="s">
        <v>85</v>
      </c>
      <c r="AV1875" s="14" t="s">
        <v>85</v>
      </c>
      <c r="AW1875" s="14" t="s">
        <v>32</v>
      </c>
      <c r="AX1875" s="14" t="s">
        <v>76</v>
      </c>
      <c r="AY1875" s="266" t="s">
        <v>168</v>
      </c>
    </row>
    <row r="1876" s="15" customFormat="1">
      <c r="A1876" s="15"/>
      <c r="B1876" s="267"/>
      <c r="C1876" s="268"/>
      <c r="D1876" s="241" t="s">
        <v>178</v>
      </c>
      <c r="E1876" s="269" t="s">
        <v>1</v>
      </c>
      <c r="F1876" s="270" t="s">
        <v>183</v>
      </c>
      <c r="G1876" s="268"/>
      <c r="H1876" s="271">
        <v>94.079999999999998</v>
      </c>
      <c r="I1876" s="272"/>
      <c r="J1876" s="268"/>
      <c r="K1876" s="268"/>
      <c r="L1876" s="273"/>
      <c r="M1876" s="274"/>
      <c r="N1876" s="275"/>
      <c r="O1876" s="275"/>
      <c r="P1876" s="275"/>
      <c r="Q1876" s="275"/>
      <c r="R1876" s="275"/>
      <c r="S1876" s="275"/>
      <c r="T1876" s="276"/>
      <c r="U1876" s="15"/>
      <c r="V1876" s="15"/>
      <c r="W1876" s="15"/>
      <c r="X1876" s="15"/>
      <c r="Y1876" s="15"/>
      <c r="Z1876" s="15"/>
      <c r="AA1876" s="15"/>
      <c r="AB1876" s="15"/>
      <c r="AC1876" s="15"/>
      <c r="AD1876" s="15"/>
      <c r="AE1876" s="15"/>
      <c r="AT1876" s="277" t="s">
        <v>178</v>
      </c>
      <c r="AU1876" s="277" t="s">
        <v>85</v>
      </c>
      <c r="AV1876" s="15" t="s">
        <v>174</v>
      </c>
      <c r="AW1876" s="15" t="s">
        <v>32</v>
      </c>
      <c r="AX1876" s="15" t="s">
        <v>83</v>
      </c>
      <c r="AY1876" s="277" t="s">
        <v>168</v>
      </c>
    </row>
    <row r="1877" s="2" customFormat="1" ht="24.15" customHeight="1">
      <c r="A1877" s="39"/>
      <c r="B1877" s="40"/>
      <c r="C1877" s="228" t="s">
        <v>2824</v>
      </c>
      <c r="D1877" s="228" t="s">
        <v>170</v>
      </c>
      <c r="E1877" s="229" t="s">
        <v>2825</v>
      </c>
      <c r="F1877" s="230" t="s">
        <v>2826</v>
      </c>
      <c r="G1877" s="231" t="s">
        <v>114</v>
      </c>
      <c r="H1877" s="232">
        <v>94.079999999999998</v>
      </c>
      <c r="I1877" s="233"/>
      <c r="J1877" s="234">
        <f>ROUND(I1877*H1877,2)</f>
        <v>0</v>
      </c>
      <c r="K1877" s="230" t="s">
        <v>173</v>
      </c>
      <c r="L1877" s="45"/>
      <c r="M1877" s="235" t="s">
        <v>1</v>
      </c>
      <c r="N1877" s="236" t="s">
        <v>41</v>
      </c>
      <c r="O1877" s="92"/>
      <c r="P1877" s="237">
        <f>O1877*H1877</f>
        <v>0</v>
      </c>
      <c r="Q1877" s="237">
        <v>0.00024000000000000001</v>
      </c>
      <c r="R1877" s="237">
        <f>Q1877*H1877</f>
        <v>0.022579200000000001</v>
      </c>
      <c r="S1877" s="237">
        <v>0</v>
      </c>
      <c r="T1877" s="238">
        <f>S1877*H1877</f>
        <v>0</v>
      </c>
      <c r="U1877" s="39"/>
      <c r="V1877" s="39"/>
      <c r="W1877" s="39"/>
      <c r="X1877" s="39"/>
      <c r="Y1877" s="39"/>
      <c r="Z1877" s="39"/>
      <c r="AA1877" s="39"/>
      <c r="AB1877" s="39"/>
      <c r="AC1877" s="39"/>
      <c r="AD1877" s="39"/>
      <c r="AE1877" s="39"/>
      <c r="AR1877" s="239" t="s">
        <v>298</v>
      </c>
      <c r="AT1877" s="239" t="s">
        <v>170</v>
      </c>
      <c r="AU1877" s="239" t="s">
        <v>85</v>
      </c>
      <c r="AY1877" s="18" t="s">
        <v>168</v>
      </c>
      <c r="BE1877" s="240">
        <f>IF(N1877="základní",J1877,0)</f>
        <v>0</v>
      </c>
      <c r="BF1877" s="240">
        <f>IF(N1877="snížená",J1877,0)</f>
        <v>0</v>
      </c>
      <c r="BG1877" s="240">
        <f>IF(N1877="zákl. přenesená",J1877,0)</f>
        <v>0</v>
      </c>
      <c r="BH1877" s="240">
        <f>IF(N1877="sníž. přenesená",J1877,0)</f>
        <v>0</v>
      </c>
      <c r="BI1877" s="240">
        <f>IF(N1877="nulová",J1877,0)</f>
        <v>0</v>
      </c>
      <c r="BJ1877" s="18" t="s">
        <v>83</v>
      </c>
      <c r="BK1877" s="240">
        <f>ROUND(I1877*H1877,2)</f>
        <v>0</v>
      </c>
      <c r="BL1877" s="18" t="s">
        <v>298</v>
      </c>
      <c r="BM1877" s="239" t="s">
        <v>2827</v>
      </c>
    </row>
    <row r="1878" s="2" customFormat="1">
      <c r="A1878" s="39"/>
      <c r="B1878" s="40"/>
      <c r="C1878" s="41"/>
      <c r="D1878" s="241" t="s">
        <v>176</v>
      </c>
      <c r="E1878" s="41"/>
      <c r="F1878" s="242" t="s">
        <v>2828</v>
      </c>
      <c r="G1878" s="41"/>
      <c r="H1878" s="41"/>
      <c r="I1878" s="243"/>
      <c r="J1878" s="41"/>
      <c r="K1878" s="41"/>
      <c r="L1878" s="45"/>
      <c r="M1878" s="244"/>
      <c r="N1878" s="245"/>
      <c r="O1878" s="92"/>
      <c r="P1878" s="92"/>
      <c r="Q1878" s="92"/>
      <c r="R1878" s="92"/>
      <c r="S1878" s="92"/>
      <c r="T1878" s="93"/>
      <c r="U1878" s="39"/>
      <c r="V1878" s="39"/>
      <c r="W1878" s="39"/>
      <c r="X1878" s="39"/>
      <c r="Y1878" s="39"/>
      <c r="Z1878" s="39"/>
      <c r="AA1878" s="39"/>
      <c r="AB1878" s="39"/>
      <c r="AC1878" s="39"/>
      <c r="AD1878" s="39"/>
      <c r="AE1878" s="39"/>
      <c r="AT1878" s="18" t="s">
        <v>176</v>
      </c>
      <c r="AU1878" s="18" t="s">
        <v>85</v>
      </c>
    </row>
    <row r="1879" s="13" customFormat="1">
      <c r="A1879" s="13"/>
      <c r="B1879" s="246"/>
      <c r="C1879" s="247"/>
      <c r="D1879" s="241" t="s">
        <v>178</v>
      </c>
      <c r="E1879" s="248" t="s">
        <v>1</v>
      </c>
      <c r="F1879" s="249" t="s">
        <v>1089</v>
      </c>
      <c r="G1879" s="247"/>
      <c r="H1879" s="248" t="s">
        <v>1</v>
      </c>
      <c r="I1879" s="250"/>
      <c r="J1879" s="247"/>
      <c r="K1879" s="247"/>
      <c r="L1879" s="251"/>
      <c r="M1879" s="252"/>
      <c r="N1879" s="253"/>
      <c r="O1879" s="253"/>
      <c r="P1879" s="253"/>
      <c r="Q1879" s="253"/>
      <c r="R1879" s="253"/>
      <c r="S1879" s="253"/>
      <c r="T1879" s="254"/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  <c r="AE1879" s="13"/>
      <c r="AT1879" s="255" t="s">
        <v>178</v>
      </c>
      <c r="AU1879" s="255" t="s">
        <v>85</v>
      </c>
      <c r="AV1879" s="13" t="s">
        <v>83</v>
      </c>
      <c r="AW1879" s="13" t="s">
        <v>32</v>
      </c>
      <c r="AX1879" s="13" t="s">
        <v>76</v>
      </c>
      <c r="AY1879" s="255" t="s">
        <v>168</v>
      </c>
    </row>
    <row r="1880" s="13" customFormat="1">
      <c r="A1880" s="13"/>
      <c r="B1880" s="246"/>
      <c r="C1880" s="247"/>
      <c r="D1880" s="241" t="s">
        <v>178</v>
      </c>
      <c r="E1880" s="248" t="s">
        <v>1</v>
      </c>
      <c r="F1880" s="249" t="s">
        <v>2314</v>
      </c>
      <c r="G1880" s="247"/>
      <c r="H1880" s="248" t="s">
        <v>1</v>
      </c>
      <c r="I1880" s="250"/>
      <c r="J1880" s="247"/>
      <c r="K1880" s="247"/>
      <c r="L1880" s="251"/>
      <c r="M1880" s="252"/>
      <c r="N1880" s="253"/>
      <c r="O1880" s="253"/>
      <c r="P1880" s="253"/>
      <c r="Q1880" s="253"/>
      <c r="R1880" s="253"/>
      <c r="S1880" s="253"/>
      <c r="T1880" s="254"/>
      <c r="U1880" s="13"/>
      <c r="V1880" s="13"/>
      <c r="W1880" s="13"/>
      <c r="X1880" s="13"/>
      <c r="Y1880" s="13"/>
      <c r="Z1880" s="13"/>
      <c r="AA1880" s="13"/>
      <c r="AB1880" s="13"/>
      <c r="AC1880" s="13"/>
      <c r="AD1880" s="13"/>
      <c r="AE1880" s="13"/>
      <c r="AT1880" s="255" t="s">
        <v>178</v>
      </c>
      <c r="AU1880" s="255" t="s">
        <v>85</v>
      </c>
      <c r="AV1880" s="13" t="s">
        <v>83</v>
      </c>
      <c r="AW1880" s="13" t="s">
        <v>32</v>
      </c>
      <c r="AX1880" s="13" t="s">
        <v>76</v>
      </c>
      <c r="AY1880" s="255" t="s">
        <v>168</v>
      </c>
    </row>
    <row r="1881" s="14" customFormat="1">
      <c r="A1881" s="14"/>
      <c r="B1881" s="256"/>
      <c r="C1881" s="257"/>
      <c r="D1881" s="241" t="s">
        <v>178</v>
      </c>
      <c r="E1881" s="258" t="s">
        <v>1</v>
      </c>
      <c r="F1881" s="259" t="s">
        <v>2823</v>
      </c>
      <c r="G1881" s="257"/>
      <c r="H1881" s="260">
        <v>94.079999999999998</v>
      </c>
      <c r="I1881" s="261"/>
      <c r="J1881" s="257"/>
      <c r="K1881" s="257"/>
      <c r="L1881" s="262"/>
      <c r="M1881" s="263"/>
      <c r="N1881" s="264"/>
      <c r="O1881" s="264"/>
      <c r="P1881" s="264"/>
      <c r="Q1881" s="264"/>
      <c r="R1881" s="264"/>
      <c r="S1881" s="264"/>
      <c r="T1881" s="265"/>
      <c r="U1881" s="14"/>
      <c r="V1881" s="14"/>
      <c r="W1881" s="14"/>
      <c r="X1881" s="14"/>
      <c r="Y1881" s="14"/>
      <c r="Z1881" s="14"/>
      <c r="AA1881" s="14"/>
      <c r="AB1881" s="14"/>
      <c r="AC1881" s="14"/>
      <c r="AD1881" s="14"/>
      <c r="AE1881" s="14"/>
      <c r="AT1881" s="266" t="s">
        <v>178</v>
      </c>
      <c r="AU1881" s="266" t="s">
        <v>85</v>
      </c>
      <c r="AV1881" s="14" t="s">
        <v>85</v>
      </c>
      <c r="AW1881" s="14" t="s">
        <v>32</v>
      </c>
      <c r="AX1881" s="14" t="s">
        <v>76</v>
      </c>
      <c r="AY1881" s="266" t="s">
        <v>168</v>
      </c>
    </row>
    <row r="1882" s="15" customFormat="1">
      <c r="A1882" s="15"/>
      <c r="B1882" s="267"/>
      <c r="C1882" s="268"/>
      <c r="D1882" s="241" t="s">
        <v>178</v>
      </c>
      <c r="E1882" s="269" t="s">
        <v>1</v>
      </c>
      <c r="F1882" s="270" t="s">
        <v>183</v>
      </c>
      <c r="G1882" s="268"/>
      <c r="H1882" s="271">
        <v>94.079999999999998</v>
      </c>
      <c r="I1882" s="272"/>
      <c r="J1882" s="268"/>
      <c r="K1882" s="268"/>
      <c r="L1882" s="273"/>
      <c r="M1882" s="274"/>
      <c r="N1882" s="275"/>
      <c r="O1882" s="275"/>
      <c r="P1882" s="275"/>
      <c r="Q1882" s="275"/>
      <c r="R1882" s="275"/>
      <c r="S1882" s="275"/>
      <c r="T1882" s="276"/>
      <c r="U1882" s="15"/>
      <c r="V1882" s="15"/>
      <c r="W1882" s="15"/>
      <c r="X1882" s="15"/>
      <c r="Y1882" s="15"/>
      <c r="Z1882" s="15"/>
      <c r="AA1882" s="15"/>
      <c r="AB1882" s="15"/>
      <c r="AC1882" s="15"/>
      <c r="AD1882" s="15"/>
      <c r="AE1882" s="15"/>
      <c r="AT1882" s="277" t="s">
        <v>178</v>
      </c>
      <c r="AU1882" s="277" t="s">
        <v>85</v>
      </c>
      <c r="AV1882" s="15" t="s">
        <v>174</v>
      </c>
      <c r="AW1882" s="15" t="s">
        <v>32</v>
      </c>
      <c r="AX1882" s="15" t="s">
        <v>83</v>
      </c>
      <c r="AY1882" s="277" t="s">
        <v>168</v>
      </c>
    </row>
    <row r="1883" s="12" customFormat="1" ht="25.92" customHeight="1">
      <c r="A1883" s="12"/>
      <c r="B1883" s="212"/>
      <c r="C1883" s="213"/>
      <c r="D1883" s="214" t="s">
        <v>75</v>
      </c>
      <c r="E1883" s="215" t="s">
        <v>242</v>
      </c>
      <c r="F1883" s="215" t="s">
        <v>2829</v>
      </c>
      <c r="G1883" s="213"/>
      <c r="H1883" s="213"/>
      <c r="I1883" s="216"/>
      <c r="J1883" s="217">
        <f>BK1883</f>
        <v>0</v>
      </c>
      <c r="K1883" s="213"/>
      <c r="L1883" s="218"/>
      <c r="M1883" s="219"/>
      <c r="N1883" s="220"/>
      <c r="O1883" s="220"/>
      <c r="P1883" s="221">
        <f>P1884</f>
        <v>0</v>
      </c>
      <c r="Q1883" s="220"/>
      <c r="R1883" s="221">
        <f>R1884</f>
        <v>0</v>
      </c>
      <c r="S1883" s="220"/>
      <c r="T1883" s="222">
        <f>T1884</f>
        <v>0</v>
      </c>
      <c r="U1883" s="12"/>
      <c r="V1883" s="12"/>
      <c r="W1883" s="12"/>
      <c r="X1883" s="12"/>
      <c r="Y1883" s="12"/>
      <c r="Z1883" s="12"/>
      <c r="AA1883" s="12"/>
      <c r="AB1883" s="12"/>
      <c r="AC1883" s="12"/>
      <c r="AD1883" s="12"/>
      <c r="AE1883" s="12"/>
      <c r="AR1883" s="223" t="s">
        <v>116</v>
      </c>
      <c r="AT1883" s="224" t="s">
        <v>75</v>
      </c>
      <c r="AU1883" s="224" t="s">
        <v>76</v>
      </c>
      <c r="AY1883" s="223" t="s">
        <v>168</v>
      </c>
      <c r="BK1883" s="225">
        <f>BK1884</f>
        <v>0</v>
      </c>
    </row>
    <row r="1884" s="12" customFormat="1" ht="22.8" customHeight="1">
      <c r="A1884" s="12"/>
      <c r="B1884" s="212"/>
      <c r="C1884" s="213"/>
      <c r="D1884" s="214" t="s">
        <v>75</v>
      </c>
      <c r="E1884" s="226" t="s">
        <v>2830</v>
      </c>
      <c r="F1884" s="226" t="s">
        <v>2831</v>
      </c>
      <c r="G1884" s="213"/>
      <c r="H1884" s="213"/>
      <c r="I1884" s="216"/>
      <c r="J1884" s="227">
        <f>BK1884</f>
        <v>0</v>
      </c>
      <c r="K1884" s="213"/>
      <c r="L1884" s="218"/>
      <c r="M1884" s="219"/>
      <c r="N1884" s="220"/>
      <c r="O1884" s="220"/>
      <c r="P1884" s="221">
        <f>SUM(P1885:P1886)</f>
        <v>0</v>
      </c>
      <c r="Q1884" s="220"/>
      <c r="R1884" s="221">
        <f>SUM(R1885:R1886)</f>
        <v>0</v>
      </c>
      <c r="S1884" s="220"/>
      <c r="T1884" s="222">
        <f>SUM(T1885:T1886)</f>
        <v>0</v>
      </c>
      <c r="U1884" s="12"/>
      <c r="V1884" s="12"/>
      <c r="W1884" s="12"/>
      <c r="X1884" s="12"/>
      <c r="Y1884" s="12"/>
      <c r="Z1884" s="12"/>
      <c r="AA1884" s="12"/>
      <c r="AB1884" s="12"/>
      <c r="AC1884" s="12"/>
      <c r="AD1884" s="12"/>
      <c r="AE1884" s="12"/>
      <c r="AR1884" s="223" t="s">
        <v>116</v>
      </c>
      <c r="AT1884" s="224" t="s">
        <v>75</v>
      </c>
      <c r="AU1884" s="224" t="s">
        <v>83</v>
      </c>
      <c r="AY1884" s="223" t="s">
        <v>168</v>
      </c>
      <c r="BK1884" s="225">
        <f>SUM(BK1885:BK1886)</f>
        <v>0</v>
      </c>
    </row>
    <row r="1885" s="2" customFormat="1" ht="44.25" customHeight="1">
      <c r="A1885" s="39"/>
      <c r="B1885" s="40"/>
      <c r="C1885" s="228" t="s">
        <v>2832</v>
      </c>
      <c r="D1885" s="228" t="s">
        <v>170</v>
      </c>
      <c r="E1885" s="229" t="s">
        <v>2833</v>
      </c>
      <c r="F1885" s="230" t="s">
        <v>2834</v>
      </c>
      <c r="G1885" s="231" t="s">
        <v>721</v>
      </c>
      <c r="H1885" s="232">
        <v>1</v>
      </c>
      <c r="I1885" s="233"/>
      <c r="J1885" s="234">
        <f>ROUND(I1885*H1885,2)</f>
        <v>0</v>
      </c>
      <c r="K1885" s="230" t="s">
        <v>1</v>
      </c>
      <c r="L1885" s="45"/>
      <c r="M1885" s="235" t="s">
        <v>1</v>
      </c>
      <c r="N1885" s="236" t="s">
        <v>41</v>
      </c>
      <c r="O1885" s="92"/>
      <c r="P1885" s="237">
        <f>O1885*H1885</f>
        <v>0</v>
      </c>
      <c r="Q1885" s="237">
        <v>0</v>
      </c>
      <c r="R1885" s="237">
        <f>Q1885*H1885</f>
        <v>0</v>
      </c>
      <c r="S1885" s="237">
        <v>0</v>
      </c>
      <c r="T1885" s="238">
        <f>S1885*H1885</f>
        <v>0</v>
      </c>
      <c r="U1885" s="39"/>
      <c r="V1885" s="39"/>
      <c r="W1885" s="39"/>
      <c r="X1885" s="39"/>
      <c r="Y1885" s="39"/>
      <c r="Z1885" s="39"/>
      <c r="AA1885" s="39"/>
      <c r="AB1885" s="39"/>
      <c r="AC1885" s="39"/>
      <c r="AD1885" s="39"/>
      <c r="AE1885" s="39"/>
      <c r="AR1885" s="239" t="s">
        <v>725</v>
      </c>
      <c r="AT1885" s="239" t="s">
        <v>170</v>
      </c>
      <c r="AU1885" s="239" t="s">
        <v>85</v>
      </c>
      <c r="AY1885" s="18" t="s">
        <v>168</v>
      </c>
      <c r="BE1885" s="240">
        <f>IF(N1885="základní",J1885,0)</f>
        <v>0</v>
      </c>
      <c r="BF1885" s="240">
        <f>IF(N1885="snížená",J1885,0)</f>
        <v>0</v>
      </c>
      <c r="BG1885" s="240">
        <f>IF(N1885="zákl. přenesená",J1885,0)</f>
        <v>0</v>
      </c>
      <c r="BH1885" s="240">
        <f>IF(N1885="sníž. přenesená",J1885,0)</f>
        <v>0</v>
      </c>
      <c r="BI1885" s="240">
        <f>IF(N1885="nulová",J1885,0)</f>
        <v>0</v>
      </c>
      <c r="BJ1885" s="18" t="s">
        <v>83</v>
      </c>
      <c r="BK1885" s="240">
        <f>ROUND(I1885*H1885,2)</f>
        <v>0</v>
      </c>
      <c r="BL1885" s="18" t="s">
        <v>725</v>
      </c>
      <c r="BM1885" s="239" t="s">
        <v>2835</v>
      </c>
    </row>
    <row r="1886" s="2" customFormat="1">
      <c r="A1886" s="39"/>
      <c r="B1886" s="40"/>
      <c r="C1886" s="41"/>
      <c r="D1886" s="241" t="s">
        <v>176</v>
      </c>
      <c r="E1886" s="41"/>
      <c r="F1886" s="242" t="s">
        <v>2836</v>
      </c>
      <c r="G1886" s="41"/>
      <c r="H1886" s="41"/>
      <c r="I1886" s="243"/>
      <c r="J1886" s="41"/>
      <c r="K1886" s="41"/>
      <c r="L1886" s="45"/>
      <c r="M1886" s="244"/>
      <c r="N1886" s="245"/>
      <c r="O1886" s="92"/>
      <c r="P1886" s="92"/>
      <c r="Q1886" s="92"/>
      <c r="R1886" s="92"/>
      <c r="S1886" s="92"/>
      <c r="T1886" s="93"/>
      <c r="U1886" s="39"/>
      <c r="V1886" s="39"/>
      <c r="W1886" s="39"/>
      <c r="X1886" s="39"/>
      <c r="Y1886" s="39"/>
      <c r="Z1886" s="39"/>
      <c r="AA1886" s="39"/>
      <c r="AB1886" s="39"/>
      <c r="AC1886" s="39"/>
      <c r="AD1886" s="39"/>
      <c r="AE1886" s="39"/>
      <c r="AT1886" s="18" t="s">
        <v>176</v>
      </c>
      <c r="AU1886" s="18" t="s">
        <v>85</v>
      </c>
    </row>
    <row r="1887" s="12" customFormat="1" ht="25.92" customHeight="1">
      <c r="A1887" s="12"/>
      <c r="B1887" s="212"/>
      <c r="C1887" s="213"/>
      <c r="D1887" s="214" t="s">
        <v>75</v>
      </c>
      <c r="E1887" s="215" t="s">
        <v>905</v>
      </c>
      <c r="F1887" s="215" t="s">
        <v>906</v>
      </c>
      <c r="G1887" s="213"/>
      <c r="H1887" s="213"/>
      <c r="I1887" s="216"/>
      <c r="J1887" s="217">
        <f>BK1887</f>
        <v>0</v>
      </c>
      <c r="K1887" s="213"/>
      <c r="L1887" s="218"/>
      <c r="M1887" s="219"/>
      <c r="N1887" s="220"/>
      <c r="O1887" s="220"/>
      <c r="P1887" s="221">
        <f>SUM(P1888:P1893)</f>
        <v>0</v>
      </c>
      <c r="Q1887" s="220"/>
      <c r="R1887" s="221">
        <f>SUM(R1888:R1893)</f>
        <v>0</v>
      </c>
      <c r="S1887" s="220"/>
      <c r="T1887" s="222">
        <f>SUM(T1888:T1893)</f>
        <v>0</v>
      </c>
      <c r="U1887" s="12"/>
      <c r="V1887" s="12"/>
      <c r="W1887" s="12"/>
      <c r="X1887" s="12"/>
      <c r="Y1887" s="12"/>
      <c r="Z1887" s="12"/>
      <c r="AA1887" s="12"/>
      <c r="AB1887" s="12"/>
      <c r="AC1887" s="12"/>
      <c r="AD1887" s="12"/>
      <c r="AE1887" s="12"/>
      <c r="AR1887" s="223" t="s">
        <v>174</v>
      </c>
      <c r="AT1887" s="224" t="s">
        <v>75</v>
      </c>
      <c r="AU1887" s="224" t="s">
        <v>76</v>
      </c>
      <c r="AY1887" s="223" t="s">
        <v>168</v>
      </c>
      <c r="BK1887" s="225">
        <f>SUM(BK1888:BK1893)</f>
        <v>0</v>
      </c>
    </row>
    <row r="1888" s="2" customFormat="1" ht="16.5" customHeight="1">
      <c r="A1888" s="39"/>
      <c r="B1888" s="40"/>
      <c r="C1888" s="228" t="s">
        <v>2837</v>
      </c>
      <c r="D1888" s="228" t="s">
        <v>170</v>
      </c>
      <c r="E1888" s="229" t="s">
        <v>908</v>
      </c>
      <c r="F1888" s="230" t="s">
        <v>909</v>
      </c>
      <c r="G1888" s="231" t="s">
        <v>910</v>
      </c>
      <c r="H1888" s="232">
        <v>150</v>
      </c>
      <c r="I1888" s="233"/>
      <c r="J1888" s="234">
        <f>ROUND(I1888*H1888,2)</f>
        <v>0</v>
      </c>
      <c r="K1888" s="230" t="s">
        <v>173</v>
      </c>
      <c r="L1888" s="45"/>
      <c r="M1888" s="235" t="s">
        <v>1</v>
      </c>
      <c r="N1888" s="236" t="s">
        <v>41</v>
      </c>
      <c r="O1888" s="92"/>
      <c r="P1888" s="237">
        <f>O1888*H1888</f>
        <v>0</v>
      </c>
      <c r="Q1888" s="237">
        <v>0</v>
      </c>
      <c r="R1888" s="237">
        <f>Q1888*H1888</f>
        <v>0</v>
      </c>
      <c r="S1888" s="237">
        <v>0</v>
      </c>
      <c r="T1888" s="238">
        <f>S1888*H1888</f>
        <v>0</v>
      </c>
      <c r="U1888" s="39"/>
      <c r="V1888" s="39"/>
      <c r="W1888" s="39"/>
      <c r="X1888" s="39"/>
      <c r="Y1888" s="39"/>
      <c r="Z1888" s="39"/>
      <c r="AA1888" s="39"/>
      <c r="AB1888" s="39"/>
      <c r="AC1888" s="39"/>
      <c r="AD1888" s="39"/>
      <c r="AE1888" s="39"/>
      <c r="AR1888" s="239" t="s">
        <v>911</v>
      </c>
      <c r="AT1888" s="239" t="s">
        <v>170</v>
      </c>
      <c r="AU1888" s="239" t="s">
        <v>83</v>
      </c>
      <c r="AY1888" s="18" t="s">
        <v>168</v>
      </c>
      <c r="BE1888" s="240">
        <f>IF(N1888="základní",J1888,0)</f>
        <v>0</v>
      </c>
      <c r="BF1888" s="240">
        <f>IF(N1888="snížená",J1888,0)</f>
        <v>0</v>
      </c>
      <c r="BG1888" s="240">
        <f>IF(N1888="zákl. přenesená",J1888,0)</f>
        <v>0</v>
      </c>
      <c r="BH1888" s="240">
        <f>IF(N1888="sníž. přenesená",J1888,0)</f>
        <v>0</v>
      </c>
      <c r="BI1888" s="240">
        <f>IF(N1888="nulová",J1888,0)</f>
        <v>0</v>
      </c>
      <c r="BJ1888" s="18" t="s">
        <v>83</v>
      </c>
      <c r="BK1888" s="240">
        <f>ROUND(I1888*H1888,2)</f>
        <v>0</v>
      </c>
      <c r="BL1888" s="18" t="s">
        <v>911</v>
      </c>
      <c r="BM1888" s="239" t="s">
        <v>2838</v>
      </c>
    </row>
    <row r="1889" s="2" customFormat="1">
      <c r="A1889" s="39"/>
      <c r="B1889" s="40"/>
      <c r="C1889" s="41"/>
      <c r="D1889" s="241" t="s">
        <v>176</v>
      </c>
      <c r="E1889" s="41"/>
      <c r="F1889" s="242" t="s">
        <v>913</v>
      </c>
      <c r="G1889" s="41"/>
      <c r="H1889" s="41"/>
      <c r="I1889" s="243"/>
      <c r="J1889" s="41"/>
      <c r="K1889" s="41"/>
      <c r="L1889" s="45"/>
      <c r="M1889" s="244"/>
      <c r="N1889" s="245"/>
      <c r="O1889" s="92"/>
      <c r="P1889" s="92"/>
      <c r="Q1889" s="92"/>
      <c r="R1889" s="92"/>
      <c r="S1889" s="92"/>
      <c r="T1889" s="93"/>
      <c r="U1889" s="39"/>
      <c r="V1889" s="39"/>
      <c r="W1889" s="39"/>
      <c r="X1889" s="39"/>
      <c r="Y1889" s="39"/>
      <c r="Z1889" s="39"/>
      <c r="AA1889" s="39"/>
      <c r="AB1889" s="39"/>
      <c r="AC1889" s="39"/>
      <c r="AD1889" s="39"/>
      <c r="AE1889" s="39"/>
      <c r="AT1889" s="18" t="s">
        <v>176</v>
      </c>
      <c r="AU1889" s="18" t="s">
        <v>83</v>
      </c>
    </row>
    <row r="1890" s="2" customFormat="1">
      <c r="A1890" s="39"/>
      <c r="B1890" s="40"/>
      <c r="C1890" s="41"/>
      <c r="D1890" s="241" t="s">
        <v>914</v>
      </c>
      <c r="E1890" s="41"/>
      <c r="F1890" s="299" t="s">
        <v>915</v>
      </c>
      <c r="G1890" s="41"/>
      <c r="H1890" s="41"/>
      <c r="I1890" s="243"/>
      <c r="J1890" s="41"/>
      <c r="K1890" s="41"/>
      <c r="L1890" s="45"/>
      <c r="M1890" s="244"/>
      <c r="N1890" s="245"/>
      <c r="O1890" s="92"/>
      <c r="P1890" s="92"/>
      <c r="Q1890" s="92"/>
      <c r="R1890" s="92"/>
      <c r="S1890" s="92"/>
      <c r="T1890" s="93"/>
      <c r="U1890" s="39"/>
      <c r="V1890" s="39"/>
      <c r="W1890" s="39"/>
      <c r="X1890" s="39"/>
      <c r="Y1890" s="39"/>
      <c r="Z1890" s="39"/>
      <c r="AA1890" s="39"/>
      <c r="AB1890" s="39"/>
      <c r="AC1890" s="39"/>
      <c r="AD1890" s="39"/>
      <c r="AE1890" s="39"/>
      <c r="AT1890" s="18" t="s">
        <v>914</v>
      </c>
      <c r="AU1890" s="18" t="s">
        <v>83</v>
      </c>
    </row>
    <row r="1891" s="13" customFormat="1">
      <c r="A1891" s="13"/>
      <c r="B1891" s="246"/>
      <c r="C1891" s="247"/>
      <c r="D1891" s="241" t="s">
        <v>178</v>
      </c>
      <c r="E1891" s="248" t="s">
        <v>1</v>
      </c>
      <c r="F1891" s="249" t="s">
        <v>2839</v>
      </c>
      <c r="G1891" s="247"/>
      <c r="H1891" s="248" t="s">
        <v>1</v>
      </c>
      <c r="I1891" s="250"/>
      <c r="J1891" s="247"/>
      <c r="K1891" s="247"/>
      <c r="L1891" s="251"/>
      <c r="M1891" s="252"/>
      <c r="N1891" s="253"/>
      <c r="O1891" s="253"/>
      <c r="P1891" s="253"/>
      <c r="Q1891" s="253"/>
      <c r="R1891" s="253"/>
      <c r="S1891" s="253"/>
      <c r="T1891" s="254"/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  <c r="AE1891" s="13"/>
      <c r="AT1891" s="255" t="s">
        <v>178</v>
      </c>
      <c r="AU1891" s="255" t="s">
        <v>83</v>
      </c>
      <c r="AV1891" s="13" t="s">
        <v>83</v>
      </c>
      <c r="AW1891" s="13" t="s">
        <v>32</v>
      </c>
      <c r="AX1891" s="13" t="s">
        <v>76</v>
      </c>
      <c r="AY1891" s="255" t="s">
        <v>168</v>
      </c>
    </row>
    <row r="1892" s="14" customFormat="1">
      <c r="A1892" s="14"/>
      <c r="B1892" s="256"/>
      <c r="C1892" s="257"/>
      <c r="D1892" s="241" t="s">
        <v>178</v>
      </c>
      <c r="E1892" s="258" t="s">
        <v>1</v>
      </c>
      <c r="F1892" s="259" t="s">
        <v>2840</v>
      </c>
      <c r="G1892" s="257"/>
      <c r="H1892" s="260">
        <v>150</v>
      </c>
      <c r="I1892" s="261"/>
      <c r="J1892" s="257"/>
      <c r="K1892" s="257"/>
      <c r="L1892" s="262"/>
      <c r="M1892" s="263"/>
      <c r="N1892" s="264"/>
      <c r="O1892" s="264"/>
      <c r="P1892" s="264"/>
      <c r="Q1892" s="264"/>
      <c r="R1892" s="264"/>
      <c r="S1892" s="264"/>
      <c r="T1892" s="265"/>
      <c r="U1892" s="14"/>
      <c r="V1892" s="14"/>
      <c r="W1892" s="14"/>
      <c r="X1892" s="14"/>
      <c r="Y1892" s="14"/>
      <c r="Z1892" s="14"/>
      <c r="AA1892" s="14"/>
      <c r="AB1892" s="14"/>
      <c r="AC1892" s="14"/>
      <c r="AD1892" s="14"/>
      <c r="AE1892" s="14"/>
      <c r="AT1892" s="266" t="s">
        <v>178</v>
      </c>
      <c r="AU1892" s="266" t="s">
        <v>83</v>
      </c>
      <c r="AV1892" s="14" t="s">
        <v>85</v>
      </c>
      <c r="AW1892" s="14" t="s">
        <v>32</v>
      </c>
      <c r="AX1892" s="14" t="s">
        <v>76</v>
      </c>
      <c r="AY1892" s="266" t="s">
        <v>168</v>
      </c>
    </row>
    <row r="1893" s="15" customFormat="1">
      <c r="A1893" s="15"/>
      <c r="B1893" s="267"/>
      <c r="C1893" s="268"/>
      <c r="D1893" s="241" t="s">
        <v>178</v>
      </c>
      <c r="E1893" s="269" t="s">
        <v>1</v>
      </c>
      <c r="F1893" s="270" t="s">
        <v>183</v>
      </c>
      <c r="G1893" s="268"/>
      <c r="H1893" s="271">
        <v>150</v>
      </c>
      <c r="I1893" s="272"/>
      <c r="J1893" s="268"/>
      <c r="K1893" s="268"/>
      <c r="L1893" s="273"/>
      <c r="M1893" s="300"/>
      <c r="N1893" s="301"/>
      <c r="O1893" s="301"/>
      <c r="P1893" s="301"/>
      <c r="Q1893" s="301"/>
      <c r="R1893" s="301"/>
      <c r="S1893" s="301"/>
      <c r="T1893" s="302"/>
      <c r="U1893" s="15"/>
      <c r="V1893" s="15"/>
      <c r="W1893" s="15"/>
      <c r="X1893" s="15"/>
      <c r="Y1893" s="15"/>
      <c r="Z1893" s="15"/>
      <c r="AA1893" s="15"/>
      <c r="AB1893" s="15"/>
      <c r="AC1893" s="15"/>
      <c r="AD1893" s="15"/>
      <c r="AE1893" s="15"/>
      <c r="AT1893" s="277" t="s">
        <v>178</v>
      </c>
      <c r="AU1893" s="277" t="s">
        <v>83</v>
      </c>
      <c r="AV1893" s="15" t="s">
        <v>174</v>
      </c>
      <c r="AW1893" s="15" t="s">
        <v>32</v>
      </c>
      <c r="AX1893" s="15" t="s">
        <v>83</v>
      </c>
      <c r="AY1893" s="277" t="s">
        <v>168</v>
      </c>
    </row>
    <row r="1894" s="2" customFormat="1" ht="6.96" customHeight="1">
      <c r="A1894" s="39"/>
      <c r="B1894" s="67"/>
      <c r="C1894" s="68"/>
      <c r="D1894" s="68"/>
      <c r="E1894" s="68"/>
      <c r="F1894" s="68"/>
      <c r="G1894" s="68"/>
      <c r="H1894" s="68"/>
      <c r="I1894" s="68"/>
      <c r="J1894" s="68"/>
      <c r="K1894" s="68"/>
      <c r="L1894" s="45"/>
      <c r="M1894" s="39"/>
      <c r="O1894" s="39"/>
      <c r="P1894" s="39"/>
      <c r="Q1894" s="39"/>
      <c r="R1894" s="39"/>
      <c r="S1894" s="39"/>
      <c r="T1894" s="39"/>
      <c r="U1894" s="39"/>
      <c r="V1894" s="39"/>
      <c r="W1894" s="39"/>
      <c r="X1894" s="39"/>
      <c r="Y1894" s="39"/>
      <c r="Z1894" s="39"/>
      <c r="AA1894" s="39"/>
      <c r="AB1894" s="39"/>
      <c r="AC1894" s="39"/>
      <c r="AD1894" s="39"/>
      <c r="AE1894" s="39"/>
    </row>
  </sheetData>
  <sheetProtection sheet="1" autoFilter="0" formatColumns="0" formatRows="0" objects="1" scenarios="1" spinCount="100000" saltValue="Q6bnJPTgRrxzRC9A0dRPA4T6nltOhjlSmWKHyt+yCzhBDKcdH96sXGXsasKFtKWIDvcwqvqPeZNF1TI55u3ocQ==" hashValue="ZrDUZ2PDGFjvybjGnS5bfD83STu6ubYhv4pI/pEtkYCvmp638xNtJjv8fCzLzffyTzlqnrw7IBiZJ90gIPUNDg==" algorithmName="SHA-512" password="CC35"/>
  <autoFilter ref="C148:K189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37:H137"/>
    <mergeCell ref="E139:H139"/>
    <mergeCell ref="E141:H14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120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2755, ul. Západní ve Varnsdorfu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127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2841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13. 3. 2025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2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36</v>
      </c>
      <c r="E30" s="39"/>
      <c r="F30" s="39"/>
      <c r="G30" s="39"/>
      <c r="H30" s="39"/>
      <c r="I30" s="39"/>
      <c r="J30" s="162">
        <f>ROUND(J126,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38</v>
      </c>
      <c r="G32" s="39"/>
      <c r="H32" s="39"/>
      <c r="I32" s="163" t="s">
        <v>37</v>
      </c>
      <c r="J32" s="16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40</v>
      </c>
      <c r="E33" s="152" t="s">
        <v>41</v>
      </c>
      <c r="F33" s="165">
        <f>ROUND((SUM(BE126:BE248)),  2)</f>
        <v>0</v>
      </c>
      <c r="G33" s="39"/>
      <c r="H33" s="39"/>
      <c r="I33" s="166">
        <v>0.20999999999999999</v>
      </c>
      <c r="J33" s="165">
        <f>ROUND(((SUM(BE126:BE248))*I33),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42</v>
      </c>
      <c r="F34" s="165">
        <f>ROUND((SUM(BF126:BF248)),  2)</f>
        <v>0</v>
      </c>
      <c r="G34" s="39"/>
      <c r="H34" s="39"/>
      <c r="I34" s="166">
        <v>0.12</v>
      </c>
      <c r="J34" s="165">
        <f>ROUND(((SUM(BF126:BF248))*I34),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43</v>
      </c>
      <c r="F35" s="165">
        <f>ROUND((SUM(BG126:BG248)),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44</v>
      </c>
      <c r="F36" s="165">
        <f>ROUND((SUM(BH126:BH248)),  2)</f>
        <v>0</v>
      </c>
      <c r="G36" s="39"/>
      <c r="H36" s="39"/>
      <c r="I36" s="166">
        <v>0.12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45</v>
      </c>
      <c r="F37" s="165">
        <f>ROUND((SUM(BI126:BI248)),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2755, ul. Západní ve Varnsdorfu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D.1.4.A - Vytápění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ul. Západní 2755, Varnsdorf, 470 47</v>
      </c>
      <c r="G89" s="41"/>
      <c r="H89" s="41"/>
      <c r="I89" s="33" t="s">
        <v>22</v>
      </c>
      <c r="J89" s="80" t="str">
        <f>IF(J12="","",J12)</f>
        <v>13. 3. 2025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Varnsdorf</v>
      </c>
      <c r="G91" s="41"/>
      <c r="H91" s="41"/>
      <c r="I91" s="33" t="s">
        <v>30</v>
      </c>
      <c r="J91" s="37" t="str">
        <f>E21</f>
        <v>DIGITRONIC CZ s. r. 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132</v>
      </c>
      <c r="D94" s="187"/>
      <c r="E94" s="187"/>
      <c r="F94" s="187"/>
      <c r="G94" s="187"/>
      <c r="H94" s="187"/>
      <c r="I94" s="187"/>
      <c r="J94" s="188" t="s">
        <v>133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134</v>
      </c>
      <c r="D96" s="41"/>
      <c r="E96" s="41"/>
      <c r="F96" s="41"/>
      <c r="G96" s="41"/>
      <c r="H96" s="41"/>
      <c r="I96" s="41"/>
      <c r="J96" s="111">
        <f>J126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0"/>
      <c r="C97" s="191"/>
      <c r="D97" s="192" t="s">
        <v>2842</v>
      </c>
      <c r="E97" s="193"/>
      <c r="F97" s="193"/>
      <c r="G97" s="193"/>
      <c r="H97" s="193"/>
      <c r="I97" s="193"/>
      <c r="J97" s="194">
        <f>J127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2843</v>
      </c>
      <c r="E98" s="198"/>
      <c r="F98" s="198"/>
      <c r="G98" s="198"/>
      <c r="H98" s="198"/>
      <c r="I98" s="198"/>
      <c r="J98" s="199">
        <f>J128</f>
        <v>0</v>
      </c>
      <c r="K98" s="134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96"/>
      <c r="C99" s="134"/>
      <c r="D99" s="197" t="s">
        <v>2844</v>
      </c>
      <c r="E99" s="198"/>
      <c r="F99" s="198"/>
      <c r="G99" s="198"/>
      <c r="H99" s="198"/>
      <c r="I99" s="198"/>
      <c r="J99" s="199">
        <f>J129</f>
        <v>0</v>
      </c>
      <c r="K99" s="134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96"/>
      <c r="C100" s="134"/>
      <c r="D100" s="197" t="s">
        <v>2845</v>
      </c>
      <c r="E100" s="198"/>
      <c r="F100" s="198"/>
      <c r="G100" s="198"/>
      <c r="H100" s="198"/>
      <c r="I100" s="198"/>
      <c r="J100" s="199">
        <f>J144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6"/>
      <c r="C101" s="134"/>
      <c r="D101" s="197" t="s">
        <v>2846</v>
      </c>
      <c r="E101" s="198"/>
      <c r="F101" s="198"/>
      <c r="G101" s="198"/>
      <c r="H101" s="198"/>
      <c r="I101" s="198"/>
      <c r="J101" s="199">
        <f>J159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6"/>
      <c r="C102" s="134"/>
      <c r="D102" s="197" t="s">
        <v>2847</v>
      </c>
      <c r="E102" s="198"/>
      <c r="F102" s="198"/>
      <c r="G102" s="198"/>
      <c r="H102" s="198"/>
      <c r="I102" s="198"/>
      <c r="J102" s="199">
        <f>J188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6"/>
      <c r="C103" s="134"/>
      <c r="D103" s="197" t="s">
        <v>2848</v>
      </c>
      <c r="E103" s="198"/>
      <c r="F103" s="198"/>
      <c r="G103" s="198"/>
      <c r="H103" s="198"/>
      <c r="I103" s="198"/>
      <c r="J103" s="199">
        <f>J197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2849</v>
      </c>
      <c r="E104" s="198"/>
      <c r="F104" s="198"/>
      <c r="G104" s="198"/>
      <c r="H104" s="198"/>
      <c r="I104" s="198"/>
      <c r="J104" s="199">
        <f>J200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6"/>
      <c r="C105" s="134"/>
      <c r="D105" s="197" t="s">
        <v>2850</v>
      </c>
      <c r="E105" s="198"/>
      <c r="F105" s="198"/>
      <c r="G105" s="198"/>
      <c r="H105" s="198"/>
      <c r="I105" s="198"/>
      <c r="J105" s="199">
        <f>J219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2851</v>
      </c>
      <c r="E106" s="198"/>
      <c r="F106" s="198"/>
      <c r="G106" s="198"/>
      <c r="H106" s="198"/>
      <c r="I106" s="198"/>
      <c r="J106" s="199">
        <f>J232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153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85" t="str">
        <f>E7</f>
        <v>Stavební úpravy objektu č.p. 2755, ul. Západní ve Varnsdorfu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127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E9</f>
        <v>D.1.4.A - Vytápění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F12</f>
        <v>ul. Západní 2755, Varnsdorf, 470 47</v>
      </c>
      <c r="G120" s="41"/>
      <c r="H120" s="41"/>
      <c r="I120" s="33" t="s">
        <v>22</v>
      </c>
      <c r="J120" s="80" t="str">
        <f>IF(J12="","",J12)</f>
        <v>13. 3. 2025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5.65" customHeight="1">
      <c r="A122" s="39"/>
      <c r="B122" s="40"/>
      <c r="C122" s="33" t="s">
        <v>24</v>
      </c>
      <c r="D122" s="41"/>
      <c r="E122" s="41"/>
      <c r="F122" s="28" t="str">
        <f>E15</f>
        <v>Město Varnsdorf</v>
      </c>
      <c r="G122" s="41"/>
      <c r="H122" s="41"/>
      <c r="I122" s="33" t="s">
        <v>30</v>
      </c>
      <c r="J122" s="37" t="str">
        <f>E21</f>
        <v>DIGITRONIC CZ s. r. o.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28</v>
      </c>
      <c r="D123" s="41"/>
      <c r="E123" s="41"/>
      <c r="F123" s="28" t="str">
        <f>IF(E18="","",E18)</f>
        <v>Vyplň údaj</v>
      </c>
      <c r="G123" s="41"/>
      <c r="H123" s="41"/>
      <c r="I123" s="33" t="s">
        <v>33</v>
      </c>
      <c r="J123" s="37" t="str">
        <f>E24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201"/>
      <c r="B125" s="202"/>
      <c r="C125" s="203" t="s">
        <v>154</v>
      </c>
      <c r="D125" s="204" t="s">
        <v>61</v>
      </c>
      <c r="E125" s="204" t="s">
        <v>57</v>
      </c>
      <c r="F125" s="204" t="s">
        <v>58</v>
      </c>
      <c r="G125" s="204" t="s">
        <v>155</v>
      </c>
      <c r="H125" s="204" t="s">
        <v>156</v>
      </c>
      <c r="I125" s="204" t="s">
        <v>157</v>
      </c>
      <c r="J125" s="204" t="s">
        <v>133</v>
      </c>
      <c r="K125" s="205" t="s">
        <v>158</v>
      </c>
      <c r="L125" s="206"/>
      <c r="M125" s="101" t="s">
        <v>1</v>
      </c>
      <c r="N125" s="102" t="s">
        <v>40</v>
      </c>
      <c r="O125" s="102" t="s">
        <v>159</v>
      </c>
      <c r="P125" s="102" t="s">
        <v>160</v>
      </c>
      <c r="Q125" s="102" t="s">
        <v>161</v>
      </c>
      <c r="R125" s="102" t="s">
        <v>162</v>
      </c>
      <c r="S125" s="102" t="s">
        <v>163</v>
      </c>
      <c r="T125" s="103" t="s">
        <v>164</v>
      </c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</row>
    <row r="126" s="2" customFormat="1" ht="22.8" customHeight="1">
      <c r="A126" s="39"/>
      <c r="B126" s="40"/>
      <c r="C126" s="108" t="s">
        <v>165</v>
      </c>
      <c r="D126" s="41"/>
      <c r="E126" s="41"/>
      <c r="F126" s="41"/>
      <c r="G126" s="41"/>
      <c r="H126" s="41"/>
      <c r="I126" s="41"/>
      <c r="J126" s="207">
        <f>BK126</f>
        <v>0</v>
      </c>
      <c r="K126" s="41"/>
      <c r="L126" s="45"/>
      <c r="M126" s="104"/>
      <c r="N126" s="208"/>
      <c r="O126" s="105"/>
      <c r="P126" s="209">
        <f>P127</f>
        <v>0</v>
      </c>
      <c r="Q126" s="105"/>
      <c r="R126" s="209">
        <f>R127</f>
        <v>2.1164800000000001</v>
      </c>
      <c r="S126" s="105"/>
      <c r="T126" s="210">
        <f>T127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75</v>
      </c>
      <c r="AU126" s="18" t="s">
        <v>135</v>
      </c>
      <c r="BK126" s="211">
        <f>BK127</f>
        <v>0</v>
      </c>
    </row>
    <row r="127" s="12" customFormat="1" ht="25.92" customHeight="1">
      <c r="A127" s="12"/>
      <c r="B127" s="212"/>
      <c r="C127" s="213"/>
      <c r="D127" s="214" t="s">
        <v>75</v>
      </c>
      <c r="E127" s="215" t="s">
        <v>672</v>
      </c>
      <c r="F127" s="215" t="s">
        <v>672</v>
      </c>
      <c r="G127" s="213"/>
      <c r="H127" s="213"/>
      <c r="I127" s="216"/>
      <c r="J127" s="217">
        <f>BK127</f>
        <v>0</v>
      </c>
      <c r="K127" s="213"/>
      <c r="L127" s="218"/>
      <c r="M127" s="219"/>
      <c r="N127" s="220"/>
      <c r="O127" s="220"/>
      <c r="P127" s="221">
        <f>P128+P200+P232</f>
        <v>0</v>
      </c>
      <c r="Q127" s="220"/>
      <c r="R127" s="221">
        <f>R128+R200+R232</f>
        <v>2.1164800000000001</v>
      </c>
      <c r="S127" s="220"/>
      <c r="T127" s="222">
        <f>T128+T200+T232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3" t="s">
        <v>85</v>
      </c>
      <c r="AT127" s="224" t="s">
        <v>75</v>
      </c>
      <c r="AU127" s="224" t="s">
        <v>76</v>
      </c>
      <c r="AY127" s="223" t="s">
        <v>168</v>
      </c>
      <c r="BK127" s="225">
        <f>BK128+BK200+BK232</f>
        <v>0</v>
      </c>
    </row>
    <row r="128" s="12" customFormat="1" ht="22.8" customHeight="1">
      <c r="A128" s="12"/>
      <c r="B128" s="212"/>
      <c r="C128" s="213"/>
      <c r="D128" s="214" t="s">
        <v>75</v>
      </c>
      <c r="E128" s="226" t="s">
        <v>2852</v>
      </c>
      <c r="F128" s="226" t="s">
        <v>2853</v>
      </c>
      <c r="G128" s="213"/>
      <c r="H128" s="213"/>
      <c r="I128" s="216"/>
      <c r="J128" s="227">
        <f>BK128</f>
        <v>0</v>
      </c>
      <c r="K128" s="213"/>
      <c r="L128" s="218"/>
      <c r="M128" s="219"/>
      <c r="N128" s="220"/>
      <c r="O128" s="220"/>
      <c r="P128" s="221">
        <f>P129+P144+P159+P188+P197</f>
        <v>0</v>
      </c>
      <c r="Q128" s="220"/>
      <c r="R128" s="221">
        <f>R129+R144+R159+R188+R197</f>
        <v>1.9405300000000001</v>
      </c>
      <c r="S128" s="220"/>
      <c r="T128" s="222">
        <f>T129+T144+T159+T188+T197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3" t="s">
        <v>85</v>
      </c>
      <c r="AT128" s="224" t="s">
        <v>75</v>
      </c>
      <c r="AU128" s="224" t="s">
        <v>83</v>
      </c>
      <c r="AY128" s="223" t="s">
        <v>168</v>
      </c>
      <c r="BK128" s="225">
        <f>BK129+BK144+BK159+BK188+BK197</f>
        <v>0</v>
      </c>
    </row>
    <row r="129" s="12" customFormat="1" ht="20.88" customHeight="1">
      <c r="A129" s="12"/>
      <c r="B129" s="212"/>
      <c r="C129" s="213"/>
      <c r="D129" s="214" t="s">
        <v>75</v>
      </c>
      <c r="E129" s="226" t="s">
        <v>2854</v>
      </c>
      <c r="F129" s="226" t="s">
        <v>2855</v>
      </c>
      <c r="G129" s="213"/>
      <c r="H129" s="213"/>
      <c r="I129" s="216"/>
      <c r="J129" s="227">
        <f>BK129</f>
        <v>0</v>
      </c>
      <c r="K129" s="213"/>
      <c r="L129" s="218"/>
      <c r="M129" s="219"/>
      <c r="N129" s="220"/>
      <c r="O129" s="220"/>
      <c r="P129" s="221">
        <f>SUM(P130:P143)</f>
        <v>0</v>
      </c>
      <c r="Q129" s="220"/>
      <c r="R129" s="221">
        <f>SUM(R130:R143)</f>
        <v>0.82145000000000001</v>
      </c>
      <c r="S129" s="220"/>
      <c r="T129" s="222">
        <f>SUM(T130:T143)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3" t="s">
        <v>85</v>
      </c>
      <c r="AT129" s="224" t="s">
        <v>75</v>
      </c>
      <c r="AU129" s="224" t="s">
        <v>85</v>
      </c>
      <c r="AY129" s="223" t="s">
        <v>168</v>
      </c>
      <c r="BK129" s="225">
        <f>SUM(BK130:BK143)</f>
        <v>0</v>
      </c>
    </row>
    <row r="130" s="2" customFormat="1" ht="24.15" customHeight="1">
      <c r="A130" s="39"/>
      <c r="B130" s="40"/>
      <c r="C130" s="228" t="s">
        <v>315</v>
      </c>
      <c r="D130" s="228" t="s">
        <v>170</v>
      </c>
      <c r="E130" s="229" t="s">
        <v>2856</v>
      </c>
      <c r="F130" s="230" t="s">
        <v>2857</v>
      </c>
      <c r="G130" s="231" t="s">
        <v>272</v>
      </c>
      <c r="H130" s="232">
        <v>320</v>
      </c>
      <c r="I130" s="233"/>
      <c r="J130" s="234">
        <f>ROUND(I130*H130,2)</f>
        <v>0</v>
      </c>
      <c r="K130" s="230" t="s">
        <v>2858</v>
      </c>
      <c r="L130" s="45"/>
      <c r="M130" s="235" t="s">
        <v>1</v>
      </c>
      <c r="N130" s="236" t="s">
        <v>41</v>
      </c>
      <c r="O130" s="92"/>
      <c r="P130" s="237">
        <f>O130*H130</f>
        <v>0</v>
      </c>
      <c r="Q130" s="237">
        <v>0.00046999999999999999</v>
      </c>
      <c r="R130" s="237">
        <f>Q130*H130</f>
        <v>0.15040000000000001</v>
      </c>
      <c r="S130" s="237">
        <v>0</v>
      </c>
      <c r="T130" s="23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9" t="s">
        <v>298</v>
      </c>
      <c r="AT130" s="239" t="s">
        <v>170</v>
      </c>
      <c r="AU130" s="239" t="s">
        <v>116</v>
      </c>
      <c r="AY130" s="18" t="s">
        <v>168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8" t="s">
        <v>83</v>
      </c>
      <c r="BK130" s="240">
        <f>ROUND(I130*H130,2)</f>
        <v>0</v>
      </c>
      <c r="BL130" s="18" t="s">
        <v>298</v>
      </c>
      <c r="BM130" s="239" t="s">
        <v>2859</v>
      </c>
    </row>
    <row r="131" s="2" customFormat="1">
      <c r="A131" s="39"/>
      <c r="B131" s="40"/>
      <c r="C131" s="41"/>
      <c r="D131" s="241" t="s">
        <v>176</v>
      </c>
      <c r="E131" s="41"/>
      <c r="F131" s="242" t="s">
        <v>2860</v>
      </c>
      <c r="G131" s="41"/>
      <c r="H131" s="41"/>
      <c r="I131" s="243"/>
      <c r="J131" s="41"/>
      <c r="K131" s="41"/>
      <c r="L131" s="45"/>
      <c r="M131" s="244"/>
      <c r="N131" s="245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176</v>
      </c>
      <c r="AU131" s="18" t="s">
        <v>116</v>
      </c>
    </row>
    <row r="132" s="2" customFormat="1" ht="24.15" customHeight="1">
      <c r="A132" s="39"/>
      <c r="B132" s="40"/>
      <c r="C132" s="228" t="s">
        <v>321</v>
      </c>
      <c r="D132" s="228" t="s">
        <v>170</v>
      </c>
      <c r="E132" s="229" t="s">
        <v>2861</v>
      </c>
      <c r="F132" s="230" t="s">
        <v>2862</v>
      </c>
      <c r="G132" s="231" t="s">
        <v>272</v>
      </c>
      <c r="H132" s="232">
        <v>180</v>
      </c>
      <c r="I132" s="233"/>
      <c r="J132" s="234">
        <f>ROUND(I132*H132,2)</f>
        <v>0</v>
      </c>
      <c r="K132" s="230" t="s">
        <v>2858</v>
      </c>
      <c r="L132" s="45"/>
      <c r="M132" s="235" t="s">
        <v>1</v>
      </c>
      <c r="N132" s="236" t="s">
        <v>41</v>
      </c>
      <c r="O132" s="92"/>
      <c r="P132" s="237">
        <f>O132*H132</f>
        <v>0</v>
      </c>
      <c r="Q132" s="237">
        <v>0.00058</v>
      </c>
      <c r="R132" s="237">
        <f>Q132*H132</f>
        <v>0.10440000000000001</v>
      </c>
      <c r="S132" s="237">
        <v>0</v>
      </c>
      <c r="T132" s="238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9" t="s">
        <v>298</v>
      </c>
      <c r="AT132" s="239" t="s">
        <v>170</v>
      </c>
      <c r="AU132" s="239" t="s">
        <v>116</v>
      </c>
      <c r="AY132" s="18" t="s">
        <v>168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8" t="s">
        <v>83</v>
      </c>
      <c r="BK132" s="240">
        <f>ROUND(I132*H132,2)</f>
        <v>0</v>
      </c>
      <c r="BL132" s="18" t="s">
        <v>298</v>
      </c>
      <c r="BM132" s="239" t="s">
        <v>2863</v>
      </c>
    </row>
    <row r="133" s="2" customFormat="1">
      <c r="A133" s="39"/>
      <c r="B133" s="40"/>
      <c r="C133" s="41"/>
      <c r="D133" s="241" t="s">
        <v>176</v>
      </c>
      <c r="E133" s="41"/>
      <c r="F133" s="242" t="s">
        <v>2864</v>
      </c>
      <c r="G133" s="41"/>
      <c r="H133" s="41"/>
      <c r="I133" s="243"/>
      <c r="J133" s="41"/>
      <c r="K133" s="41"/>
      <c r="L133" s="45"/>
      <c r="M133" s="244"/>
      <c r="N133" s="245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176</v>
      </c>
      <c r="AU133" s="18" t="s">
        <v>116</v>
      </c>
    </row>
    <row r="134" s="2" customFormat="1" ht="24.15" customHeight="1">
      <c r="A134" s="39"/>
      <c r="B134" s="40"/>
      <c r="C134" s="228" t="s">
        <v>7</v>
      </c>
      <c r="D134" s="228" t="s">
        <v>170</v>
      </c>
      <c r="E134" s="229" t="s">
        <v>2865</v>
      </c>
      <c r="F134" s="230" t="s">
        <v>2866</v>
      </c>
      <c r="G134" s="231" t="s">
        <v>272</v>
      </c>
      <c r="H134" s="232">
        <v>90</v>
      </c>
      <c r="I134" s="233"/>
      <c r="J134" s="234">
        <f>ROUND(I134*H134,2)</f>
        <v>0</v>
      </c>
      <c r="K134" s="230" t="s">
        <v>2858</v>
      </c>
      <c r="L134" s="45"/>
      <c r="M134" s="235" t="s">
        <v>1</v>
      </c>
      <c r="N134" s="236" t="s">
        <v>41</v>
      </c>
      <c r="O134" s="92"/>
      <c r="P134" s="237">
        <f>O134*H134</f>
        <v>0</v>
      </c>
      <c r="Q134" s="237">
        <v>0.00072999999999999996</v>
      </c>
      <c r="R134" s="237">
        <f>Q134*H134</f>
        <v>0.065699999999999995</v>
      </c>
      <c r="S134" s="237">
        <v>0</v>
      </c>
      <c r="T134" s="23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298</v>
      </c>
      <c r="AT134" s="239" t="s">
        <v>170</v>
      </c>
      <c r="AU134" s="239" t="s">
        <v>116</v>
      </c>
      <c r="AY134" s="18" t="s">
        <v>168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298</v>
      </c>
      <c r="BM134" s="239" t="s">
        <v>2867</v>
      </c>
    </row>
    <row r="135" s="2" customFormat="1">
      <c r="A135" s="39"/>
      <c r="B135" s="40"/>
      <c r="C135" s="41"/>
      <c r="D135" s="241" t="s">
        <v>176</v>
      </c>
      <c r="E135" s="41"/>
      <c r="F135" s="242" t="s">
        <v>2868</v>
      </c>
      <c r="G135" s="41"/>
      <c r="H135" s="41"/>
      <c r="I135" s="243"/>
      <c r="J135" s="41"/>
      <c r="K135" s="41"/>
      <c r="L135" s="45"/>
      <c r="M135" s="244"/>
      <c r="N135" s="245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176</v>
      </c>
      <c r="AU135" s="18" t="s">
        <v>116</v>
      </c>
    </row>
    <row r="136" s="2" customFormat="1" ht="24.15" customHeight="1">
      <c r="A136" s="39"/>
      <c r="B136" s="40"/>
      <c r="C136" s="228" t="s">
        <v>349</v>
      </c>
      <c r="D136" s="228" t="s">
        <v>170</v>
      </c>
      <c r="E136" s="229" t="s">
        <v>2869</v>
      </c>
      <c r="F136" s="230" t="s">
        <v>2870</v>
      </c>
      <c r="G136" s="231" t="s">
        <v>272</v>
      </c>
      <c r="H136" s="232">
        <v>80</v>
      </c>
      <c r="I136" s="233"/>
      <c r="J136" s="234">
        <f>ROUND(I136*H136,2)</f>
        <v>0</v>
      </c>
      <c r="K136" s="230" t="s">
        <v>173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0.0012600000000000001</v>
      </c>
      <c r="R136" s="237">
        <f>Q136*H136</f>
        <v>0.1008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298</v>
      </c>
      <c r="AT136" s="239" t="s">
        <v>170</v>
      </c>
      <c r="AU136" s="239" t="s">
        <v>116</v>
      </c>
      <c r="AY136" s="18" t="s">
        <v>168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298</v>
      </c>
      <c r="BM136" s="239" t="s">
        <v>2871</v>
      </c>
    </row>
    <row r="137" s="2" customFormat="1">
      <c r="A137" s="39"/>
      <c r="B137" s="40"/>
      <c r="C137" s="41"/>
      <c r="D137" s="241" t="s">
        <v>176</v>
      </c>
      <c r="E137" s="41"/>
      <c r="F137" s="242" t="s">
        <v>2872</v>
      </c>
      <c r="G137" s="41"/>
      <c r="H137" s="41"/>
      <c r="I137" s="243"/>
      <c r="J137" s="41"/>
      <c r="K137" s="41"/>
      <c r="L137" s="45"/>
      <c r="M137" s="244"/>
      <c r="N137" s="245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176</v>
      </c>
      <c r="AU137" s="18" t="s">
        <v>116</v>
      </c>
    </row>
    <row r="138" s="2" customFormat="1" ht="24.15" customHeight="1">
      <c r="A138" s="39"/>
      <c r="B138" s="40"/>
      <c r="C138" s="228" t="s">
        <v>370</v>
      </c>
      <c r="D138" s="228" t="s">
        <v>170</v>
      </c>
      <c r="E138" s="229" t="s">
        <v>2873</v>
      </c>
      <c r="F138" s="230" t="s">
        <v>2874</v>
      </c>
      <c r="G138" s="231" t="s">
        <v>272</v>
      </c>
      <c r="H138" s="232">
        <v>15</v>
      </c>
      <c r="I138" s="233"/>
      <c r="J138" s="234">
        <f>ROUND(I138*H138,2)</f>
        <v>0</v>
      </c>
      <c r="K138" s="230" t="s">
        <v>173</v>
      </c>
      <c r="L138" s="45"/>
      <c r="M138" s="235" t="s">
        <v>1</v>
      </c>
      <c r="N138" s="236" t="s">
        <v>41</v>
      </c>
      <c r="O138" s="92"/>
      <c r="P138" s="237">
        <f>O138*H138</f>
        <v>0</v>
      </c>
      <c r="Q138" s="237">
        <v>0.00158</v>
      </c>
      <c r="R138" s="237">
        <f>Q138*H138</f>
        <v>0.023699999999999999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298</v>
      </c>
      <c r="AT138" s="239" t="s">
        <v>170</v>
      </c>
      <c r="AU138" s="239" t="s">
        <v>116</v>
      </c>
      <c r="AY138" s="18" t="s">
        <v>168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298</v>
      </c>
      <c r="BM138" s="239" t="s">
        <v>2875</v>
      </c>
    </row>
    <row r="139" s="2" customFormat="1">
      <c r="A139" s="39"/>
      <c r="B139" s="40"/>
      <c r="C139" s="41"/>
      <c r="D139" s="241" t="s">
        <v>176</v>
      </c>
      <c r="E139" s="41"/>
      <c r="F139" s="242" t="s">
        <v>2876</v>
      </c>
      <c r="G139" s="41"/>
      <c r="H139" s="41"/>
      <c r="I139" s="243"/>
      <c r="J139" s="41"/>
      <c r="K139" s="41"/>
      <c r="L139" s="45"/>
      <c r="M139" s="244"/>
      <c r="N139" s="245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176</v>
      </c>
      <c r="AU139" s="18" t="s">
        <v>116</v>
      </c>
    </row>
    <row r="140" s="2" customFormat="1" ht="24.15" customHeight="1">
      <c r="A140" s="39"/>
      <c r="B140" s="40"/>
      <c r="C140" s="228" t="s">
        <v>376</v>
      </c>
      <c r="D140" s="228" t="s">
        <v>170</v>
      </c>
      <c r="E140" s="229" t="s">
        <v>2877</v>
      </c>
      <c r="F140" s="230" t="s">
        <v>2878</v>
      </c>
      <c r="G140" s="231" t="s">
        <v>272</v>
      </c>
      <c r="H140" s="232">
        <v>25</v>
      </c>
      <c r="I140" s="233"/>
      <c r="J140" s="234">
        <f>ROUND(I140*H140,2)</f>
        <v>0</v>
      </c>
      <c r="K140" s="230" t="s">
        <v>173</v>
      </c>
      <c r="L140" s="45"/>
      <c r="M140" s="235" t="s">
        <v>1</v>
      </c>
      <c r="N140" s="236" t="s">
        <v>41</v>
      </c>
      <c r="O140" s="92"/>
      <c r="P140" s="237">
        <f>O140*H140</f>
        <v>0</v>
      </c>
      <c r="Q140" s="237">
        <v>0.00199</v>
      </c>
      <c r="R140" s="237">
        <f>Q140*H140</f>
        <v>0.049750000000000003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298</v>
      </c>
      <c r="AT140" s="239" t="s">
        <v>170</v>
      </c>
      <c r="AU140" s="239" t="s">
        <v>116</v>
      </c>
      <c r="AY140" s="18" t="s">
        <v>168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298</v>
      </c>
      <c r="BM140" s="239" t="s">
        <v>2879</v>
      </c>
    </row>
    <row r="141" s="2" customFormat="1">
      <c r="A141" s="39"/>
      <c r="B141" s="40"/>
      <c r="C141" s="41"/>
      <c r="D141" s="241" t="s">
        <v>176</v>
      </c>
      <c r="E141" s="41"/>
      <c r="F141" s="242" t="s">
        <v>2880</v>
      </c>
      <c r="G141" s="41"/>
      <c r="H141" s="41"/>
      <c r="I141" s="243"/>
      <c r="J141" s="41"/>
      <c r="K141" s="41"/>
      <c r="L141" s="45"/>
      <c r="M141" s="244"/>
      <c r="N141" s="245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176</v>
      </c>
      <c r="AU141" s="18" t="s">
        <v>116</v>
      </c>
    </row>
    <row r="142" s="2" customFormat="1" ht="24.15" customHeight="1">
      <c r="A142" s="39"/>
      <c r="B142" s="40"/>
      <c r="C142" s="228" t="s">
        <v>386</v>
      </c>
      <c r="D142" s="228" t="s">
        <v>170</v>
      </c>
      <c r="E142" s="229" t="s">
        <v>2881</v>
      </c>
      <c r="F142" s="230" t="s">
        <v>2882</v>
      </c>
      <c r="G142" s="231" t="s">
        <v>272</v>
      </c>
      <c r="H142" s="232">
        <v>55</v>
      </c>
      <c r="I142" s="233"/>
      <c r="J142" s="234">
        <f>ROUND(I142*H142,2)</f>
        <v>0</v>
      </c>
      <c r="K142" s="230" t="s">
        <v>173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0.00594</v>
      </c>
      <c r="R142" s="237">
        <f>Q142*H142</f>
        <v>0.32669999999999999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298</v>
      </c>
      <c r="AT142" s="239" t="s">
        <v>170</v>
      </c>
      <c r="AU142" s="239" t="s">
        <v>116</v>
      </c>
      <c r="AY142" s="18" t="s">
        <v>168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298</v>
      </c>
      <c r="BM142" s="239" t="s">
        <v>2883</v>
      </c>
    </row>
    <row r="143" s="2" customFormat="1">
      <c r="A143" s="39"/>
      <c r="B143" s="40"/>
      <c r="C143" s="41"/>
      <c r="D143" s="241" t="s">
        <v>176</v>
      </c>
      <c r="E143" s="41"/>
      <c r="F143" s="242" t="s">
        <v>2884</v>
      </c>
      <c r="G143" s="41"/>
      <c r="H143" s="41"/>
      <c r="I143" s="243"/>
      <c r="J143" s="41"/>
      <c r="K143" s="41"/>
      <c r="L143" s="45"/>
      <c r="M143" s="244"/>
      <c r="N143" s="245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176</v>
      </c>
      <c r="AU143" s="18" t="s">
        <v>116</v>
      </c>
    </row>
    <row r="144" s="12" customFormat="1" ht="20.88" customHeight="1">
      <c r="A144" s="12"/>
      <c r="B144" s="212"/>
      <c r="C144" s="213"/>
      <c r="D144" s="214" t="s">
        <v>75</v>
      </c>
      <c r="E144" s="226" t="s">
        <v>2885</v>
      </c>
      <c r="F144" s="226" t="s">
        <v>2886</v>
      </c>
      <c r="G144" s="213"/>
      <c r="H144" s="213"/>
      <c r="I144" s="216"/>
      <c r="J144" s="227">
        <f>BK144</f>
        <v>0</v>
      </c>
      <c r="K144" s="213"/>
      <c r="L144" s="218"/>
      <c r="M144" s="219"/>
      <c r="N144" s="220"/>
      <c r="O144" s="220"/>
      <c r="P144" s="221">
        <f>SUM(P145:P158)</f>
        <v>0</v>
      </c>
      <c r="Q144" s="220"/>
      <c r="R144" s="221">
        <f>SUM(R145:R158)</f>
        <v>0</v>
      </c>
      <c r="S144" s="220"/>
      <c r="T144" s="222">
        <f>SUM(T145:T158)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3" t="s">
        <v>85</v>
      </c>
      <c r="AT144" s="224" t="s">
        <v>75</v>
      </c>
      <c r="AU144" s="224" t="s">
        <v>85</v>
      </c>
      <c r="AY144" s="223" t="s">
        <v>168</v>
      </c>
      <c r="BK144" s="225">
        <f>SUM(BK145:BK158)</f>
        <v>0</v>
      </c>
    </row>
    <row r="145" s="2" customFormat="1" ht="24.15" customHeight="1">
      <c r="A145" s="39"/>
      <c r="B145" s="40"/>
      <c r="C145" s="228" t="s">
        <v>174</v>
      </c>
      <c r="D145" s="228" t="s">
        <v>170</v>
      </c>
      <c r="E145" s="229" t="s">
        <v>2887</v>
      </c>
      <c r="F145" s="230" t="s">
        <v>2888</v>
      </c>
      <c r="G145" s="231" t="s">
        <v>272</v>
      </c>
      <c r="H145" s="232">
        <v>320</v>
      </c>
      <c r="I145" s="233"/>
      <c r="J145" s="234">
        <f>ROUND(I145*H145,2)</f>
        <v>0</v>
      </c>
      <c r="K145" s="230" t="s">
        <v>1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298</v>
      </c>
      <c r="AT145" s="239" t="s">
        <v>170</v>
      </c>
      <c r="AU145" s="239" t="s">
        <v>116</v>
      </c>
      <c r="AY145" s="18" t="s">
        <v>168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298</v>
      </c>
      <c r="BM145" s="239" t="s">
        <v>2889</v>
      </c>
    </row>
    <row r="146" s="2" customFormat="1">
      <c r="A146" s="39"/>
      <c r="B146" s="40"/>
      <c r="C146" s="41"/>
      <c r="D146" s="241" t="s">
        <v>176</v>
      </c>
      <c r="E146" s="41"/>
      <c r="F146" s="242" t="s">
        <v>2890</v>
      </c>
      <c r="G146" s="41"/>
      <c r="H146" s="41"/>
      <c r="I146" s="243"/>
      <c r="J146" s="41"/>
      <c r="K146" s="41"/>
      <c r="L146" s="45"/>
      <c r="M146" s="244"/>
      <c r="N146" s="245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176</v>
      </c>
      <c r="AU146" s="18" t="s">
        <v>116</v>
      </c>
    </row>
    <row r="147" s="2" customFormat="1" ht="24.15" customHeight="1">
      <c r="A147" s="39"/>
      <c r="B147" s="40"/>
      <c r="C147" s="228" t="s">
        <v>206</v>
      </c>
      <c r="D147" s="228" t="s">
        <v>170</v>
      </c>
      <c r="E147" s="229" t="s">
        <v>2891</v>
      </c>
      <c r="F147" s="230" t="s">
        <v>2892</v>
      </c>
      <c r="G147" s="231" t="s">
        <v>272</v>
      </c>
      <c r="H147" s="232">
        <v>180</v>
      </c>
      <c r="I147" s="233"/>
      <c r="J147" s="234">
        <f>ROUND(I147*H147,2)</f>
        <v>0</v>
      </c>
      <c r="K147" s="230" t="s">
        <v>1</v>
      </c>
      <c r="L147" s="45"/>
      <c r="M147" s="235" t="s">
        <v>1</v>
      </c>
      <c r="N147" s="236" t="s">
        <v>41</v>
      </c>
      <c r="O147" s="92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9" t="s">
        <v>298</v>
      </c>
      <c r="AT147" s="239" t="s">
        <v>170</v>
      </c>
      <c r="AU147" s="239" t="s">
        <v>116</v>
      </c>
      <c r="AY147" s="18" t="s">
        <v>168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8" t="s">
        <v>83</v>
      </c>
      <c r="BK147" s="240">
        <f>ROUND(I147*H147,2)</f>
        <v>0</v>
      </c>
      <c r="BL147" s="18" t="s">
        <v>298</v>
      </c>
      <c r="BM147" s="239" t="s">
        <v>2893</v>
      </c>
    </row>
    <row r="148" s="2" customFormat="1">
      <c r="A148" s="39"/>
      <c r="B148" s="40"/>
      <c r="C148" s="41"/>
      <c r="D148" s="241" t="s">
        <v>176</v>
      </c>
      <c r="E148" s="41"/>
      <c r="F148" s="242" t="s">
        <v>2894</v>
      </c>
      <c r="G148" s="41"/>
      <c r="H148" s="41"/>
      <c r="I148" s="243"/>
      <c r="J148" s="41"/>
      <c r="K148" s="41"/>
      <c r="L148" s="45"/>
      <c r="M148" s="244"/>
      <c r="N148" s="245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176</v>
      </c>
      <c r="AU148" s="18" t="s">
        <v>116</v>
      </c>
    </row>
    <row r="149" s="2" customFormat="1" ht="24.15" customHeight="1">
      <c r="A149" s="39"/>
      <c r="B149" s="40"/>
      <c r="C149" s="228" t="s">
        <v>212</v>
      </c>
      <c r="D149" s="228" t="s">
        <v>170</v>
      </c>
      <c r="E149" s="229" t="s">
        <v>2895</v>
      </c>
      <c r="F149" s="230" t="s">
        <v>2896</v>
      </c>
      <c r="G149" s="231" t="s">
        <v>272</v>
      </c>
      <c r="H149" s="232">
        <v>90</v>
      </c>
      <c r="I149" s="233"/>
      <c r="J149" s="234">
        <f>ROUND(I149*H149,2)</f>
        <v>0</v>
      </c>
      <c r="K149" s="230" t="s">
        <v>1</v>
      </c>
      <c r="L149" s="45"/>
      <c r="M149" s="235" t="s">
        <v>1</v>
      </c>
      <c r="N149" s="236" t="s">
        <v>41</v>
      </c>
      <c r="O149" s="92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9" t="s">
        <v>298</v>
      </c>
      <c r="AT149" s="239" t="s">
        <v>170</v>
      </c>
      <c r="AU149" s="239" t="s">
        <v>116</v>
      </c>
      <c r="AY149" s="18" t="s">
        <v>168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8" t="s">
        <v>83</v>
      </c>
      <c r="BK149" s="240">
        <f>ROUND(I149*H149,2)</f>
        <v>0</v>
      </c>
      <c r="BL149" s="18" t="s">
        <v>298</v>
      </c>
      <c r="BM149" s="239" t="s">
        <v>2897</v>
      </c>
    </row>
    <row r="150" s="2" customFormat="1">
      <c r="A150" s="39"/>
      <c r="B150" s="40"/>
      <c r="C150" s="41"/>
      <c r="D150" s="241" t="s">
        <v>176</v>
      </c>
      <c r="E150" s="41"/>
      <c r="F150" s="242" t="s">
        <v>2898</v>
      </c>
      <c r="G150" s="41"/>
      <c r="H150" s="41"/>
      <c r="I150" s="243"/>
      <c r="J150" s="41"/>
      <c r="K150" s="41"/>
      <c r="L150" s="45"/>
      <c r="M150" s="244"/>
      <c r="N150" s="245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176</v>
      </c>
      <c r="AU150" s="18" t="s">
        <v>116</v>
      </c>
    </row>
    <row r="151" s="2" customFormat="1" ht="24.15" customHeight="1">
      <c r="A151" s="39"/>
      <c r="B151" s="40"/>
      <c r="C151" s="228" t="s">
        <v>394</v>
      </c>
      <c r="D151" s="228" t="s">
        <v>170</v>
      </c>
      <c r="E151" s="229" t="s">
        <v>2899</v>
      </c>
      <c r="F151" s="230" t="s">
        <v>2900</v>
      </c>
      <c r="G151" s="231" t="s">
        <v>272</v>
      </c>
      <c r="H151" s="232">
        <v>80</v>
      </c>
      <c r="I151" s="233"/>
      <c r="J151" s="234">
        <f>ROUND(I151*H151,2)</f>
        <v>0</v>
      </c>
      <c r="K151" s="230" t="s">
        <v>1</v>
      </c>
      <c r="L151" s="45"/>
      <c r="M151" s="235" t="s">
        <v>1</v>
      </c>
      <c r="N151" s="236" t="s">
        <v>41</v>
      </c>
      <c r="O151" s="92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9" t="s">
        <v>298</v>
      </c>
      <c r="AT151" s="239" t="s">
        <v>170</v>
      </c>
      <c r="AU151" s="239" t="s">
        <v>116</v>
      </c>
      <c r="AY151" s="18" t="s">
        <v>168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8" t="s">
        <v>83</v>
      </c>
      <c r="BK151" s="240">
        <f>ROUND(I151*H151,2)</f>
        <v>0</v>
      </c>
      <c r="BL151" s="18" t="s">
        <v>298</v>
      </c>
      <c r="BM151" s="239" t="s">
        <v>2901</v>
      </c>
    </row>
    <row r="152" s="2" customFormat="1">
      <c r="A152" s="39"/>
      <c r="B152" s="40"/>
      <c r="C152" s="41"/>
      <c r="D152" s="241" t="s">
        <v>176</v>
      </c>
      <c r="E152" s="41"/>
      <c r="F152" s="242" t="s">
        <v>2898</v>
      </c>
      <c r="G152" s="41"/>
      <c r="H152" s="41"/>
      <c r="I152" s="243"/>
      <c r="J152" s="41"/>
      <c r="K152" s="41"/>
      <c r="L152" s="45"/>
      <c r="M152" s="244"/>
      <c r="N152" s="245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176</v>
      </c>
      <c r="AU152" s="18" t="s">
        <v>116</v>
      </c>
    </row>
    <row r="153" s="2" customFormat="1" ht="24.15" customHeight="1">
      <c r="A153" s="39"/>
      <c r="B153" s="40"/>
      <c r="C153" s="228" t="s">
        <v>403</v>
      </c>
      <c r="D153" s="228" t="s">
        <v>170</v>
      </c>
      <c r="E153" s="229" t="s">
        <v>2902</v>
      </c>
      <c r="F153" s="230" t="s">
        <v>2903</v>
      </c>
      <c r="G153" s="231" t="s">
        <v>272</v>
      </c>
      <c r="H153" s="232">
        <v>15</v>
      </c>
      <c r="I153" s="233"/>
      <c r="J153" s="234">
        <f>ROUND(I153*H153,2)</f>
        <v>0</v>
      </c>
      <c r="K153" s="230" t="s">
        <v>1</v>
      </c>
      <c r="L153" s="45"/>
      <c r="M153" s="235" t="s">
        <v>1</v>
      </c>
      <c r="N153" s="236" t="s">
        <v>41</v>
      </c>
      <c r="O153" s="92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9" t="s">
        <v>298</v>
      </c>
      <c r="AT153" s="239" t="s">
        <v>170</v>
      </c>
      <c r="AU153" s="239" t="s">
        <v>116</v>
      </c>
      <c r="AY153" s="18" t="s">
        <v>168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8" t="s">
        <v>83</v>
      </c>
      <c r="BK153" s="240">
        <f>ROUND(I153*H153,2)</f>
        <v>0</v>
      </c>
      <c r="BL153" s="18" t="s">
        <v>298</v>
      </c>
      <c r="BM153" s="239" t="s">
        <v>2904</v>
      </c>
    </row>
    <row r="154" s="2" customFormat="1">
      <c r="A154" s="39"/>
      <c r="B154" s="40"/>
      <c r="C154" s="41"/>
      <c r="D154" s="241" t="s">
        <v>176</v>
      </c>
      <c r="E154" s="41"/>
      <c r="F154" s="242" t="s">
        <v>2898</v>
      </c>
      <c r="G154" s="41"/>
      <c r="H154" s="41"/>
      <c r="I154" s="243"/>
      <c r="J154" s="41"/>
      <c r="K154" s="41"/>
      <c r="L154" s="45"/>
      <c r="M154" s="244"/>
      <c r="N154" s="245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176</v>
      </c>
      <c r="AU154" s="18" t="s">
        <v>116</v>
      </c>
    </row>
    <row r="155" s="2" customFormat="1" ht="24.15" customHeight="1">
      <c r="A155" s="39"/>
      <c r="B155" s="40"/>
      <c r="C155" s="228" t="s">
        <v>410</v>
      </c>
      <c r="D155" s="228" t="s">
        <v>170</v>
      </c>
      <c r="E155" s="229" t="s">
        <v>2905</v>
      </c>
      <c r="F155" s="230" t="s">
        <v>2906</v>
      </c>
      <c r="G155" s="231" t="s">
        <v>272</v>
      </c>
      <c r="H155" s="232">
        <v>25</v>
      </c>
      <c r="I155" s="233"/>
      <c r="J155" s="234">
        <f>ROUND(I155*H155,2)</f>
        <v>0</v>
      </c>
      <c r="K155" s="230" t="s">
        <v>1</v>
      </c>
      <c r="L155" s="45"/>
      <c r="M155" s="235" t="s">
        <v>1</v>
      </c>
      <c r="N155" s="236" t="s">
        <v>41</v>
      </c>
      <c r="O155" s="92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9" t="s">
        <v>298</v>
      </c>
      <c r="AT155" s="239" t="s">
        <v>170</v>
      </c>
      <c r="AU155" s="239" t="s">
        <v>116</v>
      </c>
      <c r="AY155" s="18" t="s">
        <v>168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8" t="s">
        <v>83</v>
      </c>
      <c r="BK155" s="240">
        <f>ROUND(I155*H155,2)</f>
        <v>0</v>
      </c>
      <c r="BL155" s="18" t="s">
        <v>298</v>
      </c>
      <c r="BM155" s="239" t="s">
        <v>2907</v>
      </c>
    </row>
    <row r="156" s="2" customFormat="1">
      <c r="A156" s="39"/>
      <c r="B156" s="40"/>
      <c r="C156" s="41"/>
      <c r="D156" s="241" t="s">
        <v>176</v>
      </c>
      <c r="E156" s="41"/>
      <c r="F156" s="242" t="s">
        <v>2898</v>
      </c>
      <c r="G156" s="41"/>
      <c r="H156" s="41"/>
      <c r="I156" s="243"/>
      <c r="J156" s="41"/>
      <c r="K156" s="41"/>
      <c r="L156" s="45"/>
      <c r="M156" s="244"/>
      <c r="N156" s="245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176</v>
      </c>
      <c r="AU156" s="18" t="s">
        <v>116</v>
      </c>
    </row>
    <row r="157" s="2" customFormat="1" ht="24.15" customHeight="1">
      <c r="A157" s="39"/>
      <c r="B157" s="40"/>
      <c r="C157" s="228" t="s">
        <v>421</v>
      </c>
      <c r="D157" s="228" t="s">
        <v>170</v>
      </c>
      <c r="E157" s="229" t="s">
        <v>2908</v>
      </c>
      <c r="F157" s="230" t="s">
        <v>2906</v>
      </c>
      <c r="G157" s="231" t="s">
        <v>272</v>
      </c>
      <c r="H157" s="232">
        <v>55</v>
      </c>
      <c r="I157" s="233"/>
      <c r="J157" s="234">
        <f>ROUND(I157*H157,2)</f>
        <v>0</v>
      </c>
      <c r="K157" s="230" t="s">
        <v>1</v>
      </c>
      <c r="L157" s="45"/>
      <c r="M157" s="235" t="s">
        <v>1</v>
      </c>
      <c r="N157" s="236" t="s">
        <v>41</v>
      </c>
      <c r="O157" s="92"/>
      <c r="P157" s="237">
        <f>O157*H157</f>
        <v>0</v>
      </c>
      <c r="Q157" s="237">
        <v>0</v>
      </c>
      <c r="R157" s="237">
        <f>Q157*H157</f>
        <v>0</v>
      </c>
      <c r="S157" s="237">
        <v>0</v>
      </c>
      <c r="T157" s="238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9" t="s">
        <v>298</v>
      </c>
      <c r="AT157" s="239" t="s">
        <v>170</v>
      </c>
      <c r="AU157" s="239" t="s">
        <v>116</v>
      </c>
      <c r="AY157" s="18" t="s">
        <v>168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8" t="s">
        <v>83</v>
      </c>
      <c r="BK157" s="240">
        <f>ROUND(I157*H157,2)</f>
        <v>0</v>
      </c>
      <c r="BL157" s="18" t="s">
        <v>298</v>
      </c>
      <c r="BM157" s="239" t="s">
        <v>2909</v>
      </c>
    </row>
    <row r="158" s="2" customFormat="1">
      <c r="A158" s="39"/>
      <c r="B158" s="40"/>
      <c r="C158" s="41"/>
      <c r="D158" s="241" t="s">
        <v>176</v>
      </c>
      <c r="E158" s="41"/>
      <c r="F158" s="242" t="s">
        <v>2898</v>
      </c>
      <c r="G158" s="41"/>
      <c r="H158" s="41"/>
      <c r="I158" s="243"/>
      <c r="J158" s="41"/>
      <c r="K158" s="41"/>
      <c r="L158" s="45"/>
      <c r="M158" s="244"/>
      <c r="N158" s="245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176</v>
      </c>
      <c r="AU158" s="18" t="s">
        <v>116</v>
      </c>
    </row>
    <row r="159" s="12" customFormat="1" ht="20.88" customHeight="1">
      <c r="A159" s="12"/>
      <c r="B159" s="212"/>
      <c r="C159" s="213"/>
      <c r="D159" s="214" t="s">
        <v>75</v>
      </c>
      <c r="E159" s="226" t="s">
        <v>2910</v>
      </c>
      <c r="F159" s="226" t="s">
        <v>2911</v>
      </c>
      <c r="G159" s="213"/>
      <c r="H159" s="213"/>
      <c r="I159" s="216"/>
      <c r="J159" s="227">
        <f>BK159</f>
        <v>0</v>
      </c>
      <c r="K159" s="213"/>
      <c r="L159" s="218"/>
      <c r="M159" s="219"/>
      <c r="N159" s="220"/>
      <c r="O159" s="220"/>
      <c r="P159" s="221">
        <f>SUM(P160:P187)</f>
        <v>0</v>
      </c>
      <c r="Q159" s="220"/>
      <c r="R159" s="221">
        <f>SUM(R160:R187)</f>
        <v>1.1190800000000001</v>
      </c>
      <c r="S159" s="220"/>
      <c r="T159" s="222">
        <f>SUM(T160:T187)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3" t="s">
        <v>85</v>
      </c>
      <c r="AT159" s="224" t="s">
        <v>75</v>
      </c>
      <c r="AU159" s="224" t="s">
        <v>85</v>
      </c>
      <c r="AY159" s="223" t="s">
        <v>168</v>
      </c>
      <c r="BK159" s="225">
        <f>SUM(BK160:BK187)</f>
        <v>0</v>
      </c>
    </row>
    <row r="160" s="2" customFormat="1" ht="33" customHeight="1">
      <c r="A160" s="39"/>
      <c r="B160" s="40"/>
      <c r="C160" s="228" t="s">
        <v>428</v>
      </c>
      <c r="D160" s="228" t="s">
        <v>170</v>
      </c>
      <c r="E160" s="229" t="s">
        <v>2912</v>
      </c>
      <c r="F160" s="230" t="s">
        <v>2913</v>
      </c>
      <c r="G160" s="231" t="s">
        <v>695</v>
      </c>
      <c r="H160" s="232">
        <v>2</v>
      </c>
      <c r="I160" s="233"/>
      <c r="J160" s="234">
        <f>ROUND(I160*H160,2)</f>
        <v>0</v>
      </c>
      <c r="K160" s="230" t="s">
        <v>173</v>
      </c>
      <c r="L160" s="45"/>
      <c r="M160" s="235" t="s">
        <v>1</v>
      </c>
      <c r="N160" s="236" t="s">
        <v>41</v>
      </c>
      <c r="O160" s="92"/>
      <c r="P160" s="237">
        <f>O160*H160</f>
        <v>0</v>
      </c>
      <c r="Q160" s="237">
        <v>0.012120000000000001</v>
      </c>
      <c r="R160" s="237">
        <f>Q160*H160</f>
        <v>0.024240000000000001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298</v>
      </c>
      <c r="AT160" s="239" t="s">
        <v>170</v>
      </c>
      <c r="AU160" s="239" t="s">
        <v>116</v>
      </c>
      <c r="AY160" s="18" t="s">
        <v>168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298</v>
      </c>
      <c r="BM160" s="239" t="s">
        <v>2914</v>
      </c>
    </row>
    <row r="161" s="2" customFormat="1">
      <c r="A161" s="39"/>
      <c r="B161" s="40"/>
      <c r="C161" s="41"/>
      <c r="D161" s="241" t="s">
        <v>176</v>
      </c>
      <c r="E161" s="41"/>
      <c r="F161" s="242" t="s">
        <v>2915</v>
      </c>
      <c r="G161" s="41"/>
      <c r="H161" s="41"/>
      <c r="I161" s="243"/>
      <c r="J161" s="41"/>
      <c r="K161" s="41"/>
      <c r="L161" s="45"/>
      <c r="M161" s="244"/>
      <c r="N161" s="245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176</v>
      </c>
      <c r="AU161" s="18" t="s">
        <v>116</v>
      </c>
    </row>
    <row r="162" s="2" customFormat="1" ht="37.8" customHeight="1">
      <c r="A162" s="39"/>
      <c r="B162" s="40"/>
      <c r="C162" s="228" t="s">
        <v>434</v>
      </c>
      <c r="D162" s="228" t="s">
        <v>170</v>
      </c>
      <c r="E162" s="229" t="s">
        <v>2916</v>
      </c>
      <c r="F162" s="230" t="s">
        <v>2917</v>
      </c>
      <c r="G162" s="231" t="s">
        <v>695</v>
      </c>
      <c r="H162" s="232">
        <v>1</v>
      </c>
      <c r="I162" s="233"/>
      <c r="J162" s="234">
        <f>ROUND(I162*H162,2)</f>
        <v>0</v>
      </c>
      <c r="K162" s="230" t="s">
        <v>173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0.01942</v>
      </c>
      <c r="R162" s="237">
        <f>Q162*H162</f>
        <v>0.01942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298</v>
      </c>
      <c r="AT162" s="239" t="s">
        <v>170</v>
      </c>
      <c r="AU162" s="239" t="s">
        <v>116</v>
      </c>
      <c r="AY162" s="18" t="s">
        <v>168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298</v>
      </c>
      <c r="BM162" s="239" t="s">
        <v>2918</v>
      </c>
    </row>
    <row r="163" s="2" customFormat="1">
      <c r="A163" s="39"/>
      <c r="B163" s="40"/>
      <c r="C163" s="41"/>
      <c r="D163" s="241" t="s">
        <v>176</v>
      </c>
      <c r="E163" s="41"/>
      <c r="F163" s="242" t="s">
        <v>2919</v>
      </c>
      <c r="G163" s="41"/>
      <c r="H163" s="41"/>
      <c r="I163" s="243"/>
      <c r="J163" s="41"/>
      <c r="K163" s="41"/>
      <c r="L163" s="45"/>
      <c r="M163" s="244"/>
      <c r="N163" s="245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176</v>
      </c>
      <c r="AU163" s="18" t="s">
        <v>116</v>
      </c>
    </row>
    <row r="164" s="2" customFormat="1" ht="37.8" customHeight="1">
      <c r="A164" s="39"/>
      <c r="B164" s="40"/>
      <c r="C164" s="228" t="s">
        <v>443</v>
      </c>
      <c r="D164" s="228" t="s">
        <v>170</v>
      </c>
      <c r="E164" s="229" t="s">
        <v>2920</v>
      </c>
      <c r="F164" s="230" t="s">
        <v>2921</v>
      </c>
      <c r="G164" s="231" t="s">
        <v>695</v>
      </c>
      <c r="H164" s="232">
        <v>2</v>
      </c>
      <c r="I164" s="233"/>
      <c r="J164" s="234">
        <f>ROUND(I164*H164,2)</f>
        <v>0</v>
      </c>
      <c r="K164" s="230" t="s">
        <v>173</v>
      </c>
      <c r="L164" s="45"/>
      <c r="M164" s="235" t="s">
        <v>1</v>
      </c>
      <c r="N164" s="236" t="s">
        <v>41</v>
      </c>
      <c r="O164" s="92"/>
      <c r="P164" s="237">
        <f>O164*H164</f>
        <v>0</v>
      </c>
      <c r="Q164" s="237">
        <v>0.022290000000000001</v>
      </c>
      <c r="R164" s="237">
        <f>Q164*H164</f>
        <v>0.044580000000000002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298</v>
      </c>
      <c r="AT164" s="239" t="s">
        <v>170</v>
      </c>
      <c r="AU164" s="239" t="s">
        <v>116</v>
      </c>
      <c r="AY164" s="18" t="s">
        <v>168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298</v>
      </c>
      <c r="BM164" s="239" t="s">
        <v>2922</v>
      </c>
    </row>
    <row r="165" s="2" customFormat="1">
      <c r="A165" s="39"/>
      <c r="B165" s="40"/>
      <c r="C165" s="41"/>
      <c r="D165" s="241" t="s">
        <v>176</v>
      </c>
      <c r="E165" s="41"/>
      <c r="F165" s="242" t="s">
        <v>2923</v>
      </c>
      <c r="G165" s="41"/>
      <c r="H165" s="41"/>
      <c r="I165" s="243"/>
      <c r="J165" s="41"/>
      <c r="K165" s="41"/>
      <c r="L165" s="45"/>
      <c r="M165" s="244"/>
      <c r="N165" s="245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176</v>
      </c>
      <c r="AU165" s="18" t="s">
        <v>116</v>
      </c>
    </row>
    <row r="166" s="2" customFormat="1" ht="37.8" customHeight="1">
      <c r="A166" s="39"/>
      <c r="B166" s="40"/>
      <c r="C166" s="228" t="s">
        <v>456</v>
      </c>
      <c r="D166" s="228" t="s">
        <v>170</v>
      </c>
      <c r="E166" s="229" t="s">
        <v>2924</v>
      </c>
      <c r="F166" s="230" t="s">
        <v>2925</v>
      </c>
      <c r="G166" s="231" t="s">
        <v>695</v>
      </c>
      <c r="H166" s="232">
        <v>3</v>
      </c>
      <c r="I166" s="233"/>
      <c r="J166" s="234">
        <f>ROUND(I166*H166,2)</f>
        <v>0</v>
      </c>
      <c r="K166" s="230" t="s">
        <v>173</v>
      </c>
      <c r="L166" s="45"/>
      <c r="M166" s="235" t="s">
        <v>1</v>
      </c>
      <c r="N166" s="236" t="s">
        <v>41</v>
      </c>
      <c r="O166" s="92"/>
      <c r="P166" s="237">
        <f>O166*H166</f>
        <v>0</v>
      </c>
      <c r="Q166" s="237">
        <v>0.025159999999999998</v>
      </c>
      <c r="R166" s="237">
        <f>Q166*H166</f>
        <v>0.075479999999999992</v>
      </c>
      <c r="S166" s="237">
        <v>0</v>
      </c>
      <c r="T166" s="23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9" t="s">
        <v>298</v>
      </c>
      <c r="AT166" s="239" t="s">
        <v>170</v>
      </c>
      <c r="AU166" s="239" t="s">
        <v>116</v>
      </c>
      <c r="AY166" s="18" t="s">
        <v>168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8" t="s">
        <v>83</v>
      </c>
      <c r="BK166" s="240">
        <f>ROUND(I166*H166,2)</f>
        <v>0</v>
      </c>
      <c r="BL166" s="18" t="s">
        <v>298</v>
      </c>
      <c r="BM166" s="239" t="s">
        <v>2926</v>
      </c>
    </row>
    <row r="167" s="2" customFormat="1">
      <c r="A167" s="39"/>
      <c r="B167" s="40"/>
      <c r="C167" s="41"/>
      <c r="D167" s="241" t="s">
        <v>176</v>
      </c>
      <c r="E167" s="41"/>
      <c r="F167" s="242" t="s">
        <v>2927</v>
      </c>
      <c r="G167" s="41"/>
      <c r="H167" s="41"/>
      <c r="I167" s="243"/>
      <c r="J167" s="41"/>
      <c r="K167" s="41"/>
      <c r="L167" s="45"/>
      <c r="M167" s="244"/>
      <c r="N167" s="245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176</v>
      </c>
      <c r="AU167" s="18" t="s">
        <v>116</v>
      </c>
    </row>
    <row r="168" s="2" customFormat="1" ht="49.05" customHeight="1">
      <c r="A168" s="39"/>
      <c r="B168" s="40"/>
      <c r="C168" s="228" t="s">
        <v>461</v>
      </c>
      <c r="D168" s="228" t="s">
        <v>170</v>
      </c>
      <c r="E168" s="229" t="s">
        <v>2928</v>
      </c>
      <c r="F168" s="230" t="s">
        <v>2929</v>
      </c>
      <c r="G168" s="231" t="s">
        <v>695</v>
      </c>
      <c r="H168" s="232">
        <v>1</v>
      </c>
      <c r="I168" s="233"/>
      <c r="J168" s="234">
        <f>ROUND(I168*H168,2)</f>
        <v>0</v>
      </c>
      <c r="K168" s="230" t="s">
        <v>173</v>
      </c>
      <c r="L168" s="45"/>
      <c r="M168" s="235" t="s">
        <v>1</v>
      </c>
      <c r="N168" s="236" t="s">
        <v>41</v>
      </c>
      <c r="O168" s="92"/>
      <c r="P168" s="237">
        <f>O168*H168</f>
        <v>0</v>
      </c>
      <c r="Q168" s="237">
        <v>0.0309</v>
      </c>
      <c r="R168" s="237">
        <f>Q168*H168</f>
        <v>0.0309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298</v>
      </c>
      <c r="AT168" s="239" t="s">
        <v>170</v>
      </c>
      <c r="AU168" s="239" t="s">
        <v>116</v>
      </c>
      <c r="AY168" s="18" t="s">
        <v>168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298</v>
      </c>
      <c r="BM168" s="239" t="s">
        <v>2930</v>
      </c>
    </row>
    <row r="169" s="2" customFormat="1">
      <c r="A169" s="39"/>
      <c r="B169" s="40"/>
      <c r="C169" s="41"/>
      <c r="D169" s="241" t="s">
        <v>176</v>
      </c>
      <c r="E169" s="41"/>
      <c r="F169" s="242" t="s">
        <v>2929</v>
      </c>
      <c r="G169" s="41"/>
      <c r="H169" s="41"/>
      <c r="I169" s="243"/>
      <c r="J169" s="41"/>
      <c r="K169" s="41"/>
      <c r="L169" s="45"/>
      <c r="M169" s="244"/>
      <c r="N169" s="245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176</v>
      </c>
      <c r="AU169" s="18" t="s">
        <v>116</v>
      </c>
    </row>
    <row r="170" s="2" customFormat="1" ht="49.05" customHeight="1">
      <c r="A170" s="39"/>
      <c r="B170" s="40"/>
      <c r="C170" s="228" t="s">
        <v>466</v>
      </c>
      <c r="D170" s="228" t="s">
        <v>170</v>
      </c>
      <c r="E170" s="229" t="s">
        <v>2931</v>
      </c>
      <c r="F170" s="230" t="s">
        <v>2932</v>
      </c>
      <c r="G170" s="231" t="s">
        <v>695</v>
      </c>
      <c r="H170" s="232">
        <v>2</v>
      </c>
      <c r="I170" s="233"/>
      <c r="J170" s="234">
        <f>ROUND(I170*H170,2)</f>
        <v>0</v>
      </c>
      <c r="K170" s="230" t="s">
        <v>173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0.0332</v>
      </c>
      <c r="R170" s="237">
        <f>Q170*H170</f>
        <v>0.066400000000000001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298</v>
      </c>
      <c r="AT170" s="239" t="s">
        <v>170</v>
      </c>
      <c r="AU170" s="239" t="s">
        <v>116</v>
      </c>
      <c r="AY170" s="18" t="s">
        <v>168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298</v>
      </c>
      <c r="BM170" s="239" t="s">
        <v>2933</v>
      </c>
    </row>
    <row r="171" s="2" customFormat="1">
      <c r="A171" s="39"/>
      <c r="B171" s="40"/>
      <c r="C171" s="41"/>
      <c r="D171" s="241" t="s">
        <v>176</v>
      </c>
      <c r="E171" s="41"/>
      <c r="F171" s="242" t="s">
        <v>2932</v>
      </c>
      <c r="G171" s="41"/>
      <c r="H171" s="41"/>
      <c r="I171" s="243"/>
      <c r="J171" s="41"/>
      <c r="K171" s="41"/>
      <c r="L171" s="45"/>
      <c r="M171" s="244"/>
      <c r="N171" s="245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176</v>
      </c>
      <c r="AU171" s="18" t="s">
        <v>116</v>
      </c>
    </row>
    <row r="172" s="2" customFormat="1" ht="37.8" customHeight="1">
      <c r="A172" s="39"/>
      <c r="B172" s="40"/>
      <c r="C172" s="228" t="s">
        <v>473</v>
      </c>
      <c r="D172" s="228" t="s">
        <v>170</v>
      </c>
      <c r="E172" s="229" t="s">
        <v>2934</v>
      </c>
      <c r="F172" s="230" t="s">
        <v>2935</v>
      </c>
      <c r="G172" s="231" t="s">
        <v>695</v>
      </c>
      <c r="H172" s="232">
        <v>2</v>
      </c>
      <c r="I172" s="233"/>
      <c r="J172" s="234">
        <f>ROUND(I172*H172,2)</f>
        <v>0</v>
      </c>
      <c r="K172" s="230" t="s">
        <v>173</v>
      </c>
      <c r="L172" s="45"/>
      <c r="M172" s="235" t="s">
        <v>1</v>
      </c>
      <c r="N172" s="236" t="s">
        <v>41</v>
      </c>
      <c r="O172" s="92"/>
      <c r="P172" s="237">
        <f>O172*H172</f>
        <v>0</v>
      </c>
      <c r="Q172" s="237">
        <v>0.042380000000000001</v>
      </c>
      <c r="R172" s="237">
        <f>Q172*H172</f>
        <v>0.084760000000000002</v>
      </c>
      <c r="S172" s="237">
        <v>0</v>
      </c>
      <c r="T172" s="23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298</v>
      </c>
      <c r="AT172" s="239" t="s">
        <v>170</v>
      </c>
      <c r="AU172" s="239" t="s">
        <v>116</v>
      </c>
      <c r="AY172" s="18" t="s">
        <v>168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298</v>
      </c>
      <c r="BM172" s="239" t="s">
        <v>2936</v>
      </c>
    </row>
    <row r="173" s="2" customFormat="1">
      <c r="A173" s="39"/>
      <c r="B173" s="40"/>
      <c r="C173" s="41"/>
      <c r="D173" s="241" t="s">
        <v>176</v>
      </c>
      <c r="E173" s="41"/>
      <c r="F173" s="242" t="s">
        <v>2937</v>
      </c>
      <c r="G173" s="41"/>
      <c r="H173" s="41"/>
      <c r="I173" s="243"/>
      <c r="J173" s="41"/>
      <c r="K173" s="41"/>
      <c r="L173" s="45"/>
      <c r="M173" s="244"/>
      <c r="N173" s="245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176</v>
      </c>
      <c r="AU173" s="18" t="s">
        <v>116</v>
      </c>
    </row>
    <row r="174" s="2" customFormat="1" ht="37.8" customHeight="1">
      <c r="A174" s="39"/>
      <c r="B174" s="40"/>
      <c r="C174" s="228" t="s">
        <v>482</v>
      </c>
      <c r="D174" s="228" t="s">
        <v>170</v>
      </c>
      <c r="E174" s="229" t="s">
        <v>2938</v>
      </c>
      <c r="F174" s="230" t="s">
        <v>2939</v>
      </c>
      <c r="G174" s="231" t="s">
        <v>695</v>
      </c>
      <c r="H174" s="232">
        <v>2</v>
      </c>
      <c r="I174" s="233"/>
      <c r="J174" s="234">
        <f>ROUND(I174*H174,2)</f>
        <v>0</v>
      </c>
      <c r="K174" s="230" t="s">
        <v>173</v>
      </c>
      <c r="L174" s="45"/>
      <c r="M174" s="235" t="s">
        <v>1</v>
      </c>
      <c r="N174" s="236" t="s">
        <v>41</v>
      </c>
      <c r="O174" s="92"/>
      <c r="P174" s="237">
        <f>O174*H174</f>
        <v>0</v>
      </c>
      <c r="Q174" s="237">
        <v>0.031539999999999999</v>
      </c>
      <c r="R174" s="237">
        <f>Q174*H174</f>
        <v>0.063079999999999997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298</v>
      </c>
      <c r="AT174" s="239" t="s">
        <v>170</v>
      </c>
      <c r="AU174" s="239" t="s">
        <v>116</v>
      </c>
      <c r="AY174" s="18" t="s">
        <v>168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298</v>
      </c>
      <c r="BM174" s="239" t="s">
        <v>2940</v>
      </c>
    </row>
    <row r="175" s="2" customFormat="1">
      <c r="A175" s="39"/>
      <c r="B175" s="40"/>
      <c r="C175" s="41"/>
      <c r="D175" s="241" t="s">
        <v>176</v>
      </c>
      <c r="E175" s="41"/>
      <c r="F175" s="242" t="s">
        <v>2941</v>
      </c>
      <c r="G175" s="41"/>
      <c r="H175" s="41"/>
      <c r="I175" s="243"/>
      <c r="J175" s="41"/>
      <c r="K175" s="41"/>
      <c r="L175" s="45"/>
      <c r="M175" s="244"/>
      <c r="N175" s="245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176</v>
      </c>
      <c r="AU175" s="18" t="s">
        <v>116</v>
      </c>
    </row>
    <row r="176" s="2" customFormat="1" ht="37.8" customHeight="1">
      <c r="A176" s="39"/>
      <c r="B176" s="40"/>
      <c r="C176" s="228" t="s">
        <v>491</v>
      </c>
      <c r="D176" s="228" t="s">
        <v>170</v>
      </c>
      <c r="E176" s="229" t="s">
        <v>2942</v>
      </c>
      <c r="F176" s="230" t="s">
        <v>2943</v>
      </c>
      <c r="G176" s="231" t="s">
        <v>695</v>
      </c>
      <c r="H176" s="232">
        <v>1</v>
      </c>
      <c r="I176" s="233"/>
      <c r="J176" s="234">
        <f>ROUND(I176*H176,2)</f>
        <v>0</v>
      </c>
      <c r="K176" s="230" t="s">
        <v>173</v>
      </c>
      <c r="L176" s="45"/>
      <c r="M176" s="235" t="s">
        <v>1</v>
      </c>
      <c r="N176" s="236" t="s">
        <v>41</v>
      </c>
      <c r="O176" s="92"/>
      <c r="P176" s="237">
        <f>O176*H176</f>
        <v>0</v>
      </c>
      <c r="Q176" s="237">
        <v>0.037199999999999997</v>
      </c>
      <c r="R176" s="237">
        <f>Q176*H176</f>
        <v>0.037199999999999997</v>
      </c>
      <c r="S176" s="237">
        <v>0</v>
      </c>
      <c r="T176" s="23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298</v>
      </c>
      <c r="AT176" s="239" t="s">
        <v>170</v>
      </c>
      <c r="AU176" s="239" t="s">
        <v>116</v>
      </c>
      <c r="AY176" s="18" t="s">
        <v>168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298</v>
      </c>
      <c r="BM176" s="239" t="s">
        <v>2944</v>
      </c>
    </row>
    <row r="177" s="2" customFormat="1">
      <c r="A177" s="39"/>
      <c r="B177" s="40"/>
      <c r="C177" s="41"/>
      <c r="D177" s="241" t="s">
        <v>176</v>
      </c>
      <c r="E177" s="41"/>
      <c r="F177" s="242" t="s">
        <v>2945</v>
      </c>
      <c r="G177" s="41"/>
      <c r="H177" s="41"/>
      <c r="I177" s="243"/>
      <c r="J177" s="41"/>
      <c r="K177" s="41"/>
      <c r="L177" s="45"/>
      <c r="M177" s="244"/>
      <c r="N177" s="245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176</v>
      </c>
      <c r="AU177" s="18" t="s">
        <v>116</v>
      </c>
    </row>
    <row r="178" s="2" customFormat="1" ht="37.8" customHeight="1">
      <c r="A178" s="39"/>
      <c r="B178" s="40"/>
      <c r="C178" s="228" t="s">
        <v>500</v>
      </c>
      <c r="D178" s="228" t="s">
        <v>170</v>
      </c>
      <c r="E178" s="229" t="s">
        <v>2946</v>
      </c>
      <c r="F178" s="230" t="s">
        <v>2947</v>
      </c>
      <c r="G178" s="231" t="s">
        <v>695</v>
      </c>
      <c r="H178" s="232">
        <v>1</v>
      </c>
      <c r="I178" s="233"/>
      <c r="J178" s="234">
        <f>ROUND(I178*H178,2)</f>
        <v>0</v>
      </c>
      <c r="K178" s="230" t="s">
        <v>173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0.041320000000000003</v>
      </c>
      <c r="R178" s="237">
        <f>Q178*H178</f>
        <v>0.041320000000000003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298</v>
      </c>
      <c r="AT178" s="239" t="s">
        <v>170</v>
      </c>
      <c r="AU178" s="239" t="s">
        <v>116</v>
      </c>
      <c r="AY178" s="18" t="s">
        <v>168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298</v>
      </c>
      <c r="BM178" s="239" t="s">
        <v>2948</v>
      </c>
    </row>
    <row r="179" s="2" customFormat="1">
      <c r="A179" s="39"/>
      <c r="B179" s="40"/>
      <c r="C179" s="41"/>
      <c r="D179" s="241" t="s">
        <v>176</v>
      </c>
      <c r="E179" s="41"/>
      <c r="F179" s="242" t="s">
        <v>2949</v>
      </c>
      <c r="G179" s="41"/>
      <c r="H179" s="41"/>
      <c r="I179" s="243"/>
      <c r="J179" s="41"/>
      <c r="K179" s="41"/>
      <c r="L179" s="45"/>
      <c r="M179" s="244"/>
      <c r="N179" s="245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176</v>
      </c>
      <c r="AU179" s="18" t="s">
        <v>116</v>
      </c>
    </row>
    <row r="180" s="2" customFormat="1" ht="37.8" customHeight="1">
      <c r="A180" s="39"/>
      <c r="B180" s="40"/>
      <c r="C180" s="228" t="s">
        <v>507</v>
      </c>
      <c r="D180" s="228" t="s">
        <v>170</v>
      </c>
      <c r="E180" s="229" t="s">
        <v>2950</v>
      </c>
      <c r="F180" s="230" t="s">
        <v>2951</v>
      </c>
      <c r="G180" s="231" t="s">
        <v>695</v>
      </c>
      <c r="H180" s="232">
        <v>2</v>
      </c>
      <c r="I180" s="233"/>
      <c r="J180" s="234">
        <f>ROUND(I180*H180,2)</f>
        <v>0</v>
      </c>
      <c r="K180" s="230" t="s">
        <v>173</v>
      </c>
      <c r="L180" s="45"/>
      <c r="M180" s="235" t="s">
        <v>1</v>
      </c>
      <c r="N180" s="236" t="s">
        <v>41</v>
      </c>
      <c r="O180" s="92"/>
      <c r="P180" s="237">
        <f>O180*H180</f>
        <v>0</v>
      </c>
      <c r="Q180" s="237">
        <v>0.047840000000000001</v>
      </c>
      <c r="R180" s="237">
        <f>Q180*H180</f>
        <v>0.095680000000000001</v>
      </c>
      <c r="S180" s="237">
        <v>0</v>
      </c>
      <c r="T180" s="23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9" t="s">
        <v>298</v>
      </c>
      <c r="AT180" s="239" t="s">
        <v>170</v>
      </c>
      <c r="AU180" s="239" t="s">
        <v>116</v>
      </c>
      <c r="AY180" s="18" t="s">
        <v>168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8" t="s">
        <v>83</v>
      </c>
      <c r="BK180" s="240">
        <f>ROUND(I180*H180,2)</f>
        <v>0</v>
      </c>
      <c r="BL180" s="18" t="s">
        <v>298</v>
      </c>
      <c r="BM180" s="239" t="s">
        <v>2952</v>
      </c>
    </row>
    <row r="181" s="2" customFormat="1">
      <c r="A181" s="39"/>
      <c r="B181" s="40"/>
      <c r="C181" s="41"/>
      <c r="D181" s="241" t="s">
        <v>176</v>
      </c>
      <c r="E181" s="41"/>
      <c r="F181" s="242" t="s">
        <v>2953</v>
      </c>
      <c r="G181" s="41"/>
      <c r="H181" s="41"/>
      <c r="I181" s="243"/>
      <c r="J181" s="41"/>
      <c r="K181" s="41"/>
      <c r="L181" s="45"/>
      <c r="M181" s="244"/>
      <c r="N181" s="245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176</v>
      </c>
      <c r="AU181" s="18" t="s">
        <v>116</v>
      </c>
    </row>
    <row r="182" s="2" customFormat="1" ht="37.8" customHeight="1">
      <c r="A182" s="39"/>
      <c r="B182" s="40"/>
      <c r="C182" s="228" t="s">
        <v>518</v>
      </c>
      <c r="D182" s="228" t="s">
        <v>170</v>
      </c>
      <c r="E182" s="229" t="s">
        <v>2954</v>
      </c>
      <c r="F182" s="230" t="s">
        <v>2955</v>
      </c>
      <c r="G182" s="231" t="s">
        <v>695</v>
      </c>
      <c r="H182" s="232">
        <v>1</v>
      </c>
      <c r="I182" s="233"/>
      <c r="J182" s="234">
        <f>ROUND(I182*H182,2)</f>
        <v>0</v>
      </c>
      <c r="K182" s="230" t="s">
        <v>173</v>
      </c>
      <c r="L182" s="45"/>
      <c r="M182" s="235" t="s">
        <v>1</v>
      </c>
      <c r="N182" s="236" t="s">
        <v>41</v>
      </c>
      <c r="O182" s="92"/>
      <c r="P182" s="237">
        <f>O182*H182</f>
        <v>0</v>
      </c>
      <c r="Q182" s="237">
        <v>0.054359999999999999</v>
      </c>
      <c r="R182" s="237">
        <f>Q182*H182</f>
        <v>0.054359999999999999</v>
      </c>
      <c r="S182" s="237">
        <v>0</v>
      </c>
      <c r="T182" s="23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9" t="s">
        <v>298</v>
      </c>
      <c r="AT182" s="239" t="s">
        <v>170</v>
      </c>
      <c r="AU182" s="239" t="s">
        <v>116</v>
      </c>
      <c r="AY182" s="18" t="s">
        <v>168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8" t="s">
        <v>83</v>
      </c>
      <c r="BK182" s="240">
        <f>ROUND(I182*H182,2)</f>
        <v>0</v>
      </c>
      <c r="BL182" s="18" t="s">
        <v>298</v>
      </c>
      <c r="BM182" s="239" t="s">
        <v>2956</v>
      </c>
    </row>
    <row r="183" s="2" customFormat="1">
      <c r="A183" s="39"/>
      <c r="B183" s="40"/>
      <c r="C183" s="41"/>
      <c r="D183" s="241" t="s">
        <v>176</v>
      </c>
      <c r="E183" s="41"/>
      <c r="F183" s="242" t="s">
        <v>2957</v>
      </c>
      <c r="G183" s="41"/>
      <c r="H183" s="41"/>
      <c r="I183" s="243"/>
      <c r="J183" s="41"/>
      <c r="K183" s="41"/>
      <c r="L183" s="45"/>
      <c r="M183" s="244"/>
      <c r="N183" s="245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176</v>
      </c>
      <c r="AU183" s="18" t="s">
        <v>116</v>
      </c>
    </row>
    <row r="184" s="2" customFormat="1" ht="37.8" customHeight="1">
      <c r="A184" s="39"/>
      <c r="B184" s="40"/>
      <c r="C184" s="228" t="s">
        <v>527</v>
      </c>
      <c r="D184" s="228" t="s">
        <v>170</v>
      </c>
      <c r="E184" s="229" t="s">
        <v>2958</v>
      </c>
      <c r="F184" s="230" t="s">
        <v>2959</v>
      </c>
      <c r="G184" s="231" t="s">
        <v>695</v>
      </c>
      <c r="H184" s="232">
        <v>7</v>
      </c>
      <c r="I184" s="233"/>
      <c r="J184" s="234">
        <f>ROUND(I184*H184,2)</f>
        <v>0</v>
      </c>
      <c r="K184" s="230" t="s">
        <v>173</v>
      </c>
      <c r="L184" s="45"/>
      <c r="M184" s="235" t="s">
        <v>1</v>
      </c>
      <c r="N184" s="236" t="s">
        <v>41</v>
      </c>
      <c r="O184" s="92"/>
      <c r="P184" s="237">
        <f>O184*H184</f>
        <v>0</v>
      </c>
      <c r="Q184" s="237">
        <v>0.06198</v>
      </c>
      <c r="R184" s="237">
        <f>Q184*H184</f>
        <v>0.43386000000000002</v>
      </c>
      <c r="S184" s="237">
        <v>0</v>
      </c>
      <c r="T184" s="238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9" t="s">
        <v>298</v>
      </c>
      <c r="AT184" s="239" t="s">
        <v>170</v>
      </c>
      <c r="AU184" s="239" t="s">
        <v>116</v>
      </c>
      <c r="AY184" s="18" t="s">
        <v>168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8" t="s">
        <v>83</v>
      </c>
      <c r="BK184" s="240">
        <f>ROUND(I184*H184,2)</f>
        <v>0</v>
      </c>
      <c r="BL184" s="18" t="s">
        <v>298</v>
      </c>
      <c r="BM184" s="239" t="s">
        <v>2960</v>
      </c>
    </row>
    <row r="185" s="2" customFormat="1">
      <c r="A185" s="39"/>
      <c r="B185" s="40"/>
      <c r="C185" s="41"/>
      <c r="D185" s="241" t="s">
        <v>176</v>
      </c>
      <c r="E185" s="41"/>
      <c r="F185" s="242" t="s">
        <v>2961</v>
      </c>
      <c r="G185" s="41"/>
      <c r="H185" s="41"/>
      <c r="I185" s="243"/>
      <c r="J185" s="41"/>
      <c r="K185" s="41"/>
      <c r="L185" s="45"/>
      <c r="M185" s="244"/>
      <c r="N185" s="245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176</v>
      </c>
      <c r="AU185" s="18" t="s">
        <v>116</v>
      </c>
    </row>
    <row r="186" s="2" customFormat="1" ht="24.15" customHeight="1">
      <c r="A186" s="39"/>
      <c r="B186" s="40"/>
      <c r="C186" s="228" t="s">
        <v>535</v>
      </c>
      <c r="D186" s="228" t="s">
        <v>170</v>
      </c>
      <c r="E186" s="229" t="s">
        <v>2962</v>
      </c>
      <c r="F186" s="230" t="s">
        <v>2963</v>
      </c>
      <c r="G186" s="231" t="s">
        <v>695</v>
      </c>
      <c r="H186" s="232">
        <v>1</v>
      </c>
      <c r="I186" s="233"/>
      <c r="J186" s="234">
        <f>ROUND(I186*H186,2)</f>
        <v>0</v>
      </c>
      <c r="K186" s="230" t="s">
        <v>173</v>
      </c>
      <c r="L186" s="45"/>
      <c r="M186" s="235" t="s">
        <v>1</v>
      </c>
      <c r="N186" s="236" t="s">
        <v>41</v>
      </c>
      <c r="O186" s="92"/>
      <c r="P186" s="237">
        <f>O186*H186</f>
        <v>0</v>
      </c>
      <c r="Q186" s="237">
        <v>0.047800000000000002</v>
      </c>
      <c r="R186" s="237">
        <f>Q186*H186</f>
        <v>0.047800000000000002</v>
      </c>
      <c r="S186" s="237">
        <v>0</v>
      </c>
      <c r="T186" s="238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9" t="s">
        <v>298</v>
      </c>
      <c r="AT186" s="239" t="s">
        <v>170</v>
      </c>
      <c r="AU186" s="239" t="s">
        <v>116</v>
      </c>
      <c r="AY186" s="18" t="s">
        <v>168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8" t="s">
        <v>83</v>
      </c>
      <c r="BK186" s="240">
        <f>ROUND(I186*H186,2)</f>
        <v>0</v>
      </c>
      <c r="BL186" s="18" t="s">
        <v>298</v>
      </c>
      <c r="BM186" s="239" t="s">
        <v>2964</v>
      </c>
    </row>
    <row r="187" s="2" customFormat="1">
      <c r="A187" s="39"/>
      <c r="B187" s="40"/>
      <c r="C187" s="41"/>
      <c r="D187" s="241" t="s">
        <v>176</v>
      </c>
      <c r="E187" s="41"/>
      <c r="F187" s="242" t="s">
        <v>2963</v>
      </c>
      <c r="G187" s="41"/>
      <c r="H187" s="41"/>
      <c r="I187" s="243"/>
      <c r="J187" s="41"/>
      <c r="K187" s="41"/>
      <c r="L187" s="45"/>
      <c r="M187" s="244"/>
      <c r="N187" s="245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176</v>
      </c>
      <c r="AU187" s="18" t="s">
        <v>116</v>
      </c>
    </row>
    <row r="188" s="12" customFormat="1" ht="20.88" customHeight="1">
      <c r="A188" s="12"/>
      <c r="B188" s="212"/>
      <c r="C188" s="213"/>
      <c r="D188" s="214" t="s">
        <v>75</v>
      </c>
      <c r="E188" s="226" t="s">
        <v>2965</v>
      </c>
      <c r="F188" s="226" t="s">
        <v>2966</v>
      </c>
      <c r="G188" s="213"/>
      <c r="H188" s="213"/>
      <c r="I188" s="216"/>
      <c r="J188" s="227">
        <f>BK188</f>
        <v>0</v>
      </c>
      <c r="K188" s="213"/>
      <c r="L188" s="218"/>
      <c r="M188" s="219"/>
      <c r="N188" s="220"/>
      <c r="O188" s="220"/>
      <c r="P188" s="221">
        <f>SUM(P189:P196)</f>
        <v>0</v>
      </c>
      <c r="Q188" s="220"/>
      <c r="R188" s="221">
        <f>SUM(R189:R196)</f>
        <v>0</v>
      </c>
      <c r="S188" s="220"/>
      <c r="T188" s="222">
        <f>SUM(T189:T196)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3" t="s">
        <v>85</v>
      </c>
      <c r="AT188" s="224" t="s">
        <v>75</v>
      </c>
      <c r="AU188" s="224" t="s">
        <v>85</v>
      </c>
      <c r="AY188" s="223" t="s">
        <v>168</v>
      </c>
      <c r="BK188" s="225">
        <f>SUM(BK189:BK196)</f>
        <v>0</v>
      </c>
    </row>
    <row r="189" s="2" customFormat="1" ht="24.15" customHeight="1">
      <c r="A189" s="39"/>
      <c r="B189" s="40"/>
      <c r="C189" s="228" t="s">
        <v>257</v>
      </c>
      <c r="D189" s="228" t="s">
        <v>170</v>
      </c>
      <c r="E189" s="229" t="s">
        <v>2967</v>
      </c>
      <c r="F189" s="230" t="s">
        <v>2968</v>
      </c>
      <c r="G189" s="231" t="s">
        <v>2969</v>
      </c>
      <c r="H189" s="232">
        <v>24</v>
      </c>
      <c r="I189" s="233"/>
      <c r="J189" s="234">
        <f>ROUND(I189*H189,2)</f>
        <v>0</v>
      </c>
      <c r="K189" s="230" t="s">
        <v>1</v>
      </c>
      <c r="L189" s="45"/>
      <c r="M189" s="235" t="s">
        <v>1</v>
      </c>
      <c r="N189" s="236" t="s">
        <v>41</v>
      </c>
      <c r="O189" s="92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298</v>
      </c>
      <c r="AT189" s="239" t="s">
        <v>170</v>
      </c>
      <c r="AU189" s="239" t="s">
        <v>116</v>
      </c>
      <c r="AY189" s="18" t="s">
        <v>168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298</v>
      </c>
      <c r="BM189" s="239" t="s">
        <v>2970</v>
      </c>
    </row>
    <row r="190" s="2" customFormat="1">
      <c r="A190" s="39"/>
      <c r="B190" s="40"/>
      <c r="C190" s="41"/>
      <c r="D190" s="241" t="s">
        <v>176</v>
      </c>
      <c r="E190" s="41"/>
      <c r="F190" s="242" t="s">
        <v>2968</v>
      </c>
      <c r="G190" s="41"/>
      <c r="H190" s="41"/>
      <c r="I190" s="243"/>
      <c r="J190" s="41"/>
      <c r="K190" s="41"/>
      <c r="L190" s="45"/>
      <c r="M190" s="244"/>
      <c r="N190" s="245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176</v>
      </c>
      <c r="AU190" s="18" t="s">
        <v>116</v>
      </c>
    </row>
    <row r="191" s="2" customFormat="1" ht="24.15" customHeight="1">
      <c r="A191" s="39"/>
      <c r="B191" s="40"/>
      <c r="C191" s="228" t="s">
        <v>264</v>
      </c>
      <c r="D191" s="228" t="s">
        <v>170</v>
      </c>
      <c r="E191" s="229" t="s">
        <v>2971</v>
      </c>
      <c r="F191" s="230" t="s">
        <v>2972</v>
      </c>
      <c r="G191" s="231" t="s">
        <v>2969</v>
      </c>
      <c r="H191" s="232">
        <v>1</v>
      </c>
      <c r="I191" s="233"/>
      <c r="J191" s="234">
        <f>ROUND(I191*H191,2)</f>
        <v>0</v>
      </c>
      <c r="K191" s="230" t="s">
        <v>1</v>
      </c>
      <c r="L191" s="45"/>
      <c r="M191" s="235" t="s">
        <v>1</v>
      </c>
      <c r="N191" s="236" t="s">
        <v>41</v>
      </c>
      <c r="O191" s="92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298</v>
      </c>
      <c r="AT191" s="239" t="s">
        <v>170</v>
      </c>
      <c r="AU191" s="239" t="s">
        <v>116</v>
      </c>
      <c r="AY191" s="18" t="s">
        <v>168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298</v>
      </c>
      <c r="BM191" s="239" t="s">
        <v>2973</v>
      </c>
    </row>
    <row r="192" s="2" customFormat="1">
      <c r="A192" s="39"/>
      <c r="B192" s="40"/>
      <c r="C192" s="41"/>
      <c r="D192" s="241" t="s">
        <v>176</v>
      </c>
      <c r="E192" s="41"/>
      <c r="F192" s="242" t="s">
        <v>2972</v>
      </c>
      <c r="G192" s="41"/>
      <c r="H192" s="41"/>
      <c r="I192" s="243"/>
      <c r="J192" s="41"/>
      <c r="K192" s="41"/>
      <c r="L192" s="45"/>
      <c r="M192" s="244"/>
      <c r="N192" s="245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176</v>
      </c>
      <c r="AU192" s="18" t="s">
        <v>116</v>
      </c>
    </row>
    <row r="193" s="2" customFormat="1" ht="16.5" customHeight="1">
      <c r="A193" s="39"/>
      <c r="B193" s="40"/>
      <c r="C193" s="228" t="s">
        <v>292</v>
      </c>
      <c r="D193" s="228" t="s">
        <v>170</v>
      </c>
      <c r="E193" s="229" t="s">
        <v>2974</v>
      </c>
      <c r="F193" s="230" t="s">
        <v>2975</v>
      </c>
      <c r="G193" s="231" t="s">
        <v>2969</v>
      </c>
      <c r="H193" s="232">
        <v>25</v>
      </c>
      <c r="I193" s="233"/>
      <c r="J193" s="234">
        <f>ROUND(I193*H193,2)</f>
        <v>0</v>
      </c>
      <c r="K193" s="230" t="s">
        <v>1</v>
      </c>
      <c r="L193" s="45"/>
      <c r="M193" s="235" t="s">
        <v>1</v>
      </c>
      <c r="N193" s="236" t="s">
        <v>41</v>
      </c>
      <c r="O193" s="92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298</v>
      </c>
      <c r="AT193" s="239" t="s">
        <v>170</v>
      </c>
      <c r="AU193" s="239" t="s">
        <v>116</v>
      </c>
      <c r="AY193" s="18" t="s">
        <v>168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298</v>
      </c>
      <c r="BM193" s="239" t="s">
        <v>2976</v>
      </c>
    </row>
    <row r="194" s="2" customFormat="1">
      <c r="A194" s="39"/>
      <c r="B194" s="40"/>
      <c r="C194" s="41"/>
      <c r="D194" s="241" t="s">
        <v>176</v>
      </c>
      <c r="E194" s="41"/>
      <c r="F194" s="242" t="s">
        <v>2975</v>
      </c>
      <c r="G194" s="41"/>
      <c r="H194" s="41"/>
      <c r="I194" s="243"/>
      <c r="J194" s="41"/>
      <c r="K194" s="41"/>
      <c r="L194" s="45"/>
      <c r="M194" s="244"/>
      <c r="N194" s="245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176</v>
      </c>
      <c r="AU194" s="18" t="s">
        <v>116</v>
      </c>
    </row>
    <row r="195" s="2" customFormat="1" ht="16.5" customHeight="1">
      <c r="A195" s="39"/>
      <c r="B195" s="40"/>
      <c r="C195" s="228" t="s">
        <v>298</v>
      </c>
      <c r="D195" s="228" t="s">
        <v>170</v>
      </c>
      <c r="E195" s="229" t="s">
        <v>2977</v>
      </c>
      <c r="F195" s="230" t="s">
        <v>2978</v>
      </c>
      <c r="G195" s="231" t="s">
        <v>2969</v>
      </c>
      <c r="H195" s="232">
        <v>50</v>
      </c>
      <c r="I195" s="233"/>
      <c r="J195" s="234">
        <f>ROUND(I195*H195,2)</f>
        <v>0</v>
      </c>
      <c r="K195" s="230" t="s">
        <v>1</v>
      </c>
      <c r="L195" s="45"/>
      <c r="M195" s="235" t="s">
        <v>1</v>
      </c>
      <c r="N195" s="236" t="s">
        <v>41</v>
      </c>
      <c r="O195" s="92"/>
      <c r="P195" s="237">
        <f>O195*H195</f>
        <v>0</v>
      </c>
      <c r="Q195" s="237">
        <v>0</v>
      </c>
      <c r="R195" s="237">
        <f>Q195*H195</f>
        <v>0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298</v>
      </c>
      <c r="AT195" s="239" t="s">
        <v>170</v>
      </c>
      <c r="AU195" s="239" t="s">
        <v>116</v>
      </c>
      <c r="AY195" s="18" t="s">
        <v>168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298</v>
      </c>
      <c r="BM195" s="239" t="s">
        <v>2979</v>
      </c>
    </row>
    <row r="196" s="2" customFormat="1">
      <c r="A196" s="39"/>
      <c r="B196" s="40"/>
      <c r="C196" s="41"/>
      <c r="D196" s="241" t="s">
        <v>176</v>
      </c>
      <c r="E196" s="41"/>
      <c r="F196" s="242" t="s">
        <v>2978</v>
      </c>
      <c r="G196" s="41"/>
      <c r="H196" s="41"/>
      <c r="I196" s="243"/>
      <c r="J196" s="41"/>
      <c r="K196" s="41"/>
      <c r="L196" s="45"/>
      <c r="M196" s="244"/>
      <c r="N196" s="245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176</v>
      </c>
      <c r="AU196" s="18" t="s">
        <v>116</v>
      </c>
    </row>
    <row r="197" s="12" customFormat="1" ht="20.88" customHeight="1">
      <c r="A197" s="12"/>
      <c r="B197" s="212"/>
      <c r="C197" s="213"/>
      <c r="D197" s="214" t="s">
        <v>75</v>
      </c>
      <c r="E197" s="226" t="s">
        <v>2980</v>
      </c>
      <c r="F197" s="226" t="s">
        <v>2981</v>
      </c>
      <c r="G197" s="213"/>
      <c r="H197" s="213"/>
      <c r="I197" s="216"/>
      <c r="J197" s="227">
        <f>BK197</f>
        <v>0</v>
      </c>
      <c r="K197" s="213"/>
      <c r="L197" s="218"/>
      <c r="M197" s="219"/>
      <c r="N197" s="220"/>
      <c r="O197" s="220"/>
      <c r="P197" s="221">
        <f>SUM(P198:P199)</f>
        <v>0</v>
      </c>
      <c r="Q197" s="220"/>
      <c r="R197" s="221">
        <f>SUM(R198:R199)</f>
        <v>0</v>
      </c>
      <c r="S197" s="220"/>
      <c r="T197" s="222">
        <f>SUM(T198:T199)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3" t="s">
        <v>85</v>
      </c>
      <c r="AT197" s="224" t="s">
        <v>75</v>
      </c>
      <c r="AU197" s="224" t="s">
        <v>85</v>
      </c>
      <c r="AY197" s="223" t="s">
        <v>168</v>
      </c>
      <c r="BK197" s="225">
        <f>SUM(BK198:BK199)</f>
        <v>0</v>
      </c>
    </row>
    <row r="198" s="2" customFormat="1" ht="24.15" customHeight="1">
      <c r="A198" s="39"/>
      <c r="B198" s="40"/>
      <c r="C198" s="228" t="s">
        <v>643</v>
      </c>
      <c r="D198" s="228" t="s">
        <v>170</v>
      </c>
      <c r="E198" s="229" t="s">
        <v>2982</v>
      </c>
      <c r="F198" s="230" t="s">
        <v>2983</v>
      </c>
      <c r="G198" s="231" t="s">
        <v>2984</v>
      </c>
      <c r="H198" s="232">
        <v>1</v>
      </c>
      <c r="I198" s="233"/>
      <c r="J198" s="234">
        <f>ROUND(I198*H198,2)</f>
        <v>0</v>
      </c>
      <c r="K198" s="230" t="s">
        <v>1</v>
      </c>
      <c r="L198" s="45"/>
      <c r="M198" s="235" t="s">
        <v>1</v>
      </c>
      <c r="N198" s="236" t="s">
        <v>41</v>
      </c>
      <c r="O198" s="92"/>
      <c r="P198" s="237">
        <f>O198*H198</f>
        <v>0</v>
      </c>
      <c r="Q198" s="237">
        <v>0</v>
      </c>
      <c r="R198" s="237">
        <f>Q198*H198</f>
        <v>0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298</v>
      </c>
      <c r="AT198" s="239" t="s">
        <v>170</v>
      </c>
      <c r="AU198" s="239" t="s">
        <v>116</v>
      </c>
      <c r="AY198" s="18" t="s">
        <v>168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298</v>
      </c>
      <c r="BM198" s="239" t="s">
        <v>2985</v>
      </c>
    </row>
    <row r="199" s="2" customFormat="1">
      <c r="A199" s="39"/>
      <c r="B199" s="40"/>
      <c r="C199" s="41"/>
      <c r="D199" s="241" t="s">
        <v>176</v>
      </c>
      <c r="E199" s="41"/>
      <c r="F199" s="242" t="s">
        <v>2986</v>
      </c>
      <c r="G199" s="41"/>
      <c r="H199" s="41"/>
      <c r="I199" s="243"/>
      <c r="J199" s="41"/>
      <c r="K199" s="41"/>
      <c r="L199" s="45"/>
      <c r="M199" s="244"/>
      <c r="N199" s="245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176</v>
      </c>
      <c r="AU199" s="18" t="s">
        <v>116</v>
      </c>
    </row>
    <row r="200" s="12" customFormat="1" ht="22.8" customHeight="1">
      <c r="A200" s="12"/>
      <c r="B200" s="212"/>
      <c r="C200" s="213"/>
      <c r="D200" s="214" t="s">
        <v>75</v>
      </c>
      <c r="E200" s="226" t="s">
        <v>2987</v>
      </c>
      <c r="F200" s="226" t="s">
        <v>2988</v>
      </c>
      <c r="G200" s="213"/>
      <c r="H200" s="213"/>
      <c r="I200" s="216"/>
      <c r="J200" s="227">
        <f>BK200</f>
        <v>0</v>
      </c>
      <c r="K200" s="213"/>
      <c r="L200" s="218"/>
      <c r="M200" s="219"/>
      <c r="N200" s="220"/>
      <c r="O200" s="220"/>
      <c r="P200" s="221">
        <f>P201+SUM(P202:P219)</f>
        <v>0</v>
      </c>
      <c r="Q200" s="220"/>
      <c r="R200" s="221">
        <f>R201+SUM(R202:R219)</f>
        <v>0.17594999999999997</v>
      </c>
      <c r="S200" s="220"/>
      <c r="T200" s="222">
        <f>T201+SUM(T202:T219)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23" t="s">
        <v>85</v>
      </c>
      <c r="AT200" s="224" t="s">
        <v>75</v>
      </c>
      <c r="AU200" s="224" t="s">
        <v>83</v>
      </c>
      <c r="AY200" s="223" t="s">
        <v>168</v>
      </c>
      <c r="BK200" s="225">
        <f>BK201+SUM(BK202:BK219)</f>
        <v>0</v>
      </c>
    </row>
    <row r="201" s="2" customFormat="1" ht="16.5" customHeight="1">
      <c r="A201" s="39"/>
      <c r="B201" s="40"/>
      <c r="C201" s="228" t="s">
        <v>652</v>
      </c>
      <c r="D201" s="228" t="s">
        <v>170</v>
      </c>
      <c r="E201" s="229" t="s">
        <v>2989</v>
      </c>
      <c r="F201" s="230" t="s">
        <v>2990</v>
      </c>
      <c r="G201" s="231" t="s">
        <v>2969</v>
      </c>
      <c r="H201" s="232">
        <v>6</v>
      </c>
      <c r="I201" s="233"/>
      <c r="J201" s="234">
        <f>ROUND(I201*H201,2)</f>
        <v>0</v>
      </c>
      <c r="K201" s="230" t="s">
        <v>1</v>
      </c>
      <c r="L201" s="45"/>
      <c r="M201" s="235" t="s">
        <v>1</v>
      </c>
      <c r="N201" s="236" t="s">
        <v>41</v>
      </c>
      <c r="O201" s="92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9" t="s">
        <v>298</v>
      </c>
      <c r="AT201" s="239" t="s">
        <v>170</v>
      </c>
      <c r="AU201" s="239" t="s">
        <v>85</v>
      </c>
      <c r="AY201" s="18" t="s">
        <v>168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8" t="s">
        <v>83</v>
      </c>
      <c r="BK201" s="240">
        <f>ROUND(I201*H201,2)</f>
        <v>0</v>
      </c>
      <c r="BL201" s="18" t="s">
        <v>298</v>
      </c>
      <c r="BM201" s="239" t="s">
        <v>2991</v>
      </c>
    </row>
    <row r="202" s="2" customFormat="1">
      <c r="A202" s="39"/>
      <c r="B202" s="40"/>
      <c r="C202" s="41"/>
      <c r="D202" s="241" t="s">
        <v>176</v>
      </c>
      <c r="E202" s="41"/>
      <c r="F202" s="242" t="s">
        <v>2992</v>
      </c>
      <c r="G202" s="41"/>
      <c r="H202" s="41"/>
      <c r="I202" s="243"/>
      <c r="J202" s="41"/>
      <c r="K202" s="41"/>
      <c r="L202" s="45"/>
      <c r="M202" s="244"/>
      <c r="N202" s="245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176</v>
      </c>
      <c r="AU202" s="18" t="s">
        <v>85</v>
      </c>
    </row>
    <row r="203" s="2" customFormat="1" ht="24.15" customHeight="1">
      <c r="A203" s="39"/>
      <c r="B203" s="40"/>
      <c r="C203" s="228" t="s">
        <v>657</v>
      </c>
      <c r="D203" s="228" t="s">
        <v>170</v>
      </c>
      <c r="E203" s="229" t="s">
        <v>2993</v>
      </c>
      <c r="F203" s="230" t="s">
        <v>2994</v>
      </c>
      <c r="G203" s="231" t="s">
        <v>721</v>
      </c>
      <c r="H203" s="232">
        <v>8</v>
      </c>
      <c r="I203" s="233"/>
      <c r="J203" s="234">
        <f>ROUND(I203*H203,2)</f>
        <v>0</v>
      </c>
      <c r="K203" s="230" t="s">
        <v>1</v>
      </c>
      <c r="L203" s="45"/>
      <c r="M203" s="235" t="s">
        <v>1</v>
      </c>
      <c r="N203" s="236" t="s">
        <v>41</v>
      </c>
      <c r="O203" s="92"/>
      <c r="P203" s="237">
        <f>O203*H203</f>
        <v>0</v>
      </c>
      <c r="Q203" s="237">
        <v>0.0080400000000000003</v>
      </c>
      <c r="R203" s="237">
        <f>Q203*H203</f>
        <v>0.064320000000000002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298</v>
      </c>
      <c r="AT203" s="239" t="s">
        <v>170</v>
      </c>
      <c r="AU203" s="239" t="s">
        <v>85</v>
      </c>
      <c r="AY203" s="18" t="s">
        <v>168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298</v>
      </c>
      <c r="BM203" s="239" t="s">
        <v>2995</v>
      </c>
    </row>
    <row r="204" s="2" customFormat="1">
      <c r="A204" s="39"/>
      <c r="B204" s="40"/>
      <c r="C204" s="41"/>
      <c r="D204" s="241" t="s">
        <v>176</v>
      </c>
      <c r="E204" s="41"/>
      <c r="F204" s="242" t="s">
        <v>2996</v>
      </c>
      <c r="G204" s="41"/>
      <c r="H204" s="41"/>
      <c r="I204" s="243"/>
      <c r="J204" s="41"/>
      <c r="K204" s="41"/>
      <c r="L204" s="45"/>
      <c r="M204" s="244"/>
      <c r="N204" s="245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176</v>
      </c>
      <c r="AU204" s="18" t="s">
        <v>85</v>
      </c>
    </row>
    <row r="205" s="2" customFormat="1" ht="24.15" customHeight="1">
      <c r="A205" s="39"/>
      <c r="B205" s="40"/>
      <c r="C205" s="228" t="s">
        <v>662</v>
      </c>
      <c r="D205" s="228" t="s">
        <v>170</v>
      </c>
      <c r="E205" s="229" t="s">
        <v>2997</v>
      </c>
      <c r="F205" s="230" t="s">
        <v>2998</v>
      </c>
      <c r="G205" s="231" t="s">
        <v>721</v>
      </c>
      <c r="H205" s="232">
        <v>2</v>
      </c>
      <c r="I205" s="233"/>
      <c r="J205" s="234">
        <f>ROUND(I205*H205,2)</f>
        <v>0</v>
      </c>
      <c r="K205" s="230" t="s">
        <v>173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0.01494</v>
      </c>
      <c r="R205" s="237">
        <f>Q205*H205</f>
        <v>0.02988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298</v>
      </c>
      <c r="AT205" s="239" t="s">
        <v>170</v>
      </c>
      <c r="AU205" s="239" t="s">
        <v>85</v>
      </c>
      <c r="AY205" s="18" t="s">
        <v>168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298</v>
      </c>
      <c r="BM205" s="239" t="s">
        <v>2999</v>
      </c>
    </row>
    <row r="206" s="2" customFormat="1">
      <c r="A206" s="39"/>
      <c r="B206" s="40"/>
      <c r="C206" s="41"/>
      <c r="D206" s="241" t="s">
        <v>176</v>
      </c>
      <c r="E206" s="41"/>
      <c r="F206" s="242" t="s">
        <v>3000</v>
      </c>
      <c r="G206" s="41"/>
      <c r="H206" s="41"/>
      <c r="I206" s="243"/>
      <c r="J206" s="41"/>
      <c r="K206" s="41"/>
      <c r="L206" s="45"/>
      <c r="M206" s="244"/>
      <c r="N206" s="245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176</v>
      </c>
      <c r="AU206" s="18" t="s">
        <v>85</v>
      </c>
    </row>
    <row r="207" s="2" customFormat="1" ht="24.15" customHeight="1">
      <c r="A207" s="39"/>
      <c r="B207" s="40"/>
      <c r="C207" s="228" t="s">
        <v>681</v>
      </c>
      <c r="D207" s="228" t="s">
        <v>170</v>
      </c>
      <c r="E207" s="229" t="s">
        <v>3001</v>
      </c>
      <c r="F207" s="230" t="s">
        <v>3002</v>
      </c>
      <c r="G207" s="231" t="s">
        <v>721</v>
      </c>
      <c r="H207" s="232">
        <v>2</v>
      </c>
      <c r="I207" s="233"/>
      <c r="J207" s="234">
        <f>ROUND(I207*H207,2)</f>
        <v>0</v>
      </c>
      <c r="K207" s="230" t="s">
        <v>173</v>
      </c>
      <c r="L207" s="45"/>
      <c r="M207" s="235" t="s">
        <v>1</v>
      </c>
      <c r="N207" s="236" t="s">
        <v>41</v>
      </c>
      <c r="O207" s="92"/>
      <c r="P207" s="237">
        <f>O207*H207</f>
        <v>0</v>
      </c>
      <c r="Q207" s="237">
        <v>0.0061700000000000001</v>
      </c>
      <c r="R207" s="237">
        <f>Q207*H207</f>
        <v>0.01234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298</v>
      </c>
      <c r="AT207" s="239" t="s">
        <v>170</v>
      </c>
      <c r="AU207" s="239" t="s">
        <v>85</v>
      </c>
      <c r="AY207" s="18" t="s">
        <v>168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298</v>
      </c>
      <c r="BM207" s="239" t="s">
        <v>3003</v>
      </c>
    </row>
    <row r="208" s="2" customFormat="1">
      <c r="A208" s="39"/>
      <c r="B208" s="40"/>
      <c r="C208" s="41"/>
      <c r="D208" s="241" t="s">
        <v>176</v>
      </c>
      <c r="E208" s="41"/>
      <c r="F208" s="242" t="s">
        <v>3004</v>
      </c>
      <c r="G208" s="41"/>
      <c r="H208" s="41"/>
      <c r="I208" s="243"/>
      <c r="J208" s="41"/>
      <c r="K208" s="41"/>
      <c r="L208" s="45"/>
      <c r="M208" s="244"/>
      <c r="N208" s="245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176</v>
      </c>
      <c r="AU208" s="18" t="s">
        <v>85</v>
      </c>
    </row>
    <row r="209" s="2" customFormat="1" ht="24.15" customHeight="1">
      <c r="A209" s="39"/>
      <c r="B209" s="40"/>
      <c r="C209" s="228" t="s">
        <v>686</v>
      </c>
      <c r="D209" s="228" t="s">
        <v>170</v>
      </c>
      <c r="E209" s="229" t="s">
        <v>3005</v>
      </c>
      <c r="F209" s="230" t="s">
        <v>3006</v>
      </c>
      <c r="G209" s="231" t="s">
        <v>695</v>
      </c>
      <c r="H209" s="232">
        <v>2</v>
      </c>
      <c r="I209" s="233"/>
      <c r="J209" s="234">
        <f>ROUND(I209*H209,2)</f>
        <v>0</v>
      </c>
      <c r="K209" s="230" t="s">
        <v>173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0.00051999999999999995</v>
      </c>
      <c r="R209" s="237">
        <f>Q209*H209</f>
        <v>0.0010399999999999999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298</v>
      </c>
      <c r="AT209" s="239" t="s">
        <v>170</v>
      </c>
      <c r="AU209" s="239" t="s">
        <v>85</v>
      </c>
      <c r="AY209" s="18" t="s">
        <v>168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298</v>
      </c>
      <c r="BM209" s="239" t="s">
        <v>3007</v>
      </c>
    </row>
    <row r="210" s="2" customFormat="1">
      <c r="A210" s="39"/>
      <c r="B210" s="40"/>
      <c r="C210" s="41"/>
      <c r="D210" s="241" t="s">
        <v>176</v>
      </c>
      <c r="E210" s="41"/>
      <c r="F210" s="242" t="s">
        <v>3008</v>
      </c>
      <c r="G210" s="41"/>
      <c r="H210" s="41"/>
      <c r="I210" s="243"/>
      <c r="J210" s="41"/>
      <c r="K210" s="41"/>
      <c r="L210" s="45"/>
      <c r="M210" s="244"/>
      <c r="N210" s="245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176</v>
      </c>
      <c r="AU210" s="18" t="s">
        <v>85</v>
      </c>
    </row>
    <row r="211" s="2" customFormat="1" ht="21.75" customHeight="1">
      <c r="A211" s="39"/>
      <c r="B211" s="40"/>
      <c r="C211" s="228" t="s">
        <v>692</v>
      </c>
      <c r="D211" s="228" t="s">
        <v>170</v>
      </c>
      <c r="E211" s="229" t="s">
        <v>3009</v>
      </c>
      <c r="F211" s="230" t="s">
        <v>3010</v>
      </c>
      <c r="G211" s="231" t="s">
        <v>721</v>
      </c>
      <c r="H211" s="232">
        <v>2</v>
      </c>
      <c r="I211" s="233"/>
      <c r="J211" s="234">
        <f>ROUND(I211*H211,2)</f>
        <v>0</v>
      </c>
      <c r="K211" s="230" t="s">
        <v>1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0.012579999999999999</v>
      </c>
      <c r="R211" s="237">
        <f>Q211*H211</f>
        <v>0.025159999999999998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298</v>
      </c>
      <c r="AT211" s="239" t="s">
        <v>170</v>
      </c>
      <c r="AU211" s="239" t="s">
        <v>85</v>
      </c>
      <c r="AY211" s="18" t="s">
        <v>168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298</v>
      </c>
      <c r="BM211" s="239" t="s">
        <v>3011</v>
      </c>
    </row>
    <row r="212" s="2" customFormat="1">
      <c r="A212" s="39"/>
      <c r="B212" s="40"/>
      <c r="C212" s="41"/>
      <c r="D212" s="241" t="s">
        <v>176</v>
      </c>
      <c r="E212" s="41"/>
      <c r="F212" s="242" t="s">
        <v>3012</v>
      </c>
      <c r="G212" s="41"/>
      <c r="H212" s="41"/>
      <c r="I212" s="243"/>
      <c r="J212" s="41"/>
      <c r="K212" s="41"/>
      <c r="L212" s="45"/>
      <c r="M212" s="244"/>
      <c r="N212" s="245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176</v>
      </c>
      <c r="AU212" s="18" t="s">
        <v>85</v>
      </c>
    </row>
    <row r="213" s="2" customFormat="1" ht="24.15" customHeight="1">
      <c r="A213" s="39"/>
      <c r="B213" s="40"/>
      <c r="C213" s="228" t="s">
        <v>701</v>
      </c>
      <c r="D213" s="228" t="s">
        <v>170</v>
      </c>
      <c r="E213" s="229" t="s">
        <v>3013</v>
      </c>
      <c r="F213" s="230" t="s">
        <v>3014</v>
      </c>
      <c r="G213" s="231" t="s">
        <v>695</v>
      </c>
      <c r="H213" s="232">
        <v>1</v>
      </c>
      <c r="I213" s="233"/>
      <c r="J213" s="234">
        <f>ROUND(I213*H213,2)</f>
        <v>0</v>
      </c>
      <c r="K213" s="230" t="s">
        <v>173</v>
      </c>
      <c r="L213" s="45"/>
      <c r="M213" s="235" t="s">
        <v>1</v>
      </c>
      <c r="N213" s="236" t="s">
        <v>41</v>
      </c>
      <c r="O213" s="92"/>
      <c r="P213" s="237">
        <f>O213*H213</f>
        <v>0</v>
      </c>
      <c r="Q213" s="237">
        <v>0.00051999999999999995</v>
      </c>
      <c r="R213" s="237">
        <f>Q213*H213</f>
        <v>0.00051999999999999995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298</v>
      </c>
      <c r="AT213" s="239" t="s">
        <v>170</v>
      </c>
      <c r="AU213" s="239" t="s">
        <v>85</v>
      </c>
      <c r="AY213" s="18" t="s">
        <v>168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298</v>
      </c>
      <c r="BM213" s="239" t="s">
        <v>3015</v>
      </c>
    </row>
    <row r="214" s="2" customFormat="1">
      <c r="A214" s="39"/>
      <c r="B214" s="40"/>
      <c r="C214" s="41"/>
      <c r="D214" s="241" t="s">
        <v>176</v>
      </c>
      <c r="E214" s="41"/>
      <c r="F214" s="242" t="s">
        <v>3016</v>
      </c>
      <c r="G214" s="41"/>
      <c r="H214" s="41"/>
      <c r="I214" s="243"/>
      <c r="J214" s="41"/>
      <c r="K214" s="41"/>
      <c r="L214" s="45"/>
      <c r="M214" s="244"/>
      <c r="N214" s="245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176</v>
      </c>
      <c r="AU214" s="18" t="s">
        <v>85</v>
      </c>
    </row>
    <row r="215" s="2" customFormat="1" ht="24.15" customHeight="1">
      <c r="A215" s="39"/>
      <c r="B215" s="40"/>
      <c r="C215" s="228" t="s">
        <v>667</v>
      </c>
      <c r="D215" s="228" t="s">
        <v>170</v>
      </c>
      <c r="E215" s="229" t="s">
        <v>3017</v>
      </c>
      <c r="F215" s="230" t="s">
        <v>3018</v>
      </c>
      <c r="G215" s="231" t="s">
        <v>721</v>
      </c>
      <c r="H215" s="232">
        <v>2</v>
      </c>
      <c r="I215" s="233"/>
      <c r="J215" s="234">
        <f>ROUND(I215*H215,2)</f>
        <v>0</v>
      </c>
      <c r="K215" s="230" t="s">
        <v>173</v>
      </c>
      <c r="L215" s="45"/>
      <c r="M215" s="235" t="s">
        <v>1</v>
      </c>
      <c r="N215" s="236" t="s">
        <v>41</v>
      </c>
      <c r="O215" s="92"/>
      <c r="P215" s="237">
        <f>O215*H215</f>
        <v>0</v>
      </c>
      <c r="Q215" s="237">
        <v>0.01924</v>
      </c>
      <c r="R215" s="237">
        <f>Q215*H215</f>
        <v>0.03848</v>
      </c>
      <c r="S215" s="237">
        <v>0</v>
      </c>
      <c r="T215" s="23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298</v>
      </c>
      <c r="AT215" s="239" t="s">
        <v>170</v>
      </c>
      <c r="AU215" s="239" t="s">
        <v>85</v>
      </c>
      <c r="AY215" s="18" t="s">
        <v>168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298</v>
      </c>
      <c r="BM215" s="239" t="s">
        <v>3019</v>
      </c>
    </row>
    <row r="216" s="2" customFormat="1">
      <c r="A216" s="39"/>
      <c r="B216" s="40"/>
      <c r="C216" s="41"/>
      <c r="D216" s="241" t="s">
        <v>176</v>
      </c>
      <c r="E216" s="41"/>
      <c r="F216" s="242" t="s">
        <v>3020</v>
      </c>
      <c r="G216" s="41"/>
      <c r="H216" s="41"/>
      <c r="I216" s="243"/>
      <c r="J216" s="41"/>
      <c r="K216" s="41"/>
      <c r="L216" s="45"/>
      <c r="M216" s="244"/>
      <c r="N216" s="245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176</v>
      </c>
      <c r="AU216" s="18" t="s">
        <v>85</v>
      </c>
    </row>
    <row r="217" s="2" customFormat="1" ht="24.15" customHeight="1">
      <c r="A217" s="39"/>
      <c r="B217" s="40"/>
      <c r="C217" s="228" t="s">
        <v>676</v>
      </c>
      <c r="D217" s="228" t="s">
        <v>170</v>
      </c>
      <c r="E217" s="229" t="s">
        <v>3021</v>
      </c>
      <c r="F217" s="230" t="s">
        <v>3022</v>
      </c>
      <c r="G217" s="231" t="s">
        <v>695</v>
      </c>
      <c r="H217" s="232">
        <v>4</v>
      </c>
      <c r="I217" s="233"/>
      <c r="J217" s="234">
        <f>ROUND(I217*H217,2)</f>
        <v>0</v>
      </c>
      <c r="K217" s="230" t="s">
        <v>173</v>
      </c>
      <c r="L217" s="45"/>
      <c r="M217" s="235" t="s">
        <v>1</v>
      </c>
      <c r="N217" s="236" t="s">
        <v>41</v>
      </c>
      <c r="O217" s="92"/>
      <c r="P217" s="237">
        <f>O217*H217</f>
        <v>0</v>
      </c>
      <c r="Q217" s="237">
        <v>0.00024000000000000001</v>
      </c>
      <c r="R217" s="237">
        <f>Q217*H217</f>
        <v>0.00096000000000000002</v>
      </c>
      <c r="S217" s="237">
        <v>0</v>
      </c>
      <c r="T217" s="23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9" t="s">
        <v>298</v>
      </c>
      <c r="AT217" s="239" t="s">
        <v>170</v>
      </c>
      <c r="AU217" s="239" t="s">
        <v>85</v>
      </c>
      <c r="AY217" s="18" t="s">
        <v>168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8" t="s">
        <v>83</v>
      </c>
      <c r="BK217" s="240">
        <f>ROUND(I217*H217,2)</f>
        <v>0</v>
      </c>
      <c r="BL217" s="18" t="s">
        <v>298</v>
      </c>
      <c r="BM217" s="239" t="s">
        <v>3023</v>
      </c>
    </row>
    <row r="218" s="2" customFormat="1">
      <c r="A218" s="39"/>
      <c r="B218" s="40"/>
      <c r="C218" s="41"/>
      <c r="D218" s="241" t="s">
        <v>176</v>
      </c>
      <c r="E218" s="41"/>
      <c r="F218" s="242" t="s">
        <v>3024</v>
      </c>
      <c r="G218" s="41"/>
      <c r="H218" s="41"/>
      <c r="I218" s="243"/>
      <c r="J218" s="41"/>
      <c r="K218" s="41"/>
      <c r="L218" s="45"/>
      <c r="M218" s="244"/>
      <c r="N218" s="245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176</v>
      </c>
      <c r="AU218" s="18" t="s">
        <v>85</v>
      </c>
    </row>
    <row r="219" s="12" customFormat="1" ht="20.88" customHeight="1">
      <c r="A219" s="12"/>
      <c r="B219" s="212"/>
      <c r="C219" s="213"/>
      <c r="D219" s="214" t="s">
        <v>75</v>
      </c>
      <c r="E219" s="226" t="s">
        <v>3025</v>
      </c>
      <c r="F219" s="226" t="s">
        <v>3026</v>
      </c>
      <c r="G219" s="213"/>
      <c r="H219" s="213"/>
      <c r="I219" s="216"/>
      <c r="J219" s="227">
        <f>BK219</f>
        <v>0</v>
      </c>
      <c r="K219" s="213"/>
      <c r="L219" s="218"/>
      <c r="M219" s="219"/>
      <c r="N219" s="220"/>
      <c r="O219" s="220"/>
      <c r="P219" s="221">
        <f>SUM(P220:P231)</f>
        <v>0</v>
      </c>
      <c r="Q219" s="220"/>
      <c r="R219" s="221">
        <f>SUM(R220:R231)</f>
        <v>0.0032499999999999999</v>
      </c>
      <c r="S219" s="220"/>
      <c r="T219" s="222">
        <f>SUM(T220:T231)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23" t="s">
        <v>83</v>
      </c>
      <c r="AT219" s="224" t="s">
        <v>75</v>
      </c>
      <c r="AU219" s="224" t="s">
        <v>85</v>
      </c>
      <c r="AY219" s="223" t="s">
        <v>168</v>
      </c>
      <c r="BK219" s="225">
        <f>SUM(BK220:BK231)</f>
        <v>0</v>
      </c>
    </row>
    <row r="220" s="2" customFormat="1" ht="21.75" customHeight="1">
      <c r="A220" s="39"/>
      <c r="B220" s="40"/>
      <c r="C220" s="228" t="s">
        <v>718</v>
      </c>
      <c r="D220" s="228" t="s">
        <v>170</v>
      </c>
      <c r="E220" s="229" t="s">
        <v>3027</v>
      </c>
      <c r="F220" s="230" t="s">
        <v>3028</v>
      </c>
      <c r="G220" s="231" t="s">
        <v>695</v>
      </c>
      <c r="H220" s="232">
        <v>4</v>
      </c>
      <c r="I220" s="233"/>
      <c r="J220" s="234">
        <f>ROUND(I220*H220,2)</f>
        <v>0</v>
      </c>
      <c r="K220" s="230" t="s">
        <v>173</v>
      </c>
      <c r="L220" s="45"/>
      <c r="M220" s="235" t="s">
        <v>1</v>
      </c>
      <c r="N220" s="236" t="s">
        <v>41</v>
      </c>
      <c r="O220" s="92"/>
      <c r="P220" s="237">
        <f>O220*H220</f>
        <v>0</v>
      </c>
      <c r="Q220" s="237">
        <v>0.00021000000000000001</v>
      </c>
      <c r="R220" s="237">
        <f>Q220*H220</f>
        <v>0.00084000000000000003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298</v>
      </c>
      <c r="AT220" s="239" t="s">
        <v>170</v>
      </c>
      <c r="AU220" s="239" t="s">
        <v>116</v>
      </c>
      <c r="AY220" s="18" t="s">
        <v>168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298</v>
      </c>
      <c r="BM220" s="239" t="s">
        <v>3029</v>
      </c>
    </row>
    <row r="221" s="2" customFormat="1">
      <c r="A221" s="39"/>
      <c r="B221" s="40"/>
      <c r="C221" s="41"/>
      <c r="D221" s="241" t="s">
        <v>176</v>
      </c>
      <c r="E221" s="41"/>
      <c r="F221" s="242" t="s">
        <v>3030</v>
      </c>
      <c r="G221" s="41"/>
      <c r="H221" s="41"/>
      <c r="I221" s="243"/>
      <c r="J221" s="41"/>
      <c r="K221" s="41"/>
      <c r="L221" s="45"/>
      <c r="M221" s="244"/>
      <c r="N221" s="245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176</v>
      </c>
      <c r="AU221" s="18" t="s">
        <v>116</v>
      </c>
    </row>
    <row r="222" s="2" customFormat="1" ht="24.15" customHeight="1">
      <c r="A222" s="39"/>
      <c r="B222" s="40"/>
      <c r="C222" s="228" t="s">
        <v>730</v>
      </c>
      <c r="D222" s="228" t="s">
        <v>170</v>
      </c>
      <c r="E222" s="229" t="s">
        <v>3031</v>
      </c>
      <c r="F222" s="230" t="s">
        <v>3032</v>
      </c>
      <c r="G222" s="231" t="s">
        <v>695</v>
      </c>
      <c r="H222" s="232">
        <v>1</v>
      </c>
      <c r="I222" s="233"/>
      <c r="J222" s="234">
        <f>ROUND(I222*H222,2)</f>
        <v>0</v>
      </c>
      <c r="K222" s="230" t="s">
        <v>173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0.00019000000000000001</v>
      </c>
      <c r="R222" s="237">
        <f>Q222*H222</f>
        <v>0.00019000000000000001</v>
      </c>
      <c r="S222" s="237">
        <v>0</v>
      </c>
      <c r="T222" s="23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298</v>
      </c>
      <c r="AT222" s="239" t="s">
        <v>170</v>
      </c>
      <c r="AU222" s="239" t="s">
        <v>116</v>
      </c>
      <c r="AY222" s="18" t="s">
        <v>168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298</v>
      </c>
      <c r="BM222" s="239" t="s">
        <v>3033</v>
      </c>
    </row>
    <row r="223" s="2" customFormat="1">
      <c r="A223" s="39"/>
      <c r="B223" s="40"/>
      <c r="C223" s="41"/>
      <c r="D223" s="241" t="s">
        <v>176</v>
      </c>
      <c r="E223" s="41"/>
      <c r="F223" s="242" t="s">
        <v>3034</v>
      </c>
      <c r="G223" s="41"/>
      <c r="H223" s="41"/>
      <c r="I223" s="243"/>
      <c r="J223" s="41"/>
      <c r="K223" s="41"/>
      <c r="L223" s="45"/>
      <c r="M223" s="244"/>
      <c r="N223" s="245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176</v>
      </c>
      <c r="AU223" s="18" t="s">
        <v>116</v>
      </c>
    </row>
    <row r="224" s="2" customFormat="1" ht="24.15" customHeight="1">
      <c r="A224" s="39"/>
      <c r="B224" s="40"/>
      <c r="C224" s="228" t="s">
        <v>736</v>
      </c>
      <c r="D224" s="228" t="s">
        <v>170</v>
      </c>
      <c r="E224" s="229" t="s">
        <v>3005</v>
      </c>
      <c r="F224" s="230" t="s">
        <v>3006</v>
      </c>
      <c r="G224" s="231" t="s">
        <v>695</v>
      </c>
      <c r="H224" s="232">
        <v>2</v>
      </c>
      <c r="I224" s="233"/>
      <c r="J224" s="234">
        <f>ROUND(I224*H224,2)</f>
        <v>0</v>
      </c>
      <c r="K224" s="230" t="s">
        <v>173</v>
      </c>
      <c r="L224" s="45"/>
      <c r="M224" s="235" t="s">
        <v>1</v>
      </c>
      <c r="N224" s="236" t="s">
        <v>41</v>
      </c>
      <c r="O224" s="92"/>
      <c r="P224" s="237">
        <f>O224*H224</f>
        <v>0</v>
      </c>
      <c r="Q224" s="237">
        <v>0.00051999999999999995</v>
      </c>
      <c r="R224" s="237">
        <f>Q224*H224</f>
        <v>0.0010399999999999999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298</v>
      </c>
      <c r="AT224" s="239" t="s">
        <v>170</v>
      </c>
      <c r="AU224" s="239" t="s">
        <v>116</v>
      </c>
      <c r="AY224" s="18" t="s">
        <v>168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298</v>
      </c>
      <c r="BM224" s="239" t="s">
        <v>3035</v>
      </c>
    </row>
    <row r="225" s="2" customFormat="1">
      <c r="A225" s="39"/>
      <c r="B225" s="40"/>
      <c r="C225" s="41"/>
      <c r="D225" s="241" t="s">
        <v>176</v>
      </c>
      <c r="E225" s="41"/>
      <c r="F225" s="242" t="s">
        <v>3008</v>
      </c>
      <c r="G225" s="41"/>
      <c r="H225" s="41"/>
      <c r="I225" s="243"/>
      <c r="J225" s="41"/>
      <c r="K225" s="41"/>
      <c r="L225" s="45"/>
      <c r="M225" s="244"/>
      <c r="N225" s="245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176</v>
      </c>
      <c r="AU225" s="18" t="s">
        <v>116</v>
      </c>
    </row>
    <row r="226" s="2" customFormat="1" ht="16.5" customHeight="1">
      <c r="A226" s="39"/>
      <c r="B226" s="40"/>
      <c r="C226" s="228" t="s">
        <v>741</v>
      </c>
      <c r="D226" s="228" t="s">
        <v>170</v>
      </c>
      <c r="E226" s="229" t="s">
        <v>3036</v>
      </c>
      <c r="F226" s="230" t="s">
        <v>3037</v>
      </c>
      <c r="G226" s="231" t="s">
        <v>695</v>
      </c>
      <c r="H226" s="232">
        <v>1</v>
      </c>
      <c r="I226" s="233"/>
      <c r="J226" s="234">
        <f>ROUND(I226*H226,2)</f>
        <v>0</v>
      </c>
      <c r="K226" s="230" t="s">
        <v>1</v>
      </c>
      <c r="L226" s="45"/>
      <c r="M226" s="235" t="s">
        <v>1</v>
      </c>
      <c r="N226" s="236" t="s">
        <v>41</v>
      </c>
      <c r="O226" s="92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298</v>
      </c>
      <c r="AT226" s="239" t="s">
        <v>170</v>
      </c>
      <c r="AU226" s="239" t="s">
        <v>116</v>
      </c>
      <c r="AY226" s="18" t="s">
        <v>168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298</v>
      </c>
      <c r="BM226" s="239" t="s">
        <v>3038</v>
      </c>
    </row>
    <row r="227" s="2" customFormat="1">
      <c r="A227" s="39"/>
      <c r="B227" s="40"/>
      <c r="C227" s="41"/>
      <c r="D227" s="241" t="s">
        <v>176</v>
      </c>
      <c r="E227" s="41"/>
      <c r="F227" s="242" t="s">
        <v>3037</v>
      </c>
      <c r="G227" s="41"/>
      <c r="H227" s="41"/>
      <c r="I227" s="243"/>
      <c r="J227" s="41"/>
      <c r="K227" s="41"/>
      <c r="L227" s="45"/>
      <c r="M227" s="244"/>
      <c r="N227" s="245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176</v>
      </c>
      <c r="AU227" s="18" t="s">
        <v>116</v>
      </c>
    </row>
    <row r="228" s="2" customFormat="1" ht="16.5" customHeight="1">
      <c r="A228" s="39"/>
      <c r="B228" s="40"/>
      <c r="C228" s="228" t="s">
        <v>746</v>
      </c>
      <c r="D228" s="228" t="s">
        <v>170</v>
      </c>
      <c r="E228" s="229" t="s">
        <v>3039</v>
      </c>
      <c r="F228" s="230" t="s">
        <v>3040</v>
      </c>
      <c r="G228" s="231" t="s">
        <v>3041</v>
      </c>
      <c r="H228" s="232">
        <v>4</v>
      </c>
      <c r="I228" s="233"/>
      <c r="J228" s="234">
        <f>ROUND(I228*H228,2)</f>
        <v>0</v>
      </c>
      <c r="K228" s="230" t="s">
        <v>1</v>
      </c>
      <c r="L228" s="45"/>
      <c r="M228" s="235" t="s">
        <v>1</v>
      </c>
      <c r="N228" s="236" t="s">
        <v>41</v>
      </c>
      <c r="O228" s="92"/>
      <c r="P228" s="237">
        <f>O228*H228</f>
        <v>0</v>
      </c>
      <c r="Q228" s="237">
        <v>0</v>
      </c>
      <c r="R228" s="237">
        <f>Q228*H228</f>
        <v>0</v>
      </c>
      <c r="S228" s="237">
        <v>0</v>
      </c>
      <c r="T228" s="23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298</v>
      </c>
      <c r="AT228" s="239" t="s">
        <v>170</v>
      </c>
      <c r="AU228" s="239" t="s">
        <v>116</v>
      </c>
      <c r="AY228" s="18" t="s">
        <v>168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298</v>
      </c>
      <c r="BM228" s="239" t="s">
        <v>3042</v>
      </c>
    </row>
    <row r="229" s="2" customFormat="1">
      <c r="A229" s="39"/>
      <c r="B229" s="40"/>
      <c r="C229" s="41"/>
      <c r="D229" s="241" t="s">
        <v>176</v>
      </c>
      <c r="E229" s="41"/>
      <c r="F229" s="242" t="s">
        <v>3040</v>
      </c>
      <c r="G229" s="41"/>
      <c r="H229" s="41"/>
      <c r="I229" s="243"/>
      <c r="J229" s="41"/>
      <c r="K229" s="41"/>
      <c r="L229" s="45"/>
      <c r="M229" s="244"/>
      <c r="N229" s="245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176</v>
      </c>
      <c r="AU229" s="18" t="s">
        <v>116</v>
      </c>
    </row>
    <row r="230" s="2" customFormat="1" ht="33" customHeight="1">
      <c r="A230" s="39"/>
      <c r="B230" s="40"/>
      <c r="C230" s="228" t="s">
        <v>756</v>
      </c>
      <c r="D230" s="228" t="s">
        <v>170</v>
      </c>
      <c r="E230" s="229" t="s">
        <v>3043</v>
      </c>
      <c r="F230" s="230" t="s">
        <v>3044</v>
      </c>
      <c r="G230" s="231" t="s">
        <v>695</v>
      </c>
      <c r="H230" s="232">
        <v>1</v>
      </c>
      <c r="I230" s="233"/>
      <c r="J230" s="234">
        <f>ROUND(I230*H230,2)</f>
        <v>0</v>
      </c>
      <c r="K230" s="230" t="s">
        <v>1</v>
      </c>
      <c r="L230" s="45"/>
      <c r="M230" s="235" t="s">
        <v>1</v>
      </c>
      <c r="N230" s="236" t="s">
        <v>41</v>
      </c>
      <c r="O230" s="92"/>
      <c r="P230" s="237">
        <f>O230*H230</f>
        <v>0</v>
      </c>
      <c r="Q230" s="237">
        <v>0.0011800000000000001</v>
      </c>
      <c r="R230" s="237">
        <f>Q230*H230</f>
        <v>0.0011800000000000001</v>
      </c>
      <c r="S230" s="237">
        <v>0</v>
      </c>
      <c r="T230" s="23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9" t="s">
        <v>298</v>
      </c>
      <c r="AT230" s="239" t="s">
        <v>170</v>
      </c>
      <c r="AU230" s="239" t="s">
        <v>116</v>
      </c>
      <c r="AY230" s="18" t="s">
        <v>168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8" t="s">
        <v>83</v>
      </c>
      <c r="BK230" s="240">
        <f>ROUND(I230*H230,2)</f>
        <v>0</v>
      </c>
      <c r="BL230" s="18" t="s">
        <v>298</v>
      </c>
      <c r="BM230" s="239" t="s">
        <v>3045</v>
      </c>
    </row>
    <row r="231" s="2" customFormat="1">
      <c r="A231" s="39"/>
      <c r="B231" s="40"/>
      <c r="C231" s="41"/>
      <c r="D231" s="241" t="s">
        <v>176</v>
      </c>
      <c r="E231" s="41"/>
      <c r="F231" s="242" t="s">
        <v>3046</v>
      </c>
      <c r="G231" s="41"/>
      <c r="H231" s="41"/>
      <c r="I231" s="243"/>
      <c r="J231" s="41"/>
      <c r="K231" s="41"/>
      <c r="L231" s="45"/>
      <c r="M231" s="244"/>
      <c r="N231" s="245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176</v>
      </c>
      <c r="AU231" s="18" t="s">
        <v>116</v>
      </c>
    </row>
    <row r="232" s="12" customFormat="1" ht="22.8" customHeight="1">
      <c r="A232" s="12"/>
      <c r="B232" s="212"/>
      <c r="C232" s="213"/>
      <c r="D232" s="214" t="s">
        <v>75</v>
      </c>
      <c r="E232" s="226" t="s">
        <v>3047</v>
      </c>
      <c r="F232" s="226" t="s">
        <v>3048</v>
      </c>
      <c r="G232" s="213"/>
      <c r="H232" s="213"/>
      <c r="I232" s="216"/>
      <c r="J232" s="227">
        <f>BK232</f>
        <v>0</v>
      </c>
      <c r="K232" s="213"/>
      <c r="L232" s="218"/>
      <c r="M232" s="219"/>
      <c r="N232" s="220"/>
      <c r="O232" s="220"/>
      <c r="P232" s="221">
        <f>SUM(P233:P248)</f>
        <v>0</v>
      </c>
      <c r="Q232" s="220"/>
      <c r="R232" s="221">
        <f>SUM(R233:R248)</f>
        <v>0</v>
      </c>
      <c r="S232" s="220"/>
      <c r="T232" s="222">
        <f>SUM(T233:T248)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23" t="s">
        <v>85</v>
      </c>
      <c r="AT232" s="224" t="s">
        <v>75</v>
      </c>
      <c r="AU232" s="224" t="s">
        <v>83</v>
      </c>
      <c r="AY232" s="223" t="s">
        <v>168</v>
      </c>
      <c r="BK232" s="225">
        <f>SUM(BK233:BK248)</f>
        <v>0</v>
      </c>
    </row>
    <row r="233" s="2" customFormat="1" ht="16.5" customHeight="1">
      <c r="A233" s="39"/>
      <c r="B233" s="40"/>
      <c r="C233" s="228" t="s">
        <v>541</v>
      </c>
      <c r="D233" s="228" t="s">
        <v>170</v>
      </c>
      <c r="E233" s="229" t="s">
        <v>3049</v>
      </c>
      <c r="F233" s="230" t="s">
        <v>3050</v>
      </c>
      <c r="G233" s="231" t="s">
        <v>2969</v>
      </c>
      <c r="H233" s="232">
        <v>1</v>
      </c>
      <c r="I233" s="233"/>
      <c r="J233" s="234">
        <f>ROUND(I233*H233,2)</f>
        <v>0</v>
      </c>
      <c r="K233" s="230" t="s">
        <v>173</v>
      </c>
      <c r="L233" s="45"/>
      <c r="M233" s="235" t="s">
        <v>1</v>
      </c>
      <c r="N233" s="236" t="s">
        <v>41</v>
      </c>
      <c r="O233" s="92"/>
      <c r="P233" s="237">
        <f>O233*H233</f>
        <v>0</v>
      </c>
      <c r="Q233" s="237">
        <v>0</v>
      </c>
      <c r="R233" s="237">
        <f>Q233*H233</f>
        <v>0</v>
      </c>
      <c r="S233" s="237">
        <v>0</v>
      </c>
      <c r="T233" s="238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9" t="s">
        <v>298</v>
      </c>
      <c r="AT233" s="239" t="s">
        <v>170</v>
      </c>
      <c r="AU233" s="239" t="s">
        <v>85</v>
      </c>
      <c r="AY233" s="18" t="s">
        <v>168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8" t="s">
        <v>83</v>
      </c>
      <c r="BK233" s="240">
        <f>ROUND(I233*H233,2)</f>
        <v>0</v>
      </c>
      <c r="BL233" s="18" t="s">
        <v>298</v>
      </c>
      <c r="BM233" s="239" t="s">
        <v>3051</v>
      </c>
    </row>
    <row r="234" s="2" customFormat="1">
      <c r="A234" s="39"/>
      <c r="B234" s="40"/>
      <c r="C234" s="41"/>
      <c r="D234" s="241" t="s">
        <v>176</v>
      </c>
      <c r="E234" s="41"/>
      <c r="F234" s="242" t="s">
        <v>3050</v>
      </c>
      <c r="G234" s="41"/>
      <c r="H234" s="41"/>
      <c r="I234" s="243"/>
      <c r="J234" s="41"/>
      <c r="K234" s="41"/>
      <c r="L234" s="45"/>
      <c r="M234" s="244"/>
      <c r="N234" s="245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176</v>
      </c>
      <c r="AU234" s="18" t="s">
        <v>85</v>
      </c>
    </row>
    <row r="235" s="2" customFormat="1" ht="37.8" customHeight="1">
      <c r="A235" s="39"/>
      <c r="B235" s="40"/>
      <c r="C235" s="228" t="s">
        <v>547</v>
      </c>
      <c r="D235" s="228" t="s">
        <v>170</v>
      </c>
      <c r="E235" s="229" t="s">
        <v>3052</v>
      </c>
      <c r="F235" s="230" t="s">
        <v>3053</v>
      </c>
      <c r="G235" s="231" t="s">
        <v>1728</v>
      </c>
      <c r="H235" s="303"/>
      <c r="I235" s="233"/>
      <c r="J235" s="234">
        <f>ROUND(I235*H235,2)</f>
        <v>0</v>
      </c>
      <c r="K235" s="230" t="s">
        <v>1</v>
      </c>
      <c r="L235" s="45"/>
      <c r="M235" s="235" t="s">
        <v>1</v>
      </c>
      <c r="N235" s="236" t="s">
        <v>41</v>
      </c>
      <c r="O235" s="92"/>
      <c r="P235" s="237">
        <f>O235*H235</f>
        <v>0</v>
      </c>
      <c r="Q235" s="237">
        <v>0</v>
      </c>
      <c r="R235" s="237">
        <f>Q235*H235</f>
        <v>0</v>
      </c>
      <c r="S235" s="237">
        <v>0</v>
      </c>
      <c r="T235" s="238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9" t="s">
        <v>298</v>
      </c>
      <c r="AT235" s="239" t="s">
        <v>170</v>
      </c>
      <c r="AU235" s="239" t="s">
        <v>85</v>
      </c>
      <c r="AY235" s="18" t="s">
        <v>168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8" t="s">
        <v>83</v>
      </c>
      <c r="BK235" s="240">
        <f>ROUND(I235*H235,2)</f>
        <v>0</v>
      </c>
      <c r="BL235" s="18" t="s">
        <v>298</v>
      </c>
      <c r="BM235" s="239" t="s">
        <v>3054</v>
      </c>
    </row>
    <row r="236" s="2" customFormat="1">
      <c r="A236" s="39"/>
      <c r="B236" s="40"/>
      <c r="C236" s="41"/>
      <c r="D236" s="241" t="s">
        <v>176</v>
      </c>
      <c r="E236" s="41"/>
      <c r="F236" s="242" t="s">
        <v>3053</v>
      </c>
      <c r="G236" s="41"/>
      <c r="H236" s="41"/>
      <c r="I236" s="243"/>
      <c r="J236" s="41"/>
      <c r="K236" s="41"/>
      <c r="L236" s="45"/>
      <c r="M236" s="244"/>
      <c r="N236" s="245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176</v>
      </c>
      <c r="AU236" s="18" t="s">
        <v>85</v>
      </c>
    </row>
    <row r="237" s="2" customFormat="1" ht="16.5" customHeight="1">
      <c r="A237" s="39"/>
      <c r="B237" s="40"/>
      <c r="C237" s="228" t="s">
        <v>553</v>
      </c>
      <c r="D237" s="228" t="s">
        <v>170</v>
      </c>
      <c r="E237" s="229" t="s">
        <v>3055</v>
      </c>
      <c r="F237" s="230" t="s">
        <v>3056</v>
      </c>
      <c r="G237" s="231" t="s">
        <v>1728</v>
      </c>
      <c r="H237" s="303"/>
      <c r="I237" s="233"/>
      <c r="J237" s="234">
        <f>ROUND(I237*H237,2)</f>
        <v>0</v>
      </c>
      <c r="K237" s="230" t="s">
        <v>1</v>
      </c>
      <c r="L237" s="45"/>
      <c r="M237" s="235" t="s">
        <v>1</v>
      </c>
      <c r="N237" s="236" t="s">
        <v>41</v>
      </c>
      <c r="O237" s="92"/>
      <c r="P237" s="237">
        <f>O237*H237</f>
        <v>0</v>
      </c>
      <c r="Q237" s="237">
        <v>0</v>
      </c>
      <c r="R237" s="237">
        <f>Q237*H237</f>
        <v>0</v>
      </c>
      <c r="S237" s="237">
        <v>0</v>
      </c>
      <c r="T237" s="23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9" t="s">
        <v>298</v>
      </c>
      <c r="AT237" s="239" t="s">
        <v>170</v>
      </c>
      <c r="AU237" s="239" t="s">
        <v>85</v>
      </c>
      <c r="AY237" s="18" t="s">
        <v>168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8" t="s">
        <v>83</v>
      </c>
      <c r="BK237" s="240">
        <f>ROUND(I237*H237,2)</f>
        <v>0</v>
      </c>
      <c r="BL237" s="18" t="s">
        <v>298</v>
      </c>
      <c r="BM237" s="239" t="s">
        <v>3057</v>
      </c>
    </row>
    <row r="238" s="2" customFormat="1">
      <c r="A238" s="39"/>
      <c r="B238" s="40"/>
      <c r="C238" s="41"/>
      <c r="D238" s="241" t="s">
        <v>176</v>
      </c>
      <c r="E238" s="41"/>
      <c r="F238" s="242" t="s">
        <v>3056</v>
      </c>
      <c r="G238" s="41"/>
      <c r="H238" s="41"/>
      <c r="I238" s="243"/>
      <c r="J238" s="41"/>
      <c r="K238" s="41"/>
      <c r="L238" s="45"/>
      <c r="M238" s="244"/>
      <c r="N238" s="245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176</v>
      </c>
      <c r="AU238" s="18" t="s">
        <v>85</v>
      </c>
    </row>
    <row r="239" s="2" customFormat="1" ht="21.75" customHeight="1">
      <c r="A239" s="39"/>
      <c r="B239" s="40"/>
      <c r="C239" s="228" t="s">
        <v>560</v>
      </c>
      <c r="D239" s="228" t="s">
        <v>170</v>
      </c>
      <c r="E239" s="229" t="s">
        <v>3058</v>
      </c>
      <c r="F239" s="230" t="s">
        <v>3059</v>
      </c>
      <c r="G239" s="231" t="s">
        <v>3060</v>
      </c>
      <c r="H239" s="232">
        <v>24</v>
      </c>
      <c r="I239" s="233"/>
      <c r="J239" s="234">
        <f>ROUND(I239*H239,2)</f>
        <v>0</v>
      </c>
      <c r="K239" s="230" t="s">
        <v>1</v>
      </c>
      <c r="L239" s="45"/>
      <c r="M239" s="235" t="s">
        <v>1</v>
      </c>
      <c r="N239" s="236" t="s">
        <v>41</v>
      </c>
      <c r="O239" s="92"/>
      <c r="P239" s="237">
        <f>O239*H239</f>
        <v>0</v>
      </c>
      <c r="Q239" s="237">
        <v>0</v>
      </c>
      <c r="R239" s="237">
        <f>Q239*H239</f>
        <v>0</v>
      </c>
      <c r="S239" s="237">
        <v>0</v>
      </c>
      <c r="T239" s="238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9" t="s">
        <v>298</v>
      </c>
      <c r="AT239" s="239" t="s">
        <v>170</v>
      </c>
      <c r="AU239" s="239" t="s">
        <v>85</v>
      </c>
      <c r="AY239" s="18" t="s">
        <v>168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8" t="s">
        <v>83</v>
      </c>
      <c r="BK239" s="240">
        <f>ROUND(I239*H239,2)</f>
        <v>0</v>
      </c>
      <c r="BL239" s="18" t="s">
        <v>298</v>
      </c>
      <c r="BM239" s="239" t="s">
        <v>3061</v>
      </c>
    </row>
    <row r="240" s="2" customFormat="1">
      <c r="A240" s="39"/>
      <c r="B240" s="40"/>
      <c r="C240" s="41"/>
      <c r="D240" s="241" t="s">
        <v>176</v>
      </c>
      <c r="E240" s="41"/>
      <c r="F240" s="242" t="s">
        <v>3059</v>
      </c>
      <c r="G240" s="41"/>
      <c r="H240" s="41"/>
      <c r="I240" s="243"/>
      <c r="J240" s="41"/>
      <c r="K240" s="41"/>
      <c r="L240" s="45"/>
      <c r="M240" s="244"/>
      <c r="N240" s="245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176</v>
      </c>
      <c r="AU240" s="18" t="s">
        <v>85</v>
      </c>
    </row>
    <row r="241" s="2" customFormat="1" ht="21.75" customHeight="1">
      <c r="A241" s="39"/>
      <c r="B241" s="40"/>
      <c r="C241" s="228" t="s">
        <v>568</v>
      </c>
      <c r="D241" s="228" t="s">
        <v>170</v>
      </c>
      <c r="E241" s="229" t="s">
        <v>3062</v>
      </c>
      <c r="F241" s="230" t="s">
        <v>3063</v>
      </c>
      <c r="G241" s="231" t="s">
        <v>3064</v>
      </c>
      <c r="H241" s="232">
        <v>1</v>
      </c>
      <c r="I241" s="233"/>
      <c r="J241" s="234">
        <f>ROUND(I241*H241,2)</f>
        <v>0</v>
      </c>
      <c r="K241" s="230" t="s">
        <v>1</v>
      </c>
      <c r="L241" s="45"/>
      <c r="M241" s="235" t="s">
        <v>1</v>
      </c>
      <c r="N241" s="236" t="s">
        <v>41</v>
      </c>
      <c r="O241" s="92"/>
      <c r="P241" s="237">
        <f>O241*H241</f>
        <v>0</v>
      </c>
      <c r="Q241" s="237">
        <v>0</v>
      </c>
      <c r="R241" s="237">
        <f>Q241*H241</f>
        <v>0</v>
      </c>
      <c r="S241" s="237">
        <v>0</v>
      </c>
      <c r="T241" s="23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9" t="s">
        <v>298</v>
      </c>
      <c r="AT241" s="239" t="s">
        <v>170</v>
      </c>
      <c r="AU241" s="239" t="s">
        <v>85</v>
      </c>
      <c r="AY241" s="18" t="s">
        <v>168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8" t="s">
        <v>83</v>
      </c>
      <c r="BK241" s="240">
        <f>ROUND(I241*H241,2)</f>
        <v>0</v>
      </c>
      <c r="BL241" s="18" t="s">
        <v>298</v>
      </c>
      <c r="BM241" s="239" t="s">
        <v>3065</v>
      </c>
    </row>
    <row r="242" s="2" customFormat="1">
      <c r="A242" s="39"/>
      <c r="B242" s="40"/>
      <c r="C242" s="41"/>
      <c r="D242" s="241" t="s">
        <v>176</v>
      </c>
      <c r="E242" s="41"/>
      <c r="F242" s="242" t="s">
        <v>3063</v>
      </c>
      <c r="G242" s="41"/>
      <c r="H242" s="41"/>
      <c r="I242" s="243"/>
      <c r="J242" s="41"/>
      <c r="K242" s="41"/>
      <c r="L242" s="45"/>
      <c r="M242" s="244"/>
      <c r="N242" s="245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176</v>
      </c>
      <c r="AU242" s="18" t="s">
        <v>85</v>
      </c>
    </row>
    <row r="243" s="2" customFormat="1" ht="16.5" customHeight="1">
      <c r="A243" s="39"/>
      <c r="B243" s="40"/>
      <c r="C243" s="228" t="s">
        <v>583</v>
      </c>
      <c r="D243" s="228" t="s">
        <v>170</v>
      </c>
      <c r="E243" s="229" t="s">
        <v>3066</v>
      </c>
      <c r="F243" s="230" t="s">
        <v>3067</v>
      </c>
      <c r="G243" s="231" t="s">
        <v>3064</v>
      </c>
      <c r="H243" s="232">
        <v>1</v>
      </c>
      <c r="I243" s="233"/>
      <c r="J243" s="234">
        <f>ROUND(I243*H243,2)</f>
        <v>0</v>
      </c>
      <c r="K243" s="230" t="s">
        <v>1</v>
      </c>
      <c r="L243" s="45"/>
      <c r="M243" s="235" t="s">
        <v>1</v>
      </c>
      <c r="N243" s="236" t="s">
        <v>41</v>
      </c>
      <c r="O243" s="92"/>
      <c r="P243" s="237">
        <f>O243*H243</f>
        <v>0</v>
      </c>
      <c r="Q243" s="237">
        <v>0</v>
      </c>
      <c r="R243" s="237">
        <f>Q243*H243</f>
        <v>0</v>
      </c>
      <c r="S243" s="237">
        <v>0</v>
      </c>
      <c r="T243" s="23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9" t="s">
        <v>298</v>
      </c>
      <c r="AT243" s="239" t="s">
        <v>170</v>
      </c>
      <c r="AU243" s="239" t="s">
        <v>85</v>
      </c>
      <c r="AY243" s="18" t="s">
        <v>168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8" t="s">
        <v>83</v>
      </c>
      <c r="BK243" s="240">
        <f>ROUND(I243*H243,2)</f>
        <v>0</v>
      </c>
      <c r="BL243" s="18" t="s">
        <v>298</v>
      </c>
      <c r="BM243" s="239" t="s">
        <v>3068</v>
      </c>
    </row>
    <row r="244" s="2" customFormat="1">
      <c r="A244" s="39"/>
      <c r="B244" s="40"/>
      <c r="C244" s="41"/>
      <c r="D244" s="241" t="s">
        <v>176</v>
      </c>
      <c r="E244" s="41"/>
      <c r="F244" s="242" t="s">
        <v>3067</v>
      </c>
      <c r="G244" s="41"/>
      <c r="H244" s="41"/>
      <c r="I244" s="243"/>
      <c r="J244" s="41"/>
      <c r="K244" s="41"/>
      <c r="L244" s="45"/>
      <c r="M244" s="244"/>
      <c r="N244" s="245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176</v>
      </c>
      <c r="AU244" s="18" t="s">
        <v>85</v>
      </c>
    </row>
    <row r="245" s="2" customFormat="1" ht="16.5" customHeight="1">
      <c r="A245" s="39"/>
      <c r="B245" s="40"/>
      <c r="C245" s="228" t="s">
        <v>621</v>
      </c>
      <c r="D245" s="228" t="s">
        <v>170</v>
      </c>
      <c r="E245" s="229" t="s">
        <v>3069</v>
      </c>
      <c r="F245" s="230" t="s">
        <v>3070</v>
      </c>
      <c r="G245" s="231" t="s">
        <v>2969</v>
      </c>
      <c r="H245" s="232">
        <v>2</v>
      </c>
      <c r="I245" s="233"/>
      <c r="J245" s="234">
        <f>ROUND(I245*H245,2)</f>
        <v>0</v>
      </c>
      <c r="K245" s="230" t="s">
        <v>1</v>
      </c>
      <c r="L245" s="45"/>
      <c r="M245" s="235" t="s">
        <v>1</v>
      </c>
      <c r="N245" s="236" t="s">
        <v>41</v>
      </c>
      <c r="O245" s="92"/>
      <c r="P245" s="237">
        <f>O245*H245</f>
        <v>0</v>
      </c>
      <c r="Q245" s="237">
        <v>0</v>
      </c>
      <c r="R245" s="237">
        <f>Q245*H245</f>
        <v>0</v>
      </c>
      <c r="S245" s="237">
        <v>0</v>
      </c>
      <c r="T245" s="238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9" t="s">
        <v>298</v>
      </c>
      <c r="AT245" s="239" t="s">
        <v>170</v>
      </c>
      <c r="AU245" s="239" t="s">
        <v>85</v>
      </c>
      <c r="AY245" s="18" t="s">
        <v>168</v>
      </c>
      <c r="BE245" s="240">
        <f>IF(N245="základní",J245,0)</f>
        <v>0</v>
      </c>
      <c r="BF245" s="240">
        <f>IF(N245="snížená",J245,0)</f>
        <v>0</v>
      </c>
      <c r="BG245" s="240">
        <f>IF(N245="zákl. přenesená",J245,0)</f>
        <v>0</v>
      </c>
      <c r="BH245" s="240">
        <f>IF(N245="sníž. přenesená",J245,0)</f>
        <v>0</v>
      </c>
      <c r="BI245" s="240">
        <f>IF(N245="nulová",J245,0)</f>
        <v>0</v>
      </c>
      <c r="BJ245" s="18" t="s">
        <v>83</v>
      </c>
      <c r="BK245" s="240">
        <f>ROUND(I245*H245,2)</f>
        <v>0</v>
      </c>
      <c r="BL245" s="18" t="s">
        <v>298</v>
      </c>
      <c r="BM245" s="239" t="s">
        <v>3071</v>
      </c>
    </row>
    <row r="246" s="2" customFormat="1">
      <c r="A246" s="39"/>
      <c r="B246" s="40"/>
      <c r="C246" s="41"/>
      <c r="D246" s="241" t="s">
        <v>176</v>
      </c>
      <c r="E246" s="41"/>
      <c r="F246" s="242" t="s">
        <v>3072</v>
      </c>
      <c r="G246" s="41"/>
      <c r="H246" s="41"/>
      <c r="I246" s="243"/>
      <c r="J246" s="41"/>
      <c r="K246" s="41"/>
      <c r="L246" s="45"/>
      <c r="M246" s="244"/>
      <c r="N246" s="245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176</v>
      </c>
      <c r="AU246" s="18" t="s">
        <v>85</v>
      </c>
    </row>
    <row r="247" s="2" customFormat="1" ht="16.5" customHeight="1">
      <c r="A247" s="39"/>
      <c r="B247" s="40"/>
      <c r="C247" s="228" t="s">
        <v>631</v>
      </c>
      <c r="D247" s="228" t="s">
        <v>170</v>
      </c>
      <c r="E247" s="229" t="s">
        <v>3073</v>
      </c>
      <c r="F247" s="230" t="s">
        <v>3072</v>
      </c>
      <c r="G247" s="231" t="s">
        <v>2984</v>
      </c>
      <c r="H247" s="232">
        <v>2</v>
      </c>
      <c r="I247" s="233"/>
      <c r="J247" s="234">
        <f>ROUND(I247*H247,2)</f>
        <v>0</v>
      </c>
      <c r="K247" s="230" t="s">
        <v>1</v>
      </c>
      <c r="L247" s="45"/>
      <c r="M247" s="235" t="s">
        <v>1</v>
      </c>
      <c r="N247" s="236" t="s">
        <v>41</v>
      </c>
      <c r="O247" s="92"/>
      <c r="P247" s="237">
        <f>O247*H247</f>
        <v>0</v>
      </c>
      <c r="Q247" s="237">
        <v>0</v>
      </c>
      <c r="R247" s="237">
        <f>Q247*H247</f>
        <v>0</v>
      </c>
      <c r="S247" s="237">
        <v>0</v>
      </c>
      <c r="T247" s="238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9" t="s">
        <v>298</v>
      </c>
      <c r="AT247" s="239" t="s">
        <v>170</v>
      </c>
      <c r="AU247" s="239" t="s">
        <v>85</v>
      </c>
      <c r="AY247" s="18" t="s">
        <v>168</v>
      </c>
      <c r="BE247" s="240">
        <f>IF(N247="základní",J247,0)</f>
        <v>0</v>
      </c>
      <c r="BF247" s="240">
        <f>IF(N247="snížená",J247,0)</f>
        <v>0</v>
      </c>
      <c r="BG247" s="240">
        <f>IF(N247="zákl. přenesená",J247,0)</f>
        <v>0</v>
      </c>
      <c r="BH247" s="240">
        <f>IF(N247="sníž. přenesená",J247,0)</f>
        <v>0</v>
      </c>
      <c r="BI247" s="240">
        <f>IF(N247="nulová",J247,0)</f>
        <v>0</v>
      </c>
      <c r="BJ247" s="18" t="s">
        <v>83</v>
      </c>
      <c r="BK247" s="240">
        <f>ROUND(I247*H247,2)</f>
        <v>0</v>
      </c>
      <c r="BL247" s="18" t="s">
        <v>298</v>
      </c>
      <c r="BM247" s="239" t="s">
        <v>3074</v>
      </c>
    </row>
    <row r="248" s="2" customFormat="1">
      <c r="A248" s="39"/>
      <c r="B248" s="40"/>
      <c r="C248" s="41"/>
      <c r="D248" s="241" t="s">
        <v>176</v>
      </c>
      <c r="E248" s="41"/>
      <c r="F248" s="242" t="s">
        <v>3075</v>
      </c>
      <c r="G248" s="41"/>
      <c r="H248" s="41"/>
      <c r="I248" s="243"/>
      <c r="J248" s="41"/>
      <c r="K248" s="41"/>
      <c r="L248" s="45"/>
      <c r="M248" s="304"/>
      <c r="N248" s="305"/>
      <c r="O248" s="306"/>
      <c r="P248" s="306"/>
      <c r="Q248" s="306"/>
      <c r="R248" s="306"/>
      <c r="S248" s="306"/>
      <c r="T248" s="307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176</v>
      </c>
      <c r="AU248" s="18" t="s">
        <v>85</v>
      </c>
    </row>
    <row r="249" s="2" customFormat="1" ht="6.96" customHeight="1">
      <c r="A249" s="39"/>
      <c r="B249" s="67"/>
      <c r="C249" s="68"/>
      <c r="D249" s="68"/>
      <c r="E249" s="68"/>
      <c r="F249" s="68"/>
      <c r="G249" s="68"/>
      <c r="H249" s="68"/>
      <c r="I249" s="68"/>
      <c r="J249" s="68"/>
      <c r="K249" s="68"/>
      <c r="L249" s="45"/>
      <c r="M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</row>
  </sheetData>
  <sheetProtection sheet="1" autoFilter="0" formatColumns="0" formatRows="0" objects="1" scenarios="1" spinCount="100000" saltValue="MzKjcj27/ichXJdQ5rSqmj/yfAIMkHBmi5D+zsuVKEg0VCEdGY7sJDyiDXfo5Nsl/iLFpW0ZP6kCN36uaprzdw==" hashValue="VXYSgERlW8DpCfCBvLDUZdNtuyK0rUVKLXYRoPwbogSvz2sfvajUmWRkPdbjVG/LKT3o6eLT/UOqGR2zNlm7Kw==" algorithmName="SHA-512" password="CC35"/>
  <autoFilter ref="C125:K248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120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2755, ul. Západní ve Varnsdorfu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127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3076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13. 3. 2025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2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36</v>
      </c>
      <c r="E30" s="39"/>
      <c r="F30" s="39"/>
      <c r="G30" s="39"/>
      <c r="H30" s="39"/>
      <c r="I30" s="39"/>
      <c r="J30" s="16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38</v>
      </c>
      <c r="G32" s="39"/>
      <c r="H32" s="39"/>
      <c r="I32" s="163" t="s">
        <v>37</v>
      </c>
      <c r="J32" s="16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40</v>
      </c>
      <c r="E33" s="152" t="s">
        <v>41</v>
      </c>
      <c r="F33" s="165">
        <f>ROUND((SUM(BE125:BE390)),  2)</f>
        <v>0</v>
      </c>
      <c r="G33" s="39"/>
      <c r="H33" s="39"/>
      <c r="I33" s="166">
        <v>0.20999999999999999</v>
      </c>
      <c r="J33" s="165">
        <f>ROUND(((SUM(BE125:BE390))*I33),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42</v>
      </c>
      <c r="F34" s="165">
        <f>ROUND((SUM(BF125:BF390)),  2)</f>
        <v>0</v>
      </c>
      <c r="G34" s="39"/>
      <c r="H34" s="39"/>
      <c r="I34" s="166">
        <v>0.12</v>
      </c>
      <c r="J34" s="165">
        <f>ROUND(((SUM(BF125:BF390))*I34),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43</v>
      </c>
      <c r="F35" s="165">
        <f>ROUND((SUM(BG125:BG390)),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44</v>
      </c>
      <c r="F36" s="165">
        <f>ROUND((SUM(BH125:BH390)),  2)</f>
        <v>0</v>
      </c>
      <c r="G36" s="39"/>
      <c r="H36" s="39"/>
      <c r="I36" s="166">
        <v>0.12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45</v>
      </c>
      <c r="F37" s="165">
        <f>ROUND((SUM(BI125:BI390)),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2755, ul. Západní ve Varnsdorfu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D.1.4.C - Vzduchotechnika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ul. Západní 2755, Varnsdorf, 470 47</v>
      </c>
      <c r="G89" s="41"/>
      <c r="H89" s="41"/>
      <c r="I89" s="33" t="s">
        <v>22</v>
      </c>
      <c r="J89" s="80" t="str">
        <f>IF(J12="","",J12)</f>
        <v>13. 3. 2025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Varnsdorf</v>
      </c>
      <c r="G91" s="41"/>
      <c r="H91" s="41"/>
      <c r="I91" s="33" t="s">
        <v>30</v>
      </c>
      <c r="J91" s="37" t="str">
        <f>E21</f>
        <v>DIGITRONIC CZ s. r. 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132</v>
      </c>
      <c r="D94" s="187"/>
      <c r="E94" s="187"/>
      <c r="F94" s="187"/>
      <c r="G94" s="187"/>
      <c r="H94" s="187"/>
      <c r="I94" s="187"/>
      <c r="J94" s="188" t="s">
        <v>133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134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0"/>
      <c r="C97" s="191"/>
      <c r="D97" s="192" t="s">
        <v>3077</v>
      </c>
      <c r="E97" s="193"/>
      <c r="F97" s="193"/>
      <c r="G97" s="193"/>
      <c r="H97" s="193"/>
      <c r="I97" s="193"/>
      <c r="J97" s="194">
        <f>J126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3078</v>
      </c>
      <c r="E98" s="198"/>
      <c r="F98" s="198"/>
      <c r="G98" s="198"/>
      <c r="H98" s="198"/>
      <c r="I98" s="198"/>
      <c r="J98" s="199">
        <f>J127</f>
        <v>0</v>
      </c>
      <c r="K98" s="134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34"/>
      <c r="D99" s="197" t="s">
        <v>3079</v>
      </c>
      <c r="E99" s="198"/>
      <c r="F99" s="198"/>
      <c r="G99" s="198"/>
      <c r="H99" s="198"/>
      <c r="I99" s="198"/>
      <c r="J99" s="199">
        <f>J193</f>
        <v>0</v>
      </c>
      <c r="K99" s="134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34"/>
      <c r="D100" s="197" t="s">
        <v>3080</v>
      </c>
      <c r="E100" s="198"/>
      <c r="F100" s="198"/>
      <c r="G100" s="198"/>
      <c r="H100" s="198"/>
      <c r="I100" s="198"/>
      <c r="J100" s="199">
        <f>J237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3081</v>
      </c>
      <c r="E101" s="198"/>
      <c r="F101" s="198"/>
      <c r="G101" s="198"/>
      <c r="H101" s="198"/>
      <c r="I101" s="198"/>
      <c r="J101" s="199">
        <f>J284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3082</v>
      </c>
      <c r="E102" s="198"/>
      <c r="F102" s="198"/>
      <c r="G102" s="198"/>
      <c r="H102" s="198"/>
      <c r="I102" s="198"/>
      <c r="J102" s="199">
        <f>J306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6"/>
      <c r="C103" s="134"/>
      <c r="D103" s="197" t="s">
        <v>3083</v>
      </c>
      <c r="E103" s="198"/>
      <c r="F103" s="198"/>
      <c r="G103" s="198"/>
      <c r="H103" s="198"/>
      <c r="I103" s="198"/>
      <c r="J103" s="199">
        <f>J329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3084</v>
      </c>
      <c r="E104" s="198"/>
      <c r="F104" s="198"/>
      <c r="G104" s="198"/>
      <c r="H104" s="198"/>
      <c r="I104" s="198"/>
      <c r="J104" s="199">
        <f>J352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0"/>
      <c r="C105" s="191"/>
      <c r="D105" s="192" t="s">
        <v>3085</v>
      </c>
      <c r="E105" s="193"/>
      <c r="F105" s="193"/>
      <c r="G105" s="193"/>
      <c r="H105" s="193"/>
      <c r="I105" s="193"/>
      <c r="J105" s="194">
        <f>J382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153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85" t="str">
        <f>E7</f>
        <v>Stavební úpravy objektu č.p. 2755, ul. Západní ve Varnsdorfu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127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D.1.4.C - Vzduchotechnika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>ul. Západní 2755, Varnsdorf, 470 47</v>
      </c>
      <c r="G119" s="41"/>
      <c r="H119" s="41"/>
      <c r="I119" s="33" t="s">
        <v>22</v>
      </c>
      <c r="J119" s="80" t="str">
        <f>IF(J12="","",J12)</f>
        <v>13. 3. 2025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25.65" customHeight="1">
      <c r="A121" s="39"/>
      <c r="B121" s="40"/>
      <c r="C121" s="33" t="s">
        <v>24</v>
      </c>
      <c r="D121" s="41"/>
      <c r="E121" s="41"/>
      <c r="F121" s="28" t="str">
        <f>E15</f>
        <v>Město Varnsdorf</v>
      </c>
      <c r="G121" s="41"/>
      <c r="H121" s="41"/>
      <c r="I121" s="33" t="s">
        <v>30</v>
      </c>
      <c r="J121" s="37" t="str">
        <f>E21</f>
        <v>DIGITRONIC CZ s. r. o.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33</v>
      </c>
      <c r="J122" s="37" t="str">
        <f>E24</f>
        <v xml:space="preserve"> 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201"/>
      <c r="B124" s="202"/>
      <c r="C124" s="203" t="s">
        <v>154</v>
      </c>
      <c r="D124" s="204" t="s">
        <v>61</v>
      </c>
      <c r="E124" s="204" t="s">
        <v>57</v>
      </c>
      <c r="F124" s="204" t="s">
        <v>58</v>
      </c>
      <c r="G124" s="204" t="s">
        <v>155</v>
      </c>
      <c r="H124" s="204" t="s">
        <v>156</v>
      </c>
      <c r="I124" s="204" t="s">
        <v>157</v>
      </c>
      <c r="J124" s="204" t="s">
        <v>133</v>
      </c>
      <c r="K124" s="205" t="s">
        <v>158</v>
      </c>
      <c r="L124" s="206"/>
      <c r="M124" s="101" t="s">
        <v>1</v>
      </c>
      <c r="N124" s="102" t="s">
        <v>40</v>
      </c>
      <c r="O124" s="102" t="s">
        <v>159</v>
      </c>
      <c r="P124" s="102" t="s">
        <v>160</v>
      </c>
      <c r="Q124" s="102" t="s">
        <v>161</v>
      </c>
      <c r="R124" s="102" t="s">
        <v>162</v>
      </c>
      <c r="S124" s="102" t="s">
        <v>163</v>
      </c>
      <c r="T124" s="103" t="s">
        <v>164</v>
      </c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</row>
    <row r="125" s="2" customFormat="1" ht="22.8" customHeight="1">
      <c r="A125" s="39"/>
      <c r="B125" s="40"/>
      <c r="C125" s="108" t="s">
        <v>165</v>
      </c>
      <c r="D125" s="41"/>
      <c r="E125" s="41"/>
      <c r="F125" s="41"/>
      <c r="G125" s="41"/>
      <c r="H125" s="41"/>
      <c r="I125" s="41"/>
      <c r="J125" s="207">
        <f>BK125</f>
        <v>0</v>
      </c>
      <c r="K125" s="41"/>
      <c r="L125" s="45"/>
      <c r="M125" s="104"/>
      <c r="N125" s="208"/>
      <c r="O125" s="105"/>
      <c r="P125" s="209">
        <f>P126+P382</f>
        <v>0</v>
      </c>
      <c r="Q125" s="105"/>
      <c r="R125" s="209">
        <f>R126+R382</f>
        <v>1.46830539</v>
      </c>
      <c r="S125" s="105"/>
      <c r="T125" s="210">
        <f>T126+T382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135</v>
      </c>
      <c r="BK125" s="211">
        <f>BK126+BK382</f>
        <v>0</v>
      </c>
    </row>
    <row r="126" s="12" customFormat="1" ht="25.92" customHeight="1">
      <c r="A126" s="12"/>
      <c r="B126" s="212"/>
      <c r="C126" s="213"/>
      <c r="D126" s="214" t="s">
        <v>75</v>
      </c>
      <c r="E126" s="215" t="s">
        <v>3086</v>
      </c>
      <c r="F126" s="215" t="s">
        <v>98</v>
      </c>
      <c r="G126" s="213"/>
      <c r="H126" s="213"/>
      <c r="I126" s="216"/>
      <c r="J126" s="217">
        <f>BK126</f>
        <v>0</v>
      </c>
      <c r="K126" s="213"/>
      <c r="L126" s="218"/>
      <c r="M126" s="219"/>
      <c r="N126" s="220"/>
      <c r="O126" s="220"/>
      <c r="P126" s="221">
        <f>P127+P193+P237+P284+P306+P352</f>
        <v>0</v>
      </c>
      <c r="Q126" s="220"/>
      <c r="R126" s="221">
        <f>R127+R193+R237+R284+R306+R352</f>
        <v>1.46830539</v>
      </c>
      <c r="S126" s="220"/>
      <c r="T126" s="222">
        <f>T127+T193+T237+T284+T306+T352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3" t="s">
        <v>85</v>
      </c>
      <c r="AT126" s="224" t="s">
        <v>75</v>
      </c>
      <c r="AU126" s="224" t="s">
        <v>76</v>
      </c>
      <c r="AY126" s="223" t="s">
        <v>168</v>
      </c>
      <c r="BK126" s="225">
        <f>BK127+BK193+BK237+BK284+BK306+BK352</f>
        <v>0</v>
      </c>
    </row>
    <row r="127" s="12" customFormat="1" ht="22.8" customHeight="1">
      <c r="A127" s="12"/>
      <c r="B127" s="212"/>
      <c r="C127" s="213"/>
      <c r="D127" s="214" t="s">
        <v>75</v>
      </c>
      <c r="E127" s="226" t="s">
        <v>3087</v>
      </c>
      <c r="F127" s="226" t="s">
        <v>3088</v>
      </c>
      <c r="G127" s="213"/>
      <c r="H127" s="213"/>
      <c r="I127" s="216"/>
      <c r="J127" s="227">
        <f>BK127</f>
        <v>0</v>
      </c>
      <c r="K127" s="213"/>
      <c r="L127" s="218"/>
      <c r="M127" s="219"/>
      <c r="N127" s="220"/>
      <c r="O127" s="220"/>
      <c r="P127" s="221">
        <f>SUM(P128:P192)</f>
        <v>0</v>
      </c>
      <c r="Q127" s="220"/>
      <c r="R127" s="221">
        <f>SUM(R128:R192)</f>
        <v>0.81051911999999993</v>
      </c>
      <c r="S127" s="220"/>
      <c r="T127" s="222">
        <f>SUM(T128:T192)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3" t="s">
        <v>85</v>
      </c>
      <c r="AT127" s="224" t="s">
        <v>75</v>
      </c>
      <c r="AU127" s="224" t="s">
        <v>83</v>
      </c>
      <c r="AY127" s="223" t="s">
        <v>168</v>
      </c>
      <c r="BK127" s="225">
        <f>SUM(BK128:BK192)</f>
        <v>0</v>
      </c>
    </row>
    <row r="128" s="2" customFormat="1" ht="33" customHeight="1">
      <c r="A128" s="39"/>
      <c r="B128" s="40"/>
      <c r="C128" s="228" t="s">
        <v>83</v>
      </c>
      <c r="D128" s="228" t="s">
        <v>170</v>
      </c>
      <c r="E128" s="229" t="s">
        <v>3089</v>
      </c>
      <c r="F128" s="230" t="s">
        <v>3090</v>
      </c>
      <c r="G128" s="231" t="s">
        <v>1</v>
      </c>
      <c r="H128" s="232">
        <v>1</v>
      </c>
      <c r="I128" s="233"/>
      <c r="J128" s="234">
        <f>ROUND(I128*H128,2)</f>
        <v>0</v>
      </c>
      <c r="K128" s="230" t="s">
        <v>1</v>
      </c>
      <c r="L128" s="45"/>
      <c r="M128" s="235" t="s">
        <v>1</v>
      </c>
      <c r="N128" s="236" t="s">
        <v>41</v>
      </c>
      <c r="O128" s="92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9" t="s">
        <v>298</v>
      </c>
      <c r="AT128" s="239" t="s">
        <v>170</v>
      </c>
      <c r="AU128" s="239" t="s">
        <v>85</v>
      </c>
      <c r="AY128" s="18" t="s">
        <v>168</v>
      </c>
      <c r="BE128" s="240">
        <f>IF(N128="základní",J128,0)</f>
        <v>0</v>
      </c>
      <c r="BF128" s="240">
        <f>IF(N128="snížená",J128,0)</f>
        <v>0</v>
      </c>
      <c r="BG128" s="240">
        <f>IF(N128="zákl. přenesená",J128,0)</f>
        <v>0</v>
      </c>
      <c r="BH128" s="240">
        <f>IF(N128="sníž. přenesená",J128,0)</f>
        <v>0</v>
      </c>
      <c r="BI128" s="240">
        <f>IF(N128="nulová",J128,0)</f>
        <v>0</v>
      </c>
      <c r="BJ128" s="18" t="s">
        <v>83</v>
      </c>
      <c r="BK128" s="240">
        <f>ROUND(I128*H128,2)</f>
        <v>0</v>
      </c>
      <c r="BL128" s="18" t="s">
        <v>298</v>
      </c>
      <c r="BM128" s="239" t="s">
        <v>3091</v>
      </c>
    </row>
    <row r="129" s="2" customFormat="1">
      <c r="A129" s="39"/>
      <c r="B129" s="40"/>
      <c r="C129" s="41"/>
      <c r="D129" s="241" t="s">
        <v>176</v>
      </c>
      <c r="E129" s="41"/>
      <c r="F129" s="242" t="s">
        <v>3092</v>
      </c>
      <c r="G129" s="41"/>
      <c r="H129" s="41"/>
      <c r="I129" s="243"/>
      <c r="J129" s="41"/>
      <c r="K129" s="41"/>
      <c r="L129" s="45"/>
      <c r="M129" s="244"/>
      <c r="N129" s="245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176</v>
      </c>
      <c r="AU129" s="18" t="s">
        <v>85</v>
      </c>
    </row>
    <row r="130" s="2" customFormat="1" ht="24.15" customHeight="1">
      <c r="A130" s="39"/>
      <c r="B130" s="40"/>
      <c r="C130" s="278" t="s">
        <v>174</v>
      </c>
      <c r="D130" s="278" t="s">
        <v>242</v>
      </c>
      <c r="E130" s="279" t="s">
        <v>3093</v>
      </c>
      <c r="F130" s="280" t="s">
        <v>3094</v>
      </c>
      <c r="G130" s="281" t="s">
        <v>1</v>
      </c>
      <c r="H130" s="282">
        <v>4</v>
      </c>
      <c r="I130" s="283"/>
      <c r="J130" s="284">
        <f>ROUND(I130*H130,2)</f>
        <v>0</v>
      </c>
      <c r="K130" s="280" t="s">
        <v>1</v>
      </c>
      <c r="L130" s="285"/>
      <c r="M130" s="286" t="s">
        <v>1</v>
      </c>
      <c r="N130" s="287" t="s">
        <v>41</v>
      </c>
      <c r="O130" s="92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9" t="s">
        <v>443</v>
      </c>
      <c r="AT130" s="239" t="s">
        <v>242</v>
      </c>
      <c r="AU130" s="239" t="s">
        <v>85</v>
      </c>
      <c r="AY130" s="18" t="s">
        <v>168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8" t="s">
        <v>83</v>
      </c>
      <c r="BK130" s="240">
        <f>ROUND(I130*H130,2)</f>
        <v>0</v>
      </c>
      <c r="BL130" s="18" t="s">
        <v>298</v>
      </c>
      <c r="BM130" s="239" t="s">
        <v>3095</v>
      </c>
    </row>
    <row r="131" s="2" customFormat="1">
      <c r="A131" s="39"/>
      <c r="B131" s="40"/>
      <c r="C131" s="41"/>
      <c r="D131" s="241" t="s">
        <v>176</v>
      </c>
      <c r="E131" s="41"/>
      <c r="F131" s="242" t="s">
        <v>3094</v>
      </c>
      <c r="G131" s="41"/>
      <c r="H131" s="41"/>
      <c r="I131" s="243"/>
      <c r="J131" s="41"/>
      <c r="K131" s="41"/>
      <c r="L131" s="45"/>
      <c r="M131" s="244"/>
      <c r="N131" s="245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176</v>
      </c>
      <c r="AU131" s="18" t="s">
        <v>85</v>
      </c>
    </row>
    <row r="132" s="2" customFormat="1" ht="21.75" customHeight="1">
      <c r="A132" s="39"/>
      <c r="B132" s="40"/>
      <c r="C132" s="228" t="s">
        <v>217</v>
      </c>
      <c r="D132" s="228" t="s">
        <v>170</v>
      </c>
      <c r="E132" s="229" t="s">
        <v>3096</v>
      </c>
      <c r="F132" s="230" t="s">
        <v>3097</v>
      </c>
      <c r="G132" s="231" t="s">
        <v>695</v>
      </c>
      <c r="H132" s="232">
        <v>4</v>
      </c>
      <c r="I132" s="233"/>
      <c r="J132" s="234">
        <f>ROUND(I132*H132,2)</f>
        <v>0</v>
      </c>
      <c r="K132" s="230" t="s">
        <v>173</v>
      </c>
      <c r="L132" s="45"/>
      <c r="M132" s="235" t="s">
        <v>1</v>
      </c>
      <c r="N132" s="236" t="s">
        <v>41</v>
      </c>
      <c r="O132" s="92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9" t="s">
        <v>298</v>
      </c>
      <c r="AT132" s="239" t="s">
        <v>170</v>
      </c>
      <c r="AU132" s="239" t="s">
        <v>85</v>
      </c>
      <c r="AY132" s="18" t="s">
        <v>168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8" t="s">
        <v>83</v>
      </c>
      <c r="BK132" s="240">
        <f>ROUND(I132*H132,2)</f>
        <v>0</v>
      </c>
      <c r="BL132" s="18" t="s">
        <v>298</v>
      </c>
      <c r="BM132" s="239" t="s">
        <v>3098</v>
      </c>
    </row>
    <row r="133" s="2" customFormat="1">
      <c r="A133" s="39"/>
      <c r="B133" s="40"/>
      <c r="C133" s="41"/>
      <c r="D133" s="241" t="s">
        <v>176</v>
      </c>
      <c r="E133" s="41"/>
      <c r="F133" s="242" t="s">
        <v>3099</v>
      </c>
      <c r="G133" s="41"/>
      <c r="H133" s="41"/>
      <c r="I133" s="243"/>
      <c r="J133" s="41"/>
      <c r="K133" s="41"/>
      <c r="L133" s="45"/>
      <c r="M133" s="244"/>
      <c r="N133" s="245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176</v>
      </c>
      <c r="AU133" s="18" t="s">
        <v>85</v>
      </c>
    </row>
    <row r="134" s="2" customFormat="1" ht="16.5" customHeight="1">
      <c r="A134" s="39"/>
      <c r="B134" s="40"/>
      <c r="C134" s="278" t="s">
        <v>1869</v>
      </c>
      <c r="D134" s="278" t="s">
        <v>242</v>
      </c>
      <c r="E134" s="279" t="s">
        <v>3100</v>
      </c>
      <c r="F134" s="280" t="s">
        <v>3101</v>
      </c>
      <c r="G134" s="281" t="s">
        <v>695</v>
      </c>
      <c r="H134" s="282">
        <v>4</v>
      </c>
      <c r="I134" s="283"/>
      <c r="J134" s="284">
        <f>ROUND(I134*H134,2)</f>
        <v>0</v>
      </c>
      <c r="K134" s="280" t="s">
        <v>1</v>
      </c>
      <c r="L134" s="285"/>
      <c r="M134" s="286" t="s">
        <v>1</v>
      </c>
      <c r="N134" s="287" t="s">
        <v>41</v>
      </c>
      <c r="O134" s="92"/>
      <c r="P134" s="237">
        <f>O134*H134</f>
        <v>0</v>
      </c>
      <c r="Q134" s="237">
        <v>0.00040000000000000002</v>
      </c>
      <c r="R134" s="237">
        <f>Q134*H134</f>
        <v>0.0016000000000000001</v>
      </c>
      <c r="S134" s="237">
        <v>0</v>
      </c>
      <c r="T134" s="23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443</v>
      </c>
      <c r="AT134" s="239" t="s">
        <v>242</v>
      </c>
      <c r="AU134" s="239" t="s">
        <v>85</v>
      </c>
      <c r="AY134" s="18" t="s">
        <v>168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298</v>
      </c>
      <c r="BM134" s="239" t="s">
        <v>3102</v>
      </c>
    </row>
    <row r="135" s="2" customFormat="1">
      <c r="A135" s="39"/>
      <c r="B135" s="40"/>
      <c r="C135" s="41"/>
      <c r="D135" s="241" t="s">
        <v>176</v>
      </c>
      <c r="E135" s="41"/>
      <c r="F135" s="242" t="s">
        <v>3101</v>
      </c>
      <c r="G135" s="41"/>
      <c r="H135" s="41"/>
      <c r="I135" s="243"/>
      <c r="J135" s="41"/>
      <c r="K135" s="41"/>
      <c r="L135" s="45"/>
      <c r="M135" s="244"/>
      <c r="N135" s="245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176</v>
      </c>
      <c r="AU135" s="18" t="s">
        <v>85</v>
      </c>
    </row>
    <row r="136" s="2" customFormat="1" ht="16.5" customHeight="1">
      <c r="A136" s="39"/>
      <c r="B136" s="40"/>
      <c r="C136" s="228" t="s">
        <v>461</v>
      </c>
      <c r="D136" s="228" t="s">
        <v>170</v>
      </c>
      <c r="E136" s="229" t="s">
        <v>3103</v>
      </c>
      <c r="F136" s="230" t="s">
        <v>3104</v>
      </c>
      <c r="G136" s="231" t="s">
        <v>695</v>
      </c>
      <c r="H136" s="232">
        <v>4</v>
      </c>
      <c r="I136" s="233"/>
      <c r="J136" s="234">
        <f>ROUND(I136*H136,2)</f>
        <v>0</v>
      </c>
      <c r="K136" s="230" t="s">
        <v>173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298</v>
      </c>
      <c r="AT136" s="239" t="s">
        <v>170</v>
      </c>
      <c r="AU136" s="239" t="s">
        <v>85</v>
      </c>
      <c r="AY136" s="18" t="s">
        <v>168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298</v>
      </c>
      <c r="BM136" s="239" t="s">
        <v>3105</v>
      </c>
    </row>
    <row r="137" s="2" customFormat="1">
      <c r="A137" s="39"/>
      <c r="B137" s="40"/>
      <c r="C137" s="41"/>
      <c r="D137" s="241" t="s">
        <v>176</v>
      </c>
      <c r="E137" s="41"/>
      <c r="F137" s="242" t="s">
        <v>3106</v>
      </c>
      <c r="G137" s="41"/>
      <c r="H137" s="41"/>
      <c r="I137" s="243"/>
      <c r="J137" s="41"/>
      <c r="K137" s="41"/>
      <c r="L137" s="45"/>
      <c r="M137" s="244"/>
      <c r="N137" s="245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176</v>
      </c>
      <c r="AU137" s="18" t="s">
        <v>85</v>
      </c>
    </row>
    <row r="138" s="2" customFormat="1" ht="16.5" customHeight="1">
      <c r="A138" s="39"/>
      <c r="B138" s="40"/>
      <c r="C138" s="278" t="s">
        <v>1882</v>
      </c>
      <c r="D138" s="278" t="s">
        <v>242</v>
      </c>
      <c r="E138" s="279" t="s">
        <v>3107</v>
      </c>
      <c r="F138" s="280" t="s">
        <v>3108</v>
      </c>
      <c r="G138" s="281" t="s">
        <v>695</v>
      </c>
      <c r="H138" s="282">
        <v>4</v>
      </c>
      <c r="I138" s="283"/>
      <c r="J138" s="284">
        <f>ROUND(I138*H138,2)</f>
        <v>0</v>
      </c>
      <c r="K138" s="280" t="s">
        <v>1</v>
      </c>
      <c r="L138" s="285"/>
      <c r="M138" s="286" t="s">
        <v>1</v>
      </c>
      <c r="N138" s="287" t="s">
        <v>41</v>
      </c>
      <c r="O138" s="92"/>
      <c r="P138" s="237">
        <f>O138*H138</f>
        <v>0</v>
      </c>
      <c r="Q138" s="237">
        <v>0.00050000000000000001</v>
      </c>
      <c r="R138" s="237">
        <f>Q138*H138</f>
        <v>0.002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443</v>
      </c>
      <c r="AT138" s="239" t="s">
        <v>242</v>
      </c>
      <c r="AU138" s="239" t="s">
        <v>85</v>
      </c>
      <c r="AY138" s="18" t="s">
        <v>168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298</v>
      </c>
      <c r="BM138" s="239" t="s">
        <v>3109</v>
      </c>
    </row>
    <row r="139" s="2" customFormat="1">
      <c r="A139" s="39"/>
      <c r="B139" s="40"/>
      <c r="C139" s="41"/>
      <c r="D139" s="241" t="s">
        <v>176</v>
      </c>
      <c r="E139" s="41"/>
      <c r="F139" s="242" t="s">
        <v>3110</v>
      </c>
      <c r="G139" s="41"/>
      <c r="H139" s="41"/>
      <c r="I139" s="243"/>
      <c r="J139" s="41"/>
      <c r="K139" s="41"/>
      <c r="L139" s="45"/>
      <c r="M139" s="244"/>
      <c r="N139" s="245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176</v>
      </c>
      <c r="AU139" s="18" t="s">
        <v>85</v>
      </c>
    </row>
    <row r="140" s="2" customFormat="1" ht="16.5" customHeight="1">
      <c r="A140" s="39"/>
      <c r="B140" s="40"/>
      <c r="C140" s="278" t="s">
        <v>1877</v>
      </c>
      <c r="D140" s="278" t="s">
        <v>242</v>
      </c>
      <c r="E140" s="279" t="s">
        <v>3111</v>
      </c>
      <c r="F140" s="280" t="s">
        <v>3112</v>
      </c>
      <c r="G140" s="281" t="s">
        <v>695</v>
      </c>
      <c r="H140" s="282">
        <v>8</v>
      </c>
      <c r="I140" s="283"/>
      <c r="J140" s="284">
        <f>ROUND(I140*H140,2)</f>
        <v>0</v>
      </c>
      <c r="K140" s="280" t="s">
        <v>1</v>
      </c>
      <c r="L140" s="285"/>
      <c r="M140" s="286" t="s">
        <v>1</v>
      </c>
      <c r="N140" s="287" t="s">
        <v>41</v>
      </c>
      <c r="O140" s="92"/>
      <c r="P140" s="237">
        <f>O140*H140</f>
        <v>0</v>
      </c>
      <c r="Q140" s="237">
        <v>0.00059999999999999995</v>
      </c>
      <c r="R140" s="237">
        <f>Q140*H140</f>
        <v>0.0047999999999999996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443</v>
      </c>
      <c r="AT140" s="239" t="s">
        <v>242</v>
      </c>
      <c r="AU140" s="239" t="s">
        <v>85</v>
      </c>
      <c r="AY140" s="18" t="s">
        <v>168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298</v>
      </c>
      <c r="BM140" s="239" t="s">
        <v>3113</v>
      </c>
    </row>
    <row r="141" s="2" customFormat="1">
      <c r="A141" s="39"/>
      <c r="B141" s="40"/>
      <c r="C141" s="41"/>
      <c r="D141" s="241" t="s">
        <v>176</v>
      </c>
      <c r="E141" s="41"/>
      <c r="F141" s="242" t="s">
        <v>3114</v>
      </c>
      <c r="G141" s="41"/>
      <c r="H141" s="41"/>
      <c r="I141" s="243"/>
      <c r="J141" s="41"/>
      <c r="K141" s="41"/>
      <c r="L141" s="45"/>
      <c r="M141" s="244"/>
      <c r="N141" s="245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176</v>
      </c>
      <c r="AU141" s="18" t="s">
        <v>85</v>
      </c>
    </row>
    <row r="142" s="2" customFormat="1" ht="16.5" customHeight="1">
      <c r="A142" s="39"/>
      <c r="B142" s="40"/>
      <c r="C142" s="228" t="s">
        <v>500</v>
      </c>
      <c r="D142" s="228" t="s">
        <v>170</v>
      </c>
      <c r="E142" s="229" t="s">
        <v>3115</v>
      </c>
      <c r="F142" s="230" t="s">
        <v>3116</v>
      </c>
      <c r="G142" s="231" t="s">
        <v>695</v>
      </c>
      <c r="H142" s="232">
        <v>12</v>
      </c>
      <c r="I142" s="233"/>
      <c r="J142" s="234">
        <f>ROUND(I142*H142,2)</f>
        <v>0</v>
      </c>
      <c r="K142" s="230" t="s">
        <v>173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298</v>
      </c>
      <c r="AT142" s="239" t="s">
        <v>170</v>
      </c>
      <c r="AU142" s="239" t="s">
        <v>85</v>
      </c>
      <c r="AY142" s="18" t="s">
        <v>168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298</v>
      </c>
      <c r="BM142" s="239" t="s">
        <v>3117</v>
      </c>
    </row>
    <row r="143" s="2" customFormat="1">
      <c r="A143" s="39"/>
      <c r="B143" s="40"/>
      <c r="C143" s="41"/>
      <c r="D143" s="241" t="s">
        <v>176</v>
      </c>
      <c r="E143" s="41"/>
      <c r="F143" s="242" t="s">
        <v>3118</v>
      </c>
      <c r="G143" s="41"/>
      <c r="H143" s="41"/>
      <c r="I143" s="243"/>
      <c r="J143" s="41"/>
      <c r="K143" s="41"/>
      <c r="L143" s="45"/>
      <c r="M143" s="244"/>
      <c r="N143" s="245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176</v>
      </c>
      <c r="AU143" s="18" t="s">
        <v>85</v>
      </c>
    </row>
    <row r="144" s="2" customFormat="1" ht="21.75" customHeight="1">
      <c r="A144" s="39"/>
      <c r="B144" s="40"/>
      <c r="C144" s="278" t="s">
        <v>466</v>
      </c>
      <c r="D144" s="278" t="s">
        <v>242</v>
      </c>
      <c r="E144" s="279" t="s">
        <v>3119</v>
      </c>
      <c r="F144" s="280" t="s">
        <v>3120</v>
      </c>
      <c r="G144" s="281" t="s">
        <v>695</v>
      </c>
      <c r="H144" s="282">
        <v>4</v>
      </c>
      <c r="I144" s="283"/>
      <c r="J144" s="284">
        <f>ROUND(I144*H144,2)</f>
        <v>0</v>
      </c>
      <c r="K144" s="280" t="s">
        <v>1</v>
      </c>
      <c r="L144" s="285"/>
      <c r="M144" s="286" t="s">
        <v>1</v>
      </c>
      <c r="N144" s="287" t="s">
        <v>41</v>
      </c>
      <c r="O144" s="92"/>
      <c r="P144" s="237">
        <f>O144*H144</f>
        <v>0</v>
      </c>
      <c r="Q144" s="237">
        <v>0.00069999999999999999</v>
      </c>
      <c r="R144" s="237">
        <f>Q144*H144</f>
        <v>0.0028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443</v>
      </c>
      <c r="AT144" s="239" t="s">
        <v>242</v>
      </c>
      <c r="AU144" s="239" t="s">
        <v>85</v>
      </c>
      <c r="AY144" s="18" t="s">
        <v>168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298</v>
      </c>
      <c r="BM144" s="239" t="s">
        <v>3121</v>
      </c>
    </row>
    <row r="145" s="2" customFormat="1">
      <c r="A145" s="39"/>
      <c r="B145" s="40"/>
      <c r="C145" s="41"/>
      <c r="D145" s="241" t="s">
        <v>176</v>
      </c>
      <c r="E145" s="41"/>
      <c r="F145" s="242" t="s">
        <v>3122</v>
      </c>
      <c r="G145" s="41"/>
      <c r="H145" s="41"/>
      <c r="I145" s="243"/>
      <c r="J145" s="41"/>
      <c r="K145" s="41"/>
      <c r="L145" s="45"/>
      <c r="M145" s="244"/>
      <c r="N145" s="245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176</v>
      </c>
      <c r="AU145" s="18" t="s">
        <v>85</v>
      </c>
    </row>
    <row r="146" s="2" customFormat="1" ht="21.75" customHeight="1">
      <c r="A146" s="39"/>
      <c r="B146" s="40"/>
      <c r="C146" s="228" t="s">
        <v>507</v>
      </c>
      <c r="D146" s="228" t="s">
        <v>170</v>
      </c>
      <c r="E146" s="229" t="s">
        <v>3123</v>
      </c>
      <c r="F146" s="230" t="s">
        <v>3124</v>
      </c>
      <c r="G146" s="231" t="s">
        <v>695</v>
      </c>
      <c r="H146" s="232">
        <v>4</v>
      </c>
      <c r="I146" s="233"/>
      <c r="J146" s="234">
        <f>ROUND(I146*H146,2)</f>
        <v>0</v>
      </c>
      <c r="K146" s="230" t="s">
        <v>173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298</v>
      </c>
      <c r="AT146" s="239" t="s">
        <v>170</v>
      </c>
      <c r="AU146" s="239" t="s">
        <v>85</v>
      </c>
      <c r="AY146" s="18" t="s">
        <v>168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298</v>
      </c>
      <c r="BM146" s="239" t="s">
        <v>3125</v>
      </c>
    </row>
    <row r="147" s="2" customFormat="1">
      <c r="A147" s="39"/>
      <c r="B147" s="40"/>
      <c r="C147" s="41"/>
      <c r="D147" s="241" t="s">
        <v>176</v>
      </c>
      <c r="E147" s="41"/>
      <c r="F147" s="242" t="s">
        <v>3126</v>
      </c>
      <c r="G147" s="41"/>
      <c r="H147" s="41"/>
      <c r="I147" s="243"/>
      <c r="J147" s="41"/>
      <c r="K147" s="41"/>
      <c r="L147" s="45"/>
      <c r="M147" s="244"/>
      <c r="N147" s="245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176</v>
      </c>
      <c r="AU147" s="18" t="s">
        <v>85</v>
      </c>
    </row>
    <row r="148" s="2" customFormat="1" ht="24.15" customHeight="1">
      <c r="A148" s="39"/>
      <c r="B148" s="40"/>
      <c r="C148" s="278" t="s">
        <v>568</v>
      </c>
      <c r="D148" s="278" t="s">
        <v>242</v>
      </c>
      <c r="E148" s="279" t="s">
        <v>3127</v>
      </c>
      <c r="F148" s="280" t="s">
        <v>3128</v>
      </c>
      <c r="G148" s="281" t="s">
        <v>695</v>
      </c>
      <c r="H148" s="282">
        <v>6</v>
      </c>
      <c r="I148" s="283"/>
      <c r="J148" s="284">
        <f>ROUND(I148*H148,2)</f>
        <v>0</v>
      </c>
      <c r="K148" s="280" t="s">
        <v>1</v>
      </c>
      <c r="L148" s="285"/>
      <c r="M148" s="286" t="s">
        <v>1</v>
      </c>
      <c r="N148" s="287" t="s">
        <v>41</v>
      </c>
      <c r="O148" s="92"/>
      <c r="P148" s="237">
        <f>O148*H148</f>
        <v>0</v>
      </c>
      <c r="Q148" s="237">
        <v>0.0020999999999999999</v>
      </c>
      <c r="R148" s="237">
        <f>Q148*H148</f>
        <v>0.0126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443</v>
      </c>
      <c r="AT148" s="239" t="s">
        <v>242</v>
      </c>
      <c r="AU148" s="239" t="s">
        <v>85</v>
      </c>
      <c r="AY148" s="18" t="s">
        <v>168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298</v>
      </c>
      <c r="BM148" s="239" t="s">
        <v>3129</v>
      </c>
    </row>
    <row r="149" s="2" customFormat="1">
      <c r="A149" s="39"/>
      <c r="B149" s="40"/>
      <c r="C149" s="41"/>
      <c r="D149" s="241" t="s">
        <v>176</v>
      </c>
      <c r="E149" s="41"/>
      <c r="F149" s="242" t="s">
        <v>3130</v>
      </c>
      <c r="G149" s="41"/>
      <c r="H149" s="41"/>
      <c r="I149" s="243"/>
      <c r="J149" s="41"/>
      <c r="K149" s="41"/>
      <c r="L149" s="45"/>
      <c r="M149" s="244"/>
      <c r="N149" s="245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176</v>
      </c>
      <c r="AU149" s="18" t="s">
        <v>85</v>
      </c>
    </row>
    <row r="150" s="2" customFormat="1" ht="16.5" customHeight="1">
      <c r="A150" s="39"/>
      <c r="B150" s="40"/>
      <c r="C150" s="228" t="s">
        <v>583</v>
      </c>
      <c r="D150" s="228" t="s">
        <v>170</v>
      </c>
      <c r="E150" s="229" t="s">
        <v>3131</v>
      </c>
      <c r="F150" s="230" t="s">
        <v>3132</v>
      </c>
      <c r="G150" s="231" t="s">
        <v>695</v>
      </c>
      <c r="H150" s="232">
        <v>6</v>
      </c>
      <c r="I150" s="233"/>
      <c r="J150" s="234">
        <f>ROUND(I150*H150,2)</f>
        <v>0</v>
      </c>
      <c r="K150" s="230" t="s">
        <v>173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298</v>
      </c>
      <c r="AT150" s="239" t="s">
        <v>170</v>
      </c>
      <c r="AU150" s="239" t="s">
        <v>85</v>
      </c>
      <c r="AY150" s="18" t="s">
        <v>168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298</v>
      </c>
      <c r="BM150" s="239" t="s">
        <v>3133</v>
      </c>
    </row>
    <row r="151" s="2" customFormat="1">
      <c r="A151" s="39"/>
      <c r="B151" s="40"/>
      <c r="C151" s="41"/>
      <c r="D151" s="241" t="s">
        <v>176</v>
      </c>
      <c r="E151" s="41"/>
      <c r="F151" s="242" t="s">
        <v>3134</v>
      </c>
      <c r="G151" s="41"/>
      <c r="H151" s="41"/>
      <c r="I151" s="243"/>
      <c r="J151" s="41"/>
      <c r="K151" s="41"/>
      <c r="L151" s="45"/>
      <c r="M151" s="244"/>
      <c r="N151" s="245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176</v>
      </c>
      <c r="AU151" s="18" t="s">
        <v>85</v>
      </c>
    </row>
    <row r="152" s="2" customFormat="1" ht="21.75" customHeight="1">
      <c r="A152" s="39"/>
      <c r="B152" s="40"/>
      <c r="C152" s="278" t="s">
        <v>1798</v>
      </c>
      <c r="D152" s="278" t="s">
        <v>242</v>
      </c>
      <c r="E152" s="279" t="s">
        <v>3135</v>
      </c>
      <c r="F152" s="280" t="s">
        <v>3136</v>
      </c>
      <c r="G152" s="281" t="s">
        <v>695</v>
      </c>
      <c r="H152" s="282">
        <v>4</v>
      </c>
      <c r="I152" s="283"/>
      <c r="J152" s="284">
        <f>ROUND(I152*H152,2)</f>
        <v>0</v>
      </c>
      <c r="K152" s="280" t="s">
        <v>1</v>
      </c>
      <c r="L152" s="285"/>
      <c r="M152" s="286" t="s">
        <v>1</v>
      </c>
      <c r="N152" s="287" t="s">
        <v>41</v>
      </c>
      <c r="O152" s="92"/>
      <c r="P152" s="237">
        <f>O152*H152</f>
        <v>0</v>
      </c>
      <c r="Q152" s="237">
        <v>0.00050000000000000001</v>
      </c>
      <c r="R152" s="237">
        <f>Q152*H152</f>
        <v>0.002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443</v>
      </c>
      <c r="AT152" s="239" t="s">
        <v>242</v>
      </c>
      <c r="AU152" s="239" t="s">
        <v>85</v>
      </c>
      <c r="AY152" s="18" t="s">
        <v>168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298</v>
      </c>
      <c r="BM152" s="239" t="s">
        <v>3137</v>
      </c>
    </row>
    <row r="153" s="2" customFormat="1">
      <c r="A153" s="39"/>
      <c r="B153" s="40"/>
      <c r="C153" s="41"/>
      <c r="D153" s="241" t="s">
        <v>176</v>
      </c>
      <c r="E153" s="41"/>
      <c r="F153" s="242" t="s">
        <v>3138</v>
      </c>
      <c r="G153" s="41"/>
      <c r="H153" s="41"/>
      <c r="I153" s="243"/>
      <c r="J153" s="41"/>
      <c r="K153" s="41"/>
      <c r="L153" s="45"/>
      <c r="M153" s="244"/>
      <c r="N153" s="245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176</v>
      </c>
      <c r="AU153" s="18" t="s">
        <v>85</v>
      </c>
    </row>
    <row r="154" s="2" customFormat="1" ht="16.5" customHeight="1">
      <c r="A154" s="39"/>
      <c r="B154" s="40"/>
      <c r="C154" s="228" t="s">
        <v>1802</v>
      </c>
      <c r="D154" s="228" t="s">
        <v>170</v>
      </c>
      <c r="E154" s="229" t="s">
        <v>3139</v>
      </c>
      <c r="F154" s="230" t="s">
        <v>3140</v>
      </c>
      <c r="G154" s="231" t="s">
        <v>695</v>
      </c>
      <c r="H154" s="232">
        <v>4</v>
      </c>
      <c r="I154" s="233"/>
      <c r="J154" s="234">
        <f>ROUND(I154*H154,2)</f>
        <v>0</v>
      </c>
      <c r="K154" s="230" t="s">
        <v>173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298</v>
      </c>
      <c r="AT154" s="239" t="s">
        <v>170</v>
      </c>
      <c r="AU154" s="239" t="s">
        <v>85</v>
      </c>
      <c r="AY154" s="18" t="s">
        <v>168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298</v>
      </c>
      <c r="BM154" s="239" t="s">
        <v>3141</v>
      </c>
    </row>
    <row r="155" s="2" customFormat="1">
      <c r="A155" s="39"/>
      <c r="B155" s="40"/>
      <c r="C155" s="41"/>
      <c r="D155" s="241" t="s">
        <v>176</v>
      </c>
      <c r="E155" s="41"/>
      <c r="F155" s="242" t="s">
        <v>3142</v>
      </c>
      <c r="G155" s="41"/>
      <c r="H155" s="41"/>
      <c r="I155" s="243"/>
      <c r="J155" s="41"/>
      <c r="K155" s="41"/>
      <c r="L155" s="45"/>
      <c r="M155" s="244"/>
      <c r="N155" s="245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176</v>
      </c>
      <c r="AU155" s="18" t="s">
        <v>85</v>
      </c>
    </row>
    <row r="156" s="2" customFormat="1" ht="24.15" customHeight="1">
      <c r="A156" s="39"/>
      <c r="B156" s="40"/>
      <c r="C156" s="228" t="s">
        <v>304</v>
      </c>
      <c r="D156" s="228" t="s">
        <v>170</v>
      </c>
      <c r="E156" s="229" t="s">
        <v>3143</v>
      </c>
      <c r="F156" s="230" t="s">
        <v>3144</v>
      </c>
      <c r="G156" s="231" t="s">
        <v>272</v>
      </c>
      <c r="H156" s="232">
        <v>30</v>
      </c>
      <c r="I156" s="233"/>
      <c r="J156" s="234">
        <f>ROUND(I156*H156,2)</f>
        <v>0</v>
      </c>
      <c r="K156" s="230" t="s">
        <v>173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0.0016800000000000001</v>
      </c>
      <c r="R156" s="237">
        <f>Q156*H156</f>
        <v>0.0504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298</v>
      </c>
      <c r="AT156" s="239" t="s">
        <v>170</v>
      </c>
      <c r="AU156" s="239" t="s">
        <v>85</v>
      </c>
      <c r="AY156" s="18" t="s">
        <v>168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298</v>
      </c>
      <c r="BM156" s="239" t="s">
        <v>3145</v>
      </c>
    </row>
    <row r="157" s="2" customFormat="1">
      <c r="A157" s="39"/>
      <c r="B157" s="40"/>
      <c r="C157" s="41"/>
      <c r="D157" s="241" t="s">
        <v>176</v>
      </c>
      <c r="E157" s="41"/>
      <c r="F157" s="242" t="s">
        <v>3146</v>
      </c>
      <c r="G157" s="41"/>
      <c r="H157" s="41"/>
      <c r="I157" s="243"/>
      <c r="J157" s="41"/>
      <c r="K157" s="41"/>
      <c r="L157" s="45"/>
      <c r="M157" s="244"/>
      <c r="N157" s="245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176</v>
      </c>
      <c r="AU157" s="18" t="s">
        <v>85</v>
      </c>
    </row>
    <row r="158" s="14" customFormat="1">
      <c r="A158" s="14"/>
      <c r="B158" s="256"/>
      <c r="C158" s="257"/>
      <c r="D158" s="241" t="s">
        <v>178</v>
      </c>
      <c r="E158" s="257"/>
      <c r="F158" s="259" t="s">
        <v>3147</v>
      </c>
      <c r="G158" s="257"/>
      <c r="H158" s="260">
        <v>30</v>
      </c>
      <c r="I158" s="261"/>
      <c r="J158" s="257"/>
      <c r="K158" s="257"/>
      <c r="L158" s="262"/>
      <c r="M158" s="263"/>
      <c r="N158" s="264"/>
      <c r="O158" s="264"/>
      <c r="P158" s="264"/>
      <c r="Q158" s="264"/>
      <c r="R158" s="264"/>
      <c r="S158" s="264"/>
      <c r="T158" s="26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6" t="s">
        <v>178</v>
      </c>
      <c r="AU158" s="266" t="s">
        <v>85</v>
      </c>
      <c r="AV158" s="14" t="s">
        <v>85</v>
      </c>
      <c r="AW158" s="14" t="s">
        <v>4</v>
      </c>
      <c r="AX158" s="14" t="s">
        <v>83</v>
      </c>
      <c r="AY158" s="266" t="s">
        <v>168</v>
      </c>
    </row>
    <row r="159" s="2" customFormat="1" ht="24.15" customHeight="1">
      <c r="A159" s="39"/>
      <c r="B159" s="40"/>
      <c r="C159" s="228" t="s">
        <v>309</v>
      </c>
      <c r="D159" s="228" t="s">
        <v>170</v>
      </c>
      <c r="E159" s="229" t="s">
        <v>3148</v>
      </c>
      <c r="F159" s="230" t="s">
        <v>3149</v>
      </c>
      <c r="G159" s="231" t="s">
        <v>272</v>
      </c>
      <c r="H159" s="232">
        <v>60</v>
      </c>
      <c r="I159" s="233"/>
      <c r="J159" s="234">
        <f>ROUND(I159*H159,2)</f>
        <v>0</v>
      </c>
      <c r="K159" s="230" t="s">
        <v>173</v>
      </c>
      <c r="L159" s="45"/>
      <c r="M159" s="235" t="s">
        <v>1</v>
      </c>
      <c r="N159" s="236" t="s">
        <v>41</v>
      </c>
      <c r="O159" s="92"/>
      <c r="P159" s="237">
        <f>O159*H159</f>
        <v>0</v>
      </c>
      <c r="Q159" s="237">
        <v>0.0034499999999999999</v>
      </c>
      <c r="R159" s="237">
        <f>Q159*H159</f>
        <v>0.20699999999999999</v>
      </c>
      <c r="S159" s="237">
        <v>0</v>
      </c>
      <c r="T159" s="23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9" t="s">
        <v>298</v>
      </c>
      <c r="AT159" s="239" t="s">
        <v>170</v>
      </c>
      <c r="AU159" s="239" t="s">
        <v>85</v>
      </c>
      <c r="AY159" s="18" t="s">
        <v>168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8" t="s">
        <v>83</v>
      </c>
      <c r="BK159" s="240">
        <f>ROUND(I159*H159,2)</f>
        <v>0</v>
      </c>
      <c r="BL159" s="18" t="s">
        <v>298</v>
      </c>
      <c r="BM159" s="239" t="s">
        <v>3150</v>
      </c>
    </row>
    <row r="160" s="2" customFormat="1">
      <c r="A160" s="39"/>
      <c r="B160" s="40"/>
      <c r="C160" s="41"/>
      <c r="D160" s="241" t="s">
        <v>176</v>
      </c>
      <c r="E160" s="41"/>
      <c r="F160" s="242" t="s">
        <v>3151</v>
      </c>
      <c r="G160" s="41"/>
      <c r="H160" s="41"/>
      <c r="I160" s="243"/>
      <c r="J160" s="41"/>
      <c r="K160" s="41"/>
      <c r="L160" s="45"/>
      <c r="M160" s="244"/>
      <c r="N160" s="245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176</v>
      </c>
      <c r="AU160" s="18" t="s">
        <v>85</v>
      </c>
    </row>
    <row r="161" s="14" customFormat="1">
      <c r="A161" s="14"/>
      <c r="B161" s="256"/>
      <c r="C161" s="257"/>
      <c r="D161" s="241" t="s">
        <v>178</v>
      </c>
      <c r="E161" s="257"/>
      <c r="F161" s="259" t="s">
        <v>3152</v>
      </c>
      <c r="G161" s="257"/>
      <c r="H161" s="260">
        <v>60</v>
      </c>
      <c r="I161" s="261"/>
      <c r="J161" s="257"/>
      <c r="K161" s="257"/>
      <c r="L161" s="262"/>
      <c r="M161" s="263"/>
      <c r="N161" s="264"/>
      <c r="O161" s="264"/>
      <c r="P161" s="264"/>
      <c r="Q161" s="264"/>
      <c r="R161" s="264"/>
      <c r="S161" s="264"/>
      <c r="T161" s="26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6" t="s">
        <v>178</v>
      </c>
      <c r="AU161" s="266" t="s">
        <v>85</v>
      </c>
      <c r="AV161" s="14" t="s">
        <v>85</v>
      </c>
      <c r="AW161" s="14" t="s">
        <v>4</v>
      </c>
      <c r="AX161" s="14" t="s">
        <v>83</v>
      </c>
      <c r="AY161" s="266" t="s">
        <v>168</v>
      </c>
    </row>
    <row r="162" s="2" customFormat="1" ht="24.15" customHeight="1">
      <c r="A162" s="39"/>
      <c r="B162" s="40"/>
      <c r="C162" s="228" t="s">
        <v>315</v>
      </c>
      <c r="D162" s="228" t="s">
        <v>170</v>
      </c>
      <c r="E162" s="229" t="s">
        <v>3153</v>
      </c>
      <c r="F162" s="230" t="s">
        <v>3154</v>
      </c>
      <c r="G162" s="231" t="s">
        <v>272</v>
      </c>
      <c r="H162" s="232">
        <v>33.600000000000001</v>
      </c>
      <c r="I162" s="233"/>
      <c r="J162" s="234">
        <f>ROUND(I162*H162,2)</f>
        <v>0</v>
      </c>
      <c r="K162" s="230" t="s">
        <v>173</v>
      </c>
      <c r="L162" s="45"/>
      <c r="M162" s="235" t="s">
        <v>1</v>
      </c>
      <c r="N162" s="236" t="s">
        <v>41</v>
      </c>
      <c r="O162" s="92"/>
      <c r="P162" s="237">
        <f>O162*H162</f>
        <v>0</v>
      </c>
      <c r="Q162" s="237">
        <v>0.0081700000000000002</v>
      </c>
      <c r="R162" s="237">
        <f>Q162*H162</f>
        <v>0.27451200000000003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298</v>
      </c>
      <c r="AT162" s="239" t="s">
        <v>170</v>
      </c>
      <c r="AU162" s="239" t="s">
        <v>85</v>
      </c>
      <c r="AY162" s="18" t="s">
        <v>168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298</v>
      </c>
      <c r="BM162" s="239" t="s">
        <v>3155</v>
      </c>
    </row>
    <row r="163" s="2" customFormat="1">
      <c r="A163" s="39"/>
      <c r="B163" s="40"/>
      <c r="C163" s="41"/>
      <c r="D163" s="241" t="s">
        <v>176</v>
      </c>
      <c r="E163" s="41"/>
      <c r="F163" s="242" t="s">
        <v>3156</v>
      </c>
      <c r="G163" s="41"/>
      <c r="H163" s="41"/>
      <c r="I163" s="243"/>
      <c r="J163" s="41"/>
      <c r="K163" s="41"/>
      <c r="L163" s="45"/>
      <c r="M163" s="244"/>
      <c r="N163" s="245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176</v>
      </c>
      <c r="AU163" s="18" t="s">
        <v>85</v>
      </c>
    </row>
    <row r="164" s="14" customFormat="1">
      <c r="A164" s="14"/>
      <c r="B164" s="256"/>
      <c r="C164" s="257"/>
      <c r="D164" s="241" t="s">
        <v>178</v>
      </c>
      <c r="E164" s="257"/>
      <c r="F164" s="259" t="s">
        <v>3157</v>
      </c>
      <c r="G164" s="257"/>
      <c r="H164" s="260">
        <v>33.600000000000001</v>
      </c>
      <c r="I164" s="261"/>
      <c r="J164" s="257"/>
      <c r="K164" s="257"/>
      <c r="L164" s="262"/>
      <c r="M164" s="263"/>
      <c r="N164" s="264"/>
      <c r="O164" s="264"/>
      <c r="P164" s="264"/>
      <c r="Q164" s="264"/>
      <c r="R164" s="264"/>
      <c r="S164" s="264"/>
      <c r="T164" s="26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6" t="s">
        <v>178</v>
      </c>
      <c r="AU164" s="266" t="s">
        <v>85</v>
      </c>
      <c r="AV164" s="14" t="s">
        <v>85</v>
      </c>
      <c r="AW164" s="14" t="s">
        <v>4</v>
      </c>
      <c r="AX164" s="14" t="s">
        <v>83</v>
      </c>
      <c r="AY164" s="266" t="s">
        <v>168</v>
      </c>
    </row>
    <row r="165" s="2" customFormat="1" ht="16.5" customHeight="1">
      <c r="A165" s="39"/>
      <c r="B165" s="40"/>
      <c r="C165" s="228" t="s">
        <v>235</v>
      </c>
      <c r="D165" s="228" t="s">
        <v>170</v>
      </c>
      <c r="E165" s="229" t="s">
        <v>3158</v>
      </c>
      <c r="F165" s="230" t="s">
        <v>3159</v>
      </c>
      <c r="G165" s="231" t="s">
        <v>114</v>
      </c>
      <c r="H165" s="232">
        <v>54</v>
      </c>
      <c r="I165" s="233"/>
      <c r="J165" s="234">
        <f>ROUND(I165*H165,2)</f>
        <v>0</v>
      </c>
      <c r="K165" s="230" t="s">
        <v>1</v>
      </c>
      <c r="L165" s="45"/>
      <c r="M165" s="235" t="s">
        <v>1</v>
      </c>
      <c r="N165" s="236" t="s">
        <v>41</v>
      </c>
      <c r="O165" s="92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298</v>
      </c>
      <c r="AT165" s="239" t="s">
        <v>170</v>
      </c>
      <c r="AU165" s="239" t="s">
        <v>85</v>
      </c>
      <c r="AY165" s="18" t="s">
        <v>168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298</v>
      </c>
      <c r="BM165" s="239" t="s">
        <v>3160</v>
      </c>
    </row>
    <row r="166" s="2" customFormat="1">
      <c r="A166" s="39"/>
      <c r="B166" s="40"/>
      <c r="C166" s="41"/>
      <c r="D166" s="241" t="s">
        <v>176</v>
      </c>
      <c r="E166" s="41"/>
      <c r="F166" s="242" t="s">
        <v>3161</v>
      </c>
      <c r="G166" s="41"/>
      <c r="H166" s="41"/>
      <c r="I166" s="243"/>
      <c r="J166" s="41"/>
      <c r="K166" s="41"/>
      <c r="L166" s="45"/>
      <c r="M166" s="244"/>
      <c r="N166" s="245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176</v>
      </c>
      <c r="AU166" s="18" t="s">
        <v>85</v>
      </c>
    </row>
    <row r="167" s="14" customFormat="1">
      <c r="A167" s="14"/>
      <c r="B167" s="256"/>
      <c r="C167" s="257"/>
      <c r="D167" s="241" t="s">
        <v>178</v>
      </c>
      <c r="E167" s="257"/>
      <c r="F167" s="259" t="s">
        <v>3162</v>
      </c>
      <c r="G167" s="257"/>
      <c r="H167" s="260">
        <v>54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6" t="s">
        <v>178</v>
      </c>
      <c r="AU167" s="266" t="s">
        <v>85</v>
      </c>
      <c r="AV167" s="14" t="s">
        <v>85</v>
      </c>
      <c r="AW167" s="14" t="s">
        <v>4</v>
      </c>
      <c r="AX167" s="14" t="s">
        <v>83</v>
      </c>
      <c r="AY167" s="266" t="s">
        <v>168</v>
      </c>
    </row>
    <row r="168" s="2" customFormat="1" ht="24.15" customHeight="1">
      <c r="A168" s="39"/>
      <c r="B168" s="40"/>
      <c r="C168" s="278" t="s">
        <v>518</v>
      </c>
      <c r="D168" s="278" t="s">
        <v>242</v>
      </c>
      <c r="E168" s="279" t="s">
        <v>3163</v>
      </c>
      <c r="F168" s="280" t="s">
        <v>3164</v>
      </c>
      <c r="G168" s="281" t="s">
        <v>114</v>
      </c>
      <c r="H168" s="282">
        <v>32.82</v>
      </c>
      <c r="I168" s="283"/>
      <c r="J168" s="284">
        <f>ROUND(I168*H168,2)</f>
        <v>0</v>
      </c>
      <c r="K168" s="280" t="s">
        <v>173</v>
      </c>
      <c r="L168" s="285"/>
      <c r="M168" s="286" t="s">
        <v>1</v>
      </c>
      <c r="N168" s="287" t="s">
        <v>41</v>
      </c>
      <c r="O168" s="92"/>
      <c r="P168" s="237">
        <f>O168*H168</f>
        <v>0</v>
      </c>
      <c r="Q168" s="237">
        <v>0.0025999999999999999</v>
      </c>
      <c r="R168" s="237">
        <f>Q168*H168</f>
        <v>0.085331999999999991</v>
      </c>
      <c r="S168" s="237">
        <v>0</v>
      </c>
      <c r="T168" s="238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9" t="s">
        <v>443</v>
      </c>
      <c r="AT168" s="239" t="s">
        <v>242</v>
      </c>
      <c r="AU168" s="239" t="s">
        <v>85</v>
      </c>
      <c r="AY168" s="18" t="s">
        <v>168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8" t="s">
        <v>83</v>
      </c>
      <c r="BK168" s="240">
        <f>ROUND(I168*H168,2)</f>
        <v>0</v>
      </c>
      <c r="BL168" s="18" t="s">
        <v>298</v>
      </c>
      <c r="BM168" s="239" t="s">
        <v>3165</v>
      </c>
    </row>
    <row r="169" s="2" customFormat="1">
      <c r="A169" s="39"/>
      <c r="B169" s="40"/>
      <c r="C169" s="41"/>
      <c r="D169" s="241" t="s">
        <v>176</v>
      </c>
      <c r="E169" s="41"/>
      <c r="F169" s="242" t="s">
        <v>3164</v>
      </c>
      <c r="G169" s="41"/>
      <c r="H169" s="41"/>
      <c r="I169" s="243"/>
      <c r="J169" s="41"/>
      <c r="K169" s="41"/>
      <c r="L169" s="45"/>
      <c r="M169" s="244"/>
      <c r="N169" s="245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176</v>
      </c>
      <c r="AU169" s="18" t="s">
        <v>85</v>
      </c>
    </row>
    <row r="170" s="14" customFormat="1">
      <c r="A170" s="14"/>
      <c r="B170" s="256"/>
      <c r="C170" s="257"/>
      <c r="D170" s="241" t="s">
        <v>178</v>
      </c>
      <c r="E170" s="258" t="s">
        <v>1</v>
      </c>
      <c r="F170" s="259" t="s">
        <v>3166</v>
      </c>
      <c r="G170" s="257"/>
      <c r="H170" s="260">
        <v>5.71</v>
      </c>
      <c r="I170" s="261"/>
      <c r="J170" s="257"/>
      <c r="K170" s="257"/>
      <c r="L170" s="262"/>
      <c r="M170" s="263"/>
      <c r="N170" s="264"/>
      <c r="O170" s="264"/>
      <c r="P170" s="264"/>
      <c r="Q170" s="264"/>
      <c r="R170" s="264"/>
      <c r="S170" s="264"/>
      <c r="T170" s="26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6" t="s">
        <v>178</v>
      </c>
      <c r="AU170" s="266" t="s">
        <v>85</v>
      </c>
      <c r="AV170" s="14" t="s">
        <v>85</v>
      </c>
      <c r="AW170" s="14" t="s">
        <v>32</v>
      </c>
      <c r="AX170" s="14" t="s">
        <v>76</v>
      </c>
      <c r="AY170" s="266" t="s">
        <v>168</v>
      </c>
    </row>
    <row r="171" s="14" customFormat="1">
      <c r="A171" s="14"/>
      <c r="B171" s="256"/>
      <c r="C171" s="257"/>
      <c r="D171" s="241" t="s">
        <v>178</v>
      </c>
      <c r="E171" s="258" t="s">
        <v>1</v>
      </c>
      <c r="F171" s="259" t="s">
        <v>3167</v>
      </c>
      <c r="G171" s="257"/>
      <c r="H171" s="260">
        <v>21.640000000000001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6" t="s">
        <v>178</v>
      </c>
      <c r="AU171" s="266" t="s">
        <v>85</v>
      </c>
      <c r="AV171" s="14" t="s">
        <v>85</v>
      </c>
      <c r="AW171" s="14" t="s">
        <v>32</v>
      </c>
      <c r="AX171" s="14" t="s">
        <v>76</v>
      </c>
      <c r="AY171" s="266" t="s">
        <v>168</v>
      </c>
    </row>
    <row r="172" s="15" customFormat="1">
      <c r="A172" s="15"/>
      <c r="B172" s="267"/>
      <c r="C172" s="268"/>
      <c r="D172" s="241" t="s">
        <v>178</v>
      </c>
      <c r="E172" s="269" t="s">
        <v>1</v>
      </c>
      <c r="F172" s="270" t="s">
        <v>183</v>
      </c>
      <c r="G172" s="268"/>
      <c r="H172" s="271">
        <v>27.350000000000001</v>
      </c>
      <c r="I172" s="272"/>
      <c r="J172" s="268"/>
      <c r="K172" s="268"/>
      <c r="L172" s="273"/>
      <c r="M172" s="274"/>
      <c r="N172" s="275"/>
      <c r="O172" s="275"/>
      <c r="P172" s="275"/>
      <c r="Q172" s="275"/>
      <c r="R172" s="275"/>
      <c r="S172" s="275"/>
      <c r="T172" s="276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7" t="s">
        <v>178</v>
      </c>
      <c r="AU172" s="277" t="s">
        <v>85</v>
      </c>
      <c r="AV172" s="15" t="s">
        <v>174</v>
      </c>
      <c r="AW172" s="15" t="s">
        <v>32</v>
      </c>
      <c r="AX172" s="15" t="s">
        <v>83</v>
      </c>
      <c r="AY172" s="277" t="s">
        <v>168</v>
      </c>
    </row>
    <row r="173" s="14" customFormat="1">
      <c r="A173" s="14"/>
      <c r="B173" s="256"/>
      <c r="C173" s="257"/>
      <c r="D173" s="241" t="s">
        <v>178</v>
      </c>
      <c r="E173" s="257"/>
      <c r="F173" s="259" t="s">
        <v>3168</v>
      </c>
      <c r="G173" s="257"/>
      <c r="H173" s="260">
        <v>32.82</v>
      </c>
      <c r="I173" s="261"/>
      <c r="J173" s="257"/>
      <c r="K173" s="257"/>
      <c r="L173" s="262"/>
      <c r="M173" s="263"/>
      <c r="N173" s="264"/>
      <c r="O173" s="264"/>
      <c r="P173" s="264"/>
      <c r="Q173" s="264"/>
      <c r="R173" s="264"/>
      <c r="S173" s="264"/>
      <c r="T173" s="26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6" t="s">
        <v>178</v>
      </c>
      <c r="AU173" s="266" t="s">
        <v>85</v>
      </c>
      <c r="AV173" s="14" t="s">
        <v>85</v>
      </c>
      <c r="AW173" s="14" t="s">
        <v>4</v>
      </c>
      <c r="AX173" s="14" t="s">
        <v>83</v>
      </c>
      <c r="AY173" s="266" t="s">
        <v>168</v>
      </c>
    </row>
    <row r="174" s="2" customFormat="1" ht="24.15" customHeight="1">
      <c r="A174" s="39"/>
      <c r="B174" s="40"/>
      <c r="C174" s="228" t="s">
        <v>527</v>
      </c>
      <c r="D174" s="228" t="s">
        <v>170</v>
      </c>
      <c r="E174" s="229" t="s">
        <v>3169</v>
      </c>
      <c r="F174" s="230" t="s">
        <v>3170</v>
      </c>
      <c r="G174" s="231" t="s">
        <v>114</v>
      </c>
      <c r="H174" s="232">
        <v>32.82</v>
      </c>
      <c r="I174" s="233"/>
      <c r="J174" s="234">
        <f>ROUND(I174*H174,2)</f>
        <v>0</v>
      </c>
      <c r="K174" s="230" t="s">
        <v>173</v>
      </c>
      <c r="L174" s="45"/>
      <c r="M174" s="235" t="s">
        <v>1</v>
      </c>
      <c r="N174" s="236" t="s">
        <v>41</v>
      </c>
      <c r="O174" s="92"/>
      <c r="P174" s="237">
        <f>O174*H174</f>
        <v>0</v>
      </c>
      <c r="Q174" s="237">
        <v>0.00198</v>
      </c>
      <c r="R174" s="237">
        <f>Q174*H174</f>
        <v>0.064983600000000002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298</v>
      </c>
      <c r="AT174" s="239" t="s">
        <v>170</v>
      </c>
      <c r="AU174" s="239" t="s">
        <v>85</v>
      </c>
      <c r="AY174" s="18" t="s">
        <v>168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298</v>
      </c>
      <c r="BM174" s="239" t="s">
        <v>3171</v>
      </c>
    </row>
    <row r="175" s="2" customFormat="1">
      <c r="A175" s="39"/>
      <c r="B175" s="40"/>
      <c r="C175" s="41"/>
      <c r="D175" s="241" t="s">
        <v>176</v>
      </c>
      <c r="E175" s="41"/>
      <c r="F175" s="242" t="s">
        <v>3172</v>
      </c>
      <c r="G175" s="41"/>
      <c r="H175" s="41"/>
      <c r="I175" s="243"/>
      <c r="J175" s="41"/>
      <c r="K175" s="41"/>
      <c r="L175" s="45"/>
      <c r="M175" s="244"/>
      <c r="N175" s="245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176</v>
      </c>
      <c r="AU175" s="18" t="s">
        <v>85</v>
      </c>
    </row>
    <row r="176" s="2" customFormat="1" ht="24.15" customHeight="1">
      <c r="A176" s="39"/>
      <c r="B176" s="40"/>
      <c r="C176" s="278" t="s">
        <v>541</v>
      </c>
      <c r="D176" s="278" t="s">
        <v>242</v>
      </c>
      <c r="E176" s="279" t="s">
        <v>3173</v>
      </c>
      <c r="F176" s="280" t="s">
        <v>3174</v>
      </c>
      <c r="G176" s="281" t="s">
        <v>114</v>
      </c>
      <c r="H176" s="282">
        <v>40.991999999999997</v>
      </c>
      <c r="I176" s="283"/>
      <c r="J176" s="284">
        <f>ROUND(I176*H176,2)</f>
        <v>0</v>
      </c>
      <c r="K176" s="280" t="s">
        <v>173</v>
      </c>
      <c r="L176" s="285"/>
      <c r="M176" s="286" t="s">
        <v>1</v>
      </c>
      <c r="N176" s="287" t="s">
        <v>41</v>
      </c>
      <c r="O176" s="92"/>
      <c r="P176" s="237">
        <f>O176*H176</f>
        <v>0</v>
      </c>
      <c r="Q176" s="237">
        <v>0.0019499999999999999</v>
      </c>
      <c r="R176" s="237">
        <f>Q176*H176</f>
        <v>0.079934399999999989</v>
      </c>
      <c r="S176" s="237">
        <v>0</v>
      </c>
      <c r="T176" s="23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443</v>
      </c>
      <c r="AT176" s="239" t="s">
        <v>242</v>
      </c>
      <c r="AU176" s="239" t="s">
        <v>85</v>
      </c>
      <c r="AY176" s="18" t="s">
        <v>168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298</v>
      </c>
      <c r="BM176" s="239" t="s">
        <v>3175</v>
      </c>
    </row>
    <row r="177" s="2" customFormat="1">
      <c r="A177" s="39"/>
      <c r="B177" s="40"/>
      <c r="C177" s="41"/>
      <c r="D177" s="241" t="s">
        <v>176</v>
      </c>
      <c r="E177" s="41"/>
      <c r="F177" s="242" t="s">
        <v>3174</v>
      </c>
      <c r="G177" s="41"/>
      <c r="H177" s="41"/>
      <c r="I177" s="243"/>
      <c r="J177" s="41"/>
      <c r="K177" s="41"/>
      <c r="L177" s="45"/>
      <c r="M177" s="244"/>
      <c r="N177" s="245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176</v>
      </c>
      <c r="AU177" s="18" t="s">
        <v>85</v>
      </c>
    </row>
    <row r="178" s="2" customFormat="1" ht="24.15" customHeight="1">
      <c r="A178" s="39"/>
      <c r="B178" s="40"/>
      <c r="C178" s="228" t="s">
        <v>535</v>
      </c>
      <c r="D178" s="228" t="s">
        <v>170</v>
      </c>
      <c r="E178" s="229" t="s">
        <v>3176</v>
      </c>
      <c r="F178" s="230" t="s">
        <v>3177</v>
      </c>
      <c r="G178" s="231" t="s">
        <v>114</v>
      </c>
      <c r="H178" s="232">
        <v>40.991999999999997</v>
      </c>
      <c r="I178" s="233"/>
      <c r="J178" s="234">
        <f>ROUND(I178*H178,2)</f>
        <v>0</v>
      </c>
      <c r="K178" s="230" t="s">
        <v>173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0.00036000000000000002</v>
      </c>
      <c r="R178" s="237">
        <f>Q178*H178</f>
        <v>0.01475712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298</v>
      </c>
      <c r="AT178" s="239" t="s">
        <v>170</v>
      </c>
      <c r="AU178" s="239" t="s">
        <v>85</v>
      </c>
      <c r="AY178" s="18" t="s">
        <v>168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298</v>
      </c>
      <c r="BM178" s="239" t="s">
        <v>3178</v>
      </c>
    </row>
    <row r="179" s="2" customFormat="1">
      <c r="A179" s="39"/>
      <c r="B179" s="40"/>
      <c r="C179" s="41"/>
      <c r="D179" s="241" t="s">
        <v>176</v>
      </c>
      <c r="E179" s="41"/>
      <c r="F179" s="242" t="s">
        <v>3179</v>
      </c>
      <c r="G179" s="41"/>
      <c r="H179" s="41"/>
      <c r="I179" s="243"/>
      <c r="J179" s="41"/>
      <c r="K179" s="41"/>
      <c r="L179" s="45"/>
      <c r="M179" s="244"/>
      <c r="N179" s="245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176</v>
      </c>
      <c r="AU179" s="18" t="s">
        <v>85</v>
      </c>
    </row>
    <row r="180" s="13" customFormat="1">
      <c r="A180" s="13"/>
      <c r="B180" s="246"/>
      <c r="C180" s="247"/>
      <c r="D180" s="241" t="s">
        <v>178</v>
      </c>
      <c r="E180" s="248" t="s">
        <v>1</v>
      </c>
      <c r="F180" s="249" t="s">
        <v>3180</v>
      </c>
      <c r="G180" s="247"/>
      <c r="H180" s="248" t="s">
        <v>1</v>
      </c>
      <c r="I180" s="250"/>
      <c r="J180" s="247"/>
      <c r="K180" s="247"/>
      <c r="L180" s="251"/>
      <c r="M180" s="252"/>
      <c r="N180" s="253"/>
      <c r="O180" s="253"/>
      <c r="P180" s="253"/>
      <c r="Q180" s="253"/>
      <c r="R180" s="253"/>
      <c r="S180" s="253"/>
      <c r="T180" s="25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5" t="s">
        <v>178</v>
      </c>
      <c r="AU180" s="255" t="s">
        <v>85</v>
      </c>
      <c r="AV180" s="13" t="s">
        <v>83</v>
      </c>
      <c r="AW180" s="13" t="s">
        <v>4</v>
      </c>
      <c r="AX180" s="13" t="s">
        <v>76</v>
      </c>
      <c r="AY180" s="255" t="s">
        <v>168</v>
      </c>
    </row>
    <row r="181" s="14" customFormat="1">
      <c r="A181" s="14"/>
      <c r="B181" s="256"/>
      <c r="C181" s="257"/>
      <c r="D181" s="241" t="s">
        <v>178</v>
      </c>
      <c r="E181" s="258" t="s">
        <v>1</v>
      </c>
      <c r="F181" s="259" t="s">
        <v>3181</v>
      </c>
      <c r="G181" s="257"/>
      <c r="H181" s="260">
        <v>10.776</v>
      </c>
      <c r="I181" s="261"/>
      <c r="J181" s="257"/>
      <c r="K181" s="257"/>
      <c r="L181" s="262"/>
      <c r="M181" s="263"/>
      <c r="N181" s="264"/>
      <c r="O181" s="264"/>
      <c r="P181" s="264"/>
      <c r="Q181" s="264"/>
      <c r="R181" s="264"/>
      <c r="S181" s="264"/>
      <c r="T181" s="26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6" t="s">
        <v>178</v>
      </c>
      <c r="AU181" s="266" t="s">
        <v>85</v>
      </c>
      <c r="AV181" s="14" t="s">
        <v>85</v>
      </c>
      <c r="AW181" s="14" t="s">
        <v>4</v>
      </c>
      <c r="AX181" s="14" t="s">
        <v>76</v>
      </c>
      <c r="AY181" s="266" t="s">
        <v>168</v>
      </c>
    </row>
    <row r="182" s="14" customFormat="1">
      <c r="A182" s="14"/>
      <c r="B182" s="256"/>
      <c r="C182" s="257"/>
      <c r="D182" s="241" t="s">
        <v>178</v>
      </c>
      <c r="E182" s="258" t="s">
        <v>1</v>
      </c>
      <c r="F182" s="259" t="s">
        <v>3182</v>
      </c>
      <c r="G182" s="257"/>
      <c r="H182" s="260">
        <v>3.04</v>
      </c>
      <c r="I182" s="261"/>
      <c r="J182" s="257"/>
      <c r="K182" s="257"/>
      <c r="L182" s="262"/>
      <c r="M182" s="263"/>
      <c r="N182" s="264"/>
      <c r="O182" s="264"/>
      <c r="P182" s="264"/>
      <c r="Q182" s="264"/>
      <c r="R182" s="264"/>
      <c r="S182" s="264"/>
      <c r="T182" s="26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6" t="s">
        <v>178</v>
      </c>
      <c r="AU182" s="266" t="s">
        <v>85</v>
      </c>
      <c r="AV182" s="14" t="s">
        <v>85</v>
      </c>
      <c r="AW182" s="14" t="s">
        <v>4</v>
      </c>
      <c r="AX182" s="14" t="s">
        <v>76</v>
      </c>
      <c r="AY182" s="266" t="s">
        <v>168</v>
      </c>
    </row>
    <row r="183" s="14" customFormat="1">
      <c r="A183" s="14"/>
      <c r="B183" s="256"/>
      <c r="C183" s="257"/>
      <c r="D183" s="241" t="s">
        <v>178</v>
      </c>
      <c r="E183" s="258" t="s">
        <v>1</v>
      </c>
      <c r="F183" s="259" t="s">
        <v>3183</v>
      </c>
      <c r="G183" s="257"/>
      <c r="H183" s="260">
        <v>20.344000000000001</v>
      </c>
      <c r="I183" s="261"/>
      <c r="J183" s="257"/>
      <c r="K183" s="257"/>
      <c r="L183" s="262"/>
      <c r="M183" s="263"/>
      <c r="N183" s="264"/>
      <c r="O183" s="264"/>
      <c r="P183" s="264"/>
      <c r="Q183" s="264"/>
      <c r="R183" s="264"/>
      <c r="S183" s="264"/>
      <c r="T183" s="26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6" t="s">
        <v>178</v>
      </c>
      <c r="AU183" s="266" t="s">
        <v>85</v>
      </c>
      <c r="AV183" s="14" t="s">
        <v>85</v>
      </c>
      <c r="AW183" s="14" t="s">
        <v>4</v>
      </c>
      <c r="AX183" s="14" t="s">
        <v>76</v>
      </c>
      <c r="AY183" s="266" t="s">
        <v>168</v>
      </c>
    </row>
    <row r="184" s="14" customFormat="1">
      <c r="A184" s="14"/>
      <c r="B184" s="256"/>
      <c r="C184" s="257"/>
      <c r="D184" s="241" t="s">
        <v>178</v>
      </c>
      <c r="E184" s="257"/>
      <c r="F184" s="259" t="s">
        <v>3184</v>
      </c>
      <c r="G184" s="257"/>
      <c r="H184" s="260">
        <v>40.991999999999997</v>
      </c>
      <c r="I184" s="261"/>
      <c r="J184" s="257"/>
      <c r="K184" s="257"/>
      <c r="L184" s="262"/>
      <c r="M184" s="263"/>
      <c r="N184" s="264"/>
      <c r="O184" s="264"/>
      <c r="P184" s="264"/>
      <c r="Q184" s="264"/>
      <c r="R184" s="264"/>
      <c r="S184" s="264"/>
      <c r="T184" s="26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6" t="s">
        <v>178</v>
      </c>
      <c r="AU184" s="266" t="s">
        <v>85</v>
      </c>
      <c r="AV184" s="14" t="s">
        <v>85</v>
      </c>
      <c r="AW184" s="14" t="s">
        <v>4</v>
      </c>
      <c r="AX184" s="14" t="s">
        <v>83</v>
      </c>
      <c r="AY184" s="266" t="s">
        <v>168</v>
      </c>
    </row>
    <row r="185" s="2" customFormat="1" ht="16.5" customHeight="1">
      <c r="A185" s="39"/>
      <c r="B185" s="40"/>
      <c r="C185" s="228" t="s">
        <v>547</v>
      </c>
      <c r="D185" s="228" t="s">
        <v>170</v>
      </c>
      <c r="E185" s="229" t="s">
        <v>3185</v>
      </c>
      <c r="F185" s="230" t="s">
        <v>3186</v>
      </c>
      <c r="G185" s="231" t="s">
        <v>114</v>
      </c>
      <c r="H185" s="232">
        <v>39</v>
      </c>
      <c r="I185" s="233"/>
      <c r="J185" s="234">
        <f>ROUND(I185*H185,2)</f>
        <v>0</v>
      </c>
      <c r="K185" s="230" t="s">
        <v>1</v>
      </c>
      <c r="L185" s="45"/>
      <c r="M185" s="235" t="s">
        <v>1</v>
      </c>
      <c r="N185" s="236" t="s">
        <v>41</v>
      </c>
      <c r="O185" s="92"/>
      <c r="P185" s="237">
        <f>O185*H185</f>
        <v>0</v>
      </c>
      <c r="Q185" s="237">
        <v>0.00020000000000000001</v>
      </c>
      <c r="R185" s="237">
        <f>Q185*H185</f>
        <v>0.0078000000000000005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298</v>
      </c>
      <c r="AT185" s="239" t="s">
        <v>170</v>
      </c>
      <c r="AU185" s="239" t="s">
        <v>85</v>
      </c>
      <c r="AY185" s="18" t="s">
        <v>168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298</v>
      </c>
      <c r="BM185" s="239" t="s">
        <v>3187</v>
      </c>
    </row>
    <row r="186" s="2" customFormat="1">
      <c r="A186" s="39"/>
      <c r="B186" s="40"/>
      <c r="C186" s="41"/>
      <c r="D186" s="241" t="s">
        <v>176</v>
      </c>
      <c r="E186" s="41"/>
      <c r="F186" s="242" t="s">
        <v>3188</v>
      </c>
      <c r="G186" s="41"/>
      <c r="H186" s="41"/>
      <c r="I186" s="243"/>
      <c r="J186" s="41"/>
      <c r="K186" s="41"/>
      <c r="L186" s="45"/>
      <c r="M186" s="244"/>
      <c r="N186" s="245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176</v>
      </c>
      <c r="AU186" s="18" t="s">
        <v>85</v>
      </c>
    </row>
    <row r="187" s="14" customFormat="1">
      <c r="A187" s="14"/>
      <c r="B187" s="256"/>
      <c r="C187" s="257"/>
      <c r="D187" s="241" t="s">
        <v>178</v>
      </c>
      <c r="E187" s="257"/>
      <c r="F187" s="259" t="s">
        <v>3189</v>
      </c>
      <c r="G187" s="257"/>
      <c r="H187" s="260">
        <v>39</v>
      </c>
      <c r="I187" s="261"/>
      <c r="J187" s="257"/>
      <c r="K187" s="257"/>
      <c r="L187" s="262"/>
      <c r="M187" s="263"/>
      <c r="N187" s="264"/>
      <c r="O187" s="264"/>
      <c r="P187" s="264"/>
      <c r="Q187" s="264"/>
      <c r="R187" s="264"/>
      <c r="S187" s="264"/>
      <c r="T187" s="26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6" t="s">
        <v>178</v>
      </c>
      <c r="AU187" s="266" t="s">
        <v>85</v>
      </c>
      <c r="AV187" s="14" t="s">
        <v>85</v>
      </c>
      <c r="AW187" s="14" t="s">
        <v>4</v>
      </c>
      <c r="AX187" s="14" t="s">
        <v>83</v>
      </c>
      <c r="AY187" s="266" t="s">
        <v>168</v>
      </c>
    </row>
    <row r="188" s="2" customFormat="1" ht="24.15" customHeight="1">
      <c r="A188" s="39"/>
      <c r="B188" s="40"/>
      <c r="C188" s="228" t="s">
        <v>553</v>
      </c>
      <c r="D188" s="228" t="s">
        <v>170</v>
      </c>
      <c r="E188" s="229" t="s">
        <v>3190</v>
      </c>
      <c r="F188" s="230" t="s">
        <v>3191</v>
      </c>
      <c r="G188" s="231" t="s">
        <v>2969</v>
      </c>
      <c r="H188" s="232">
        <v>1</v>
      </c>
      <c r="I188" s="233"/>
      <c r="J188" s="234">
        <f>ROUND(I188*H188,2)</f>
        <v>0</v>
      </c>
      <c r="K188" s="230" t="s">
        <v>1</v>
      </c>
      <c r="L188" s="45"/>
      <c r="M188" s="235" t="s">
        <v>1</v>
      </c>
      <c r="N188" s="236" t="s">
        <v>41</v>
      </c>
      <c r="O188" s="92"/>
      <c r="P188" s="237">
        <f>O188*H188</f>
        <v>0</v>
      </c>
      <c r="Q188" s="237">
        <v>0</v>
      </c>
      <c r="R188" s="237">
        <f>Q188*H188</f>
        <v>0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298</v>
      </c>
      <c r="AT188" s="239" t="s">
        <v>170</v>
      </c>
      <c r="AU188" s="239" t="s">
        <v>85</v>
      </c>
      <c r="AY188" s="18" t="s">
        <v>168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298</v>
      </c>
      <c r="BM188" s="239" t="s">
        <v>3192</v>
      </c>
    </row>
    <row r="189" s="2" customFormat="1">
      <c r="A189" s="39"/>
      <c r="B189" s="40"/>
      <c r="C189" s="41"/>
      <c r="D189" s="241" t="s">
        <v>176</v>
      </c>
      <c r="E189" s="41"/>
      <c r="F189" s="242" t="s">
        <v>3193</v>
      </c>
      <c r="G189" s="41"/>
      <c r="H189" s="41"/>
      <c r="I189" s="243"/>
      <c r="J189" s="41"/>
      <c r="K189" s="41"/>
      <c r="L189" s="45"/>
      <c r="M189" s="244"/>
      <c r="N189" s="245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176</v>
      </c>
      <c r="AU189" s="18" t="s">
        <v>85</v>
      </c>
    </row>
    <row r="190" s="2" customFormat="1" ht="24.15" customHeight="1">
      <c r="A190" s="39"/>
      <c r="B190" s="40"/>
      <c r="C190" s="228" t="s">
        <v>1725</v>
      </c>
      <c r="D190" s="228" t="s">
        <v>170</v>
      </c>
      <c r="E190" s="229" t="s">
        <v>3194</v>
      </c>
      <c r="F190" s="230" t="s">
        <v>3195</v>
      </c>
      <c r="G190" s="231" t="s">
        <v>272</v>
      </c>
      <c r="H190" s="232">
        <v>3.6000000000000001</v>
      </c>
      <c r="I190" s="233"/>
      <c r="J190" s="234">
        <f>ROUND(I190*H190,2)</f>
        <v>0</v>
      </c>
      <c r="K190" s="230" t="s">
        <v>1</v>
      </c>
      <c r="L190" s="45"/>
      <c r="M190" s="235" t="s">
        <v>1</v>
      </c>
      <c r="N190" s="236" t="s">
        <v>41</v>
      </c>
      <c r="O190" s="92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298</v>
      </c>
      <c r="AT190" s="239" t="s">
        <v>170</v>
      </c>
      <c r="AU190" s="239" t="s">
        <v>85</v>
      </c>
      <c r="AY190" s="18" t="s">
        <v>168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298</v>
      </c>
      <c r="BM190" s="239" t="s">
        <v>3196</v>
      </c>
    </row>
    <row r="191" s="2" customFormat="1">
      <c r="A191" s="39"/>
      <c r="B191" s="40"/>
      <c r="C191" s="41"/>
      <c r="D191" s="241" t="s">
        <v>176</v>
      </c>
      <c r="E191" s="41"/>
      <c r="F191" s="242" t="s">
        <v>3195</v>
      </c>
      <c r="G191" s="41"/>
      <c r="H191" s="41"/>
      <c r="I191" s="243"/>
      <c r="J191" s="41"/>
      <c r="K191" s="41"/>
      <c r="L191" s="45"/>
      <c r="M191" s="244"/>
      <c r="N191" s="245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176</v>
      </c>
      <c r="AU191" s="18" t="s">
        <v>85</v>
      </c>
    </row>
    <row r="192" s="14" customFormat="1">
      <c r="A192" s="14"/>
      <c r="B192" s="256"/>
      <c r="C192" s="257"/>
      <c r="D192" s="241" t="s">
        <v>178</v>
      </c>
      <c r="E192" s="257"/>
      <c r="F192" s="259" t="s">
        <v>3197</v>
      </c>
      <c r="G192" s="257"/>
      <c r="H192" s="260">
        <v>3.6000000000000001</v>
      </c>
      <c r="I192" s="261"/>
      <c r="J192" s="257"/>
      <c r="K192" s="257"/>
      <c r="L192" s="262"/>
      <c r="M192" s="263"/>
      <c r="N192" s="264"/>
      <c r="O192" s="264"/>
      <c r="P192" s="264"/>
      <c r="Q192" s="264"/>
      <c r="R192" s="264"/>
      <c r="S192" s="264"/>
      <c r="T192" s="26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6" t="s">
        <v>178</v>
      </c>
      <c r="AU192" s="266" t="s">
        <v>85</v>
      </c>
      <c r="AV192" s="14" t="s">
        <v>85</v>
      </c>
      <c r="AW192" s="14" t="s">
        <v>4</v>
      </c>
      <c r="AX192" s="14" t="s">
        <v>83</v>
      </c>
      <c r="AY192" s="266" t="s">
        <v>168</v>
      </c>
    </row>
    <row r="193" s="12" customFormat="1" ht="22.8" customHeight="1">
      <c r="A193" s="12"/>
      <c r="B193" s="212"/>
      <c r="C193" s="213"/>
      <c r="D193" s="214" t="s">
        <v>75</v>
      </c>
      <c r="E193" s="226" t="s">
        <v>3198</v>
      </c>
      <c r="F193" s="226" t="s">
        <v>3198</v>
      </c>
      <c r="G193" s="213"/>
      <c r="H193" s="213"/>
      <c r="I193" s="216"/>
      <c r="J193" s="227">
        <f>BK193</f>
        <v>0</v>
      </c>
      <c r="K193" s="213"/>
      <c r="L193" s="218"/>
      <c r="M193" s="219"/>
      <c r="N193" s="220"/>
      <c r="O193" s="220"/>
      <c r="P193" s="221">
        <f>SUM(P194:P236)</f>
        <v>0</v>
      </c>
      <c r="Q193" s="220"/>
      <c r="R193" s="221">
        <f>SUM(R194:R236)</f>
        <v>0.079654050000000004</v>
      </c>
      <c r="S193" s="220"/>
      <c r="T193" s="222">
        <f>SUM(T194:T236)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3" t="s">
        <v>83</v>
      </c>
      <c r="AT193" s="224" t="s">
        <v>75</v>
      </c>
      <c r="AU193" s="224" t="s">
        <v>83</v>
      </c>
      <c r="AY193" s="223" t="s">
        <v>168</v>
      </c>
      <c r="BK193" s="225">
        <f>SUM(BK194:BK236)</f>
        <v>0</v>
      </c>
    </row>
    <row r="194" s="2" customFormat="1" ht="24.15" customHeight="1">
      <c r="A194" s="39"/>
      <c r="B194" s="40"/>
      <c r="C194" s="278" t="s">
        <v>681</v>
      </c>
      <c r="D194" s="278" t="s">
        <v>242</v>
      </c>
      <c r="E194" s="279" t="s">
        <v>3199</v>
      </c>
      <c r="F194" s="280" t="s">
        <v>3200</v>
      </c>
      <c r="G194" s="281" t="s">
        <v>695</v>
      </c>
      <c r="H194" s="282">
        <v>1</v>
      </c>
      <c r="I194" s="283"/>
      <c r="J194" s="284">
        <f>ROUND(I194*H194,2)</f>
        <v>0</v>
      </c>
      <c r="K194" s="280" t="s">
        <v>1</v>
      </c>
      <c r="L194" s="285"/>
      <c r="M194" s="286" t="s">
        <v>1</v>
      </c>
      <c r="N194" s="287" t="s">
        <v>41</v>
      </c>
      <c r="O194" s="92"/>
      <c r="P194" s="237">
        <f>O194*H194</f>
        <v>0</v>
      </c>
      <c r="Q194" s="237">
        <v>0.0045999999999999999</v>
      </c>
      <c r="R194" s="237">
        <f>Q194*H194</f>
        <v>0.0045999999999999999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443</v>
      </c>
      <c r="AT194" s="239" t="s">
        <v>242</v>
      </c>
      <c r="AU194" s="239" t="s">
        <v>85</v>
      </c>
      <c r="AY194" s="18" t="s">
        <v>168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298</v>
      </c>
      <c r="BM194" s="239" t="s">
        <v>3201</v>
      </c>
    </row>
    <row r="195" s="2" customFormat="1">
      <c r="A195" s="39"/>
      <c r="B195" s="40"/>
      <c r="C195" s="41"/>
      <c r="D195" s="241" t="s">
        <v>176</v>
      </c>
      <c r="E195" s="41"/>
      <c r="F195" s="242" t="s">
        <v>3200</v>
      </c>
      <c r="G195" s="41"/>
      <c r="H195" s="41"/>
      <c r="I195" s="243"/>
      <c r="J195" s="41"/>
      <c r="K195" s="41"/>
      <c r="L195" s="45"/>
      <c r="M195" s="244"/>
      <c r="N195" s="245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176</v>
      </c>
      <c r="AU195" s="18" t="s">
        <v>85</v>
      </c>
    </row>
    <row r="196" s="2" customFormat="1" ht="24.15" customHeight="1">
      <c r="A196" s="39"/>
      <c r="B196" s="40"/>
      <c r="C196" s="228" t="s">
        <v>710</v>
      </c>
      <c r="D196" s="228" t="s">
        <v>170</v>
      </c>
      <c r="E196" s="229" t="s">
        <v>3143</v>
      </c>
      <c r="F196" s="230" t="s">
        <v>3144</v>
      </c>
      <c r="G196" s="231" t="s">
        <v>272</v>
      </c>
      <c r="H196" s="232">
        <v>7.2000000000000002</v>
      </c>
      <c r="I196" s="233"/>
      <c r="J196" s="234">
        <f>ROUND(I196*H196,2)</f>
        <v>0</v>
      </c>
      <c r="K196" s="230" t="s">
        <v>173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0.0016800000000000001</v>
      </c>
      <c r="R196" s="237">
        <f>Q196*H196</f>
        <v>0.012096000000000001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298</v>
      </c>
      <c r="AT196" s="239" t="s">
        <v>170</v>
      </c>
      <c r="AU196" s="239" t="s">
        <v>85</v>
      </c>
      <c r="AY196" s="18" t="s">
        <v>168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298</v>
      </c>
      <c r="BM196" s="239" t="s">
        <v>3202</v>
      </c>
    </row>
    <row r="197" s="2" customFormat="1">
      <c r="A197" s="39"/>
      <c r="B197" s="40"/>
      <c r="C197" s="41"/>
      <c r="D197" s="241" t="s">
        <v>176</v>
      </c>
      <c r="E197" s="41"/>
      <c r="F197" s="242" t="s">
        <v>3146</v>
      </c>
      <c r="G197" s="41"/>
      <c r="H197" s="41"/>
      <c r="I197" s="243"/>
      <c r="J197" s="41"/>
      <c r="K197" s="41"/>
      <c r="L197" s="45"/>
      <c r="M197" s="244"/>
      <c r="N197" s="245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176</v>
      </c>
      <c r="AU197" s="18" t="s">
        <v>85</v>
      </c>
    </row>
    <row r="198" s="14" customFormat="1">
      <c r="A198" s="14"/>
      <c r="B198" s="256"/>
      <c r="C198" s="257"/>
      <c r="D198" s="241" t="s">
        <v>178</v>
      </c>
      <c r="E198" s="257"/>
      <c r="F198" s="259" t="s">
        <v>3203</v>
      </c>
      <c r="G198" s="257"/>
      <c r="H198" s="260">
        <v>7.2000000000000002</v>
      </c>
      <c r="I198" s="261"/>
      <c r="J198" s="257"/>
      <c r="K198" s="257"/>
      <c r="L198" s="262"/>
      <c r="M198" s="263"/>
      <c r="N198" s="264"/>
      <c r="O198" s="264"/>
      <c r="P198" s="264"/>
      <c r="Q198" s="264"/>
      <c r="R198" s="264"/>
      <c r="S198" s="264"/>
      <c r="T198" s="26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6" t="s">
        <v>178</v>
      </c>
      <c r="AU198" s="266" t="s">
        <v>85</v>
      </c>
      <c r="AV198" s="14" t="s">
        <v>85</v>
      </c>
      <c r="AW198" s="14" t="s">
        <v>4</v>
      </c>
      <c r="AX198" s="14" t="s">
        <v>83</v>
      </c>
      <c r="AY198" s="266" t="s">
        <v>168</v>
      </c>
    </row>
    <row r="199" s="2" customFormat="1" ht="24.15" customHeight="1">
      <c r="A199" s="39"/>
      <c r="B199" s="40"/>
      <c r="C199" s="228" t="s">
        <v>718</v>
      </c>
      <c r="D199" s="228" t="s">
        <v>170</v>
      </c>
      <c r="E199" s="229" t="s">
        <v>3148</v>
      </c>
      <c r="F199" s="230" t="s">
        <v>3149</v>
      </c>
      <c r="G199" s="231" t="s">
        <v>272</v>
      </c>
      <c r="H199" s="232">
        <v>14.4</v>
      </c>
      <c r="I199" s="233"/>
      <c r="J199" s="234">
        <f>ROUND(I199*H199,2)</f>
        <v>0</v>
      </c>
      <c r="K199" s="230" t="s">
        <v>173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0.0034499999999999999</v>
      </c>
      <c r="R199" s="237">
        <f>Q199*H199</f>
        <v>0.049680000000000002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298</v>
      </c>
      <c r="AT199" s="239" t="s">
        <v>170</v>
      </c>
      <c r="AU199" s="239" t="s">
        <v>85</v>
      </c>
      <c r="AY199" s="18" t="s">
        <v>168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298</v>
      </c>
      <c r="BM199" s="239" t="s">
        <v>3204</v>
      </c>
    </row>
    <row r="200" s="2" customFormat="1">
      <c r="A200" s="39"/>
      <c r="B200" s="40"/>
      <c r="C200" s="41"/>
      <c r="D200" s="241" t="s">
        <v>176</v>
      </c>
      <c r="E200" s="41"/>
      <c r="F200" s="242" t="s">
        <v>3151</v>
      </c>
      <c r="G200" s="41"/>
      <c r="H200" s="41"/>
      <c r="I200" s="243"/>
      <c r="J200" s="41"/>
      <c r="K200" s="41"/>
      <c r="L200" s="45"/>
      <c r="M200" s="244"/>
      <c r="N200" s="245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176</v>
      </c>
      <c r="AU200" s="18" t="s">
        <v>85</v>
      </c>
    </row>
    <row r="201" s="14" customFormat="1">
      <c r="A201" s="14"/>
      <c r="B201" s="256"/>
      <c r="C201" s="257"/>
      <c r="D201" s="241" t="s">
        <v>178</v>
      </c>
      <c r="E201" s="258" t="s">
        <v>1</v>
      </c>
      <c r="F201" s="259" t="s">
        <v>3205</v>
      </c>
      <c r="G201" s="257"/>
      <c r="H201" s="260">
        <v>4</v>
      </c>
      <c r="I201" s="261"/>
      <c r="J201" s="257"/>
      <c r="K201" s="257"/>
      <c r="L201" s="262"/>
      <c r="M201" s="263"/>
      <c r="N201" s="264"/>
      <c r="O201" s="264"/>
      <c r="P201" s="264"/>
      <c r="Q201" s="264"/>
      <c r="R201" s="264"/>
      <c r="S201" s="264"/>
      <c r="T201" s="26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6" t="s">
        <v>178</v>
      </c>
      <c r="AU201" s="266" t="s">
        <v>85</v>
      </c>
      <c r="AV201" s="14" t="s">
        <v>85</v>
      </c>
      <c r="AW201" s="14" t="s">
        <v>32</v>
      </c>
      <c r="AX201" s="14" t="s">
        <v>76</v>
      </c>
      <c r="AY201" s="266" t="s">
        <v>168</v>
      </c>
    </row>
    <row r="202" s="14" customFormat="1">
      <c r="A202" s="14"/>
      <c r="B202" s="256"/>
      <c r="C202" s="257"/>
      <c r="D202" s="241" t="s">
        <v>178</v>
      </c>
      <c r="E202" s="258" t="s">
        <v>1</v>
      </c>
      <c r="F202" s="259" t="s">
        <v>3206</v>
      </c>
      <c r="G202" s="257"/>
      <c r="H202" s="260">
        <v>4</v>
      </c>
      <c r="I202" s="261"/>
      <c r="J202" s="257"/>
      <c r="K202" s="257"/>
      <c r="L202" s="262"/>
      <c r="M202" s="263"/>
      <c r="N202" s="264"/>
      <c r="O202" s="264"/>
      <c r="P202" s="264"/>
      <c r="Q202" s="264"/>
      <c r="R202" s="264"/>
      <c r="S202" s="264"/>
      <c r="T202" s="26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6" t="s">
        <v>178</v>
      </c>
      <c r="AU202" s="266" t="s">
        <v>85</v>
      </c>
      <c r="AV202" s="14" t="s">
        <v>85</v>
      </c>
      <c r="AW202" s="14" t="s">
        <v>32</v>
      </c>
      <c r="AX202" s="14" t="s">
        <v>76</v>
      </c>
      <c r="AY202" s="266" t="s">
        <v>168</v>
      </c>
    </row>
    <row r="203" s="14" customFormat="1">
      <c r="A203" s="14"/>
      <c r="B203" s="256"/>
      <c r="C203" s="257"/>
      <c r="D203" s="241" t="s">
        <v>178</v>
      </c>
      <c r="E203" s="258" t="s">
        <v>1</v>
      </c>
      <c r="F203" s="259" t="s">
        <v>3207</v>
      </c>
      <c r="G203" s="257"/>
      <c r="H203" s="260">
        <v>4</v>
      </c>
      <c r="I203" s="261"/>
      <c r="J203" s="257"/>
      <c r="K203" s="257"/>
      <c r="L203" s="262"/>
      <c r="M203" s="263"/>
      <c r="N203" s="264"/>
      <c r="O203" s="264"/>
      <c r="P203" s="264"/>
      <c r="Q203" s="264"/>
      <c r="R203" s="264"/>
      <c r="S203" s="264"/>
      <c r="T203" s="26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6" t="s">
        <v>178</v>
      </c>
      <c r="AU203" s="266" t="s">
        <v>85</v>
      </c>
      <c r="AV203" s="14" t="s">
        <v>85</v>
      </c>
      <c r="AW203" s="14" t="s">
        <v>32</v>
      </c>
      <c r="AX203" s="14" t="s">
        <v>76</v>
      </c>
      <c r="AY203" s="266" t="s">
        <v>168</v>
      </c>
    </row>
    <row r="204" s="14" customFormat="1">
      <c r="A204" s="14"/>
      <c r="B204" s="256"/>
      <c r="C204" s="257"/>
      <c r="D204" s="241" t="s">
        <v>178</v>
      </c>
      <c r="E204" s="257"/>
      <c r="F204" s="259" t="s">
        <v>3208</v>
      </c>
      <c r="G204" s="257"/>
      <c r="H204" s="260">
        <v>14.4</v>
      </c>
      <c r="I204" s="261"/>
      <c r="J204" s="257"/>
      <c r="K204" s="257"/>
      <c r="L204" s="262"/>
      <c r="M204" s="263"/>
      <c r="N204" s="264"/>
      <c r="O204" s="264"/>
      <c r="P204" s="264"/>
      <c r="Q204" s="264"/>
      <c r="R204" s="264"/>
      <c r="S204" s="264"/>
      <c r="T204" s="26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6" t="s">
        <v>178</v>
      </c>
      <c r="AU204" s="266" t="s">
        <v>85</v>
      </c>
      <c r="AV204" s="14" t="s">
        <v>85</v>
      </c>
      <c r="AW204" s="14" t="s">
        <v>4</v>
      </c>
      <c r="AX204" s="14" t="s">
        <v>83</v>
      </c>
      <c r="AY204" s="266" t="s">
        <v>168</v>
      </c>
    </row>
    <row r="205" s="2" customFormat="1" ht="24.15" customHeight="1">
      <c r="A205" s="39"/>
      <c r="B205" s="40"/>
      <c r="C205" s="228" t="s">
        <v>676</v>
      </c>
      <c r="D205" s="228" t="s">
        <v>170</v>
      </c>
      <c r="E205" s="229" t="s">
        <v>3209</v>
      </c>
      <c r="F205" s="230" t="s">
        <v>3210</v>
      </c>
      <c r="G205" s="231" t="s">
        <v>695</v>
      </c>
      <c r="H205" s="232">
        <v>1</v>
      </c>
      <c r="I205" s="233"/>
      <c r="J205" s="234">
        <f>ROUND(I205*H205,2)</f>
        <v>0</v>
      </c>
      <c r="K205" s="230" t="s">
        <v>173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298</v>
      </c>
      <c r="AT205" s="239" t="s">
        <v>170</v>
      </c>
      <c r="AU205" s="239" t="s">
        <v>85</v>
      </c>
      <c r="AY205" s="18" t="s">
        <v>168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298</v>
      </c>
      <c r="BM205" s="239" t="s">
        <v>3211</v>
      </c>
    </row>
    <row r="206" s="2" customFormat="1">
      <c r="A206" s="39"/>
      <c r="B206" s="40"/>
      <c r="C206" s="41"/>
      <c r="D206" s="241" t="s">
        <v>176</v>
      </c>
      <c r="E206" s="41"/>
      <c r="F206" s="242" t="s">
        <v>3212</v>
      </c>
      <c r="G206" s="41"/>
      <c r="H206" s="41"/>
      <c r="I206" s="243"/>
      <c r="J206" s="41"/>
      <c r="K206" s="41"/>
      <c r="L206" s="45"/>
      <c r="M206" s="244"/>
      <c r="N206" s="245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176</v>
      </c>
      <c r="AU206" s="18" t="s">
        <v>85</v>
      </c>
    </row>
    <row r="207" s="2" customFormat="1" ht="16.5" customHeight="1">
      <c r="A207" s="39"/>
      <c r="B207" s="40"/>
      <c r="C207" s="278" t="s">
        <v>701</v>
      </c>
      <c r="D207" s="278" t="s">
        <v>242</v>
      </c>
      <c r="E207" s="279" t="s">
        <v>3213</v>
      </c>
      <c r="F207" s="280" t="s">
        <v>3214</v>
      </c>
      <c r="G207" s="281" t="s">
        <v>695</v>
      </c>
      <c r="H207" s="282">
        <v>2</v>
      </c>
      <c r="I207" s="283"/>
      <c r="J207" s="284">
        <f>ROUND(I207*H207,2)</f>
        <v>0</v>
      </c>
      <c r="K207" s="280" t="s">
        <v>1</v>
      </c>
      <c r="L207" s="285"/>
      <c r="M207" s="286" t="s">
        <v>1</v>
      </c>
      <c r="N207" s="287" t="s">
        <v>41</v>
      </c>
      <c r="O207" s="92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443</v>
      </c>
      <c r="AT207" s="239" t="s">
        <v>242</v>
      </c>
      <c r="AU207" s="239" t="s">
        <v>85</v>
      </c>
      <c r="AY207" s="18" t="s">
        <v>168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298</v>
      </c>
      <c r="BM207" s="239" t="s">
        <v>3215</v>
      </c>
    </row>
    <row r="208" s="2" customFormat="1">
      <c r="A208" s="39"/>
      <c r="B208" s="40"/>
      <c r="C208" s="41"/>
      <c r="D208" s="241" t="s">
        <v>176</v>
      </c>
      <c r="E208" s="41"/>
      <c r="F208" s="242" t="s">
        <v>3216</v>
      </c>
      <c r="G208" s="41"/>
      <c r="H208" s="41"/>
      <c r="I208" s="243"/>
      <c r="J208" s="41"/>
      <c r="K208" s="41"/>
      <c r="L208" s="45"/>
      <c r="M208" s="244"/>
      <c r="N208" s="245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176</v>
      </c>
      <c r="AU208" s="18" t="s">
        <v>85</v>
      </c>
    </row>
    <row r="209" s="2" customFormat="1" ht="21.75" customHeight="1">
      <c r="A209" s="39"/>
      <c r="B209" s="40"/>
      <c r="C209" s="228" t="s">
        <v>686</v>
      </c>
      <c r="D209" s="228" t="s">
        <v>170</v>
      </c>
      <c r="E209" s="229" t="s">
        <v>3217</v>
      </c>
      <c r="F209" s="230" t="s">
        <v>3218</v>
      </c>
      <c r="G209" s="231" t="s">
        <v>695</v>
      </c>
      <c r="H209" s="232">
        <v>2</v>
      </c>
      <c r="I209" s="233"/>
      <c r="J209" s="234">
        <f>ROUND(I209*H209,2)</f>
        <v>0</v>
      </c>
      <c r="K209" s="230" t="s">
        <v>173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298</v>
      </c>
      <c r="AT209" s="239" t="s">
        <v>170</v>
      </c>
      <c r="AU209" s="239" t="s">
        <v>85</v>
      </c>
      <c r="AY209" s="18" t="s">
        <v>168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298</v>
      </c>
      <c r="BM209" s="239" t="s">
        <v>3219</v>
      </c>
    </row>
    <row r="210" s="2" customFormat="1">
      <c r="A210" s="39"/>
      <c r="B210" s="40"/>
      <c r="C210" s="41"/>
      <c r="D210" s="241" t="s">
        <v>176</v>
      </c>
      <c r="E210" s="41"/>
      <c r="F210" s="242" t="s">
        <v>3220</v>
      </c>
      <c r="G210" s="41"/>
      <c r="H210" s="41"/>
      <c r="I210" s="243"/>
      <c r="J210" s="41"/>
      <c r="K210" s="41"/>
      <c r="L210" s="45"/>
      <c r="M210" s="244"/>
      <c r="N210" s="245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176</v>
      </c>
      <c r="AU210" s="18" t="s">
        <v>85</v>
      </c>
    </row>
    <row r="211" s="2" customFormat="1" ht="24.15" customHeight="1">
      <c r="A211" s="39"/>
      <c r="B211" s="40"/>
      <c r="C211" s="228" t="s">
        <v>725</v>
      </c>
      <c r="D211" s="228" t="s">
        <v>170</v>
      </c>
      <c r="E211" s="229" t="s">
        <v>3221</v>
      </c>
      <c r="F211" s="230" t="s">
        <v>3222</v>
      </c>
      <c r="G211" s="231" t="s">
        <v>695</v>
      </c>
      <c r="H211" s="232">
        <v>1</v>
      </c>
      <c r="I211" s="233"/>
      <c r="J211" s="234">
        <f>ROUND(I211*H211,2)</f>
        <v>0</v>
      </c>
      <c r="K211" s="230" t="s">
        <v>173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298</v>
      </c>
      <c r="AT211" s="239" t="s">
        <v>170</v>
      </c>
      <c r="AU211" s="239" t="s">
        <v>85</v>
      </c>
      <c r="AY211" s="18" t="s">
        <v>168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298</v>
      </c>
      <c r="BM211" s="239" t="s">
        <v>3223</v>
      </c>
    </row>
    <row r="212" s="2" customFormat="1">
      <c r="A212" s="39"/>
      <c r="B212" s="40"/>
      <c r="C212" s="41"/>
      <c r="D212" s="241" t="s">
        <v>176</v>
      </c>
      <c r="E212" s="41"/>
      <c r="F212" s="242" t="s">
        <v>3224</v>
      </c>
      <c r="G212" s="41"/>
      <c r="H212" s="41"/>
      <c r="I212" s="243"/>
      <c r="J212" s="41"/>
      <c r="K212" s="41"/>
      <c r="L212" s="45"/>
      <c r="M212" s="244"/>
      <c r="N212" s="245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176</v>
      </c>
      <c r="AU212" s="18" t="s">
        <v>85</v>
      </c>
    </row>
    <row r="213" s="2" customFormat="1" ht="24.15" customHeight="1">
      <c r="A213" s="39"/>
      <c r="B213" s="40"/>
      <c r="C213" s="278" t="s">
        <v>730</v>
      </c>
      <c r="D213" s="278" t="s">
        <v>242</v>
      </c>
      <c r="E213" s="279" t="s">
        <v>3225</v>
      </c>
      <c r="F213" s="280" t="s">
        <v>3226</v>
      </c>
      <c r="G213" s="281" t="s">
        <v>695</v>
      </c>
      <c r="H213" s="282">
        <v>1</v>
      </c>
      <c r="I213" s="283"/>
      <c r="J213" s="284">
        <f>ROUND(I213*H213,2)</f>
        <v>0</v>
      </c>
      <c r="K213" s="280" t="s">
        <v>1</v>
      </c>
      <c r="L213" s="285"/>
      <c r="M213" s="286" t="s">
        <v>1</v>
      </c>
      <c r="N213" s="287" t="s">
        <v>41</v>
      </c>
      <c r="O213" s="92"/>
      <c r="P213" s="237">
        <f>O213*H213</f>
        <v>0</v>
      </c>
      <c r="Q213" s="237">
        <v>0.0018</v>
      </c>
      <c r="R213" s="237">
        <f>Q213*H213</f>
        <v>0.0018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443</v>
      </c>
      <c r="AT213" s="239" t="s">
        <v>242</v>
      </c>
      <c r="AU213" s="239" t="s">
        <v>85</v>
      </c>
      <c r="AY213" s="18" t="s">
        <v>168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298</v>
      </c>
      <c r="BM213" s="239" t="s">
        <v>3227</v>
      </c>
    </row>
    <row r="214" s="2" customFormat="1">
      <c r="A214" s="39"/>
      <c r="B214" s="40"/>
      <c r="C214" s="41"/>
      <c r="D214" s="241" t="s">
        <v>176</v>
      </c>
      <c r="E214" s="41"/>
      <c r="F214" s="242" t="s">
        <v>3226</v>
      </c>
      <c r="G214" s="41"/>
      <c r="H214" s="41"/>
      <c r="I214" s="243"/>
      <c r="J214" s="41"/>
      <c r="K214" s="41"/>
      <c r="L214" s="45"/>
      <c r="M214" s="244"/>
      <c r="N214" s="245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176</v>
      </c>
      <c r="AU214" s="18" t="s">
        <v>85</v>
      </c>
    </row>
    <row r="215" s="2" customFormat="1" ht="16.5" customHeight="1">
      <c r="A215" s="39"/>
      <c r="B215" s="40"/>
      <c r="C215" s="278" t="s">
        <v>1917</v>
      </c>
      <c r="D215" s="278" t="s">
        <v>242</v>
      </c>
      <c r="E215" s="279" t="s">
        <v>3100</v>
      </c>
      <c r="F215" s="280" t="s">
        <v>3101</v>
      </c>
      <c r="G215" s="281" t="s">
        <v>695</v>
      </c>
      <c r="H215" s="282">
        <v>7</v>
      </c>
      <c r="I215" s="283"/>
      <c r="J215" s="284">
        <f>ROUND(I215*H215,2)</f>
        <v>0</v>
      </c>
      <c r="K215" s="280" t="s">
        <v>1</v>
      </c>
      <c r="L215" s="285"/>
      <c r="M215" s="286" t="s">
        <v>1</v>
      </c>
      <c r="N215" s="287" t="s">
        <v>41</v>
      </c>
      <c r="O215" s="92"/>
      <c r="P215" s="237">
        <f>O215*H215</f>
        <v>0</v>
      </c>
      <c r="Q215" s="237">
        <v>0.00040000000000000002</v>
      </c>
      <c r="R215" s="237">
        <f>Q215*H215</f>
        <v>0.0028</v>
      </c>
      <c r="S215" s="237">
        <v>0</v>
      </c>
      <c r="T215" s="23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443</v>
      </c>
      <c r="AT215" s="239" t="s">
        <v>242</v>
      </c>
      <c r="AU215" s="239" t="s">
        <v>85</v>
      </c>
      <c r="AY215" s="18" t="s">
        <v>168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298</v>
      </c>
      <c r="BM215" s="239" t="s">
        <v>3228</v>
      </c>
    </row>
    <row r="216" s="2" customFormat="1">
      <c r="A216" s="39"/>
      <c r="B216" s="40"/>
      <c r="C216" s="41"/>
      <c r="D216" s="241" t="s">
        <v>176</v>
      </c>
      <c r="E216" s="41"/>
      <c r="F216" s="242" t="s">
        <v>3101</v>
      </c>
      <c r="G216" s="41"/>
      <c r="H216" s="41"/>
      <c r="I216" s="243"/>
      <c r="J216" s="41"/>
      <c r="K216" s="41"/>
      <c r="L216" s="45"/>
      <c r="M216" s="244"/>
      <c r="N216" s="245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176</v>
      </c>
      <c r="AU216" s="18" t="s">
        <v>85</v>
      </c>
    </row>
    <row r="217" s="2" customFormat="1" ht="16.5" customHeight="1">
      <c r="A217" s="39"/>
      <c r="B217" s="40"/>
      <c r="C217" s="228" t="s">
        <v>631</v>
      </c>
      <c r="D217" s="228" t="s">
        <v>170</v>
      </c>
      <c r="E217" s="229" t="s">
        <v>3103</v>
      </c>
      <c r="F217" s="230" t="s">
        <v>3104</v>
      </c>
      <c r="G217" s="231" t="s">
        <v>695</v>
      </c>
      <c r="H217" s="232">
        <v>7</v>
      </c>
      <c r="I217" s="233"/>
      <c r="J217" s="234">
        <f>ROUND(I217*H217,2)</f>
        <v>0</v>
      </c>
      <c r="K217" s="230" t="s">
        <v>173</v>
      </c>
      <c r="L217" s="45"/>
      <c r="M217" s="235" t="s">
        <v>1</v>
      </c>
      <c r="N217" s="236" t="s">
        <v>41</v>
      </c>
      <c r="O217" s="92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9" t="s">
        <v>298</v>
      </c>
      <c r="AT217" s="239" t="s">
        <v>170</v>
      </c>
      <c r="AU217" s="239" t="s">
        <v>85</v>
      </c>
      <c r="AY217" s="18" t="s">
        <v>168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8" t="s">
        <v>83</v>
      </c>
      <c r="BK217" s="240">
        <f>ROUND(I217*H217,2)</f>
        <v>0</v>
      </c>
      <c r="BL217" s="18" t="s">
        <v>298</v>
      </c>
      <c r="BM217" s="239" t="s">
        <v>3229</v>
      </c>
    </row>
    <row r="218" s="2" customFormat="1">
      <c r="A218" s="39"/>
      <c r="B218" s="40"/>
      <c r="C218" s="41"/>
      <c r="D218" s="241" t="s">
        <v>176</v>
      </c>
      <c r="E218" s="41"/>
      <c r="F218" s="242" t="s">
        <v>3106</v>
      </c>
      <c r="G218" s="41"/>
      <c r="H218" s="41"/>
      <c r="I218" s="243"/>
      <c r="J218" s="41"/>
      <c r="K218" s="41"/>
      <c r="L218" s="45"/>
      <c r="M218" s="244"/>
      <c r="N218" s="245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176</v>
      </c>
      <c r="AU218" s="18" t="s">
        <v>85</v>
      </c>
    </row>
    <row r="219" s="2" customFormat="1" ht="16.5" customHeight="1">
      <c r="A219" s="39"/>
      <c r="B219" s="40"/>
      <c r="C219" s="278" t="s">
        <v>1873</v>
      </c>
      <c r="D219" s="278" t="s">
        <v>242</v>
      </c>
      <c r="E219" s="279" t="s">
        <v>3107</v>
      </c>
      <c r="F219" s="280" t="s">
        <v>3108</v>
      </c>
      <c r="G219" s="281" t="s">
        <v>695</v>
      </c>
      <c r="H219" s="282">
        <v>2</v>
      </c>
      <c r="I219" s="283"/>
      <c r="J219" s="284">
        <f>ROUND(I219*H219,2)</f>
        <v>0</v>
      </c>
      <c r="K219" s="280" t="s">
        <v>1</v>
      </c>
      <c r="L219" s="285"/>
      <c r="M219" s="286" t="s">
        <v>1</v>
      </c>
      <c r="N219" s="287" t="s">
        <v>41</v>
      </c>
      <c r="O219" s="92"/>
      <c r="P219" s="237">
        <f>O219*H219</f>
        <v>0</v>
      </c>
      <c r="Q219" s="237">
        <v>0.00050000000000000001</v>
      </c>
      <c r="R219" s="237">
        <f>Q219*H219</f>
        <v>0.001</v>
      </c>
      <c r="S219" s="237">
        <v>0</v>
      </c>
      <c r="T219" s="238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443</v>
      </c>
      <c r="AT219" s="239" t="s">
        <v>242</v>
      </c>
      <c r="AU219" s="239" t="s">
        <v>85</v>
      </c>
      <c r="AY219" s="18" t="s">
        <v>168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298</v>
      </c>
      <c r="BM219" s="239" t="s">
        <v>3230</v>
      </c>
    </row>
    <row r="220" s="2" customFormat="1">
      <c r="A220" s="39"/>
      <c r="B220" s="40"/>
      <c r="C220" s="41"/>
      <c r="D220" s="241" t="s">
        <v>176</v>
      </c>
      <c r="E220" s="41"/>
      <c r="F220" s="242" t="s">
        <v>3110</v>
      </c>
      <c r="G220" s="41"/>
      <c r="H220" s="41"/>
      <c r="I220" s="243"/>
      <c r="J220" s="41"/>
      <c r="K220" s="41"/>
      <c r="L220" s="45"/>
      <c r="M220" s="244"/>
      <c r="N220" s="245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176</v>
      </c>
      <c r="AU220" s="18" t="s">
        <v>85</v>
      </c>
    </row>
    <row r="221" s="2" customFormat="1" ht="16.5" customHeight="1">
      <c r="A221" s="39"/>
      <c r="B221" s="40"/>
      <c r="C221" s="228" t="s">
        <v>652</v>
      </c>
      <c r="D221" s="228" t="s">
        <v>170</v>
      </c>
      <c r="E221" s="229" t="s">
        <v>3115</v>
      </c>
      <c r="F221" s="230" t="s">
        <v>3116</v>
      </c>
      <c r="G221" s="231" t="s">
        <v>695</v>
      </c>
      <c r="H221" s="232">
        <v>2</v>
      </c>
      <c r="I221" s="233"/>
      <c r="J221" s="234">
        <f>ROUND(I221*H221,2)</f>
        <v>0</v>
      </c>
      <c r="K221" s="230" t="s">
        <v>173</v>
      </c>
      <c r="L221" s="45"/>
      <c r="M221" s="235" t="s">
        <v>1</v>
      </c>
      <c r="N221" s="236" t="s">
        <v>41</v>
      </c>
      <c r="O221" s="92"/>
      <c r="P221" s="237">
        <f>O221*H221</f>
        <v>0</v>
      </c>
      <c r="Q221" s="237">
        <v>0</v>
      </c>
      <c r="R221" s="237">
        <f>Q221*H221</f>
        <v>0</v>
      </c>
      <c r="S221" s="237">
        <v>0</v>
      </c>
      <c r="T221" s="238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9" t="s">
        <v>298</v>
      </c>
      <c r="AT221" s="239" t="s">
        <v>170</v>
      </c>
      <c r="AU221" s="239" t="s">
        <v>85</v>
      </c>
      <c r="AY221" s="18" t="s">
        <v>168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8" t="s">
        <v>83</v>
      </c>
      <c r="BK221" s="240">
        <f>ROUND(I221*H221,2)</f>
        <v>0</v>
      </c>
      <c r="BL221" s="18" t="s">
        <v>298</v>
      </c>
      <c r="BM221" s="239" t="s">
        <v>3231</v>
      </c>
    </row>
    <row r="222" s="2" customFormat="1">
      <c r="A222" s="39"/>
      <c r="B222" s="40"/>
      <c r="C222" s="41"/>
      <c r="D222" s="241" t="s">
        <v>176</v>
      </c>
      <c r="E222" s="41"/>
      <c r="F222" s="242" t="s">
        <v>3118</v>
      </c>
      <c r="G222" s="41"/>
      <c r="H222" s="41"/>
      <c r="I222" s="243"/>
      <c r="J222" s="41"/>
      <c r="K222" s="41"/>
      <c r="L222" s="45"/>
      <c r="M222" s="244"/>
      <c r="N222" s="245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176</v>
      </c>
      <c r="AU222" s="18" t="s">
        <v>85</v>
      </c>
    </row>
    <row r="223" s="2" customFormat="1" ht="21.75" customHeight="1">
      <c r="A223" s="39"/>
      <c r="B223" s="40"/>
      <c r="C223" s="278" t="s">
        <v>1808</v>
      </c>
      <c r="D223" s="278" t="s">
        <v>242</v>
      </c>
      <c r="E223" s="279" t="s">
        <v>3135</v>
      </c>
      <c r="F223" s="280" t="s">
        <v>3136</v>
      </c>
      <c r="G223" s="281" t="s">
        <v>695</v>
      </c>
      <c r="H223" s="282">
        <v>5</v>
      </c>
      <c r="I223" s="283"/>
      <c r="J223" s="284">
        <f>ROUND(I223*H223,2)</f>
        <v>0</v>
      </c>
      <c r="K223" s="280" t="s">
        <v>1</v>
      </c>
      <c r="L223" s="285"/>
      <c r="M223" s="286" t="s">
        <v>1</v>
      </c>
      <c r="N223" s="287" t="s">
        <v>41</v>
      </c>
      <c r="O223" s="92"/>
      <c r="P223" s="237">
        <f>O223*H223</f>
        <v>0</v>
      </c>
      <c r="Q223" s="237">
        <v>0.00050000000000000001</v>
      </c>
      <c r="R223" s="237">
        <f>Q223*H223</f>
        <v>0.0025000000000000001</v>
      </c>
      <c r="S223" s="237">
        <v>0</v>
      </c>
      <c r="T223" s="23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9" t="s">
        <v>443</v>
      </c>
      <c r="AT223" s="239" t="s">
        <v>242</v>
      </c>
      <c r="AU223" s="239" t="s">
        <v>85</v>
      </c>
      <c r="AY223" s="18" t="s">
        <v>168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8" t="s">
        <v>83</v>
      </c>
      <c r="BK223" s="240">
        <f>ROUND(I223*H223,2)</f>
        <v>0</v>
      </c>
      <c r="BL223" s="18" t="s">
        <v>298</v>
      </c>
      <c r="BM223" s="239" t="s">
        <v>3232</v>
      </c>
    </row>
    <row r="224" s="2" customFormat="1">
      <c r="A224" s="39"/>
      <c r="B224" s="40"/>
      <c r="C224" s="41"/>
      <c r="D224" s="241" t="s">
        <v>176</v>
      </c>
      <c r="E224" s="41"/>
      <c r="F224" s="242" t="s">
        <v>3138</v>
      </c>
      <c r="G224" s="41"/>
      <c r="H224" s="41"/>
      <c r="I224" s="243"/>
      <c r="J224" s="41"/>
      <c r="K224" s="41"/>
      <c r="L224" s="45"/>
      <c r="M224" s="244"/>
      <c r="N224" s="245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176</v>
      </c>
      <c r="AU224" s="18" t="s">
        <v>85</v>
      </c>
    </row>
    <row r="225" s="2" customFormat="1" ht="16.5" customHeight="1">
      <c r="A225" s="39"/>
      <c r="B225" s="40"/>
      <c r="C225" s="228" t="s">
        <v>1815</v>
      </c>
      <c r="D225" s="228" t="s">
        <v>170</v>
      </c>
      <c r="E225" s="229" t="s">
        <v>3139</v>
      </c>
      <c r="F225" s="230" t="s">
        <v>3140</v>
      </c>
      <c r="G225" s="231" t="s">
        <v>695</v>
      </c>
      <c r="H225" s="232">
        <v>5</v>
      </c>
      <c r="I225" s="233"/>
      <c r="J225" s="234">
        <f>ROUND(I225*H225,2)</f>
        <v>0</v>
      </c>
      <c r="K225" s="230" t="s">
        <v>173</v>
      </c>
      <c r="L225" s="45"/>
      <c r="M225" s="235" t="s">
        <v>1</v>
      </c>
      <c r="N225" s="236" t="s">
        <v>41</v>
      </c>
      <c r="O225" s="92"/>
      <c r="P225" s="237">
        <f>O225*H225</f>
        <v>0</v>
      </c>
      <c r="Q225" s="237">
        <v>0</v>
      </c>
      <c r="R225" s="237">
        <f>Q225*H225</f>
        <v>0</v>
      </c>
      <c r="S225" s="237">
        <v>0</v>
      </c>
      <c r="T225" s="23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298</v>
      </c>
      <c r="AT225" s="239" t="s">
        <v>170</v>
      </c>
      <c r="AU225" s="239" t="s">
        <v>85</v>
      </c>
      <c r="AY225" s="18" t="s">
        <v>168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298</v>
      </c>
      <c r="BM225" s="239" t="s">
        <v>3233</v>
      </c>
    </row>
    <row r="226" s="2" customFormat="1">
      <c r="A226" s="39"/>
      <c r="B226" s="40"/>
      <c r="C226" s="41"/>
      <c r="D226" s="241" t="s">
        <v>176</v>
      </c>
      <c r="E226" s="41"/>
      <c r="F226" s="242" t="s">
        <v>3142</v>
      </c>
      <c r="G226" s="41"/>
      <c r="H226" s="41"/>
      <c r="I226" s="243"/>
      <c r="J226" s="41"/>
      <c r="K226" s="41"/>
      <c r="L226" s="45"/>
      <c r="M226" s="244"/>
      <c r="N226" s="245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176</v>
      </c>
      <c r="AU226" s="18" t="s">
        <v>85</v>
      </c>
    </row>
    <row r="227" s="2" customFormat="1" ht="16.5" customHeight="1">
      <c r="A227" s="39"/>
      <c r="B227" s="40"/>
      <c r="C227" s="278" t="s">
        <v>736</v>
      </c>
      <c r="D227" s="278" t="s">
        <v>242</v>
      </c>
      <c r="E227" s="279" t="s">
        <v>3234</v>
      </c>
      <c r="F227" s="280" t="s">
        <v>3235</v>
      </c>
      <c r="G227" s="281" t="s">
        <v>695</v>
      </c>
      <c r="H227" s="282">
        <v>1</v>
      </c>
      <c r="I227" s="283"/>
      <c r="J227" s="284">
        <f>ROUND(I227*H227,2)</f>
        <v>0</v>
      </c>
      <c r="K227" s="280" t="s">
        <v>173</v>
      </c>
      <c r="L227" s="285"/>
      <c r="M227" s="286" t="s">
        <v>1</v>
      </c>
      <c r="N227" s="287" t="s">
        <v>41</v>
      </c>
      <c r="O227" s="92"/>
      <c r="P227" s="237">
        <f>O227*H227</f>
        <v>0</v>
      </c>
      <c r="Q227" s="237">
        <v>0.00020000000000000001</v>
      </c>
      <c r="R227" s="237">
        <f>Q227*H227</f>
        <v>0.00020000000000000001</v>
      </c>
      <c r="S227" s="237">
        <v>0</v>
      </c>
      <c r="T227" s="23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9" t="s">
        <v>443</v>
      </c>
      <c r="AT227" s="239" t="s">
        <v>242</v>
      </c>
      <c r="AU227" s="239" t="s">
        <v>85</v>
      </c>
      <c r="AY227" s="18" t="s">
        <v>168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8" t="s">
        <v>83</v>
      </c>
      <c r="BK227" s="240">
        <f>ROUND(I227*H227,2)</f>
        <v>0</v>
      </c>
      <c r="BL227" s="18" t="s">
        <v>298</v>
      </c>
      <c r="BM227" s="239" t="s">
        <v>3236</v>
      </c>
    </row>
    <row r="228" s="2" customFormat="1">
      <c r="A228" s="39"/>
      <c r="B228" s="40"/>
      <c r="C228" s="41"/>
      <c r="D228" s="241" t="s">
        <v>176</v>
      </c>
      <c r="E228" s="41"/>
      <c r="F228" s="242" t="s">
        <v>3237</v>
      </c>
      <c r="G228" s="41"/>
      <c r="H228" s="41"/>
      <c r="I228" s="243"/>
      <c r="J228" s="41"/>
      <c r="K228" s="41"/>
      <c r="L228" s="45"/>
      <c r="M228" s="244"/>
      <c r="N228" s="245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176</v>
      </c>
      <c r="AU228" s="18" t="s">
        <v>85</v>
      </c>
    </row>
    <row r="229" s="2" customFormat="1" ht="24.15" customHeight="1">
      <c r="A229" s="39"/>
      <c r="B229" s="40"/>
      <c r="C229" s="228" t="s">
        <v>1860</v>
      </c>
      <c r="D229" s="228" t="s">
        <v>170</v>
      </c>
      <c r="E229" s="229" t="s">
        <v>3238</v>
      </c>
      <c r="F229" s="230" t="s">
        <v>3239</v>
      </c>
      <c r="G229" s="231" t="s">
        <v>695</v>
      </c>
      <c r="H229" s="232">
        <v>1</v>
      </c>
      <c r="I229" s="233"/>
      <c r="J229" s="234">
        <f>ROUND(I229*H229,2)</f>
        <v>0</v>
      </c>
      <c r="K229" s="230" t="s">
        <v>173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</v>
      </c>
      <c r="R229" s="237">
        <f>Q229*H229</f>
        <v>0</v>
      </c>
      <c r="S229" s="237">
        <v>0</v>
      </c>
      <c r="T229" s="23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298</v>
      </c>
      <c r="AT229" s="239" t="s">
        <v>170</v>
      </c>
      <c r="AU229" s="239" t="s">
        <v>85</v>
      </c>
      <c r="AY229" s="18" t="s">
        <v>168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298</v>
      </c>
      <c r="BM229" s="239" t="s">
        <v>3240</v>
      </c>
    </row>
    <row r="230" s="2" customFormat="1">
      <c r="A230" s="39"/>
      <c r="B230" s="40"/>
      <c r="C230" s="41"/>
      <c r="D230" s="241" t="s">
        <v>176</v>
      </c>
      <c r="E230" s="41"/>
      <c r="F230" s="242" t="s">
        <v>3241</v>
      </c>
      <c r="G230" s="41"/>
      <c r="H230" s="41"/>
      <c r="I230" s="243"/>
      <c r="J230" s="41"/>
      <c r="K230" s="41"/>
      <c r="L230" s="45"/>
      <c r="M230" s="244"/>
      <c r="N230" s="245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176</v>
      </c>
      <c r="AU230" s="18" t="s">
        <v>85</v>
      </c>
    </row>
    <row r="231" s="2" customFormat="1" ht="24.15" customHeight="1">
      <c r="A231" s="39"/>
      <c r="B231" s="40"/>
      <c r="C231" s="278" t="s">
        <v>657</v>
      </c>
      <c r="D231" s="278" t="s">
        <v>242</v>
      </c>
      <c r="E231" s="279" t="s">
        <v>3173</v>
      </c>
      <c r="F231" s="280" t="s">
        <v>3174</v>
      </c>
      <c r="G231" s="281" t="s">
        <v>114</v>
      </c>
      <c r="H231" s="282">
        <v>2.1549999999999998</v>
      </c>
      <c r="I231" s="283"/>
      <c r="J231" s="284">
        <f>ROUND(I231*H231,2)</f>
        <v>0</v>
      </c>
      <c r="K231" s="280" t="s">
        <v>173</v>
      </c>
      <c r="L231" s="285"/>
      <c r="M231" s="286" t="s">
        <v>1</v>
      </c>
      <c r="N231" s="287" t="s">
        <v>41</v>
      </c>
      <c r="O231" s="92"/>
      <c r="P231" s="237">
        <f>O231*H231</f>
        <v>0</v>
      </c>
      <c r="Q231" s="237">
        <v>0.0019499999999999999</v>
      </c>
      <c r="R231" s="237">
        <f>Q231*H231</f>
        <v>0.0042022499999999994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443</v>
      </c>
      <c r="AT231" s="239" t="s">
        <v>242</v>
      </c>
      <c r="AU231" s="239" t="s">
        <v>85</v>
      </c>
      <c r="AY231" s="18" t="s">
        <v>168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298</v>
      </c>
      <c r="BM231" s="239" t="s">
        <v>3242</v>
      </c>
    </row>
    <row r="232" s="2" customFormat="1">
      <c r="A232" s="39"/>
      <c r="B232" s="40"/>
      <c r="C232" s="41"/>
      <c r="D232" s="241" t="s">
        <v>176</v>
      </c>
      <c r="E232" s="41"/>
      <c r="F232" s="242" t="s">
        <v>3174</v>
      </c>
      <c r="G232" s="41"/>
      <c r="H232" s="41"/>
      <c r="I232" s="243"/>
      <c r="J232" s="41"/>
      <c r="K232" s="41"/>
      <c r="L232" s="45"/>
      <c r="M232" s="244"/>
      <c r="N232" s="245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176</v>
      </c>
      <c r="AU232" s="18" t="s">
        <v>85</v>
      </c>
    </row>
    <row r="233" s="2" customFormat="1" ht="24.15" customHeight="1">
      <c r="A233" s="39"/>
      <c r="B233" s="40"/>
      <c r="C233" s="228" t="s">
        <v>662</v>
      </c>
      <c r="D233" s="228" t="s">
        <v>170</v>
      </c>
      <c r="E233" s="229" t="s">
        <v>3176</v>
      </c>
      <c r="F233" s="230" t="s">
        <v>3177</v>
      </c>
      <c r="G233" s="231" t="s">
        <v>114</v>
      </c>
      <c r="H233" s="232">
        <v>2.1549999999999998</v>
      </c>
      <c r="I233" s="233"/>
      <c r="J233" s="234">
        <f>ROUND(I233*H233,2)</f>
        <v>0</v>
      </c>
      <c r="K233" s="230" t="s">
        <v>173</v>
      </c>
      <c r="L233" s="45"/>
      <c r="M233" s="235" t="s">
        <v>1</v>
      </c>
      <c r="N233" s="236" t="s">
        <v>41</v>
      </c>
      <c r="O233" s="92"/>
      <c r="P233" s="237">
        <f>O233*H233</f>
        <v>0</v>
      </c>
      <c r="Q233" s="237">
        <v>0.00036000000000000002</v>
      </c>
      <c r="R233" s="237">
        <f>Q233*H233</f>
        <v>0.00077579999999999999</v>
      </c>
      <c r="S233" s="237">
        <v>0</v>
      </c>
      <c r="T233" s="238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9" t="s">
        <v>298</v>
      </c>
      <c r="AT233" s="239" t="s">
        <v>170</v>
      </c>
      <c r="AU233" s="239" t="s">
        <v>85</v>
      </c>
      <c r="AY233" s="18" t="s">
        <v>168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8" t="s">
        <v>83</v>
      </c>
      <c r="BK233" s="240">
        <f>ROUND(I233*H233,2)</f>
        <v>0</v>
      </c>
      <c r="BL233" s="18" t="s">
        <v>298</v>
      </c>
      <c r="BM233" s="239" t="s">
        <v>3243</v>
      </c>
    </row>
    <row r="234" s="2" customFormat="1">
      <c r="A234" s="39"/>
      <c r="B234" s="40"/>
      <c r="C234" s="41"/>
      <c r="D234" s="241" t="s">
        <v>176</v>
      </c>
      <c r="E234" s="41"/>
      <c r="F234" s="242" t="s">
        <v>3179</v>
      </c>
      <c r="G234" s="41"/>
      <c r="H234" s="41"/>
      <c r="I234" s="243"/>
      <c r="J234" s="41"/>
      <c r="K234" s="41"/>
      <c r="L234" s="45"/>
      <c r="M234" s="244"/>
      <c r="N234" s="245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176</v>
      </c>
      <c r="AU234" s="18" t="s">
        <v>85</v>
      </c>
    </row>
    <row r="235" s="14" customFormat="1">
      <c r="A235" s="14"/>
      <c r="B235" s="256"/>
      <c r="C235" s="257"/>
      <c r="D235" s="241" t="s">
        <v>178</v>
      </c>
      <c r="E235" s="258" t="s">
        <v>1</v>
      </c>
      <c r="F235" s="259" t="s">
        <v>3244</v>
      </c>
      <c r="G235" s="257"/>
      <c r="H235" s="260">
        <v>1.796</v>
      </c>
      <c r="I235" s="261"/>
      <c r="J235" s="257"/>
      <c r="K235" s="257"/>
      <c r="L235" s="262"/>
      <c r="M235" s="263"/>
      <c r="N235" s="264"/>
      <c r="O235" s="264"/>
      <c r="P235" s="264"/>
      <c r="Q235" s="264"/>
      <c r="R235" s="264"/>
      <c r="S235" s="264"/>
      <c r="T235" s="26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6" t="s">
        <v>178</v>
      </c>
      <c r="AU235" s="266" t="s">
        <v>85</v>
      </c>
      <c r="AV235" s="14" t="s">
        <v>85</v>
      </c>
      <c r="AW235" s="14" t="s">
        <v>32</v>
      </c>
      <c r="AX235" s="14" t="s">
        <v>76</v>
      </c>
      <c r="AY235" s="266" t="s">
        <v>168</v>
      </c>
    </row>
    <row r="236" s="14" customFormat="1">
      <c r="A236" s="14"/>
      <c r="B236" s="256"/>
      <c r="C236" s="257"/>
      <c r="D236" s="241" t="s">
        <v>178</v>
      </c>
      <c r="E236" s="257"/>
      <c r="F236" s="259" t="s">
        <v>3245</v>
      </c>
      <c r="G236" s="257"/>
      <c r="H236" s="260">
        <v>2.1549999999999998</v>
      </c>
      <c r="I236" s="261"/>
      <c r="J236" s="257"/>
      <c r="K236" s="257"/>
      <c r="L236" s="262"/>
      <c r="M236" s="263"/>
      <c r="N236" s="264"/>
      <c r="O236" s="264"/>
      <c r="P236" s="264"/>
      <c r="Q236" s="264"/>
      <c r="R236" s="264"/>
      <c r="S236" s="264"/>
      <c r="T236" s="26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6" t="s">
        <v>178</v>
      </c>
      <c r="AU236" s="266" t="s">
        <v>85</v>
      </c>
      <c r="AV236" s="14" t="s">
        <v>85</v>
      </c>
      <c r="AW236" s="14" t="s">
        <v>4</v>
      </c>
      <c r="AX236" s="14" t="s">
        <v>83</v>
      </c>
      <c r="AY236" s="266" t="s">
        <v>168</v>
      </c>
    </row>
    <row r="237" s="12" customFormat="1" ht="22.8" customHeight="1">
      <c r="A237" s="12"/>
      <c r="B237" s="212"/>
      <c r="C237" s="213"/>
      <c r="D237" s="214" t="s">
        <v>75</v>
      </c>
      <c r="E237" s="226" t="s">
        <v>3246</v>
      </c>
      <c r="F237" s="226" t="s">
        <v>3246</v>
      </c>
      <c r="G237" s="213"/>
      <c r="H237" s="213"/>
      <c r="I237" s="216"/>
      <c r="J237" s="227">
        <f>BK237</f>
        <v>0</v>
      </c>
      <c r="K237" s="213"/>
      <c r="L237" s="218"/>
      <c r="M237" s="219"/>
      <c r="N237" s="220"/>
      <c r="O237" s="220"/>
      <c r="P237" s="221">
        <f>SUM(P238:P283)</f>
        <v>0</v>
      </c>
      <c r="Q237" s="220"/>
      <c r="R237" s="221">
        <f>SUM(R238:R283)</f>
        <v>0.20034200000000002</v>
      </c>
      <c r="S237" s="220"/>
      <c r="T237" s="222">
        <f>SUM(T238:T283)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3" t="s">
        <v>83</v>
      </c>
      <c r="AT237" s="224" t="s">
        <v>75</v>
      </c>
      <c r="AU237" s="224" t="s">
        <v>83</v>
      </c>
      <c r="AY237" s="223" t="s">
        <v>168</v>
      </c>
      <c r="BK237" s="225">
        <f>SUM(BK238:BK283)</f>
        <v>0</v>
      </c>
    </row>
    <row r="238" s="2" customFormat="1" ht="24.15" customHeight="1">
      <c r="A238" s="39"/>
      <c r="B238" s="40"/>
      <c r="C238" s="278" t="s">
        <v>800</v>
      </c>
      <c r="D238" s="278" t="s">
        <v>242</v>
      </c>
      <c r="E238" s="279" t="s">
        <v>3247</v>
      </c>
      <c r="F238" s="280" t="s">
        <v>3248</v>
      </c>
      <c r="G238" s="281" t="s">
        <v>695</v>
      </c>
      <c r="H238" s="282">
        <v>1</v>
      </c>
      <c r="I238" s="283"/>
      <c r="J238" s="284">
        <f>ROUND(I238*H238,2)</f>
        <v>0</v>
      </c>
      <c r="K238" s="280" t="s">
        <v>173</v>
      </c>
      <c r="L238" s="285"/>
      <c r="M238" s="286" t="s">
        <v>1</v>
      </c>
      <c r="N238" s="287" t="s">
        <v>41</v>
      </c>
      <c r="O238" s="92"/>
      <c r="P238" s="237">
        <f>O238*H238</f>
        <v>0</v>
      </c>
      <c r="Q238" s="237">
        <v>0.014</v>
      </c>
      <c r="R238" s="237">
        <f>Q238*H238</f>
        <v>0.014</v>
      </c>
      <c r="S238" s="237">
        <v>0</v>
      </c>
      <c r="T238" s="23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9" t="s">
        <v>443</v>
      </c>
      <c r="AT238" s="239" t="s">
        <v>242</v>
      </c>
      <c r="AU238" s="239" t="s">
        <v>85</v>
      </c>
      <c r="AY238" s="18" t="s">
        <v>168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8" t="s">
        <v>83</v>
      </c>
      <c r="BK238" s="240">
        <f>ROUND(I238*H238,2)</f>
        <v>0</v>
      </c>
      <c r="BL238" s="18" t="s">
        <v>298</v>
      </c>
      <c r="BM238" s="239" t="s">
        <v>3249</v>
      </c>
    </row>
    <row r="239" s="2" customFormat="1">
      <c r="A239" s="39"/>
      <c r="B239" s="40"/>
      <c r="C239" s="41"/>
      <c r="D239" s="241" t="s">
        <v>176</v>
      </c>
      <c r="E239" s="41"/>
      <c r="F239" s="242" t="s">
        <v>3250</v>
      </c>
      <c r="G239" s="41"/>
      <c r="H239" s="41"/>
      <c r="I239" s="243"/>
      <c r="J239" s="41"/>
      <c r="K239" s="41"/>
      <c r="L239" s="45"/>
      <c r="M239" s="244"/>
      <c r="N239" s="245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176</v>
      </c>
      <c r="AU239" s="18" t="s">
        <v>85</v>
      </c>
    </row>
    <row r="240" s="2" customFormat="1" ht="24.15" customHeight="1">
      <c r="A240" s="39"/>
      <c r="B240" s="40"/>
      <c r="C240" s="228" t="s">
        <v>806</v>
      </c>
      <c r="D240" s="228" t="s">
        <v>170</v>
      </c>
      <c r="E240" s="229" t="s">
        <v>3251</v>
      </c>
      <c r="F240" s="230" t="s">
        <v>3252</v>
      </c>
      <c r="G240" s="231" t="s">
        <v>695</v>
      </c>
      <c r="H240" s="232">
        <v>1</v>
      </c>
      <c r="I240" s="233"/>
      <c r="J240" s="234">
        <f>ROUND(I240*H240,2)</f>
        <v>0</v>
      </c>
      <c r="K240" s="230" t="s">
        <v>173</v>
      </c>
      <c r="L240" s="45"/>
      <c r="M240" s="235" t="s">
        <v>1</v>
      </c>
      <c r="N240" s="236" t="s">
        <v>41</v>
      </c>
      <c r="O240" s="92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298</v>
      </c>
      <c r="AT240" s="239" t="s">
        <v>170</v>
      </c>
      <c r="AU240" s="239" t="s">
        <v>85</v>
      </c>
      <c r="AY240" s="18" t="s">
        <v>168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298</v>
      </c>
      <c r="BM240" s="239" t="s">
        <v>3253</v>
      </c>
    </row>
    <row r="241" s="2" customFormat="1">
      <c r="A241" s="39"/>
      <c r="B241" s="40"/>
      <c r="C241" s="41"/>
      <c r="D241" s="241" t="s">
        <v>176</v>
      </c>
      <c r="E241" s="41"/>
      <c r="F241" s="242" t="s">
        <v>3254</v>
      </c>
      <c r="G241" s="41"/>
      <c r="H241" s="41"/>
      <c r="I241" s="243"/>
      <c r="J241" s="41"/>
      <c r="K241" s="41"/>
      <c r="L241" s="45"/>
      <c r="M241" s="244"/>
      <c r="N241" s="245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176</v>
      </c>
      <c r="AU241" s="18" t="s">
        <v>85</v>
      </c>
    </row>
    <row r="242" s="2" customFormat="1" ht="16.5" customHeight="1">
      <c r="A242" s="39"/>
      <c r="B242" s="40"/>
      <c r="C242" s="278" t="s">
        <v>829</v>
      </c>
      <c r="D242" s="278" t="s">
        <v>242</v>
      </c>
      <c r="E242" s="279" t="s">
        <v>3255</v>
      </c>
      <c r="F242" s="280" t="s">
        <v>3256</v>
      </c>
      <c r="G242" s="281" t="s">
        <v>695</v>
      </c>
      <c r="H242" s="282">
        <v>2</v>
      </c>
      <c r="I242" s="283"/>
      <c r="J242" s="284">
        <f>ROUND(I242*H242,2)</f>
        <v>0</v>
      </c>
      <c r="K242" s="280" t="s">
        <v>173</v>
      </c>
      <c r="L242" s="285"/>
      <c r="M242" s="286" t="s">
        <v>1</v>
      </c>
      <c r="N242" s="287" t="s">
        <v>41</v>
      </c>
      <c r="O242" s="92"/>
      <c r="P242" s="237">
        <f>O242*H242</f>
        <v>0</v>
      </c>
      <c r="Q242" s="237">
        <v>0.0050000000000000001</v>
      </c>
      <c r="R242" s="237">
        <f>Q242*H242</f>
        <v>0.01</v>
      </c>
      <c r="S242" s="237">
        <v>0</v>
      </c>
      <c r="T242" s="238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9" t="s">
        <v>443</v>
      </c>
      <c r="AT242" s="239" t="s">
        <v>242</v>
      </c>
      <c r="AU242" s="239" t="s">
        <v>85</v>
      </c>
      <c r="AY242" s="18" t="s">
        <v>168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8" t="s">
        <v>83</v>
      </c>
      <c r="BK242" s="240">
        <f>ROUND(I242*H242,2)</f>
        <v>0</v>
      </c>
      <c r="BL242" s="18" t="s">
        <v>298</v>
      </c>
      <c r="BM242" s="239" t="s">
        <v>3257</v>
      </c>
    </row>
    <row r="243" s="2" customFormat="1">
      <c r="A243" s="39"/>
      <c r="B243" s="40"/>
      <c r="C243" s="41"/>
      <c r="D243" s="241" t="s">
        <v>176</v>
      </c>
      <c r="E243" s="41"/>
      <c r="F243" s="242" t="s">
        <v>3256</v>
      </c>
      <c r="G243" s="41"/>
      <c r="H243" s="41"/>
      <c r="I243" s="243"/>
      <c r="J243" s="41"/>
      <c r="K243" s="41"/>
      <c r="L243" s="45"/>
      <c r="M243" s="244"/>
      <c r="N243" s="245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176</v>
      </c>
      <c r="AU243" s="18" t="s">
        <v>85</v>
      </c>
    </row>
    <row r="244" s="2" customFormat="1" ht="21.75" customHeight="1">
      <c r="A244" s="39"/>
      <c r="B244" s="40"/>
      <c r="C244" s="228" t="s">
        <v>849</v>
      </c>
      <c r="D244" s="228" t="s">
        <v>170</v>
      </c>
      <c r="E244" s="229" t="s">
        <v>3258</v>
      </c>
      <c r="F244" s="230" t="s">
        <v>3259</v>
      </c>
      <c r="G244" s="231" t="s">
        <v>695</v>
      </c>
      <c r="H244" s="232">
        <v>2</v>
      </c>
      <c r="I244" s="233"/>
      <c r="J244" s="234">
        <f>ROUND(I244*H244,2)</f>
        <v>0</v>
      </c>
      <c r="K244" s="230" t="s">
        <v>173</v>
      </c>
      <c r="L244" s="45"/>
      <c r="M244" s="235" t="s">
        <v>1</v>
      </c>
      <c r="N244" s="236" t="s">
        <v>41</v>
      </c>
      <c r="O244" s="92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9" t="s">
        <v>298</v>
      </c>
      <c r="AT244" s="239" t="s">
        <v>170</v>
      </c>
      <c r="AU244" s="239" t="s">
        <v>85</v>
      </c>
      <c r="AY244" s="18" t="s">
        <v>168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8" t="s">
        <v>83</v>
      </c>
      <c r="BK244" s="240">
        <f>ROUND(I244*H244,2)</f>
        <v>0</v>
      </c>
      <c r="BL244" s="18" t="s">
        <v>298</v>
      </c>
      <c r="BM244" s="239" t="s">
        <v>3260</v>
      </c>
    </row>
    <row r="245" s="2" customFormat="1">
      <c r="A245" s="39"/>
      <c r="B245" s="40"/>
      <c r="C245" s="41"/>
      <c r="D245" s="241" t="s">
        <v>176</v>
      </c>
      <c r="E245" s="41"/>
      <c r="F245" s="242" t="s">
        <v>3261</v>
      </c>
      <c r="G245" s="41"/>
      <c r="H245" s="41"/>
      <c r="I245" s="243"/>
      <c r="J245" s="41"/>
      <c r="K245" s="41"/>
      <c r="L245" s="45"/>
      <c r="M245" s="244"/>
      <c r="N245" s="245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176</v>
      </c>
      <c r="AU245" s="18" t="s">
        <v>85</v>
      </c>
    </row>
    <row r="246" s="2" customFormat="1" ht="24.15" customHeight="1">
      <c r="A246" s="39"/>
      <c r="B246" s="40"/>
      <c r="C246" s="278" t="s">
        <v>865</v>
      </c>
      <c r="D246" s="278" t="s">
        <v>242</v>
      </c>
      <c r="E246" s="279" t="s">
        <v>3262</v>
      </c>
      <c r="F246" s="280" t="s">
        <v>3263</v>
      </c>
      <c r="G246" s="281" t="s">
        <v>695</v>
      </c>
      <c r="H246" s="282">
        <v>1</v>
      </c>
      <c r="I246" s="283"/>
      <c r="J246" s="284">
        <f>ROUND(I246*H246,2)</f>
        <v>0</v>
      </c>
      <c r="K246" s="280" t="s">
        <v>1</v>
      </c>
      <c r="L246" s="285"/>
      <c r="M246" s="286" t="s">
        <v>1</v>
      </c>
      <c r="N246" s="287" t="s">
        <v>41</v>
      </c>
      <c r="O246" s="92"/>
      <c r="P246" s="237">
        <f>O246*H246</f>
        <v>0</v>
      </c>
      <c r="Q246" s="237">
        <v>0.00020000000000000001</v>
      </c>
      <c r="R246" s="237">
        <f>Q246*H246</f>
        <v>0.00020000000000000001</v>
      </c>
      <c r="S246" s="237">
        <v>0</v>
      </c>
      <c r="T246" s="238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9" t="s">
        <v>443</v>
      </c>
      <c r="AT246" s="239" t="s">
        <v>242</v>
      </c>
      <c r="AU246" s="239" t="s">
        <v>85</v>
      </c>
      <c r="AY246" s="18" t="s">
        <v>168</v>
      </c>
      <c r="BE246" s="240">
        <f>IF(N246="základní",J246,0)</f>
        <v>0</v>
      </c>
      <c r="BF246" s="240">
        <f>IF(N246="snížená",J246,0)</f>
        <v>0</v>
      </c>
      <c r="BG246" s="240">
        <f>IF(N246="zákl. přenesená",J246,0)</f>
        <v>0</v>
      </c>
      <c r="BH246" s="240">
        <f>IF(N246="sníž. přenesená",J246,0)</f>
        <v>0</v>
      </c>
      <c r="BI246" s="240">
        <f>IF(N246="nulová",J246,0)</f>
        <v>0</v>
      </c>
      <c r="BJ246" s="18" t="s">
        <v>83</v>
      </c>
      <c r="BK246" s="240">
        <f>ROUND(I246*H246,2)</f>
        <v>0</v>
      </c>
      <c r="BL246" s="18" t="s">
        <v>298</v>
      </c>
      <c r="BM246" s="239" t="s">
        <v>3264</v>
      </c>
    </row>
    <row r="247" s="2" customFormat="1">
      <c r="A247" s="39"/>
      <c r="B247" s="40"/>
      <c r="C247" s="41"/>
      <c r="D247" s="241" t="s">
        <v>176</v>
      </c>
      <c r="E247" s="41"/>
      <c r="F247" s="242" t="s">
        <v>3263</v>
      </c>
      <c r="G247" s="41"/>
      <c r="H247" s="41"/>
      <c r="I247" s="243"/>
      <c r="J247" s="41"/>
      <c r="K247" s="41"/>
      <c r="L247" s="45"/>
      <c r="M247" s="244"/>
      <c r="N247" s="245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176</v>
      </c>
      <c r="AU247" s="18" t="s">
        <v>85</v>
      </c>
    </row>
    <row r="248" s="2" customFormat="1" ht="24.15" customHeight="1">
      <c r="A248" s="39"/>
      <c r="B248" s="40"/>
      <c r="C248" s="228" t="s">
        <v>881</v>
      </c>
      <c r="D248" s="228" t="s">
        <v>170</v>
      </c>
      <c r="E248" s="229" t="s">
        <v>3265</v>
      </c>
      <c r="F248" s="230" t="s">
        <v>3266</v>
      </c>
      <c r="G248" s="231" t="s">
        <v>695</v>
      </c>
      <c r="H248" s="232">
        <v>1</v>
      </c>
      <c r="I248" s="233"/>
      <c r="J248" s="234">
        <f>ROUND(I248*H248,2)</f>
        <v>0</v>
      </c>
      <c r="K248" s="230" t="s">
        <v>173</v>
      </c>
      <c r="L248" s="45"/>
      <c r="M248" s="235" t="s">
        <v>1</v>
      </c>
      <c r="N248" s="236" t="s">
        <v>41</v>
      </c>
      <c r="O248" s="92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9" t="s">
        <v>298</v>
      </c>
      <c r="AT248" s="239" t="s">
        <v>170</v>
      </c>
      <c r="AU248" s="239" t="s">
        <v>85</v>
      </c>
      <c r="AY248" s="18" t="s">
        <v>168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8" t="s">
        <v>83</v>
      </c>
      <c r="BK248" s="240">
        <f>ROUND(I248*H248,2)</f>
        <v>0</v>
      </c>
      <c r="BL248" s="18" t="s">
        <v>298</v>
      </c>
      <c r="BM248" s="239" t="s">
        <v>3267</v>
      </c>
    </row>
    <row r="249" s="2" customFormat="1">
      <c r="A249" s="39"/>
      <c r="B249" s="40"/>
      <c r="C249" s="41"/>
      <c r="D249" s="241" t="s">
        <v>176</v>
      </c>
      <c r="E249" s="41"/>
      <c r="F249" s="242" t="s">
        <v>3268</v>
      </c>
      <c r="G249" s="41"/>
      <c r="H249" s="41"/>
      <c r="I249" s="243"/>
      <c r="J249" s="41"/>
      <c r="K249" s="41"/>
      <c r="L249" s="45"/>
      <c r="M249" s="244"/>
      <c r="N249" s="245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176</v>
      </c>
      <c r="AU249" s="18" t="s">
        <v>85</v>
      </c>
    </row>
    <row r="250" s="2" customFormat="1" ht="16.5" customHeight="1">
      <c r="A250" s="39"/>
      <c r="B250" s="40"/>
      <c r="C250" s="278" t="s">
        <v>1900</v>
      </c>
      <c r="D250" s="278" t="s">
        <v>242</v>
      </c>
      <c r="E250" s="279" t="s">
        <v>3100</v>
      </c>
      <c r="F250" s="280" t="s">
        <v>3101</v>
      </c>
      <c r="G250" s="281" t="s">
        <v>695</v>
      </c>
      <c r="H250" s="282">
        <v>6</v>
      </c>
      <c r="I250" s="283"/>
      <c r="J250" s="284">
        <f>ROUND(I250*H250,2)</f>
        <v>0</v>
      </c>
      <c r="K250" s="280" t="s">
        <v>1</v>
      </c>
      <c r="L250" s="285"/>
      <c r="M250" s="286" t="s">
        <v>1</v>
      </c>
      <c r="N250" s="287" t="s">
        <v>41</v>
      </c>
      <c r="O250" s="92"/>
      <c r="P250" s="237">
        <f>O250*H250</f>
        <v>0</v>
      </c>
      <c r="Q250" s="237">
        <v>0.00040000000000000002</v>
      </c>
      <c r="R250" s="237">
        <f>Q250*H250</f>
        <v>0.0024000000000000002</v>
      </c>
      <c r="S250" s="237">
        <v>0</v>
      </c>
      <c r="T250" s="238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9" t="s">
        <v>443</v>
      </c>
      <c r="AT250" s="239" t="s">
        <v>242</v>
      </c>
      <c r="AU250" s="239" t="s">
        <v>85</v>
      </c>
      <c r="AY250" s="18" t="s">
        <v>168</v>
      </c>
      <c r="BE250" s="240">
        <f>IF(N250="základní",J250,0)</f>
        <v>0</v>
      </c>
      <c r="BF250" s="240">
        <f>IF(N250="snížená",J250,0)</f>
        <v>0</v>
      </c>
      <c r="BG250" s="240">
        <f>IF(N250="zákl. přenesená",J250,0)</f>
        <v>0</v>
      </c>
      <c r="BH250" s="240">
        <f>IF(N250="sníž. přenesená",J250,0)</f>
        <v>0</v>
      </c>
      <c r="BI250" s="240">
        <f>IF(N250="nulová",J250,0)</f>
        <v>0</v>
      </c>
      <c r="BJ250" s="18" t="s">
        <v>83</v>
      </c>
      <c r="BK250" s="240">
        <f>ROUND(I250*H250,2)</f>
        <v>0</v>
      </c>
      <c r="BL250" s="18" t="s">
        <v>298</v>
      </c>
      <c r="BM250" s="239" t="s">
        <v>3269</v>
      </c>
    </row>
    <row r="251" s="2" customFormat="1">
      <c r="A251" s="39"/>
      <c r="B251" s="40"/>
      <c r="C251" s="41"/>
      <c r="D251" s="241" t="s">
        <v>176</v>
      </c>
      <c r="E251" s="41"/>
      <c r="F251" s="242" t="s">
        <v>3101</v>
      </c>
      <c r="G251" s="41"/>
      <c r="H251" s="41"/>
      <c r="I251" s="243"/>
      <c r="J251" s="41"/>
      <c r="K251" s="41"/>
      <c r="L251" s="45"/>
      <c r="M251" s="244"/>
      <c r="N251" s="245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176</v>
      </c>
      <c r="AU251" s="18" t="s">
        <v>85</v>
      </c>
    </row>
    <row r="252" s="2" customFormat="1" ht="16.5" customHeight="1">
      <c r="A252" s="39"/>
      <c r="B252" s="40"/>
      <c r="C252" s="278" t="s">
        <v>1907</v>
      </c>
      <c r="D252" s="278" t="s">
        <v>242</v>
      </c>
      <c r="E252" s="279" t="s">
        <v>3107</v>
      </c>
      <c r="F252" s="280" t="s">
        <v>3108</v>
      </c>
      <c r="G252" s="281" t="s">
        <v>695</v>
      </c>
      <c r="H252" s="282">
        <v>2</v>
      </c>
      <c r="I252" s="283"/>
      <c r="J252" s="284">
        <f>ROUND(I252*H252,2)</f>
        <v>0</v>
      </c>
      <c r="K252" s="280" t="s">
        <v>1</v>
      </c>
      <c r="L252" s="285"/>
      <c r="M252" s="286" t="s">
        <v>1</v>
      </c>
      <c r="N252" s="287" t="s">
        <v>41</v>
      </c>
      <c r="O252" s="92"/>
      <c r="P252" s="237">
        <f>O252*H252</f>
        <v>0</v>
      </c>
      <c r="Q252" s="237">
        <v>0.00050000000000000001</v>
      </c>
      <c r="R252" s="237">
        <f>Q252*H252</f>
        <v>0.001</v>
      </c>
      <c r="S252" s="237">
        <v>0</v>
      </c>
      <c r="T252" s="238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9" t="s">
        <v>443</v>
      </c>
      <c r="AT252" s="239" t="s">
        <v>242</v>
      </c>
      <c r="AU252" s="239" t="s">
        <v>85</v>
      </c>
      <c r="AY252" s="18" t="s">
        <v>168</v>
      </c>
      <c r="BE252" s="240">
        <f>IF(N252="základní",J252,0)</f>
        <v>0</v>
      </c>
      <c r="BF252" s="240">
        <f>IF(N252="snížená",J252,0)</f>
        <v>0</v>
      </c>
      <c r="BG252" s="240">
        <f>IF(N252="zákl. přenesená",J252,0)</f>
        <v>0</v>
      </c>
      <c r="BH252" s="240">
        <f>IF(N252="sníž. přenesená",J252,0)</f>
        <v>0</v>
      </c>
      <c r="BI252" s="240">
        <f>IF(N252="nulová",J252,0)</f>
        <v>0</v>
      </c>
      <c r="BJ252" s="18" t="s">
        <v>83</v>
      </c>
      <c r="BK252" s="240">
        <f>ROUND(I252*H252,2)</f>
        <v>0</v>
      </c>
      <c r="BL252" s="18" t="s">
        <v>298</v>
      </c>
      <c r="BM252" s="239" t="s">
        <v>3270</v>
      </c>
    </row>
    <row r="253" s="2" customFormat="1">
      <c r="A253" s="39"/>
      <c r="B253" s="40"/>
      <c r="C253" s="41"/>
      <c r="D253" s="241" t="s">
        <v>176</v>
      </c>
      <c r="E253" s="41"/>
      <c r="F253" s="242" t="s">
        <v>3110</v>
      </c>
      <c r="G253" s="41"/>
      <c r="H253" s="41"/>
      <c r="I253" s="243"/>
      <c r="J253" s="41"/>
      <c r="K253" s="41"/>
      <c r="L253" s="45"/>
      <c r="M253" s="244"/>
      <c r="N253" s="245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176</v>
      </c>
      <c r="AU253" s="18" t="s">
        <v>85</v>
      </c>
    </row>
    <row r="254" s="2" customFormat="1" ht="16.5" customHeight="1">
      <c r="A254" s="39"/>
      <c r="B254" s="40"/>
      <c r="C254" s="278" t="s">
        <v>1912</v>
      </c>
      <c r="D254" s="278" t="s">
        <v>242</v>
      </c>
      <c r="E254" s="279" t="s">
        <v>3111</v>
      </c>
      <c r="F254" s="280" t="s">
        <v>3112</v>
      </c>
      <c r="G254" s="281" t="s">
        <v>695</v>
      </c>
      <c r="H254" s="282">
        <v>3</v>
      </c>
      <c r="I254" s="283"/>
      <c r="J254" s="284">
        <f>ROUND(I254*H254,2)</f>
        <v>0</v>
      </c>
      <c r="K254" s="280" t="s">
        <v>1</v>
      </c>
      <c r="L254" s="285"/>
      <c r="M254" s="286" t="s">
        <v>1</v>
      </c>
      <c r="N254" s="287" t="s">
        <v>41</v>
      </c>
      <c r="O254" s="92"/>
      <c r="P254" s="237">
        <f>O254*H254</f>
        <v>0</v>
      </c>
      <c r="Q254" s="237">
        <v>0.00059999999999999995</v>
      </c>
      <c r="R254" s="237">
        <f>Q254*H254</f>
        <v>0.0018</v>
      </c>
      <c r="S254" s="237">
        <v>0</v>
      </c>
      <c r="T254" s="238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9" t="s">
        <v>443</v>
      </c>
      <c r="AT254" s="239" t="s">
        <v>242</v>
      </c>
      <c r="AU254" s="239" t="s">
        <v>85</v>
      </c>
      <c r="AY254" s="18" t="s">
        <v>168</v>
      </c>
      <c r="BE254" s="240">
        <f>IF(N254="základní",J254,0)</f>
        <v>0</v>
      </c>
      <c r="BF254" s="240">
        <f>IF(N254="snížená",J254,0)</f>
        <v>0</v>
      </c>
      <c r="BG254" s="240">
        <f>IF(N254="zákl. přenesená",J254,0)</f>
        <v>0</v>
      </c>
      <c r="BH254" s="240">
        <f>IF(N254="sníž. přenesená",J254,0)</f>
        <v>0</v>
      </c>
      <c r="BI254" s="240">
        <f>IF(N254="nulová",J254,0)</f>
        <v>0</v>
      </c>
      <c r="BJ254" s="18" t="s">
        <v>83</v>
      </c>
      <c r="BK254" s="240">
        <f>ROUND(I254*H254,2)</f>
        <v>0</v>
      </c>
      <c r="BL254" s="18" t="s">
        <v>298</v>
      </c>
      <c r="BM254" s="239" t="s">
        <v>3271</v>
      </c>
    </row>
    <row r="255" s="2" customFormat="1">
      <c r="A255" s="39"/>
      <c r="B255" s="40"/>
      <c r="C255" s="41"/>
      <c r="D255" s="241" t="s">
        <v>176</v>
      </c>
      <c r="E255" s="41"/>
      <c r="F255" s="242" t="s">
        <v>3114</v>
      </c>
      <c r="G255" s="41"/>
      <c r="H255" s="41"/>
      <c r="I255" s="243"/>
      <c r="J255" s="41"/>
      <c r="K255" s="41"/>
      <c r="L255" s="45"/>
      <c r="M255" s="244"/>
      <c r="N255" s="245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176</v>
      </c>
      <c r="AU255" s="18" t="s">
        <v>85</v>
      </c>
    </row>
    <row r="256" s="2" customFormat="1" ht="16.5" customHeight="1">
      <c r="A256" s="39"/>
      <c r="B256" s="40"/>
      <c r="C256" s="228" t="s">
        <v>746</v>
      </c>
      <c r="D256" s="228" t="s">
        <v>170</v>
      </c>
      <c r="E256" s="229" t="s">
        <v>3272</v>
      </c>
      <c r="F256" s="230" t="s">
        <v>3116</v>
      </c>
      <c r="G256" s="231" t="s">
        <v>695</v>
      </c>
      <c r="H256" s="232">
        <v>11</v>
      </c>
      <c r="I256" s="233"/>
      <c r="J256" s="234">
        <f>ROUND(I256*H256,2)</f>
        <v>0</v>
      </c>
      <c r="K256" s="230" t="s">
        <v>3273</v>
      </c>
      <c r="L256" s="45"/>
      <c r="M256" s="235" t="s">
        <v>1</v>
      </c>
      <c r="N256" s="236" t="s">
        <v>41</v>
      </c>
      <c r="O256" s="92"/>
      <c r="P256" s="237">
        <f>O256*H256</f>
        <v>0</v>
      </c>
      <c r="Q256" s="237">
        <v>0</v>
      </c>
      <c r="R256" s="237">
        <f>Q256*H256</f>
        <v>0</v>
      </c>
      <c r="S256" s="237">
        <v>0</v>
      </c>
      <c r="T256" s="238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9" t="s">
        <v>298</v>
      </c>
      <c r="AT256" s="239" t="s">
        <v>170</v>
      </c>
      <c r="AU256" s="239" t="s">
        <v>85</v>
      </c>
      <c r="AY256" s="18" t="s">
        <v>168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8" t="s">
        <v>83</v>
      </c>
      <c r="BK256" s="240">
        <f>ROUND(I256*H256,2)</f>
        <v>0</v>
      </c>
      <c r="BL256" s="18" t="s">
        <v>298</v>
      </c>
      <c r="BM256" s="239" t="s">
        <v>3274</v>
      </c>
    </row>
    <row r="257" s="2" customFormat="1">
      <c r="A257" s="39"/>
      <c r="B257" s="40"/>
      <c r="C257" s="41"/>
      <c r="D257" s="241" t="s">
        <v>176</v>
      </c>
      <c r="E257" s="41"/>
      <c r="F257" s="242" t="s">
        <v>3118</v>
      </c>
      <c r="G257" s="41"/>
      <c r="H257" s="41"/>
      <c r="I257" s="243"/>
      <c r="J257" s="41"/>
      <c r="K257" s="41"/>
      <c r="L257" s="45"/>
      <c r="M257" s="244"/>
      <c r="N257" s="245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176</v>
      </c>
      <c r="AU257" s="18" t="s">
        <v>85</v>
      </c>
    </row>
    <row r="258" s="2" customFormat="1" ht="21.75" customHeight="1">
      <c r="A258" s="39"/>
      <c r="B258" s="40"/>
      <c r="C258" s="278" t="s">
        <v>1820</v>
      </c>
      <c r="D258" s="278" t="s">
        <v>242</v>
      </c>
      <c r="E258" s="279" t="s">
        <v>3135</v>
      </c>
      <c r="F258" s="280" t="s">
        <v>3136</v>
      </c>
      <c r="G258" s="281" t="s">
        <v>695</v>
      </c>
      <c r="H258" s="282">
        <v>4</v>
      </c>
      <c r="I258" s="283"/>
      <c r="J258" s="284">
        <f>ROUND(I258*H258,2)</f>
        <v>0</v>
      </c>
      <c r="K258" s="280" t="s">
        <v>1</v>
      </c>
      <c r="L258" s="285"/>
      <c r="M258" s="286" t="s">
        <v>1</v>
      </c>
      <c r="N258" s="287" t="s">
        <v>41</v>
      </c>
      <c r="O258" s="92"/>
      <c r="P258" s="237">
        <f>O258*H258</f>
        <v>0</v>
      </c>
      <c r="Q258" s="237">
        <v>0.00050000000000000001</v>
      </c>
      <c r="R258" s="237">
        <f>Q258*H258</f>
        <v>0.002</v>
      </c>
      <c r="S258" s="237">
        <v>0</v>
      </c>
      <c r="T258" s="238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9" t="s">
        <v>443</v>
      </c>
      <c r="AT258" s="239" t="s">
        <v>242</v>
      </c>
      <c r="AU258" s="239" t="s">
        <v>85</v>
      </c>
      <c r="AY258" s="18" t="s">
        <v>168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8" t="s">
        <v>83</v>
      </c>
      <c r="BK258" s="240">
        <f>ROUND(I258*H258,2)</f>
        <v>0</v>
      </c>
      <c r="BL258" s="18" t="s">
        <v>298</v>
      </c>
      <c r="BM258" s="239" t="s">
        <v>3275</v>
      </c>
    </row>
    <row r="259" s="2" customFormat="1">
      <c r="A259" s="39"/>
      <c r="B259" s="40"/>
      <c r="C259" s="41"/>
      <c r="D259" s="241" t="s">
        <v>176</v>
      </c>
      <c r="E259" s="41"/>
      <c r="F259" s="242" t="s">
        <v>3138</v>
      </c>
      <c r="G259" s="41"/>
      <c r="H259" s="41"/>
      <c r="I259" s="243"/>
      <c r="J259" s="41"/>
      <c r="K259" s="41"/>
      <c r="L259" s="45"/>
      <c r="M259" s="244"/>
      <c r="N259" s="245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176</v>
      </c>
      <c r="AU259" s="18" t="s">
        <v>85</v>
      </c>
    </row>
    <row r="260" s="2" customFormat="1" ht="16.5" customHeight="1">
      <c r="A260" s="39"/>
      <c r="B260" s="40"/>
      <c r="C260" s="228" t="s">
        <v>1825</v>
      </c>
      <c r="D260" s="228" t="s">
        <v>170</v>
      </c>
      <c r="E260" s="229" t="s">
        <v>3139</v>
      </c>
      <c r="F260" s="230" t="s">
        <v>3140</v>
      </c>
      <c r="G260" s="231" t="s">
        <v>695</v>
      </c>
      <c r="H260" s="232">
        <v>4</v>
      </c>
      <c r="I260" s="233"/>
      <c r="J260" s="234">
        <f>ROUND(I260*H260,2)</f>
        <v>0</v>
      </c>
      <c r="K260" s="230" t="s">
        <v>173</v>
      </c>
      <c r="L260" s="45"/>
      <c r="M260" s="235" t="s">
        <v>1</v>
      </c>
      <c r="N260" s="236" t="s">
        <v>41</v>
      </c>
      <c r="O260" s="92"/>
      <c r="P260" s="237">
        <f>O260*H260</f>
        <v>0</v>
      </c>
      <c r="Q260" s="237">
        <v>0</v>
      </c>
      <c r="R260" s="237">
        <f>Q260*H260</f>
        <v>0</v>
      </c>
      <c r="S260" s="237">
        <v>0</v>
      </c>
      <c r="T260" s="238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9" t="s">
        <v>298</v>
      </c>
      <c r="AT260" s="239" t="s">
        <v>170</v>
      </c>
      <c r="AU260" s="239" t="s">
        <v>85</v>
      </c>
      <c r="AY260" s="18" t="s">
        <v>168</v>
      </c>
      <c r="BE260" s="240">
        <f>IF(N260="základní",J260,0)</f>
        <v>0</v>
      </c>
      <c r="BF260" s="240">
        <f>IF(N260="snížená",J260,0)</f>
        <v>0</v>
      </c>
      <c r="BG260" s="240">
        <f>IF(N260="zákl. přenesená",J260,0)</f>
        <v>0</v>
      </c>
      <c r="BH260" s="240">
        <f>IF(N260="sníž. přenesená",J260,0)</f>
        <v>0</v>
      </c>
      <c r="BI260" s="240">
        <f>IF(N260="nulová",J260,0)</f>
        <v>0</v>
      </c>
      <c r="BJ260" s="18" t="s">
        <v>83</v>
      </c>
      <c r="BK260" s="240">
        <f>ROUND(I260*H260,2)</f>
        <v>0</v>
      </c>
      <c r="BL260" s="18" t="s">
        <v>298</v>
      </c>
      <c r="BM260" s="239" t="s">
        <v>3276</v>
      </c>
    </row>
    <row r="261" s="2" customFormat="1">
      <c r="A261" s="39"/>
      <c r="B261" s="40"/>
      <c r="C261" s="41"/>
      <c r="D261" s="241" t="s">
        <v>176</v>
      </c>
      <c r="E261" s="41"/>
      <c r="F261" s="242" t="s">
        <v>3142</v>
      </c>
      <c r="G261" s="41"/>
      <c r="H261" s="41"/>
      <c r="I261" s="243"/>
      <c r="J261" s="41"/>
      <c r="K261" s="41"/>
      <c r="L261" s="45"/>
      <c r="M261" s="244"/>
      <c r="N261" s="245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176</v>
      </c>
      <c r="AU261" s="18" t="s">
        <v>85</v>
      </c>
    </row>
    <row r="262" s="2" customFormat="1" ht="24.15" customHeight="1">
      <c r="A262" s="39"/>
      <c r="B262" s="40"/>
      <c r="C262" s="228" t="s">
        <v>775</v>
      </c>
      <c r="D262" s="228" t="s">
        <v>170</v>
      </c>
      <c r="E262" s="229" t="s">
        <v>3143</v>
      </c>
      <c r="F262" s="230" t="s">
        <v>3144</v>
      </c>
      <c r="G262" s="231" t="s">
        <v>272</v>
      </c>
      <c r="H262" s="232">
        <v>12</v>
      </c>
      <c r="I262" s="233"/>
      <c r="J262" s="234">
        <f>ROUND(I262*H262,2)</f>
        <v>0</v>
      </c>
      <c r="K262" s="230" t="s">
        <v>173</v>
      </c>
      <c r="L262" s="45"/>
      <c r="M262" s="235" t="s">
        <v>1</v>
      </c>
      <c r="N262" s="236" t="s">
        <v>41</v>
      </c>
      <c r="O262" s="92"/>
      <c r="P262" s="237">
        <f>O262*H262</f>
        <v>0</v>
      </c>
      <c r="Q262" s="237">
        <v>0.0016800000000000001</v>
      </c>
      <c r="R262" s="237">
        <f>Q262*H262</f>
        <v>0.020160000000000001</v>
      </c>
      <c r="S262" s="237">
        <v>0</v>
      </c>
      <c r="T262" s="238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9" t="s">
        <v>298</v>
      </c>
      <c r="AT262" s="239" t="s">
        <v>170</v>
      </c>
      <c r="AU262" s="239" t="s">
        <v>85</v>
      </c>
      <c r="AY262" s="18" t="s">
        <v>168</v>
      </c>
      <c r="BE262" s="240">
        <f>IF(N262="základní",J262,0)</f>
        <v>0</v>
      </c>
      <c r="BF262" s="240">
        <f>IF(N262="snížená",J262,0)</f>
        <v>0</v>
      </c>
      <c r="BG262" s="240">
        <f>IF(N262="zákl. přenesená",J262,0)</f>
        <v>0</v>
      </c>
      <c r="BH262" s="240">
        <f>IF(N262="sníž. přenesená",J262,0)</f>
        <v>0</v>
      </c>
      <c r="BI262" s="240">
        <f>IF(N262="nulová",J262,0)</f>
        <v>0</v>
      </c>
      <c r="BJ262" s="18" t="s">
        <v>83</v>
      </c>
      <c r="BK262" s="240">
        <f>ROUND(I262*H262,2)</f>
        <v>0</v>
      </c>
      <c r="BL262" s="18" t="s">
        <v>298</v>
      </c>
      <c r="BM262" s="239" t="s">
        <v>3277</v>
      </c>
    </row>
    <row r="263" s="2" customFormat="1">
      <c r="A263" s="39"/>
      <c r="B263" s="40"/>
      <c r="C263" s="41"/>
      <c r="D263" s="241" t="s">
        <v>176</v>
      </c>
      <c r="E263" s="41"/>
      <c r="F263" s="242" t="s">
        <v>3146</v>
      </c>
      <c r="G263" s="41"/>
      <c r="H263" s="41"/>
      <c r="I263" s="243"/>
      <c r="J263" s="41"/>
      <c r="K263" s="41"/>
      <c r="L263" s="45"/>
      <c r="M263" s="244"/>
      <c r="N263" s="245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176</v>
      </c>
      <c r="AU263" s="18" t="s">
        <v>85</v>
      </c>
    </row>
    <row r="264" s="14" customFormat="1">
      <c r="A264" s="14"/>
      <c r="B264" s="256"/>
      <c r="C264" s="257"/>
      <c r="D264" s="241" t="s">
        <v>178</v>
      </c>
      <c r="E264" s="257"/>
      <c r="F264" s="259" t="s">
        <v>3278</v>
      </c>
      <c r="G264" s="257"/>
      <c r="H264" s="260">
        <v>12</v>
      </c>
      <c r="I264" s="261"/>
      <c r="J264" s="257"/>
      <c r="K264" s="257"/>
      <c r="L264" s="262"/>
      <c r="M264" s="263"/>
      <c r="N264" s="264"/>
      <c r="O264" s="264"/>
      <c r="P264" s="264"/>
      <c r="Q264" s="264"/>
      <c r="R264" s="264"/>
      <c r="S264" s="264"/>
      <c r="T264" s="26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6" t="s">
        <v>178</v>
      </c>
      <c r="AU264" s="266" t="s">
        <v>85</v>
      </c>
      <c r="AV264" s="14" t="s">
        <v>85</v>
      </c>
      <c r="AW264" s="14" t="s">
        <v>4</v>
      </c>
      <c r="AX264" s="14" t="s">
        <v>83</v>
      </c>
      <c r="AY264" s="266" t="s">
        <v>168</v>
      </c>
    </row>
    <row r="265" s="2" customFormat="1" ht="24.15" customHeight="1">
      <c r="A265" s="39"/>
      <c r="B265" s="40"/>
      <c r="C265" s="228" t="s">
        <v>781</v>
      </c>
      <c r="D265" s="228" t="s">
        <v>170</v>
      </c>
      <c r="E265" s="229" t="s">
        <v>3148</v>
      </c>
      <c r="F265" s="230" t="s">
        <v>3149</v>
      </c>
      <c r="G265" s="231" t="s">
        <v>272</v>
      </c>
      <c r="H265" s="232">
        <v>13.199999999999999</v>
      </c>
      <c r="I265" s="233"/>
      <c r="J265" s="234">
        <f>ROUND(I265*H265,2)</f>
        <v>0</v>
      </c>
      <c r="K265" s="230" t="s">
        <v>173</v>
      </c>
      <c r="L265" s="45"/>
      <c r="M265" s="235" t="s">
        <v>1</v>
      </c>
      <c r="N265" s="236" t="s">
        <v>41</v>
      </c>
      <c r="O265" s="92"/>
      <c r="P265" s="237">
        <f>O265*H265</f>
        <v>0</v>
      </c>
      <c r="Q265" s="237">
        <v>0.0034499999999999999</v>
      </c>
      <c r="R265" s="237">
        <f>Q265*H265</f>
        <v>0.045539999999999997</v>
      </c>
      <c r="S265" s="237">
        <v>0</v>
      </c>
      <c r="T265" s="238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9" t="s">
        <v>298</v>
      </c>
      <c r="AT265" s="239" t="s">
        <v>170</v>
      </c>
      <c r="AU265" s="239" t="s">
        <v>85</v>
      </c>
      <c r="AY265" s="18" t="s">
        <v>168</v>
      </c>
      <c r="BE265" s="240">
        <f>IF(N265="základní",J265,0)</f>
        <v>0</v>
      </c>
      <c r="BF265" s="240">
        <f>IF(N265="snížená",J265,0)</f>
        <v>0</v>
      </c>
      <c r="BG265" s="240">
        <f>IF(N265="zákl. přenesená",J265,0)</f>
        <v>0</v>
      </c>
      <c r="BH265" s="240">
        <f>IF(N265="sníž. přenesená",J265,0)</f>
        <v>0</v>
      </c>
      <c r="BI265" s="240">
        <f>IF(N265="nulová",J265,0)</f>
        <v>0</v>
      </c>
      <c r="BJ265" s="18" t="s">
        <v>83</v>
      </c>
      <c r="BK265" s="240">
        <f>ROUND(I265*H265,2)</f>
        <v>0</v>
      </c>
      <c r="BL265" s="18" t="s">
        <v>298</v>
      </c>
      <c r="BM265" s="239" t="s">
        <v>3279</v>
      </c>
    </row>
    <row r="266" s="2" customFormat="1">
      <c r="A266" s="39"/>
      <c r="B266" s="40"/>
      <c r="C266" s="41"/>
      <c r="D266" s="241" t="s">
        <v>176</v>
      </c>
      <c r="E266" s="41"/>
      <c r="F266" s="242" t="s">
        <v>3151</v>
      </c>
      <c r="G266" s="41"/>
      <c r="H266" s="41"/>
      <c r="I266" s="243"/>
      <c r="J266" s="41"/>
      <c r="K266" s="41"/>
      <c r="L266" s="45"/>
      <c r="M266" s="244"/>
      <c r="N266" s="245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176</v>
      </c>
      <c r="AU266" s="18" t="s">
        <v>85</v>
      </c>
    </row>
    <row r="267" s="14" customFormat="1">
      <c r="A267" s="14"/>
      <c r="B267" s="256"/>
      <c r="C267" s="257"/>
      <c r="D267" s="241" t="s">
        <v>178</v>
      </c>
      <c r="E267" s="257"/>
      <c r="F267" s="259" t="s">
        <v>3280</v>
      </c>
      <c r="G267" s="257"/>
      <c r="H267" s="260">
        <v>13.199999999999999</v>
      </c>
      <c r="I267" s="261"/>
      <c r="J267" s="257"/>
      <c r="K267" s="257"/>
      <c r="L267" s="262"/>
      <c r="M267" s="263"/>
      <c r="N267" s="264"/>
      <c r="O267" s="264"/>
      <c r="P267" s="264"/>
      <c r="Q267" s="264"/>
      <c r="R267" s="264"/>
      <c r="S267" s="264"/>
      <c r="T267" s="26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6" t="s">
        <v>178</v>
      </c>
      <c r="AU267" s="266" t="s">
        <v>85</v>
      </c>
      <c r="AV267" s="14" t="s">
        <v>85</v>
      </c>
      <c r="AW267" s="14" t="s">
        <v>4</v>
      </c>
      <c r="AX267" s="14" t="s">
        <v>83</v>
      </c>
      <c r="AY267" s="266" t="s">
        <v>168</v>
      </c>
    </row>
    <row r="268" s="2" customFormat="1" ht="24.15" customHeight="1">
      <c r="A268" s="39"/>
      <c r="B268" s="40"/>
      <c r="C268" s="228" t="s">
        <v>907</v>
      </c>
      <c r="D268" s="228" t="s">
        <v>170</v>
      </c>
      <c r="E268" s="229" t="s">
        <v>3281</v>
      </c>
      <c r="F268" s="230" t="s">
        <v>3282</v>
      </c>
      <c r="G268" s="231" t="s">
        <v>272</v>
      </c>
      <c r="H268" s="232">
        <v>2.3999999999999999</v>
      </c>
      <c r="I268" s="233"/>
      <c r="J268" s="234">
        <f>ROUND(I268*H268,2)</f>
        <v>0</v>
      </c>
      <c r="K268" s="230" t="s">
        <v>173</v>
      </c>
      <c r="L268" s="45"/>
      <c r="M268" s="235" t="s">
        <v>1</v>
      </c>
      <c r="N268" s="236" t="s">
        <v>41</v>
      </c>
      <c r="O268" s="92"/>
      <c r="P268" s="237">
        <f>O268*H268</f>
        <v>0</v>
      </c>
      <c r="Q268" s="237">
        <v>0.0053099999999999996</v>
      </c>
      <c r="R268" s="237">
        <f>Q268*H268</f>
        <v>0.012743999999999998</v>
      </c>
      <c r="S268" s="237">
        <v>0</v>
      </c>
      <c r="T268" s="238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9" t="s">
        <v>298</v>
      </c>
      <c r="AT268" s="239" t="s">
        <v>170</v>
      </c>
      <c r="AU268" s="239" t="s">
        <v>85</v>
      </c>
      <c r="AY268" s="18" t="s">
        <v>168</v>
      </c>
      <c r="BE268" s="240">
        <f>IF(N268="základní",J268,0)</f>
        <v>0</v>
      </c>
      <c r="BF268" s="240">
        <f>IF(N268="snížená",J268,0)</f>
        <v>0</v>
      </c>
      <c r="BG268" s="240">
        <f>IF(N268="zákl. přenesená",J268,0)</f>
        <v>0</v>
      </c>
      <c r="BH268" s="240">
        <f>IF(N268="sníž. přenesená",J268,0)</f>
        <v>0</v>
      </c>
      <c r="BI268" s="240">
        <f>IF(N268="nulová",J268,0)</f>
        <v>0</v>
      </c>
      <c r="BJ268" s="18" t="s">
        <v>83</v>
      </c>
      <c r="BK268" s="240">
        <f>ROUND(I268*H268,2)</f>
        <v>0</v>
      </c>
      <c r="BL268" s="18" t="s">
        <v>298</v>
      </c>
      <c r="BM268" s="239" t="s">
        <v>3283</v>
      </c>
    </row>
    <row r="269" s="2" customFormat="1">
      <c r="A269" s="39"/>
      <c r="B269" s="40"/>
      <c r="C269" s="41"/>
      <c r="D269" s="241" t="s">
        <v>176</v>
      </c>
      <c r="E269" s="41"/>
      <c r="F269" s="242" t="s">
        <v>3284</v>
      </c>
      <c r="G269" s="41"/>
      <c r="H269" s="41"/>
      <c r="I269" s="243"/>
      <c r="J269" s="41"/>
      <c r="K269" s="41"/>
      <c r="L269" s="45"/>
      <c r="M269" s="244"/>
      <c r="N269" s="245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176</v>
      </c>
      <c r="AU269" s="18" t="s">
        <v>85</v>
      </c>
    </row>
    <row r="270" s="14" customFormat="1">
      <c r="A270" s="14"/>
      <c r="B270" s="256"/>
      <c r="C270" s="257"/>
      <c r="D270" s="241" t="s">
        <v>178</v>
      </c>
      <c r="E270" s="257"/>
      <c r="F270" s="259" t="s">
        <v>3285</v>
      </c>
      <c r="G270" s="257"/>
      <c r="H270" s="260">
        <v>2.3999999999999999</v>
      </c>
      <c r="I270" s="261"/>
      <c r="J270" s="257"/>
      <c r="K270" s="257"/>
      <c r="L270" s="262"/>
      <c r="M270" s="263"/>
      <c r="N270" s="264"/>
      <c r="O270" s="264"/>
      <c r="P270" s="264"/>
      <c r="Q270" s="264"/>
      <c r="R270" s="264"/>
      <c r="S270" s="264"/>
      <c r="T270" s="265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6" t="s">
        <v>178</v>
      </c>
      <c r="AU270" s="266" t="s">
        <v>85</v>
      </c>
      <c r="AV270" s="14" t="s">
        <v>85</v>
      </c>
      <c r="AW270" s="14" t="s">
        <v>4</v>
      </c>
      <c r="AX270" s="14" t="s">
        <v>83</v>
      </c>
      <c r="AY270" s="266" t="s">
        <v>168</v>
      </c>
    </row>
    <row r="271" s="2" customFormat="1" ht="24.15" customHeight="1">
      <c r="A271" s="39"/>
      <c r="B271" s="40"/>
      <c r="C271" s="228" t="s">
        <v>896</v>
      </c>
      <c r="D271" s="228" t="s">
        <v>170</v>
      </c>
      <c r="E271" s="229" t="s">
        <v>3153</v>
      </c>
      <c r="F271" s="230" t="s">
        <v>3154</v>
      </c>
      <c r="G271" s="231" t="s">
        <v>272</v>
      </c>
      <c r="H271" s="232">
        <v>8.4000000000000004</v>
      </c>
      <c r="I271" s="233"/>
      <c r="J271" s="234">
        <f>ROUND(I271*H271,2)</f>
        <v>0</v>
      </c>
      <c r="K271" s="230" t="s">
        <v>173</v>
      </c>
      <c r="L271" s="45"/>
      <c r="M271" s="235" t="s">
        <v>1</v>
      </c>
      <c r="N271" s="236" t="s">
        <v>41</v>
      </c>
      <c r="O271" s="92"/>
      <c r="P271" s="237">
        <f>O271*H271</f>
        <v>0</v>
      </c>
      <c r="Q271" s="237">
        <v>0.0081700000000000002</v>
      </c>
      <c r="R271" s="237">
        <f>Q271*H271</f>
        <v>0.068628000000000008</v>
      </c>
      <c r="S271" s="237">
        <v>0</v>
      </c>
      <c r="T271" s="238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9" t="s">
        <v>298</v>
      </c>
      <c r="AT271" s="239" t="s">
        <v>170</v>
      </c>
      <c r="AU271" s="239" t="s">
        <v>85</v>
      </c>
      <c r="AY271" s="18" t="s">
        <v>168</v>
      </c>
      <c r="BE271" s="240">
        <f>IF(N271="základní",J271,0)</f>
        <v>0</v>
      </c>
      <c r="BF271" s="240">
        <f>IF(N271="snížená",J271,0)</f>
        <v>0</v>
      </c>
      <c r="BG271" s="240">
        <f>IF(N271="zákl. přenesená",J271,0)</f>
        <v>0</v>
      </c>
      <c r="BH271" s="240">
        <f>IF(N271="sníž. přenesená",J271,0)</f>
        <v>0</v>
      </c>
      <c r="BI271" s="240">
        <f>IF(N271="nulová",J271,0)</f>
        <v>0</v>
      </c>
      <c r="BJ271" s="18" t="s">
        <v>83</v>
      </c>
      <c r="BK271" s="240">
        <f>ROUND(I271*H271,2)</f>
        <v>0</v>
      </c>
      <c r="BL271" s="18" t="s">
        <v>298</v>
      </c>
      <c r="BM271" s="239" t="s">
        <v>3286</v>
      </c>
    </row>
    <row r="272" s="2" customFormat="1">
      <c r="A272" s="39"/>
      <c r="B272" s="40"/>
      <c r="C272" s="41"/>
      <c r="D272" s="241" t="s">
        <v>176</v>
      </c>
      <c r="E272" s="41"/>
      <c r="F272" s="242" t="s">
        <v>3156</v>
      </c>
      <c r="G272" s="41"/>
      <c r="H272" s="41"/>
      <c r="I272" s="243"/>
      <c r="J272" s="41"/>
      <c r="K272" s="41"/>
      <c r="L272" s="45"/>
      <c r="M272" s="244"/>
      <c r="N272" s="245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176</v>
      </c>
      <c r="AU272" s="18" t="s">
        <v>85</v>
      </c>
    </row>
    <row r="273" s="14" customFormat="1">
      <c r="A273" s="14"/>
      <c r="B273" s="256"/>
      <c r="C273" s="257"/>
      <c r="D273" s="241" t="s">
        <v>178</v>
      </c>
      <c r="E273" s="257"/>
      <c r="F273" s="259" t="s">
        <v>3287</v>
      </c>
      <c r="G273" s="257"/>
      <c r="H273" s="260">
        <v>8.4000000000000004</v>
      </c>
      <c r="I273" s="261"/>
      <c r="J273" s="257"/>
      <c r="K273" s="257"/>
      <c r="L273" s="262"/>
      <c r="M273" s="263"/>
      <c r="N273" s="264"/>
      <c r="O273" s="264"/>
      <c r="P273" s="264"/>
      <c r="Q273" s="264"/>
      <c r="R273" s="264"/>
      <c r="S273" s="264"/>
      <c r="T273" s="26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6" t="s">
        <v>178</v>
      </c>
      <c r="AU273" s="266" t="s">
        <v>85</v>
      </c>
      <c r="AV273" s="14" t="s">
        <v>85</v>
      </c>
      <c r="AW273" s="14" t="s">
        <v>4</v>
      </c>
      <c r="AX273" s="14" t="s">
        <v>83</v>
      </c>
      <c r="AY273" s="266" t="s">
        <v>168</v>
      </c>
    </row>
    <row r="274" s="2" customFormat="1" ht="24.15" customHeight="1">
      <c r="A274" s="39"/>
      <c r="B274" s="40"/>
      <c r="C274" s="278" t="s">
        <v>1506</v>
      </c>
      <c r="D274" s="278" t="s">
        <v>242</v>
      </c>
      <c r="E274" s="279" t="s">
        <v>3288</v>
      </c>
      <c r="F274" s="280" t="s">
        <v>3289</v>
      </c>
      <c r="G274" s="281" t="s">
        <v>695</v>
      </c>
      <c r="H274" s="282">
        <v>1</v>
      </c>
      <c r="I274" s="283"/>
      <c r="J274" s="284">
        <f>ROUND(I274*H274,2)</f>
        <v>0</v>
      </c>
      <c r="K274" s="280" t="s">
        <v>173</v>
      </c>
      <c r="L274" s="285"/>
      <c r="M274" s="286" t="s">
        <v>1</v>
      </c>
      <c r="N274" s="287" t="s">
        <v>41</v>
      </c>
      <c r="O274" s="92"/>
      <c r="P274" s="237">
        <f>O274*H274</f>
        <v>0</v>
      </c>
      <c r="Q274" s="237">
        <v>0.0057000000000000002</v>
      </c>
      <c r="R274" s="237">
        <f>Q274*H274</f>
        <v>0.0057000000000000002</v>
      </c>
      <c r="S274" s="237">
        <v>0</v>
      </c>
      <c r="T274" s="238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9" t="s">
        <v>443</v>
      </c>
      <c r="AT274" s="239" t="s">
        <v>242</v>
      </c>
      <c r="AU274" s="239" t="s">
        <v>85</v>
      </c>
      <c r="AY274" s="18" t="s">
        <v>168</v>
      </c>
      <c r="BE274" s="240">
        <f>IF(N274="základní",J274,0)</f>
        <v>0</v>
      </c>
      <c r="BF274" s="240">
        <f>IF(N274="snížená",J274,0)</f>
        <v>0</v>
      </c>
      <c r="BG274" s="240">
        <f>IF(N274="zákl. přenesená",J274,0)</f>
        <v>0</v>
      </c>
      <c r="BH274" s="240">
        <f>IF(N274="sníž. přenesená",J274,0)</f>
        <v>0</v>
      </c>
      <c r="BI274" s="240">
        <f>IF(N274="nulová",J274,0)</f>
        <v>0</v>
      </c>
      <c r="BJ274" s="18" t="s">
        <v>83</v>
      </c>
      <c r="BK274" s="240">
        <f>ROUND(I274*H274,2)</f>
        <v>0</v>
      </c>
      <c r="BL274" s="18" t="s">
        <v>298</v>
      </c>
      <c r="BM274" s="239" t="s">
        <v>3290</v>
      </c>
    </row>
    <row r="275" s="2" customFormat="1">
      <c r="A275" s="39"/>
      <c r="B275" s="40"/>
      <c r="C275" s="41"/>
      <c r="D275" s="241" t="s">
        <v>176</v>
      </c>
      <c r="E275" s="41"/>
      <c r="F275" s="242" t="s">
        <v>3289</v>
      </c>
      <c r="G275" s="41"/>
      <c r="H275" s="41"/>
      <c r="I275" s="243"/>
      <c r="J275" s="41"/>
      <c r="K275" s="41"/>
      <c r="L275" s="45"/>
      <c r="M275" s="244"/>
      <c r="N275" s="245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176</v>
      </c>
      <c r="AU275" s="18" t="s">
        <v>85</v>
      </c>
    </row>
    <row r="276" s="2" customFormat="1" ht="16.5" customHeight="1">
      <c r="A276" s="39"/>
      <c r="B276" s="40"/>
      <c r="C276" s="228" t="s">
        <v>280</v>
      </c>
      <c r="D276" s="228" t="s">
        <v>170</v>
      </c>
      <c r="E276" s="229" t="s">
        <v>3291</v>
      </c>
      <c r="F276" s="230" t="s">
        <v>3292</v>
      </c>
      <c r="G276" s="231" t="s">
        <v>695</v>
      </c>
      <c r="H276" s="232">
        <v>6</v>
      </c>
      <c r="I276" s="233"/>
      <c r="J276" s="234">
        <f>ROUND(I276*H276,2)</f>
        <v>0</v>
      </c>
      <c r="K276" s="230" t="s">
        <v>173</v>
      </c>
      <c r="L276" s="45"/>
      <c r="M276" s="235" t="s">
        <v>1</v>
      </c>
      <c r="N276" s="236" t="s">
        <v>41</v>
      </c>
      <c r="O276" s="92"/>
      <c r="P276" s="237">
        <f>O276*H276</f>
        <v>0</v>
      </c>
      <c r="Q276" s="237">
        <v>0</v>
      </c>
      <c r="R276" s="237">
        <f>Q276*H276</f>
        <v>0</v>
      </c>
      <c r="S276" s="237">
        <v>0</v>
      </c>
      <c r="T276" s="238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9" t="s">
        <v>298</v>
      </c>
      <c r="AT276" s="239" t="s">
        <v>170</v>
      </c>
      <c r="AU276" s="239" t="s">
        <v>85</v>
      </c>
      <c r="AY276" s="18" t="s">
        <v>168</v>
      </c>
      <c r="BE276" s="240">
        <f>IF(N276="základní",J276,0)</f>
        <v>0</v>
      </c>
      <c r="BF276" s="240">
        <f>IF(N276="snížená",J276,0)</f>
        <v>0</v>
      </c>
      <c r="BG276" s="240">
        <f>IF(N276="zákl. přenesená",J276,0)</f>
        <v>0</v>
      </c>
      <c r="BH276" s="240">
        <f>IF(N276="sníž. přenesená",J276,0)</f>
        <v>0</v>
      </c>
      <c r="BI276" s="240">
        <f>IF(N276="nulová",J276,0)</f>
        <v>0</v>
      </c>
      <c r="BJ276" s="18" t="s">
        <v>83</v>
      </c>
      <c r="BK276" s="240">
        <f>ROUND(I276*H276,2)</f>
        <v>0</v>
      </c>
      <c r="BL276" s="18" t="s">
        <v>298</v>
      </c>
      <c r="BM276" s="239" t="s">
        <v>3293</v>
      </c>
    </row>
    <row r="277" s="2" customFormat="1">
      <c r="A277" s="39"/>
      <c r="B277" s="40"/>
      <c r="C277" s="41"/>
      <c r="D277" s="241" t="s">
        <v>176</v>
      </c>
      <c r="E277" s="41"/>
      <c r="F277" s="242" t="s">
        <v>3294</v>
      </c>
      <c r="G277" s="41"/>
      <c r="H277" s="41"/>
      <c r="I277" s="243"/>
      <c r="J277" s="41"/>
      <c r="K277" s="41"/>
      <c r="L277" s="45"/>
      <c r="M277" s="244"/>
      <c r="N277" s="245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176</v>
      </c>
      <c r="AU277" s="18" t="s">
        <v>85</v>
      </c>
    </row>
    <row r="278" s="2" customFormat="1" ht="24.15" customHeight="1">
      <c r="A278" s="39"/>
      <c r="B278" s="40"/>
      <c r="C278" s="278" t="s">
        <v>269</v>
      </c>
      <c r="D278" s="278" t="s">
        <v>242</v>
      </c>
      <c r="E278" s="279" t="s">
        <v>3173</v>
      </c>
      <c r="F278" s="280" t="s">
        <v>3174</v>
      </c>
      <c r="G278" s="281" t="s">
        <v>114</v>
      </c>
      <c r="H278" s="282">
        <v>7</v>
      </c>
      <c r="I278" s="283"/>
      <c r="J278" s="284">
        <f>ROUND(I278*H278,2)</f>
        <v>0</v>
      </c>
      <c r="K278" s="280" t="s">
        <v>173</v>
      </c>
      <c r="L278" s="285"/>
      <c r="M278" s="286" t="s">
        <v>1</v>
      </c>
      <c r="N278" s="287" t="s">
        <v>41</v>
      </c>
      <c r="O278" s="92"/>
      <c r="P278" s="237">
        <f>O278*H278</f>
        <v>0</v>
      </c>
      <c r="Q278" s="237">
        <v>0.0019499999999999999</v>
      </c>
      <c r="R278" s="237">
        <f>Q278*H278</f>
        <v>0.013649999999999999</v>
      </c>
      <c r="S278" s="237">
        <v>0</v>
      </c>
      <c r="T278" s="238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9" t="s">
        <v>443</v>
      </c>
      <c r="AT278" s="239" t="s">
        <v>242</v>
      </c>
      <c r="AU278" s="239" t="s">
        <v>85</v>
      </c>
      <c r="AY278" s="18" t="s">
        <v>168</v>
      </c>
      <c r="BE278" s="240">
        <f>IF(N278="základní",J278,0)</f>
        <v>0</v>
      </c>
      <c r="BF278" s="240">
        <f>IF(N278="snížená",J278,0)</f>
        <v>0</v>
      </c>
      <c r="BG278" s="240">
        <f>IF(N278="zákl. přenesená",J278,0)</f>
        <v>0</v>
      </c>
      <c r="BH278" s="240">
        <f>IF(N278="sníž. přenesená",J278,0)</f>
        <v>0</v>
      </c>
      <c r="BI278" s="240">
        <f>IF(N278="nulová",J278,0)</f>
        <v>0</v>
      </c>
      <c r="BJ278" s="18" t="s">
        <v>83</v>
      </c>
      <c r="BK278" s="240">
        <f>ROUND(I278*H278,2)</f>
        <v>0</v>
      </c>
      <c r="BL278" s="18" t="s">
        <v>298</v>
      </c>
      <c r="BM278" s="239" t="s">
        <v>3295</v>
      </c>
    </row>
    <row r="279" s="2" customFormat="1">
      <c r="A279" s="39"/>
      <c r="B279" s="40"/>
      <c r="C279" s="41"/>
      <c r="D279" s="241" t="s">
        <v>176</v>
      </c>
      <c r="E279" s="41"/>
      <c r="F279" s="242" t="s">
        <v>3174</v>
      </c>
      <c r="G279" s="41"/>
      <c r="H279" s="41"/>
      <c r="I279" s="243"/>
      <c r="J279" s="41"/>
      <c r="K279" s="41"/>
      <c r="L279" s="45"/>
      <c r="M279" s="244"/>
      <c r="N279" s="245"/>
      <c r="O279" s="92"/>
      <c r="P279" s="92"/>
      <c r="Q279" s="92"/>
      <c r="R279" s="92"/>
      <c r="S279" s="92"/>
      <c r="T279" s="93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176</v>
      </c>
      <c r="AU279" s="18" t="s">
        <v>85</v>
      </c>
    </row>
    <row r="280" s="14" customFormat="1">
      <c r="A280" s="14"/>
      <c r="B280" s="256"/>
      <c r="C280" s="257"/>
      <c r="D280" s="241" t="s">
        <v>178</v>
      </c>
      <c r="E280" s="257"/>
      <c r="F280" s="259" t="s">
        <v>3296</v>
      </c>
      <c r="G280" s="257"/>
      <c r="H280" s="260">
        <v>7</v>
      </c>
      <c r="I280" s="261"/>
      <c r="J280" s="257"/>
      <c r="K280" s="257"/>
      <c r="L280" s="262"/>
      <c r="M280" s="263"/>
      <c r="N280" s="264"/>
      <c r="O280" s="264"/>
      <c r="P280" s="264"/>
      <c r="Q280" s="264"/>
      <c r="R280" s="264"/>
      <c r="S280" s="264"/>
      <c r="T280" s="26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6" t="s">
        <v>178</v>
      </c>
      <c r="AU280" s="266" t="s">
        <v>85</v>
      </c>
      <c r="AV280" s="14" t="s">
        <v>85</v>
      </c>
      <c r="AW280" s="14" t="s">
        <v>4</v>
      </c>
      <c r="AX280" s="14" t="s">
        <v>83</v>
      </c>
      <c r="AY280" s="266" t="s">
        <v>168</v>
      </c>
    </row>
    <row r="281" s="2" customFormat="1" ht="24.15" customHeight="1">
      <c r="A281" s="39"/>
      <c r="B281" s="40"/>
      <c r="C281" s="228" t="s">
        <v>793</v>
      </c>
      <c r="D281" s="228" t="s">
        <v>170</v>
      </c>
      <c r="E281" s="229" t="s">
        <v>3176</v>
      </c>
      <c r="F281" s="230" t="s">
        <v>3177</v>
      </c>
      <c r="G281" s="231" t="s">
        <v>114</v>
      </c>
      <c r="H281" s="232">
        <v>7</v>
      </c>
      <c r="I281" s="233"/>
      <c r="J281" s="234">
        <f>ROUND(I281*H281,2)</f>
        <v>0</v>
      </c>
      <c r="K281" s="230" t="s">
        <v>173</v>
      </c>
      <c r="L281" s="45"/>
      <c r="M281" s="235" t="s">
        <v>1</v>
      </c>
      <c r="N281" s="236" t="s">
        <v>41</v>
      </c>
      <c r="O281" s="92"/>
      <c r="P281" s="237">
        <f>O281*H281</f>
        <v>0</v>
      </c>
      <c r="Q281" s="237">
        <v>0.00036000000000000002</v>
      </c>
      <c r="R281" s="237">
        <f>Q281*H281</f>
        <v>0.0025200000000000001</v>
      </c>
      <c r="S281" s="237">
        <v>0</v>
      </c>
      <c r="T281" s="238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9" t="s">
        <v>298</v>
      </c>
      <c r="AT281" s="239" t="s">
        <v>170</v>
      </c>
      <c r="AU281" s="239" t="s">
        <v>85</v>
      </c>
      <c r="AY281" s="18" t="s">
        <v>168</v>
      </c>
      <c r="BE281" s="240">
        <f>IF(N281="základní",J281,0)</f>
        <v>0</v>
      </c>
      <c r="BF281" s="240">
        <f>IF(N281="snížená",J281,0)</f>
        <v>0</v>
      </c>
      <c r="BG281" s="240">
        <f>IF(N281="zákl. přenesená",J281,0)</f>
        <v>0</v>
      </c>
      <c r="BH281" s="240">
        <f>IF(N281="sníž. přenesená",J281,0)</f>
        <v>0</v>
      </c>
      <c r="BI281" s="240">
        <f>IF(N281="nulová",J281,0)</f>
        <v>0</v>
      </c>
      <c r="BJ281" s="18" t="s">
        <v>83</v>
      </c>
      <c r="BK281" s="240">
        <f>ROUND(I281*H281,2)</f>
        <v>0</v>
      </c>
      <c r="BL281" s="18" t="s">
        <v>298</v>
      </c>
      <c r="BM281" s="239" t="s">
        <v>3297</v>
      </c>
    </row>
    <row r="282" s="2" customFormat="1">
      <c r="A282" s="39"/>
      <c r="B282" s="40"/>
      <c r="C282" s="41"/>
      <c r="D282" s="241" t="s">
        <v>176</v>
      </c>
      <c r="E282" s="41"/>
      <c r="F282" s="242" t="s">
        <v>3179</v>
      </c>
      <c r="G282" s="41"/>
      <c r="H282" s="41"/>
      <c r="I282" s="243"/>
      <c r="J282" s="41"/>
      <c r="K282" s="41"/>
      <c r="L282" s="45"/>
      <c r="M282" s="244"/>
      <c r="N282" s="245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176</v>
      </c>
      <c r="AU282" s="18" t="s">
        <v>85</v>
      </c>
    </row>
    <row r="283" s="14" customFormat="1">
      <c r="A283" s="14"/>
      <c r="B283" s="256"/>
      <c r="C283" s="257"/>
      <c r="D283" s="241" t="s">
        <v>178</v>
      </c>
      <c r="E283" s="257"/>
      <c r="F283" s="259" t="s">
        <v>3296</v>
      </c>
      <c r="G283" s="257"/>
      <c r="H283" s="260">
        <v>7</v>
      </c>
      <c r="I283" s="261"/>
      <c r="J283" s="257"/>
      <c r="K283" s="257"/>
      <c r="L283" s="262"/>
      <c r="M283" s="263"/>
      <c r="N283" s="264"/>
      <c r="O283" s="264"/>
      <c r="P283" s="264"/>
      <c r="Q283" s="264"/>
      <c r="R283" s="264"/>
      <c r="S283" s="264"/>
      <c r="T283" s="26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6" t="s">
        <v>178</v>
      </c>
      <c r="AU283" s="266" t="s">
        <v>85</v>
      </c>
      <c r="AV283" s="14" t="s">
        <v>85</v>
      </c>
      <c r="AW283" s="14" t="s">
        <v>4</v>
      </c>
      <c r="AX283" s="14" t="s">
        <v>83</v>
      </c>
      <c r="AY283" s="266" t="s">
        <v>168</v>
      </c>
    </row>
    <row r="284" s="12" customFormat="1" ht="22.8" customHeight="1">
      <c r="A284" s="12"/>
      <c r="B284" s="212"/>
      <c r="C284" s="213"/>
      <c r="D284" s="214" t="s">
        <v>75</v>
      </c>
      <c r="E284" s="226" t="s">
        <v>3298</v>
      </c>
      <c r="F284" s="226" t="s">
        <v>3299</v>
      </c>
      <c r="G284" s="213"/>
      <c r="H284" s="213"/>
      <c r="I284" s="216"/>
      <c r="J284" s="227">
        <f>BK284</f>
        <v>0</v>
      </c>
      <c r="K284" s="213"/>
      <c r="L284" s="218"/>
      <c r="M284" s="219"/>
      <c r="N284" s="220"/>
      <c r="O284" s="220"/>
      <c r="P284" s="221">
        <f>SUM(P285:P305)</f>
        <v>0</v>
      </c>
      <c r="Q284" s="220"/>
      <c r="R284" s="221">
        <f>SUM(R285:R305)</f>
        <v>0.36400000000000005</v>
      </c>
      <c r="S284" s="220"/>
      <c r="T284" s="222">
        <f>SUM(T285:T305)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23" t="s">
        <v>83</v>
      </c>
      <c r="AT284" s="224" t="s">
        <v>75</v>
      </c>
      <c r="AU284" s="224" t="s">
        <v>83</v>
      </c>
      <c r="AY284" s="223" t="s">
        <v>168</v>
      </c>
      <c r="BK284" s="225">
        <f>SUM(BK285:BK305)</f>
        <v>0</v>
      </c>
    </row>
    <row r="285" s="2" customFormat="1" ht="24.15" customHeight="1">
      <c r="A285" s="39"/>
      <c r="B285" s="40"/>
      <c r="C285" s="228" t="s">
        <v>1694</v>
      </c>
      <c r="D285" s="228" t="s">
        <v>170</v>
      </c>
      <c r="E285" s="229" t="s">
        <v>3300</v>
      </c>
      <c r="F285" s="230" t="s">
        <v>3301</v>
      </c>
      <c r="G285" s="231" t="s">
        <v>695</v>
      </c>
      <c r="H285" s="232">
        <v>1</v>
      </c>
      <c r="I285" s="233"/>
      <c r="J285" s="234">
        <f>ROUND(I285*H285,2)</f>
        <v>0</v>
      </c>
      <c r="K285" s="230" t="s">
        <v>1</v>
      </c>
      <c r="L285" s="45"/>
      <c r="M285" s="235" t="s">
        <v>1</v>
      </c>
      <c r="N285" s="236" t="s">
        <v>41</v>
      </c>
      <c r="O285" s="92"/>
      <c r="P285" s="237">
        <f>O285*H285</f>
        <v>0</v>
      </c>
      <c r="Q285" s="237">
        <v>0.068000000000000005</v>
      </c>
      <c r="R285" s="237">
        <f>Q285*H285</f>
        <v>0.068000000000000005</v>
      </c>
      <c r="S285" s="237">
        <v>0</v>
      </c>
      <c r="T285" s="23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9" t="s">
        <v>298</v>
      </c>
      <c r="AT285" s="239" t="s">
        <v>170</v>
      </c>
      <c r="AU285" s="239" t="s">
        <v>85</v>
      </c>
      <c r="AY285" s="18" t="s">
        <v>168</v>
      </c>
      <c r="BE285" s="240">
        <f>IF(N285="základní",J285,0)</f>
        <v>0</v>
      </c>
      <c r="BF285" s="240">
        <f>IF(N285="snížená",J285,0)</f>
        <v>0</v>
      </c>
      <c r="BG285" s="240">
        <f>IF(N285="zákl. přenesená",J285,0)</f>
        <v>0</v>
      </c>
      <c r="BH285" s="240">
        <f>IF(N285="sníž. přenesená",J285,0)</f>
        <v>0</v>
      </c>
      <c r="BI285" s="240">
        <f>IF(N285="nulová",J285,0)</f>
        <v>0</v>
      </c>
      <c r="BJ285" s="18" t="s">
        <v>83</v>
      </c>
      <c r="BK285" s="240">
        <f>ROUND(I285*H285,2)</f>
        <v>0</v>
      </c>
      <c r="BL285" s="18" t="s">
        <v>298</v>
      </c>
      <c r="BM285" s="239" t="s">
        <v>3302</v>
      </c>
    </row>
    <row r="286" s="2" customFormat="1">
      <c r="A286" s="39"/>
      <c r="B286" s="40"/>
      <c r="C286" s="41"/>
      <c r="D286" s="241" t="s">
        <v>176</v>
      </c>
      <c r="E286" s="41"/>
      <c r="F286" s="242" t="s">
        <v>3301</v>
      </c>
      <c r="G286" s="41"/>
      <c r="H286" s="41"/>
      <c r="I286" s="243"/>
      <c r="J286" s="41"/>
      <c r="K286" s="41"/>
      <c r="L286" s="45"/>
      <c r="M286" s="244"/>
      <c r="N286" s="245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176</v>
      </c>
      <c r="AU286" s="18" t="s">
        <v>85</v>
      </c>
    </row>
    <row r="287" s="2" customFormat="1" ht="24.15" customHeight="1">
      <c r="A287" s="39"/>
      <c r="B287" s="40"/>
      <c r="C287" s="228" t="s">
        <v>1700</v>
      </c>
      <c r="D287" s="228" t="s">
        <v>170</v>
      </c>
      <c r="E287" s="229" t="s">
        <v>3303</v>
      </c>
      <c r="F287" s="230" t="s">
        <v>3304</v>
      </c>
      <c r="G287" s="231" t="s">
        <v>695</v>
      </c>
      <c r="H287" s="232">
        <v>2</v>
      </c>
      <c r="I287" s="233"/>
      <c r="J287" s="234">
        <f>ROUND(I287*H287,2)</f>
        <v>0</v>
      </c>
      <c r="K287" s="230" t="s">
        <v>1</v>
      </c>
      <c r="L287" s="45"/>
      <c r="M287" s="235" t="s">
        <v>1</v>
      </c>
      <c r="N287" s="236" t="s">
        <v>41</v>
      </c>
      <c r="O287" s="92"/>
      <c r="P287" s="237">
        <f>O287*H287</f>
        <v>0</v>
      </c>
      <c r="Q287" s="237">
        <v>0.029000000000000001</v>
      </c>
      <c r="R287" s="237">
        <f>Q287*H287</f>
        <v>0.058000000000000003</v>
      </c>
      <c r="S287" s="237">
        <v>0</v>
      </c>
      <c r="T287" s="238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9" t="s">
        <v>298</v>
      </c>
      <c r="AT287" s="239" t="s">
        <v>170</v>
      </c>
      <c r="AU287" s="239" t="s">
        <v>85</v>
      </c>
      <c r="AY287" s="18" t="s">
        <v>168</v>
      </c>
      <c r="BE287" s="240">
        <f>IF(N287="základní",J287,0)</f>
        <v>0</v>
      </c>
      <c r="BF287" s="240">
        <f>IF(N287="snížená",J287,0)</f>
        <v>0</v>
      </c>
      <c r="BG287" s="240">
        <f>IF(N287="zákl. přenesená",J287,0)</f>
        <v>0</v>
      </c>
      <c r="BH287" s="240">
        <f>IF(N287="sníž. přenesená",J287,0)</f>
        <v>0</v>
      </c>
      <c r="BI287" s="240">
        <f>IF(N287="nulová",J287,0)</f>
        <v>0</v>
      </c>
      <c r="BJ287" s="18" t="s">
        <v>83</v>
      </c>
      <c r="BK287" s="240">
        <f>ROUND(I287*H287,2)</f>
        <v>0</v>
      </c>
      <c r="BL287" s="18" t="s">
        <v>298</v>
      </c>
      <c r="BM287" s="239" t="s">
        <v>3305</v>
      </c>
    </row>
    <row r="288" s="2" customFormat="1">
      <c r="A288" s="39"/>
      <c r="B288" s="40"/>
      <c r="C288" s="41"/>
      <c r="D288" s="241" t="s">
        <v>176</v>
      </c>
      <c r="E288" s="41"/>
      <c r="F288" s="242" t="s">
        <v>3306</v>
      </c>
      <c r="G288" s="41"/>
      <c r="H288" s="41"/>
      <c r="I288" s="243"/>
      <c r="J288" s="41"/>
      <c r="K288" s="41"/>
      <c r="L288" s="45"/>
      <c r="M288" s="244"/>
      <c r="N288" s="245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176</v>
      </c>
      <c r="AU288" s="18" t="s">
        <v>85</v>
      </c>
    </row>
    <row r="289" s="2" customFormat="1" ht="24.15" customHeight="1">
      <c r="A289" s="39"/>
      <c r="B289" s="40"/>
      <c r="C289" s="228" t="s">
        <v>1703</v>
      </c>
      <c r="D289" s="228" t="s">
        <v>170</v>
      </c>
      <c r="E289" s="229" t="s">
        <v>3307</v>
      </c>
      <c r="F289" s="230" t="s">
        <v>3308</v>
      </c>
      <c r="G289" s="231" t="s">
        <v>695</v>
      </c>
      <c r="H289" s="232">
        <v>2</v>
      </c>
      <c r="I289" s="233"/>
      <c r="J289" s="234">
        <f>ROUND(I289*H289,2)</f>
        <v>0</v>
      </c>
      <c r="K289" s="230" t="s">
        <v>1</v>
      </c>
      <c r="L289" s="45"/>
      <c r="M289" s="235" t="s">
        <v>1</v>
      </c>
      <c r="N289" s="236" t="s">
        <v>41</v>
      </c>
      <c r="O289" s="92"/>
      <c r="P289" s="237">
        <f>O289*H289</f>
        <v>0</v>
      </c>
      <c r="Q289" s="237">
        <v>0.034000000000000002</v>
      </c>
      <c r="R289" s="237">
        <f>Q289*H289</f>
        <v>0.068000000000000005</v>
      </c>
      <c r="S289" s="237">
        <v>0</v>
      </c>
      <c r="T289" s="238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9" t="s">
        <v>298</v>
      </c>
      <c r="AT289" s="239" t="s">
        <v>170</v>
      </c>
      <c r="AU289" s="239" t="s">
        <v>85</v>
      </c>
      <c r="AY289" s="18" t="s">
        <v>168</v>
      </c>
      <c r="BE289" s="240">
        <f>IF(N289="základní",J289,0)</f>
        <v>0</v>
      </c>
      <c r="BF289" s="240">
        <f>IF(N289="snížená",J289,0)</f>
        <v>0</v>
      </c>
      <c r="BG289" s="240">
        <f>IF(N289="zákl. přenesená",J289,0)</f>
        <v>0</v>
      </c>
      <c r="BH289" s="240">
        <f>IF(N289="sníž. přenesená",J289,0)</f>
        <v>0</v>
      </c>
      <c r="BI289" s="240">
        <f>IF(N289="nulová",J289,0)</f>
        <v>0</v>
      </c>
      <c r="BJ289" s="18" t="s">
        <v>83</v>
      </c>
      <c r="BK289" s="240">
        <f>ROUND(I289*H289,2)</f>
        <v>0</v>
      </c>
      <c r="BL289" s="18" t="s">
        <v>298</v>
      </c>
      <c r="BM289" s="239" t="s">
        <v>3309</v>
      </c>
    </row>
    <row r="290" s="2" customFormat="1">
      <c r="A290" s="39"/>
      <c r="B290" s="40"/>
      <c r="C290" s="41"/>
      <c r="D290" s="241" t="s">
        <v>176</v>
      </c>
      <c r="E290" s="41"/>
      <c r="F290" s="242" t="s">
        <v>3310</v>
      </c>
      <c r="G290" s="41"/>
      <c r="H290" s="41"/>
      <c r="I290" s="243"/>
      <c r="J290" s="41"/>
      <c r="K290" s="41"/>
      <c r="L290" s="45"/>
      <c r="M290" s="244"/>
      <c r="N290" s="245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176</v>
      </c>
      <c r="AU290" s="18" t="s">
        <v>85</v>
      </c>
    </row>
    <row r="291" s="2" customFormat="1" ht="24.15" customHeight="1">
      <c r="A291" s="39"/>
      <c r="B291" s="40"/>
      <c r="C291" s="228" t="s">
        <v>1711</v>
      </c>
      <c r="D291" s="228" t="s">
        <v>170</v>
      </c>
      <c r="E291" s="229" t="s">
        <v>3311</v>
      </c>
      <c r="F291" s="230" t="s">
        <v>3312</v>
      </c>
      <c r="G291" s="231" t="s">
        <v>695</v>
      </c>
      <c r="H291" s="232">
        <v>1</v>
      </c>
      <c r="I291" s="233"/>
      <c r="J291" s="234">
        <f>ROUND(I291*H291,2)</f>
        <v>0</v>
      </c>
      <c r="K291" s="230" t="s">
        <v>1</v>
      </c>
      <c r="L291" s="45"/>
      <c r="M291" s="235" t="s">
        <v>1</v>
      </c>
      <c r="N291" s="236" t="s">
        <v>41</v>
      </c>
      <c r="O291" s="92"/>
      <c r="P291" s="237">
        <f>O291*H291</f>
        <v>0</v>
      </c>
      <c r="Q291" s="237">
        <v>0.034000000000000002</v>
      </c>
      <c r="R291" s="237">
        <f>Q291*H291</f>
        <v>0.034000000000000002</v>
      </c>
      <c r="S291" s="237">
        <v>0</v>
      </c>
      <c r="T291" s="23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9" t="s">
        <v>298</v>
      </c>
      <c r="AT291" s="239" t="s">
        <v>170</v>
      </c>
      <c r="AU291" s="239" t="s">
        <v>85</v>
      </c>
      <c r="AY291" s="18" t="s">
        <v>168</v>
      </c>
      <c r="BE291" s="240">
        <f>IF(N291="základní",J291,0)</f>
        <v>0</v>
      </c>
      <c r="BF291" s="240">
        <f>IF(N291="snížená",J291,0)</f>
        <v>0</v>
      </c>
      <c r="BG291" s="240">
        <f>IF(N291="zákl. přenesená",J291,0)</f>
        <v>0</v>
      </c>
      <c r="BH291" s="240">
        <f>IF(N291="sníž. přenesená",J291,0)</f>
        <v>0</v>
      </c>
      <c r="BI291" s="240">
        <f>IF(N291="nulová",J291,0)</f>
        <v>0</v>
      </c>
      <c r="BJ291" s="18" t="s">
        <v>83</v>
      </c>
      <c r="BK291" s="240">
        <f>ROUND(I291*H291,2)</f>
        <v>0</v>
      </c>
      <c r="BL291" s="18" t="s">
        <v>298</v>
      </c>
      <c r="BM291" s="239" t="s">
        <v>3313</v>
      </c>
    </row>
    <row r="292" s="2" customFormat="1">
      <c r="A292" s="39"/>
      <c r="B292" s="40"/>
      <c r="C292" s="41"/>
      <c r="D292" s="241" t="s">
        <v>176</v>
      </c>
      <c r="E292" s="41"/>
      <c r="F292" s="242" t="s">
        <v>3314</v>
      </c>
      <c r="G292" s="41"/>
      <c r="H292" s="41"/>
      <c r="I292" s="243"/>
      <c r="J292" s="41"/>
      <c r="K292" s="41"/>
      <c r="L292" s="45"/>
      <c r="M292" s="244"/>
      <c r="N292" s="245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176</v>
      </c>
      <c r="AU292" s="18" t="s">
        <v>85</v>
      </c>
    </row>
    <row r="293" s="2" customFormat="1" ht="16.5" customHeight="1">
      <c r="A293" s="39"/>
      <c r="B293" s="40"/>
      <c r="C293" s="228" t="s">
        <v>1716</v>
      </c>
      <c r="D293" s="228" t="s">
        <v>170</v>
      </c>
      <c r="E293" s="229" t="s">
        <v>3315</v>
      </c>
      <c r="F293" s="230" t="s">
        <v>3316</v>
      </c>
      <c r="G293" s="231" t="s">
        <v>695</v>
      </c>
      <c r="H293" s="232">
        <v>4</v>
      </c>
      <c r="I293" s="233"/>
      <c r="J293" s="234">
        <f>ROUND(I293*H293,2)</f>
        <v>0</v>
      </c>
      <c r="K293" s="230" t="s">
        <v>1</v>
      </c>
      <c r="L293" s="45"/>
      <c r="M293" s="235" t="s">
        <v>1</v>
      </c>
      <c r="N293" s="236" t="s">
        <v>41</v>
      </c>
      <c r="O293" s="92"/>
      <c r="P293" s="237">
        <f>O293*H293</f>
        <v>0</v>
      </c>
      <c r="Q293" s="237">
        <v>0.034000000000000002</v>
      </c>
      <c r="R293" s="237">
        <f>Q293*H293</f>
        <v>0.13600000000000001</v>
      </c>
      <c r="S293" s="237">
        <v>0</v>
      </c>
      <c r="T293" s="238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9" t="s">
        <v>298</v>
      </c>
      <c r="AT293" s="239" t="s">
        <v>170</v>
      </c>
      <c r="AU293" s="239" t="s">
        <v>85</v>
      </c>
      <c r="AY293" s="18" t="s">
        <v>168</v>
      </c>
      <c r="BE293" s="240">
        <f>IF(N293="základní",J293,0)</f>
        <v>0</v>
      </c>
      <c r="BF293" s="240">
        <f>IF(N293="snížená",J293,0)</f>
        <v>0</v>
      </c>
      <c r="BG293" s="240">
        <f>IF(N293="zákl. přenesená",J293,0)</f>
        <v>0</v>
      </c>
      <c r="BH293" s="240">
        <f>IF(N293="sníž. přenesená",J293,0)</f>
        <v>0</v>
      </c>
      <c r="BI293" s="240">
        <f>IF(N293="nulová",J293,0)</f>
        <v>0</v>
      </c>
      <c r="BJ293" s="18" t="s">
        <v>83</v>
      </c>
      <c r="BK293" s="240">
        <f>ROUND(I293*H293,2)</f>
        <v>0</v>
      </c>
      <c r="BL293" s="18" t="s">
        <v>298</v>
      </c>
      <c r="BM293" s="239" t="s">
        <v>3317</v>
      </c>
    </row>
    <row r="294" s="2" customFormat="1">
      <c r="A294" s="39"/>
      <c r="B294" s="40"/>
      <c r="C294" s="41"/>
      <c r="D294" s="241" t="s">
        <v>176</v>
      </c>
      <c r="E294" s="41"/>
      <c r="F294" s="242" t="s">
        <v>3318</v>
      </c>
      <c r="G294" s="41"/>
      <c r="H294" s="41"/>
      <c r="I294" s="243"/>
      <c r="J294" s="41"/>
      <c r="K294" s="41"/>
      <c r="L294" s="45"/>
      <c r="M294" s="244"/>
      <c r="N294" s="245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176</v>
      </c>
      <c r="AU294" s="18" t="s">
        <v>85</v>
      </c>
    </row>
    <row r="295" s="2" customFormat="1" ht="24.15" customHeight="1">
      <c r="A295" s="39"/>
      <c r="B295" s="40"/>
      <c r="C295" s="228" t="s">
        <v>1784</v>
      </c>
      <c r="D295" s="228" t="s">
        <v>170</v>
      </c>
      <c r="E295" s="229" t="s">
        <v>3319</v>
      </c>
      <c r="F295" s="230" t="s">
        <v>3320</v>
      </c>
      <c r="G295" s="231" t="s">
        <v>272</v>
      </c>
      <c r="H295" s="232">
        <v>49.200000000000003</v>
      </c>
      <c r="I295" s="233"/>
      <c r="J295" s="234">
        <f>ROUND(I295*H295,2)</f>
        <v>0</v>
      </c>
      <c r="K295" s="230" t="s">
        <v>1</v>
      </c>
      <c r="L295" s="45"/>
      <c r="M295" s="235" t="s">
        <v>1</v>
      </c>
      <c r="N295" s="236" t="s">
        <v>41</v>
      </c>
      <c r="O295" s="92"/>
      <c r="P295" s="237">
        <f>O295*H295</f>
        <v>0</v>
      </c>
      <c r="Q295" s="237">
        <v>0</v>
      </c>
      <c r="R295" s="237">
        <f>Q295*H295</f>
        <v>0</v>
      </c>
      <c r="S295" s="237">
        <v>0</v>
      </c>
      <c r="T295" s="238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9" t="s">
        <v>298</v>
      </c>
      <c r="AT295" s="239" t="s">
        <v>170</v>
      </c>
      <c r="AU295" s="239" t="s">
        <v>85</v>
      </c>
      <c r="AY295" s="18" t="s">
        <v>168</v>
      </c>
      <c r="BE295" s="240">
        <f>IF(N295="základní",J295,0)</f>
        <v>0</v>
      </c>
      <c r="BF295" s="240">
        <f>IF(N295="snížená",J295,0)</f>
        <v>0</v>
      </c>
      <c r="BG295" s="240">
        <f>IF(N295="zákl. přenesená",J295,0)</f>
        <v>0</v>
      </c>
      <c r="BH295" s="240">
        <f>IF(N295="sníž. přenesená",J295,0)</f>
        <v>0</v>
      </c>
      <c r="BI295" s="240">
        <f>IF(N295="nulová",J295,0)</f>
        <v>0</v>
      </c>
      <c r="BJ295" s="18" t="s">
        <v>83</v>
      </c>
      <c r="BK295" s="240">
        <f>ROUND(I295*H295,2)</f>
        <v>0</v>
      </c>
      <c r="BL295" s="18" t="s">
        <v>298</v>
      </c>
      <c r="BM295" s="239" t="s">
        <v>3321</v>
      </c>
    </row>
    <row r="296" s="2" customFormat="1">
      <c r="A296" s="39"/>
      <c r="B296" s="40"/>
      <c r="C296" s="41"/>
      <c r="D296" s="241" t="s">
        <v>176</v>
      </c>
      <c r="E296" s="41"/>
      <c r="F296" s="242" t="s">
        <v>3320</v>
      </c>
      <c r="G296" s="41"/>
      <c r="H296" s="41"/>
      <c r="I296" s="243"/>
      <c r="J296" s="41"/>
      <c r="K296" s="41"/>
      <c r="L296" s="45"/>
      <c r="M296" s="244"/>
      <c r="N296" s="245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176</v>
      </c>
      <c r="AU296" s="18" t="s">
        <v>85</v>
      </c>
    </row>
    <row r="297" s="14" customFormat="1">
      <c r="A297" s="14"/>
      <c r="B297" s="256"/>
      <c r="C297" s="257"/>
      <c r="D297" s="241" t="s">
        <v>178</v>
      </c>
      <c r="E297" s="257"/>
      <c r="F297" s="259" t="s">
        <v>3322</v>
      </c>
      <c r="G297" s="257"/>
      <c r="H297" s="260">
        <v>49.200000000000003</v>
      </c>
      <c r="I297" s="261"/>
      <c r="J297" s="257"/>
      <c r="K297" s="257"/>
      <c r="L297" s="262"/>
      <c r="M297" s="263"/>
      <c r="N297" s="264"/>
      <c r="O297" s="264"/>
      <c r="P297" s="264"/>
      <c r="Q297" s="264"/>
      <c r="R297" s="264"/>
      <c r="S297" s="264"/>
      <c r="T297" s="26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6" t="s">
        <v>178</v>
      </c>
      <c r="AU297" s="266" t="s">
        <v>85</v>
      </c>
      <c r="AV297" s="14" t="s">
        <v>85</v>
      </c>
      <c r="AW297" s="14" t="s">
        <v>4</v>
      </c>
      <c r="AX297" s="14" t="s">
        <v>83</v>
      </c>
      <c r="AY297" s="266" t="s">
        <v>168</v>
      </c>
    </row>
    <row r="298" s="2" customFormat="1" ht="24.15" customHeight="1">
      <c r="A298" s="39"/>
      <c r="B298" s="40"/>
      <c r="C298" s="228" t="s">
        <v>1788</v>
      </c>
      <c r="D298" s="228" t="s">
        <v>170</v>
      </c>
      <c r="E298" s="229" t="s">
        <v>3194</v>
      </c>
      <c r="F298" s="230" t="s">
        <v>3195</v>
      </c>
      <c r="G298" s="231" t="s">
        <v>272</v>
      </c>
      <c r="H298" s="232">
        <v>4.2000000000000002</v>
      </c>
      <c r="I298" s="233"/>
      <c r="J298" s="234">
        <f>ROUND(I298*H298,2)</f>
        <v>0</v>
      </c>
      <c r="K298" s="230" t="s">
        <v>1</v>
      </c>
      <c r="L298" s="45"/>
      <c r="M298" s="235" t="s">
        <v>1</v>
      </c>
      <c r="N298" s="236" t="s">
        <v>41</v>
      </c>
      <c r="O298" s="92"/>
      <c r="P298" s="237">
        <f>O298*H298</f>
        <v>0</v>
      </c>
      <c r="Q298" s="237">
        <v>0</v>
      </c>
      <c r="R298" s="237">
        <f>Q298*H298</f>
        <v>0</v>
      </c>
      <c r="S298" s="237">
        <v>0</v>
      </c>
      <c r="T298" s="238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9" t="s">
        <v>298</v>
      </c>
      <c r="AT298" s="239" t="s">
        <v>170</v>
      </c>
      <c r="AU298" s="239" t="s">
        <v>85</v>
      </c>
      <c r="AY298" s="18" t="s">
        <v>168</v>
      </c>
      <c r="BE298" s="240">
        <f>IF(N298="základní",J298,0)</f>
        <v>0</v>
      </c>
      <c r="BF298" s="240">
        <f>IF(N298="snížená",J298,0)</f>
        <v>0</v>
      </c>
      <c r="BG298" s="240">
        <f>IF(N298="zákl. přenesená",J298,0)</f>
        <v>0</v>
      </c>
      <c r="BH298" s="240">
        <f>IF(N298="sníž. přenesená",J298,0)</f>
        <v>0</v>
      </c>
      <c r="BI298" s="240">
        <f>IF(N298="nulová",J298,0)</f>
        <v>0</v>
      </c>
      <c r="BJ298" s="18" t="s">
        <v>83</v>
      </c>
      <c r="BK298" s="240">
        <f>ROUND(I298*H298,2)</f>
        <v>0</v>
      </c>
      <c r="BL298" s="18" t="s">
        <v>298</v>
      </c>
      <c r="BM298" s="239" t="s">
        <v>3323</v>
      </c>
    </row>
    <row r="299" s="2" customFormat="1">
      <c r="A299" s="39"/>
      <c r="B299" s="40"/>
      <c r="C299" s="41"/>
      <c r="D299" s="241" t="s">
        <v>176</v>
      </c>
      <c r="E299" s="41"/>
      <c r="F299" s="242" t="s">
        <v>3195</v>
      </c>
      <c r="G299" s="41"/>
      <c r="H299" s="41"/>
      <c r="I299" s="243"/>
      <c r="J299" s="41"/>
      <c r="K299" s="41"/>
      <c r="L299" s="45"/>
      <c r="M299" s="244"/>
      <c r="N299" s="245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176</v>
      </c>
      <c r="AU299" s="18" t="s">
        <v>85</v>
      </c>
    </row>
    <row r="300" s="14" customFormat="1">
      <c r="A300" s="14"/>
      <c r="B300" s="256"/>
      <c r="C300" s="257"/>
      <c r="D300" s="241" t="s">
        <v>178</v>
      </c>
      <c r="E300" s="257"/>
      <c r="F300" s="259" t="s">
        <v>3324</v>
      </c>
      <c r="G300" s="257"/>
      <c r="H300" s="260">
        <v>4.2000000000000002</v>
      </c>
      <c r="I300" s="261"/>
      <c r="J300" s="257"/>
      <c r="K300" s="257"/>
      <c r="L300" s="262"/>
      <c r="M300" s="263"/>
      <c r="N300" s="264"/>
      <c r="O300" s="264"/>
      <c r="P300" s="264"/>
      <c r="Q300" s="264"/>
      <c r="R300" s="264"/>
      <c r="S300" s="264"/>
      <c r="T300" s="26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6" t="s">
        <v>178</v>
      </c>
      <c r="AU300" s="266" t="s">
        <v>85</v>
      </c>
      <c r="AV300" s="14" t="s">
        <v>85</v>
      </c>
      <c r="AW300" s="14" t="s">
        <v>4</v>
      </c>
      <c r="AX300" s="14" t="s">
        <v>83</v>
      </c>
      <c r="AY300" s="266" t="s">
        <v>168</v>
      </c>
    </row>
    <row r="301" s="2" customFormat="1" ht="24.15" customHeight="1">
      <c r="A301" s="39"/>
      <c r="B301" s="40"/>
      <c r="C301" s="228" t="s">
        <v>1794</v>
      </c>
      <c r="D301" s="228" t="s">
        <v>170</v>
      </c>
      <c r="E301" s="229" t="s">
        <v>3325</v>
      </c>
      <c r="F301" s="230" t="s">
        <v>3326</v>
      </c>
      <c r="G301" s="231" t="s">
        <v>272</v>
      </c>
      <c r="H301" s="232">
        <v>1.2</v>
      </c>
      <c r="I301" s="233"/>
      <c r="J301" s="234">
        <f>ROUND(I301*H301,2)</f>
        <v>0</v>
      </c>
      <c r="K301" s="230" t="s">
        <v>1</v>
      </c>
      <c r="L301" s="45"/>
      <c r="M301" s="235" t="s">
        <v>1</v>
      </c>
      <c r="N301" s="236" t="s">
        <v>41</v>
      </c>
      <c r="O301" s="92"/>
      <c r="P301" s="237">
        <f>O301*H301</f>
        <v>0</v>
      </c>
      <c r="Q301" s="237">
        <v>0</v>
      </c>
      <c r="R301" s="237">
        <f>Q301*H301</f>
        <v>0</v>
      </c>
      <c r="S301" s="237">
        <v>0</v>
      </c>
      <c r="T301" s="238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9" t="s">
        <v>298</v>
      </c>
      <c r="AT301" s="239" t="s">
        <v>170</v>
      </c>
      <c r="AU301" s="239" t="s">
        <v>85</v>
      </c>
      <c r="AY301" s="18" t="s">
        <v>168</v>
      </c>
      <c r="BE301" s="240">
        <f>IF(N301="základní",J301,0)</f>
        <v>0</v>
      </c>
      <c r="BF301" s="240">
        <f>IF(N301="snížená",J301,0)</f>
        <v>0</v>
      </c>
      <c r="BG301" s="240">
        <f>IF(N301="zákl. přenesená",J301,0)</f>
        <v>0</v>
      </c>
      <c r="BH301" s="240">
        <f>IF(N301="sníž. přenesená",J301,0)</f>
        <v>0</v>
      </c>
      <c r="BI301" s="240">
        <f>IF(N301="nulová",J301,0)</f>
        <v>0</v>
      </c>
      <c r="BJ301" s="18" t="s">
        <v>83</v>
      </c>
      <c r="BK301" s="240">
        <f>ROUND(I301*H301,2)</f>
        <v>0</v>
      </c>
      <c r="BL301" s="18" t="s">
        <v>298</v>
      </c>
      <c r="BM301" s="239" t="s">
        <v>3327</v>
      </c>
    </row>
    <row r="302" s="2" customFormat="1">
      <c r="A302" s="39"/>
      <c r="B302" s="40"/>
      <c r="C302" s="41"/>
      <c r="D302" s="241" t="s">
        <v>176</v>
      </c>
      <c r="E302" s="41"/>
      <c r="F302" s="242" t="s">
        <v>3326</v>
      </c>
      <c r="G302" s="41"/>
      <c r="H302" s="41"/>
      <c r="I302" s="243"/>
      <c r="J302" s="41"/>
      <c r="K302" s="41"/>
      <c r="L302" s="45"/>
      <c r="M302" s="244"/>
      <c r="N302" s="245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176</v>
      </c>
      <c r="AU302" s="18" t="s">
        <v>85</v>
      </c>
    </row>
    <row r="303" s="14" customFormat="1">
      <c r="A303" s="14"/>
      <c r="B303" s="256"/>
      <c r="C303" s="257"/>
      <c r="D303" s="241" t="s">
        <v>178</v>
      </c>
      <c r="E303" s="257"/>
      <c r="F303" s="259" t="s">
        <v>3328</v>
      </c>
      <c r="G303" s="257"/>
      <c r="H303" s="260">
        <v>1.2</v>
      </c>
      <c r="I303" s="261"/>
      <c r="J303" s="257"/>
      <c r="K303" s="257"/>
      <c r="L303" s="262"/>
      <c r="M303" s="263"/>
      <c r="N303" s="264"/>
      <c r="O303" s="264"/>
      <c r="P303" s="264"/>
      <c r="Q303" s="264"/>
      <c r="R303" s="264"/>
      <c r="S303" s="264"/>
      <c r="T303" s="26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6" t="s">
        <v>178</v>
      </c>
      <c r="AU303" s="266" t="s">
        <v>85</v>
      </c>
      <c r="AV303" s="14" t="s">
        <v>85</v>
      </c>
      <c r="AW303" s="14" t="s">
        <v>4</v>
      </c>
      <c r="AX303" s="14" t="s">
        <v>83</v>
      </c>
      <c r="AY303" s="266" t="s">
        <v>168</v>
      </c>
    </row>
    <row r="304" s="2" customFormat="1" ht="24.15" customHeight="1">
      <c r="A304" s="39"/>
      <c r="B304" s="40"/>
      <c r="C304" s="228" t="s">
        <v>1865</v>
      </c>
      <c r="D304" s="228" t="s">
        <v>170</v>
      </c>
      <c r="E304" s="229" t="s">
        <v>3329</v>
      </c>
      <c r="F304" s="230" t="s">
        <v>3330</v>
      </c>
      <c r="G304" s="231" t="s">
        <v>272</v>
      </c>
      <c r="H304" s="232">
        <v>20</v>
      </c>
      <c r="I304" s="233"/>
      <c r="J304" s="234">
        <f>ROUND(I304*H304,2)</f>
        <v>0</v>
      </c>
      <c r="K304" s="230" t="s">
        <v>1</v>
      </c>
      <c r="L304" s="45"/>
      <c r="M304" s="235" t="s">
        <v>1</v>
      </c>
      <c r="N304" s="236" t="s">
        <v>41</v>
      </c>
      <c r="O304" s="92"/>
      <c r="P304" s="237">
        <f>O304*H304</f>
        <v>0</v>
      </c>
      <c r="Q304" s="237">
        <v>0</v>
      </c>
      <c r="R304" s="237">
        <f>Q304*H304</f>
        <v>0</v>
      </c>
      <c r="S304" s="237">
        <v>0</v>
      </c>
      <c r="T304" s="238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9" t="s">
        <v>298</v>
      </c>
      <c r="AT304" s="239" t="s">
        <v>170</v>
      </c>
      <c r="AU304" s="239" t="s">
        <v>85</v>
      </c>
      <c r="AY304" s="18" t="s">
        <v>168</v>
      </c>
      <c r="BE304" s="240">
        <f>IF(N304="základní",J304,0)</f>
        <v>0</v>
      </c>
      <c r="BF304" s="240">
        <f>IF(N304="snížená",J304,0)</f>
        <v>0</v>
      </c>
      <c r="BG304" s="240">
        <f>IF(N304="zákl. přenesená",J304,0)</f>
        <v>0</v>
      </c>
      <c r="BH304" s="240">
        <f>IF(N304="sníž. přenesená",J304,0)</f>
        <v>0</v>
      </c>
      <c r="BI304" s="240">
        <f>IF(N304="nulová",J304,0)</f>
        <v>0</v>
      </c>
      <c r="BJ304" s="18" t="s">
        <v>83</v>
      </c>
      <c r="BK304" s="240">
        <f>ROUND(I304*H304,2)</f>
        <v>0</v>
      </c>
      <c r="BL304" s="18" t="s">
        <v>298</v>
      </c>
      <c r="BM304" s="239" t="s">
        <v>3331</v>
      </c>
    </row>
    <row r="305" s="2" customFormat="1">
      <c r="A305" s="39"/>
      <c r="B305" s="40"/>
      <c r="C305" s="41"/>
      <c r="D305" s="241" t="s">
        <v>176</v>
      </c>
      <c r="E305" s="41"/>
      <c r="F305" s="242" t="s">
        <v>3330</v>
      </c>
      <c r="G305" s="41"/>
      <c r="H305" s="41"/>
      <c r="I305" s="243"/>
      <c r="J305" s="41"/>
      <c r="K305" s="41"/>
      <c r="L305" s="45"/>
      <c r="M305" s="244"/>
      <c r="N305" s="245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176</v>
      </c>
      <c r="AU305" s="18" t="s">
        <v>85</v>
      </c>
    </row>
    <row r="306" s="12" customFormat="1" ht="22.8" customHeight="1">
      <c r="A306" s="12"/>
      <c r="B306" s="212"/>
      <c r="C306" s="213"/>
      <c r="D306" s="214" t="s">
        <v>75</v>
      </c>
      <c r="E306" s="226" t="s">
        <v>3332</v>
      </c>
      <c r="F306" s="226" t="s">
        <v>3332</v>
      </c>
      <c r="G306" s="213"/>
      <c r="H306" s="213"/>
      <c r="I306" s="216"/>
      <c r="J306" s="227">
        <f>BK306</f>
        <v>0</v>
      </c>
      <c r="K306" s="213"/>
      <c r="L306" s="218"/>
      <c r="M306" s="219"/>
      <c r="N306" s="220"/>
      <c r="O306" s="220"/>
      <c r="P306" s="221">
        <f>P307+SUM(P308:P329)</f>
        <v>0</v>
      </c>
      <c r="Q306" s="220"/>
      <c r="R306" s="221">
        <f>R307+SUM(R308:R329)</f>
        <v>0.0069452200000000002</v>
      </c>
      <c r="S306" s="220"/>
      <c r="T306" s="222">
        <f>T307+SUM(T308:T329)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23" t="s">
        <v>83</v>
      </c>
      <c r="AT306" s="224" t="s">
        <v>75</v>
      </c>
      <c r="AU306" s="224" t="s">
        <v>83</v>
      </c>
      <c r="AY306" s="223" t="s">
        <v>168</v>
      </c>
      <c r="BK306" s="225">
        <f>BK307+SUM(BK308:BK329)</f>
        <v>0</v>
      </c>
    </row>
    <row r="307" s="2" customFormat="1" ht="24.15" customHeight="1">
      <c r="A307" s="39"/>
      <c r="B307" s="40"/>
      <c r="C307" s="278" t="s">
        <v>1537</v>
      </c>
      <c r="D307" s="278" t="s">
        <v>242</v>
      </c>
      <c r="E307" s="279" t="s">
        <v>3333</v>
      </c>
      <c r="F307" s="280" t="s">
        <v>3334</v>
      </c>
      <c r="G307" s="281" t="s">
        <v>695</v>
      </c>
      <c r="H307" s="282">
        <v>1</v>
      </c>
      <c r="I307" s="283"/>
      <c r="J307" s="284">
        <f>ROUND(I307*H307,2)</f>
        <v>0</v>
      </c>
      <c r="K307" s="280" t="s">
        <v>173</v>
      </c>
      <c r="L307" s="285"/>
      <c r="M307" s="286" t="s">
        <v>1</v>
      </c>
      <c r="N307" s="287" t="s">
        <v>41</v>
      </c>
      <c r="O307" s="92"/>
      <c r="P307" s="237">
        <f>O307*H307</f>
        <v>0</v>
      </c>
      <c r="Q307" s="237">
        <v>0.00040000000000000002</v>
      </c>
      <c r="R307" s="237">
        <f>Q307*H307</f>
        <v>0.00040000000000000002</v>
      </c>
      <c r="S307" s="237">
        <v>0</v>
      </c>
      <c r="T307" s="238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9" t="s">
        <v>443</v>
      </c>
      <c r="AT307" s="239" t="s">
        <v>242</v>
      </c>
      <c r="AU307" s="239" t="s">
        <v>85</v>
      </c>
      <c r="AY307" s="18" t="s">
        <v>168</v>
      </c>
      <c r="BE307" s="240">
        <f>IF(N307="základní",J307,0)</f>
        <v>0</v>
      </c>
      <c r="BF307" s="240">
        <f>IF(N307="snížená",J307,0)</f>
        <v>0</v>
      </c>
      <c r="BG307" s="240">
        <f>IF(N307="zákl. přenesená",J307,0)</f>
        <v>0</v>
      </c>
      <c r="BH307" s="240">
        <f>IF(N307="sníž. přenesená",J307,0)</f>
        <v>0</v>
      </c>
      <c r="BI307" s="240">
        <f>IF(N307="nulová",J307,0)</f>
        <v>0</v>
      </c>
      <c r="BJ307" s="18" t="s">
        <v>83</v>
      </c>
      <c r="BK307" s="240">
        <f>ROUND(I307*H307,2)</f>
        <v>0</v>
      </c>
      <c r="BL307" s="18" t="s">
        <v>298</v>
      </c>
      <c r="BM307" s="239" t="s">
        <v>3335</v>
      </c>
    </row>
    <row r="308" s="2" customFormat="1">
      <c r="A308" s="39"/>
      <c r="B308" s="40"/>
      <c r="C308" s="41"/>
      <c r="D308" s="241" t="s">
        <v>176</v>
      </c>
      <c r="E308" s="41"/>
      <c r="F308" s="242" t="s">
        <v>3334</v>
      </c>
      <c r="G308" s="41"/>
      <c r="H308" s="41"/>
      <c r="I308" s="243"/>
      <c r="J308" s="41"/>
      <c r="K308" s="41"/>
      <c r="L308" s="45"/>
      <c r="M308" s="244"/>
      <c r="N308" s="245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176</v>
      </c>
      <c r="AU308" s="18" t="s">
        <v>85</v>
      </c>
    </row>
    <row r="309" s="2" customFormat="1" ht="21.75" customHeight="1">
      <c r="A309" s="39"/>
      <c r="B309" s="40"/>
      <c r="C309" s="228" t="s">
        <v>1549</v>
      </c>
      <c r="D309" s="228" t="s">
        <v>170</v>
      </c>
      <c r="E309" s="229" t="s">
        <v>3336</v>
      </c>
      <c r="F309" s="230" t="s">
        <v>3337</v>
      </c>
      <c r="G309" s="231" t="s">
        <v>695</v>
      </c>
      <c r="H309" s="232">
        <v>1</v>
      </c>
      <c r="I309" s="233"/>
      <c r="J309" s="234">
        <f>ROUND(I309*H309,2)</f>
        <v>0</v>
      </c>
      <c r="K309" s="230" t="s">
        <v>173</v>
      </c>
      <c r="L309" s="45"/>
      <c r="M309" s="235" t="s">
        <v>1</v>
      </c>
      <c r="N309" s="236" t="s">
        <v>41</v>
      </c>
      <c r="O309" s="92"/>
      <c r="P309" s="237">
        <f>O309*H309</f>
        <v>0</v>
      </c>
      <c r="Q309" s="237">
        <v>0</v>
      </c>
      <c r="R309" s="237">
        <f>Q309*H309</f>
        <v>0</v>
      </c>
      <c r="S309" s="237">
        <v>0</v>
      </c>
      <c r="T309" s="238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9" t="s">
        <v>298</v>
      </c>
      <c r="AT309" s="239" t="s">
        <v>170</v>
      </c>
      <c r="AU309" s="239" t="s">
        <v>85</v>
      </c>
      <c r="AY309" s="18" t="s">
        <v>168</v>
      </c>
      <c r="BE309" s="240">
        <f>IF(N309="základní",J309,0)</f>
        <v>0</v>
      </c>
      <c r="BF309" s="240">
        <f>IF(N309="snížená",J309,0)</f>
        <v>0</v>
      </c>
      <c r="BG309" s="240">
        <f>IF(N309="zákl. přenesená",J309,0)</f>
        <v>0</v>
      </c>
      <c r="BH309" s="240">
        <f>IF(N309="sníž. přenesená",J309,0)</f>
        <v>0</v>
      </c>
      <c r="BI309" s="240">
        <f>IF(N309="nulová",J309,0)</f>
        <v>0</v>
      </c>
      <c r="BJ309" s="18" t="s">
        <v>83</v>
      </c>
      <c r="BK309" s="240">
        <f>ROUND(I309*H309,2)</f>
        <v>0</v>
      </c>
      <c r="BL309" s="18" t="s">
        <v>298</v>
      </c>
      <c r="BM309" s="239" t="s">
        <v>3338</v>
      </c>
    </row>
    <row r="310" s="2" customFormat="1">
      <c r="A310" s="39"/>
      <c r="B310" s="40"/>
      <c r="C310" s="41"/>
      <c r="D310" s="241" t="s">
        <v>176</v>
      </c>
      <c r="E310" s="41"/>
      <c r="F310" s="242" t="s">
        <v>3339</v>
      </c>
      <c r="G310" s="41"/>
      <c r="H310" s="41"/>
      <c r="I310" s="243"/>
      <c r="J310" s="41"/>
      <c r="K310" s="41"/>
      <c r="L310" s="45"/>
      <c r="M310" s="244"/>
      <c r="N310" s="245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176</v>
      </c>
      <c r="AU310" s="18" t="s">
        <v>85</v>
      </c>
    </row>
    <row r="311" s="2" customFormat="1" ht="16.5" customHeight="1">
      <c r="A311" s="39"/>
      <c r="B311" s="40"/>
      <c r="C311" s="278" t="s">
        <v>1553</v>
      </c>
      <c r="D311" s="278" t="s">
        <v>242</v>
      </c>
      <c r="E311" s="279" t="s">
        <v>3340</v>
      </c>
      <c r="F311" s="280" t="s">
        <v>3341</v>
      </c>
      <c r="G311" s="281" t="s">
        <v>695</v>
      </c>
      <c r="H311" s="282">
        <v>1</v>
      </c>
      <c r="I311" s="283"/>
      <c r="J311" s="284">
        <f>ROUND(I311*H311,2)</f>
        <v>0</v>
      </c>
      <c r="K311" s="280" t="s">
        <v>1</v>
      </c>
      <c r="L311" s="285"/>
      <c r="M311" s="286" t="s">
        <v>1</v>
      </c>
      <c r="N311" s="287" t="s">
        <v>41</v>
      </c>
      <c r="O311" s="92"/>
      <c r="P311" s="237">
        <f>O311*H311</f>
        <v>0</v>
      </c>
      <c r="Q311" s="237">
        <v>0.00080000000000000004</v>
      </c>
      <c r="R311" s="237">
        <f>Q311*H311</f>
        <v>0.00080000000000000004</v>
      </c>
      <c r="S311" s="237">
        <v>0</v>
      </c>
      <c r="T311" s="238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9" t="s">
        <v>443</v>
      </c>
      <c r="AT311" s="239" t="s">
        <v>242</v>
      </c>
      <c r="AU311" s="239" t="s">
        <v>85</v>
      </c>
      <c r="AY311" s="18" t="s">
        <v>168</v>
      </c>
      <c r="BE311" s="240">
        <f>IF(N311="základní",J311,0)</f>
        <v>0</v>
      </c>
      <c r="BF311" s="240">
        <f>IF(N311="snížená",J311,0)</f>
        <v>0</v>
      </c>
      <c r="BG311" s="240">
        <f>IF(N311="zákl. přenesená",J311,0)</f>
        <v>0</v>
      </c>
      <c r="BH311" s="240">
        <f>IF(N311="sníž. přenesená",J311,0)</f>
        <v>0</v>
      </c>
      <c r="BI311" s="240">
        <f>IF(N311="nulová",J311,0)</f>
        <v>0</v>
      </c>
      <c r="BJ311" s="18" t="s">
        <v>83</v>
      </c>
      <c r="BK311" s="240">
        <f>ROUND(I311*H311,2)</f>
        <v>0</v>
      </c>
      <c r="BL311" s="18" t="s">
        <v>298</v>
      </c>
      <c r="BM311" s="239" t="s">
        <v>3342</v>
      </c>
    </row>
    <row r="312" s="2" customFormat="1">
      <c r="A312" s="39"/>
      <c r="B312" s="40"/>
      <c r="C312" s="41"/>
      <c r="D312" s="241" t="s">
        <v>176</v>
      </c>
      <c r="E312" s="41"/>
      <c r="F312" s="242" t="s">
        <v>3341</v>
      </c>
      <c r="G312" s="41"/>
      <c r="H312" s="41"/>
      <c r="I312" s="243"/>
      <c r="J312" s="41"/>
      <c r="K312" s="41"/>
      <c r="L312" s="45"/>
      <c r="M312" s="244"/>
      <c r="N312" s="245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176</v>
      </c>
      <c r="AU312" s="18" t="s">
        <v>85</v>
      </c>
    </row>
    <row r="313" s="2" customFormat="1" ht="16.5" customHeight="1">
      <c r="A313" s="39"/>
      <c r="B313" s="40"/>
      <c r="C313" s="228" t="s">
        <v>1563</v>
      </c>
      <c r="D313" s="228" t="s">
        <v>170</v>
      </c>
      <c r="E313" s="229" t="s">
        <v>3343</v>
      </c>
      <c r="F313" s="230" t="s">
        <v>3344</v>
      </c>
      <c r="G313" s="231" t="s">
        <v>695</v>
      </c>
      <c r="H313" s="232">
        <v>1</v>
      </c>
      <c r="I313" s="233"/>
      <c r="J313" s="234">
        <f>ROUND(I313*H313,2)</f>
        <v>0</v>
      </c>
      <c r="K313" s="230" t="s">
        <v>173</v>
      </c>
      <c r="L313" s="45"/>
      <c r="M313" s="235" t="s">
        <v>1</v>
      </c>
      <c r="N313" s="236" t="s">
        <v>41</v>
      </c>
      <c r="O313" s="92"/>
      <c r="P313" s="237">
        <f>O313*H313</f>
        <v>0</v>
      </c>
      <c r="Q313" s="237">
        <v>0</v>
      </c>
      <c r="R313" s="237">
        <f>Q313*H313</f>
        <v>0</v>
      </c>
      <c r="S313" s="237">
        <v>0</v>
      </c>
      <c r="T313" s="238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9" t="s">
        <v>298</v>
      </c>
      <c r="AT313" s="239" t="s">
        <v>170</v>
      </c>
      <c r="AU313" s="239" t="s">
        <v>85</v>
      </c>
      <c r="AY313" s="18" t="s">
        <v>168</v>
      </c>
      <c r="BE313" s="240">
        <f>IF(N313="základní",J313,0)</f>
        <v>0</v>
      </c>
      <c r="BF313" s="240">
        <f>IF(N313="snížená",J313,0)</f>
        <v>0</v>
      </c>
      <c r="BG313" s="240">
        <f>IF(N313="zákl. přenesená",J313,0)</f>
        <v>0</v>
      </c>
      <c r="BH313" s="240">
        <f>IF(N313="sníž. přenesená",J313,0)</f>
        <v>0</v>
      </c>
      <c r="BI313" s="240">
        <f>IF(N313="nulová",J313,0)</f>
        <v>0</v>
      </c>
      <c r="BJ313" s="18" t="s">
        <v>83</v>
      </c>
      <c r="BK313" s="240">
        <f>ROUND(I313*H313,2)</f>
        <v>0</v>
      </c>
      <c r="BL313" s="18" t="s">
        <v>298</v>
      </c>
      <c r="BM313" s="239" t="s">
        <v>3345</v>
      </c>
    </row>
    <row r="314" s="2" customFormat="1">
      <c r="A314" s="39"/>
      <c r="B314" s="40"/>
      <c r="C314" s="41"/>
      <c r="D314" s="241" t="s">
        <v>176</v>
      </c>
      <c r="E314" s="41"/>
      <c r="F314" s="242" t="s">
        <v>3346</v>
      </c>
      <c r="G314" s="41"/>
      <c r="H314" s="41"/>
      <c r="I314" s="243"/>
      <c r="J314" s="41"/>
      <c r="K314" s="41"/>
      <c r="L314" s="45"/>
      <c r="M314" s="244"/>
      <c r="N314" s="245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176</v>
      </c>
      <c r="AU314" s="18" t="s">
        <v>85</v>
      </c>
    </row>
    <row r="315" s="2" customFormat="1" ht="21.75" customHeight="1">
      <c r="A315" s="39"/>
      <c r="B315" s="40"/>
      <c r="C315" s="278" t="s">
        <v>1831</v>
      </c>
      <c r="D315" s="278" t="s">
        <v>242</v>
      </c>
      <c r="E315" s="279" t="s">
        <v>3135</v>
      </c>
      <c r="F315" s="280" t="s">
        <v>3136</v>
      </c>
      <c r="G315" s="281" t="s">
        <v>695</v>
      </c>
      <c r="H315" s="282">
        <v>1</v>
      </c>
      <c r="I315" s="283"/>
      <c r="J315" s="284">
        <f>ROUND(I315*H315,2)</f>
        <v>0</v>
      </c>
      <c r="K315" s="280" t="s">
        <v>1</v>
      </c>
      <c r="L315" s="285"/>
      <c r="M315" s="286" t="s">
        <v>1</v>
      </c>
      <c r="N315" s="287" t="s">
        <v>41</v>
      </c>
      <c r="O315" s="92"/>
      <c r="P315" s="237">
        <f>O315*H315</f>
        <v>0</v>
      </c>
      <c r="Q315" s="237">
        <v>0.00050000000000000001</v>
      </c>
      <c r="R315" s="237">
        <f>Q315*H315</f>
        <v>0.00050000000000000001</v>
      </c>
      <c r="S315" s="237">
        <v>0</v>
      </c>
      <c r="T315" s="238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9" t="s">
        <v>443</v>
      </c>
      <c r="AT315" s="239" t="s">
        <v>242</v>
      </c>
      <c r="AU315" s="239" t="s">
        <v>85</v>
      </c>
      <c r="AY315" s="18" t="s">
        <v>168</v>
      </c>
      <c r="BE315" s="240">
        <f>IF(N315="základní",J315,0)</f>
        <v>0</v>
      </c>
      <c r="BF315" s="240">
        <f>IF(N315="snížená",J315,0)</f>
        <v>0</v>
      </c>
      <c r="BG315" s="240">
        <f>IF(N315="zákl. přenesená",J315,0)</f>
        <v>0</v>
      </c>
      <c r="BH315" s="240">
        <f>IF(N315="sníž. přenesená",J315,0)</f>
        <v>0</v>
      </c>
      <c r="BI315" s="240">
        <f>IF(N315="nulová",J315,0)</f>
        <v>0</v>
      </c>
      <c r="BJ315" s="18" t="s">
        <v>83</v>
      </c>
      <c r="BK315" s="240">
        <f>ROUND(I315*H315,2)</f>
        <v>0</v>
      </c>
      <c r="BL315" s="18" t="s">
        <v>298</v>
      </c>
      <c r="BM315" s="239" t="s">
        <v>3347</v>
      </c>
    </row>
    <row r="316" s="2" customFormat="1">
      <c r="A316" s="39"/>
      <c r="B316" s="40"/>
      <c r="C316" s="41"/>
      <c r="D316" s="241" t="s">
        <v>176</v>
      </c>
      <c r="E316" s="41"/>
      <c r="F316" s="242" t="s">
        <v>3138</v>
      </c>
      <c r="G316" s="41"/>
      <c r="H316" s="41"/>
      <c r="I316" s="243"/>
      <c r="J316" s="41"/>
      <c r="K316" s="41"/>
      <c r="L316" s="45"/>
      <c r="M316" s="244"/>
      <c r="N316" s="245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176</v>
      </c>
      <c r="AU316" s="18" t="s">
        <v>85</v>
      </c>
    </row>
    <row r="317" s="2" customFormat="1" ht="16.5" customHeight="1">
      <c r="A317" s="39"/>
      <c r="B317" s="40"/>
      <c r="C317" s="228" t="s">
        <v>1836</v>
      </c>
      <c r="D317" s="228" t="s">
        <v>170</v>
      </c>
      <c r="E317" s="229" t="s">
        <v>3139</v>
      </c>
      <c r="F317" s="230" t="s">
        <v>3140</v>
      </c>
      <c r="G317" s="231" t="s">
        <v>695</v>
      </c>
      <c r="H317" s="232">
        <v>1</v>
      </c>
      <c r="I317" s="233"/>
      <c r="J317" s="234">
        <f>ROUND(I317*H317,2)</f>
        <v>0</v>
      </c>
      <c r="K317" s="230" t="s">
        <v>173</v>
      </c>
      <c r="L317" s="45"/>
      <c r="M317" s="235" t="s">
        <v>1</v>
      </c>
      <c r="N317" s="236" t="s">
        <v>41</v>
      </c>
      <c r="O317" s="92"/>
      <c r="P317" s="237">
        <f>O317*H317</f>
        <v>0</v>
      </c>
      <c r="Q317" s="237">
        <v>0</v>
      </c>
      <c r="R317" s="237">
        <f>Q317*H317</f>
        <v>0</v>
      </c>
      <c r="S317" s="237">
        <v>0</v>
      </c>
      <c r="T317" s="238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9" t="s">
        <v>298</v>
      </c>
      <c r="AT317" s="239" t="s">
        <v>170</v>
      </c>
      <c r="AU317" s="239" t="s">
        <v>85</v>
      </c>
      <c r="AY317" s="18" t="s">
        <v>168</v>
      </c>
      <c r="BE317" s="240">
        <f>IF(N317="základní",J317,0)</f>
        <v>0</v>
      </c>
      <c r="BF317" s="240">
        <f>IF(N317="snížená",J317,0)</f>
        <v>0</v>
      </c>
      <c r="BG317" s="240">
        <f>IF(N317="zákl. přenesená",J317,0)</f>
        <v>0</v>
      </c>
      <c r="BH317" s="240">
        <f>IF(N317="sníž. přenesená",J317,0)</f>
        <v>0</v>
      </c>
      <c r="BI317" s="240">
        <f>IF(N317="nulová",J317,0)</f>
        <v>0</v>
      </c>
      <c r="BJ317" s="18" t="s">
        <v>83</v>
      </c>
      <c r="BK317" s="240">
        <f>ROUND(I317*H317,2)</f>
        <v>0</v>
      </c>
      <c r="BL317" s="18" t="s">
        <v>298</v>
      </c>
      <c r="BM317" s="239" t="s">
        <v>3348</v>
      </c>
    </row>
    <row r="318" s="2" customFormat="1">
      <c r="A318" s="39"/>
      <c r="B318" s="40"/>
      <c r="C318" s="41"/>
      <c r="D318" s="241" t="s">
        <v>176</v>
      </c>
      <c r="E318" s="41"/>
      <c r="F318" s="242" t="s">
        <v>3142</v>
      </c>
      <c r="G318" s="41"/>
      <c r="H318" s="41"/>
      <c r="I318" s="243"/>
      <c r="J318" s="41"/>
      <c r="K318" s="41"/>
      <c r="L318" s="45"/>
      <c r="M318" s="244"/>
      <c r="N318" s="245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176</v>
      </c>
      <c r="AU318" s="18" t="s">
        <v>85</v>
      </c>
    </row>
    <row r="319" s="2" customFormat="1" ht="24.15" customHeight="1">
      <c r="A319" s="39"/>
      <c r="B319" s="40"/>
      <c r="C319" s="228" t="s">
        <v>1568</v>
      </c>
      <c r="D319" s="228" t="s">
        <v>170</v>
      </c>
      <c r="E319" s="229" t="s">
        <v>3143</v>
      </c>
      <c r="F319" s="230" t="s">
        <v>3144</v>
      </c>
      <c r="G319" s="231" t="s">
        <v>272</v>
      </c>
      <c r="H319" s="232">
        <v>0.59999999999999998</v>
      </c>
      <c r="I319" s="233"/>
      <c r="J319" s="234">
        <f>ROUND(I319*H319,2)</f>
        <v>0</v>
      </c>
      <c r="K319" s="230" t="s">
        <v>173</v>
      </c>
      <c r="L319" s="45"/>
      <c r="M319" s="235" t="s">
        <v>1</v>
      </c>
      <c r="N319" s="236" t="s">
        <v>41</v>
      </c>
      <c r="O319" s="92"/>
      <c r="P319" s="237">
        <f>O319*H319</f>
        <v>0</v>
      </c>
      <c r="Q319" s="237">
        <v>0.0016800000000000001</v>
      </c>
      <c r="R319" s="237">
        <f>Q319*H319</f>
        <v>0.001008</v>
      </c>
      <c r="S319" s="237">
        <v>0</v>
      </c>
      <c r="T319" s="238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9" t="s">
        <v>298</v>
      </c>
      <c r="AT319" s="239" t="s">
        <v>170</v>
      </c>
      <c r="AU319" s="239" t="s">
        <v>85</v>
      </c>
      <c r="AY319" s="18" t="s">
        <v>168</v>
      </c>
      <c r="BE319" s="240">
        <f>IF(N319="základní",J319,0)</f>
        <v>0</v>
      </c>
      <c r="BF319" s="240">
        <f>IF(N319="snížená",J319,0)</f>
        <v>0</v>
      </c>
      <c r="BG319" s="240">
        <f>IF(N319="zákl. přenesená",J319,0)</f>
        <v>0</v>
      </c>
      <c r="BH319" s="240">
        <f>IF(N319="sníž. přenesená",J319,0)</f>
        <v>0</v>
      </c>
      <c r="BI319" s="240">
        <f>IF(N319="nulová",J319,0)</f>
        <v>0</v>
      </c>
      <c r="BJ319" s="18" t="s">
        <v>83</v>
      </c>
      <c r="BK319" s="240">
        <f>ROUND(I319*H319,2)</f>
        <v>0</v>
      </c>
      <c r="BL319" s="18" t="s">
        <v>298</v>
      </c>
      <c r="BM319" s="239" t="s">
        <v>3349</v>
      </c>
    </row>
    <row r="320" s="2" customFormat="1">
      <c r="A320" s="39"/>
      <c r="B320" s="40"/>
      <c r="C320" s="41"/>
      <c r="D320" s="241" t="s">
        <v>176</v>
      </c>
      <c r="E320" s="41"/>
      <c r="F320" s="242" t="s">
        <v>3146</v>
      </c>
      <c r="G320" s="41"/>
      <c r="H320" s="41"/>
      <c r="I320" s="243"/>
      <c r="J320" s="41"/>
      <c r="K320" s="41"/>
      <c r="L320" s="45"/>
      <c r="M320" s="244"/>
      <c r="N320" s="245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176</v>
      </c>
      <c r="AU320" s="18" t="s">
        <v>85</v>
      </c>
    </row>
    <row r="321" s="14" customFormat="1">
      <c r="A321" s="14"/>
      <c r="B321" s="256"/>
      <c r="C321" s="257"/>
      <c r="D321" s="241" t="s">
        <v>178</v>
      </c>
      <c r="E321" s="257"/>
      <c r="F321" s="259" t="s">
        <v>3350</v>
      </c>
      <c r="G321" s="257"/>
      <c r="H321" s="260">
        <v>0.59999999999999998</v>
      </c>
      <c r="I321" s="261"/>
      <c r="J321" s="257"/>
      <c r="K321" s="257"/>
      <c r="L321" s="262"/>
      <c r="M321" s="263"/>
      <c r="N321" s="264"/>
      <c r="O321" s="264"/>
      <c r="P321" s="264"/>
      <c r="Q321" s="264"/>
      <c r="R321" s="264"/>
      <c r="S321" s="264"/>
      <c r="T321" s="26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6" t="s">
        <v>178</v>
      </c>
      <c r="AU321" s="266" t="s">
        <v>85</v>
      </c>
      <c r="AV321" s="14" t="s">
        <v>85</v>
      </c>
      <c r="AW321" s="14" t="s">
        <v>4</v>
      </c>
      <c r="AX321" s="14" t="s">
        <v>83</v>
      </c>
      <c r="AY321" s="266" t="s">
        <v>168</v>
      </c>
    </row>
    <row r="322" s="2" customFormat="1" ht="24.15" customHeight="1">
      <c r="A322" s="39"/>
      <c r="B322" s="40"/>
      <c r="C322" s="278" t="s">
        <v>1574</v>
      </c>
      <c r="D322" s="278" t="s">
        <v>242</v>
      </c>
      <c r="E322" s="279" t="s">
        <v>3173</v>
      </c>
      <c r="F322" s="280" t="s">
        <v>3174</v>
      </c>
      <c r="G322" s="281" t="s">
        <v>114</v>
      </c>
      <c r="H322" s="282">
        <v>0.33100000000000002</v>
      </c>
      <c r="I322" s="283"/>
      <c r="J322" s="284">
        <f>ROUND(I322*H322,2)</f>
        <v>0</v>
      </c>
      <c r="K322" s="280" t="s">
        <v>173</v>
      </c>
      <c r="L322" s="285"/>
      <c r="M322" s="286" t="s">
        <v>1</v>
      </c>
      <c r="N322" s="287" t="s">
        <v>41</v>
      </c>
      <c r="O322" s="92"/>
      <c r="P322" s="237">
        <f>O322*H322</f>
        <v>0</v>
      </c>
      <c r="Q322" s="237">
        <v>0.0019499999999999999</v>
      </c>
      <c r="R322" s="237">
        <f>Q322*H322</f>
        <v>0.00064545</v>
      </c>
      <c r="S322" s="237">
        <v>0</v>
      </c>
      <c r="T322" s="238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9" t="s">
        <v>443</v>
      </c>
      <c r="AT322" s="239" t="s">
        <v>242</v>
      </c>
      <c r="AU322" s="239" t="s">
        <v>85</v>
      </c>
      <c r="AY322" s="18" t="s">
        <v>168</v>
      </c>
      <c r="BE322" s="240">
        <f>IF(N322="základní",J322,0)</f>
        <v>0</v>
      </c>
      <c r="BF322" s="240">
        <f>IF(N322="snížená",J322,0)</f>
        <v>0</v>
      </c>
      <c r="BG322" s="240">
        <f>IF(N322="zákl. přenesená",J322,0)</f>
        <v>0</v>
      </c>
      <c r="BH322" s="240">
        <f>IF(N322="sníž. přenesená",J322,0)</f>
        <v>0</v>
      </c>
      <c r="BI322" s="240">
        <f>IF(N322="nulová",J322,0)</f>
        <v>0</v>
      </c>
      <c r="BJ322" s="18" t="s">
        <v>83</v>
      </c>
      <c r="BK322" s="240">
        <f>ROUND(I322*H322,2)</f>
        <v>0</v>
      </c>
      <c r="BL322" s="18" t="s">
        <v>298</v>
      </c>
      <c r="BM322" s="239" t="s">
        <v>3351</v>
      </c>
    </row>
    <row r="323" s="2" customFormat="1">
      <c r="A323" s="39"/>
      <c r="B323" s="40"/>
      <c r="C323" s="41"/>
      <c r="D323" s="241" t="s">
        <v>176</v>
      </c>
      <c r="E323" s="41"/>
      <c r="F323" s="242" t="s">
        <v>3174</v>
      </c>
      <c r="G323" s="41"/>
      <c r="H323" s="41"/>
      <c r="I323" s="243"/>
      <c r="J323" s="41"/>
      <c r="K323" s="41"/>
      <c r="L323" s="45"/>
      <c r="M323" s="244"/>
      <c r="N323" s="245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176</v>
      </c>
      <c r="AU323" s="18" t="s">
        <v>85</v>
      </c>
    </row>
    <row r="324" s="2" customFormat="1" ht="24.15" customHeight="1">
      <c r="A324" s="39"/>
      <c r="B324" s="40"/>
      <c r="C324" s="228" t="s">
        <v>1579</v>
      </c>
      <c r="D324" s="228" t="s">
        <v>170</v>
      </c>
      <c r="E324" s="229" t="s">
        <v>3176</v>
      </c>
      <c r="F324" s="230" t="s">
        <v>3177</v>
      </c>
      <c r="G324" s="231" t="s">
        <v>114</v>
      </c>
      <c r="H324" s="232">
        <v>0.33100000000000002</v>
      </c>
      <c r="I324" s="233"/>
      <c r="J324" s="234">
        <f>ROUND(I324*H324,2)</f>
        <v>0</v>
      </c>
      <c r="K324" s="230" t="s">
        <v>173</v>
      </c>
      <c r="L324" s="45"/>
      <c r="M324" s="235" t="s">
        <v>1</v>
      </c>
      <c r="N324" s="236" t="s">
        <v>41</v>
      </c>
      <c r="O324" s="92"/>
      <c r="P324" s="237">
        <f>O324*H324</f>
        <v>0</v>
      </c>
      <c r="Q324" s="237">
        <v>0.00036000000000000002</v>
      </c>
      <c r="R324" s="237">
        <f>Q324*H324</f>
        <v>0.00011916000000000002</v>
      </c>
      <c r="S324" s="237">
        <v>0</v>
      </c>
      <c r="T324" s="238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9" t="s">
        <v>298</v>
      </c>
      <c r="AT324" s="239" t="s">
        <v>170</v>
      </c>
      <c r="AU324" s="239" t="s">
        <v>85</v>
      </c>
      <c r="AY324" s="18" t="s">
        <v>168</v>
      </c>
      <c r="BE324" s="240">
        <f>IF(N324="základní",J324,0)</f>
        <v>0</v>
      </c>
      <c r="BF324" s="240">
        <f>IF(N324="snížená",J324,0)</f>
        <v>0</v>
      </c>
      <c r="BG324" s="240">
        <f>IF(N324="zákl. přenesená",J324,0)</f>
        <v>0</v>
      </c>
      <c r="BH324" s="240">
        <f>IF(N324="sníž. přenesená",J324,0)</f>
        <v>0</v>
      </c>
      <c r="BI324" s="240">
        <f>IF(N324="nulová",J324,0)</f>
        <v>0</v>
      </c>
      <c r="BJ324" s="18" t="s">
        <v>83</v>
      </c>
      <c r="BK324" s="240">
        <f>ROUND(I324*H324,2)</f>
        <v>0</v>
      </c>
      <c r="BL324" s="18" t="s">
        <v>298</v>
      </c>
      <c r="BM324" s="239" t="s">
        <v>3352</v>
      </c>
    </row>
    <row r="325" s="2" customFormat="1">
      <c r="A325" s="39"/>
      <c r="B325" s="40"/>
      <c r="C325" s="41"/>
      <c r="D325" s="241" t="s">
        <v>176</v>
      </c>
      <c r="E325" s="41"/>
      <c r="F325" s="242" t="s">
        <v>3179</v>
      </c>
      <c r="G325" s="41"/>
      <c r="H325" s="41"/>
      <c r="I325" s="243"/>
      <c r="J325" s="41"/>
      <c r="K325" s="41"/>
      <c r="L325" s="45"/>
      <c r="M325" s="244"/>
      <c r="N325" s="245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176</v>
      </c>
      <c r="AU325" s="18" t="s">
        <v>85</v>
      </c>
    </row>
    <row r="326" s="13" customFormat="1">
      <c r="A326" s="13"/>
      <c r="B326" s="246"/>
      <c r="C326" s="247"/>
      <c r="D326" s="241" t="s">
        <v>178</v>
      </c>
      <c r="E326" s="248" t="s">
        <v>1</v>
      </c>
      <c r="F326" s="249" t="s">
        <v>3180</v>
      </c>
      <c r="G326" s="247"/>
      <c r="H326" s="248" t="s">
        <v>1</v>
      </c>
      <c r="I326" s="250"/>
      <c r="J326" s="247"/>
      <c r="K326" s="247"/>
      <c r="L326" s="251"/>
      <c r="M326" s="252"/>
      <c r="N326" s="253"/>
      <c r="O326" s="253"/>
      <c r="P326" s="253"/>
      <c r="Q326" s="253"/>
      <c r="R326" s="253"/>
      <c r="S326" s="253"/>
      <c r="T326" s="25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5" t="s">
        <v>178</v>
      </c>
      <c r="AU326" s="255" t="s">
        <v>85</v>
      </c>
      <c r="AV326" s="13" t="s">
        <v>83</v>
      </c>
      <c r="AW326" s="13" t="s">
        <v>4</v>
      </c>
      <c r="AX326" s="13" t="s">
        <v>76</v>
      </c>
      <c r="AY326" s="255" t="s">
        <v>168</v>
      </c>
    </row>
    <row r="327" s="14" customFormat="1">
      <c r="A327" s="14"/>
      <c r="B327" s="256"/>
      <c r="C327" s="257"/>
      <c r="D327" s="241" t="s">
        <v>178</v>
      </c>
      <c r="E327" s="258" t="s">
        <v>1</v>
      </c>
      <c r="F327" s="259" t="s">
        <v>3353</v>
      </c>
      <c r="G327" s="257"/>
      <c r="H327" s="260">
        <v>0.27600000000000002</v>
      </c>
      <c r="I327" s="261"/>
      <c r="J327" s="257"/>
      <c r="K327" s="257"/>
      <c r="L327" s="262"/>
      <c r="M327" s="263"/>
      <c r="N327" s="264"/>
      <c r="O327" s="264"/>
      <c r="P327" s="264"/>
      <c r="Q327" s="264"/>
      <c r="R327" s="264"/>
      <c r="S327" s="264"/>
      <c r="T327" s="26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6" t="s">
        <v>178</v>
      </c>
      <c r="AU327" s="266" t="s">
        <v>85</v>
      </c>
      <c r="AV327" s="14" t="s">
        <v>85</v>
      </c>
      <c r="AW327" s="14" t="s">
        <v>4</v>
      </c>
      <c r="AX327" s="14" t="s">
        <v>76</v>
      </c>
      <c r="AY327" s="266" t="s">
        <v>168</v>
      </c>
    </row>
    <row r="328" s="14" customFormat="1">
      <c r="A328" s="14"/>
      <c r="B328" s="256"/>
      <c r="C328" s="257"/>
      <c r="D328" s="241" t="s">
        <v>178</v>
      </c>
      <c r="E328" s="257"/>
      <c r="F328" s="259" t="s">
        <v>3354</v>
      </c>
      <c r="G328" s="257"/>
      <c r="H328" s="260">
        <v>0.33100000000000002</v>
      </c>
      <c r="I328" s="261"/>
      <c r="J328" s="257"/>
      <c r="K328" s="257"/>
      <c r="L328" s="262"/>
      <c r="M328" s="263"/>
      <c r="N328" s="264"/>
      <c r="O328" s="264"/>
      <c r="P328" s="264"/>
      <c r="Q328" s="264"/>
      <c r="R328" s="264"/>
      <c r="S328" s="264"/>
      <c r="T328" s="26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6" t="s">
        <v>178</v>
      </c>
      <c r="AU328" s="266" t="s">
        <v>85</v>
      </c>
      <c r="AV328" s="14" t="s">
        <v>85</v>
      </c>
      <c r="AW328" s="14" t="s">
        <v>4</v>
      </c>
      <c r="AX328" s="14" t="s">
        <v>83</v>
      </c>
      <c r="AY328" s="266" t="s">
        <v>168</v>
      </c>
    </row>
    <row r="329" s="12" customFormat="1" ht="20.88" customHeight="1">
      <c r="A329" s="12"/>
      <c r="B329" s="212"/>
      <c r="C329" s="213"/>
      <c r="D329" s="214" t="s">
        <v>75</v>
      </c>
      <c r="E329" s="226" t="s">
        <v>3355</v>
      </c>
      <c r="F329" s="226" t="s">
        <v>3355</v>
      </c>
      <c r="G329" s="213"/>
      <c r="H329" s="213"/>
      <c r="I329" s="216"/>
      <c r="J329" s="227">
        <f>BK329</f>
        <v>0</v>
      </c>
      <c r="K329" s="213"/>
      <c r="L329" s="218"/>
      <c r="M329" s="219"/>
      <c r="N329" s="220"/>
      <c r="O329" s="220"/>
      <c r="P329" s="221">
        <f>SUM(P330:P351)</f>
        <v>0</v>
      </c>
      <c r="Q329" s="220"/>
      <c r="R329" s="221">
        <f>SUM(R330:R351)</f>
        <v>0.0034726100000000001</v>
      </c>
      <c r="S329" s="220"/>
      <c r="T329" s="222">
        <f>SUM(T330:T351)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23" t="s">
        <v>83</v>
      </c>
      <c r="AT329" s="224" t="s">
        <v>75</v>
      </c>
      <c r="AU329" s="224" t="s">
        <v>85</v>
      </c>
      <c r="AY329" s="223" t="s">
        <v>168</v>
      </c>
      <c r="BK329" s="225">
        <f>SUM(BK330:BK351)</f>
        <v>0</v>
      </c>
    </row>
    <row r="330" s="2" customFormat="1" ht="24.15" customHeight="1">
      <c r="A330" s="39"/>
      <c r="B330" s="40"/>
      <c r="C330" s="278" t="s">
        <v>1517</v>
      </c>
      <c r="D330" s="278" t="s">
        <v>242</v>
      </c>
      <c r="E330" s="279" t="s">
        <v>3333</v>
      </c>
      <c r="F330" s="280" t="s">
        <v>3334</v>
      </c>
      <c r="G330" s="281" t="s">
        <v>695</v>
      </c>
      <c r="H330" s="282">
        <v>1</v>
      </c>
      <c r="I330" s="283"/>
      <c r="J330" s="284">
        <f>ROUND(I330*H330,2)</f>
        <v>0</v>
      </c>
      <c r="K330" s="280" t="s">
        <v>173</v>
      </c>
      <c r="L330" s="285"/>
      <c r="M330" s="286" t="s">
        <v>1</v>
      </c>
      <c r="N330" s="287" t="s">
        <v>41</v>
      </c>
      <c r="O330" s="92"/>
      <c r="P330" s="237">
        <f>O330*H330</f>
        <v>0</v>
      </c>
      <c r="Q330" s="237">
        <v>0.00040000000000000002</v>
      </c>
      <c r="R330" s="237">
        <f>Q330*H330</f>
        <v>0.00040000000000000002</v>
      </c>
      <c r="S330" s="237">
        <v>0</v>
      </c>
      <c r="T330" s="238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9" t="s">
        <v>443</v>
      </c>
      <c r="AT330" s="239" t="s">
        <v>242</v>
      </c>
      <c r="AU330" s="239" t="s">
        <v>116</v>
      </c>
      <c r="AY330" s="18" t="s">
        <v>168</v>
      </c>
      <c r="BE330" s="240">
        <f>IF(N330="základní",J330,0)</f>
        <v>0</v>
      </c>
      <c r="BF330" s="240">
        <f>IF(N330="snížená",J330,0)</f>
        <v>0</v>
      </c>
      <c r="BG330" s="240">
        <f>IF(N330="zákl. přenesená",J330,0)</f>
        <v>0</v>
      </c>
      <c r="BH330" s="240">
        <f>IF(N330="sníž. přenesená",J330,0)</f>
        <v>0</v>
      </c>
      <c r="BI330" s="240">
        <f>IF(N330="nulová",J330,0)</f>
        <v>0</v>
      </c>
      <c r="BJ330" s="18" t="s">
        <v>83</v>
      </c>
      <c r="BK330" s="240">
        <f>ROUND(I330*H330,2)</f>
        <v>0</v>
      </c>
      <c r="BL330" s="18" t="s">
        <v>298</v>
      </c>
      <c r="BM330" s="239" t="s">
        <v>3356</v>
      </c>
    </row>
    <row r="331" s="2" customFormat="1">
      <c r="A331" s="39"/>
      <c r="B331" s="40"/>
      <c r="C331" s="41"/>
      <c r="D331" s="241" t="s">
        <v>176</v>
      </c>
      <c r="E331" s="41"/>
      <c r="F331" s="242" t="s">
        <v>3334</v>
      </c>
      <c r="G331" s="41"/>
      <c r="H331" s="41"/>
      <c r="I331" s="243"/>
      <c r="J331" s="41"/>
      <c r="K331" s="41"/>
      <c r="L331" s="45"/>
      <c r="M331" s="244"/>
      <c r="N331" s="245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176</v>
      </c>
      <c r="AU331" s="18" t="s">
        <v>116</v>
      </c>
    </row>
    <row r="332" s="2" customFormat="1" ht="21.75" customHeight="1">
      <c r="A332" s="39"/>
      <c r="B332" s="40"/>
      <c r="C332" s="228" t="s">
        <v>1585</v>
      </c>
      <c r="D332" s="228" t="s">
        <v>170</v>
      </c>
      <c r="E332" s="229" t="s">
        <v>3336</v>
      </c>
      <c r="F332" s="230" t="s">
        <v>3337</v>
      </c>
      <c r="G332" s="231" t="s">
        <v>695</v>
      </c>
      <c r="H332" s="232">
        <v>1</v>
      </c>
      <c r="I332" s="233"/>
      <c r="J332" s="234">
        <f>ROUND(I332*H332,2)</f>
        <v>0</v>
      </c>
      <c r="K332" s="230" t="s">
        <v>173</v>
      </c>
      <c r="L332" s="45"/>
      <c r="M332" s="235" t="s">
        <v>1</v>
      </c>
      <c r="N332" s="236" t="s">
        <v>41</v>
      </c>
      <c r="O332" s="92"/>
      <c r="P332" s="237">
        <f>O332*H332</f>
        <v>0</v>
      </c>
      <c r="Q332" s="237">
        <v>0</v>
      </c>
      <c r="R332" s="237">
        <f>Q332*H332</f>
        <v>0</v>
      </c>
      <c r="S332" s="237">
        <v>0</v>
      </c>
      <c r="T332" s="238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9" t="s">
        <v>298</v>
      </c>
      <c r="AT332" s="239" t="s">
        <v>170</v>
      </c>
      <c r="AU332" s="239" t="s">
        <v>116</v>
      </c>
      <c r="AY332" s="18" t="s">
        <v>168</v>
      </c>
      <c r="BE332" s="240">
        <f>IF(N332="základní",J332,0)</f>
        <v>0</v>
      </c>
      <c r="BF332" s="240">
        <f>IF(N332="snížená",J332,0)</f>
        <v>0</v>
      </c>
      <c r="BG332" s="240">
        <f>IF(N332="zákl. přenesená",J332,0)</f>
        <v>0</v>
      </c>
      <c r="BH332" s="240">
        <f>IF(N332="sníž. přenesená",J332,0)</f>
        <v>0</v>
      </c>
      <c r="BI332" s="240">
        <f>IF(N332="nulová",J332,0)</f>
        <v>0</v>
      </c>
      <c r="BJ332" s="18" t="s">
        <v>83</v>
      </c>
      <c r="BK332" s="240">
        <f>ROUND(I332*H332,2)</f>
        <v>0</v>
      </c>
      <c r="BL332" s="18" t="s">
        <v>298</v>
      </c>
      <c r="BM332" s="239" t="s">
        <v>3357</v>
      </c>
    </row>
    <row r="333" s="2" customFormat="1">
      <c r="A333" s="39"/>
      <c r="B333" s="40"/>
      <c r="C333" s="41"/>
      <c r="D333" s="241" t="s">
        <v>176</v>
      </c>
      <c r="E333" s="41"/>
      <c r="F333" s="242" t="s">
        <v>3339</v>
      </c>
      <c r="G333" s="41"/>
      <c r="H333" s="41"/>
      <c r="I333" s="243"/>
      <c r="J333" s="41"/>
      <c r="K333" s="41"/>
      <c r="L333" s="45"/>
      <c r="M333" s="244"/>
      <c r="N333" s="245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176</v>
      </c>
      <c r="AU333" s="18" t="s">
        <v>116</v>
      </c>
    </row>
    <row r="334" s="2" customFormat="1" ht="16.5" customHeight="1">
      <c r="A334" s="39"/>
      <c r="B334" s="40"/>
      <c r="C334" s="278" t="s">
        <v>1591</v>
      </c>
      <c r="D334" s="278" t="s">
        <v>242</v>
      </c>
      <c r="E334" s="279" t="s">
        <v>3340</v>
      </c>
      <c r="F334" s="280" t="s">
        <v>3341</v>
      </c>
      <c r="G334" s="281" t="s">
        <v>695</v>
      </c>
      <c r="H334" s="282">
        <v>1</v>
      </c>
      <c r="I334" s="283"/>
      <c r="J334" s="284">
        <f>ROUND(I334*H334,2)</f>
        <v>0</v>
      </c>
      <c r="K334" s="280" t="s">
        <v>1</v>
      </c>
      <c r="L334" s="285"/>
      <c r="M334" s="286" t="s">
        <v>1</v>
      </c>
      <c r="N334" s="287" t="s">
        <v>41</v>
      </c>
      <c r="O334" s="92"/>
      <c r="P334" s="237">
        <f>O334*H334</f>
        <v>0</v>
      </c>
      <c r="Q334" s="237">
        <v>0.00080000000000000004</v>
      </c>
      <c r="R334" s="237">
        <f>Q334*H334</f>
        <v>0.00080000000000000004</v>
      </c>
      <c r="S334" s="237">
        <v>0</v>
      </c>
      <c r="T334" s="238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9" t="s">
        <v>443</v>
      </c>
      <c r="AT334" s="239" t="s">
        <v>242</v>
      </c>
      <c r="AU334" s="239" t="s">
        <v>116</v>
      </c>
      <c r="AY334" s="18" t="s">
        <v>168</v>
      </c>
      <c r="BE334" s="240">
        <f>IF(N334="základní",J334,0)</f>
        <v>0</v>
      </c>
      <c r="BF334" s="240">
        <f>IF(N334="snížená",J334,0)</f>
        <v>0</v>
      </c>
      <c r="BG334" s="240">
        <f>IF(N334="zákl. přenesená",J334,0)</f>
        <v>0</v>
      </c>
      <c r="BH334" s="240">
        <f>IF(N334="sníž. přenesená",J334,0)</f>
        <v>0</v>
      </c>
      <c r="BI334" s="240">
        <f>IF(N334="nulová",J334,0)</f>
        <v>0</v>
      </c>
      <c r="BJ334" s="18" t="s">
        <v>83</v>
      </c>
      <c r="BK334" s="240">
        <f>ROUND(I334*H334,2)</f>
        <v>0</v>
      </c>
      <c r="BL334" s="18" t="s">
        <v>298</v>
      </c>
      <c r="BM334" s="239" t="s">
        <v>3358</v>
      </c>
    </row>
    <row r="335" s="2" customFormat="1">
      <c r="A335" s="39"/>
      <c r="B335" s="40"/>
      <c r="C335" s="41"/>
      <c r="D335" s="241" t="s">
        <v>176</v>
      </c>
      <c r="E335" s="41"/>
      <c r="F335" s="242" t="s">
        <v>3341</v>
      </c>
      <c r="G335" s="41"/>
      <c r="H335" s="41"/>
      <c r="I335" s="243"/>
      <c r="J335" s="41"/>
      <c r="K335" s="41"/>
      <c r="L335" s="45"/>
      <c r="M335" s="244"/>
      <c r="N335" s="245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176</v>
      </c>
      <c r="AU335" s="18" t="s">
        <v>116</v>
      </c>
    </row>
    <row r="336" s="2" customFormat="1" ht="16.5" customHeight="1">
      <c r="A336" s="39"/>
      <c r="B336" s="40"/>
      <c r="C336" s="228" t="s">
        <v>1597</v>
      </c>
      <c r="D336" s="228" t="s">
        <v>170</v>
      </c>
      <c r="E336" s="229" t="s">
        <v>3343</v>
      </c>
      <c r="F336" s="230" t="s">
        <v>3344</v>
      </c>
      <c r="G336" s="231" t="s">
        <v>695</v>
      </c>
      <c r="H336" s="232">
        <v>1</v>
      </c>
      <c r="I336" s="233"/>
      <c r="J336" s="234">
        <f>ROUND(I336*H336,2)</f>
        <v>0</v>
      </c>
      <c r="K336" s="230" t="s">
        <v>173</v>
      </c>
      <c r="L336" s="45"/>
      <c r="M336" s="235" t="s">
        <v>1</v>
      </c>
      <c r="N336" s="236" t="s">
        <v>41</v>
      </c>
      <c r="O336" s="92"/>
      <c r="P336" s="237">
        <f>O336*H336</f>
        <v>0</v>
      </c>
      <c r="Q336" s="237">
        <v>0</v>
      </c>
      <c r="R336" s="237">
        <f>Q336*H336</f>
        <v>0</v>
      </c>
      <c r="S336" s="237">
        <v>0</v>
      </c>
      <c r="T336" s="238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9" t="s">
        <v>298</v>
      </c>
      <c r="AT336" s="239" t="s">
        <v>170</v>
      </c>
      <c r="AU336" s="239" t="s">
        <v>116</v>
      </c>
      <c r="AY336" s="18" t="s">
        <v>168</v>
      </c>
      <c r="BE336" s="240">
        <f>IF(N336="základní",J336,0)</f>
        <v>0</v>
      </c>
      <c r="BF336" s="240">
        <f>IF(N336="snížená",J336,0)</f>
        <v>0</v>
      </c>
      <c r="BG336" s="240">
        <f>IF(N336="zákl. přenesená",J336,0)</f>
        <v>0</v>
      </c>
      <c r="BH336" s="240">
        <f>IF(N336="sníž. přenesená",J336,0)</f>
        <v>0</v>
      </c>
      <c r="BI336" s="240">
        <f>IF(N336="nulová",J336,0)</f>
        <v>0</v>
      </c>
      <c r="BJ336" s="18" t="s">
        <v>83</v>
      </c>
      <c r="BK336" s="240">
        <f>ROUND(I336*H336,2)</f>
        <v>0</v>
      </c>
      <c r="BL336" s="18" t="s">
        <v>298</v>
      </c>
      <c r="BM336" s="239" t="s">
        <v>3359</v>
      </c>
    </row>
    <row r="337" s="2" customFormat="1">
      <c r="A337" s="39"/>
      <c r="B337" s="40"/>
      <c r="C337" s="41"/>
      <c r="D337" s="241" t="s">
        <v>176</v>
      </c>
      <c r="E337" s="41"/>
      <c r="F337" s="242" t="s">
        <v>3346</v>
      </c>
      <c r="G337" s="41"/>
      <c r="H337" s="41"/>
      <c r="I337" s="243"/>
      <c r="J337" s="41"/>
      <c r="K337" s="41"/>
      <c r="L337" s="45"/>
      <c r="M337" s="244"/>
      <c r="N337" s="245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176</v>
      </c>
      <c r="AU337" s="18" t="s">
        <v>116</v>
      </c>
    </row>
    <row r="338" s="2" customFormat="1" ht="21.75" customHeight="1">
      <c r="A338" s="39"/>
      <c r="B338" s="40"/>
      <c r="C338" s="278" t="s">
        <v>1838</v>
      </c>
      <c r="D338" s="278" t="s">
        <v>242</v>
      </c>
      <c r="E338" s="279" t="s">
        <v>3135</v>
      </c>
      <c r="F338" s="280" t="s">
        <v>3136</v>
      </c>
      <c r="G338" s="281" t="s">
        <v>695</v>
      </c>
      <c r="H338" s="282">
        <v>1</v>
      </c>
      <c r="I338" s="283"/>
      <c r="J338" s="284">
        <f>ROUND(I338*H338,2)</f>
        <v>0</v>
      </c>
      <c r="K338" s="280" t="s">
        <v>1</v>
      </c>
      <c r="L338" s="285"/>
      <c r="M338" s="286" t="s">
        <v>1</v>
      </c>
      <c r="N338" s="287" t="s">
        <v>41</v>
      </c>
      <c r="O338" s="92"/>
      <c r="P338" s="237">
        <f>O338*H338</f>
        <v>0</v>
      </c>
      <c r="Q338" s="237">
        <v>0.00050000000000000001</v>
      </c>
      <c r="R338" s="237">
        <f>Q338*H338</f>
        <v>0.00050000000000000001</v>
      </c>
      <c r="S338" s="237">
        <v>0</v>
      </c>
      <c r="T338" s="238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9" t="s">
        <v>443</v>
      </c>
      <c r="AT338" s="239" t="s">
        <v>242</v>
      </c>
      <c r="AU338" s="239" t="s">
        <v>116</v>
      </c>
      <c r="AY338" s="18" t="s">
        <v>168</v>
      </c>
      <c r="BE338" s="240">
        <f>IF(N338="základní",J338,0)</f>
        <v>0</v>
      </c>
      <c r="BF338" s="240">
        <f>IF(N338="snížená",J338,0)</f>
        <v>0</v>
      </c>
      <c r="BG338" s="240">
        <f>IF(N338="zákl. přenesená",J338,0)</f>
        <v>0</v>
      </c>
      <c r="BH338" s="240">
        <f>IF(N338="sníž. přenesená",J338,0)</f>
        <v>0</v>
      </c>
      <c r="BI338" s="240">
        <f>IF(N338="nulová",J338,0)</f>
        <v>0</v>
      </c>
      <c r="BJ338" s="18" t="s">
        <v>83</v>
      </c>
      <c r="BK338" s="240">
        <f>ROUND(I338*H338,2)</f>
        <v>0</v>
      </c>
      <c r="BL338" s="18" t="s">
        <v>298</v>
      </c>
      <c r="BM338" s="239" t="s">
        <v>3360</v>
      </c>
    </row>
    <row r="339" s="2" customFormat="1">
      <c r="A339" s="39"/>
      <c r="B339" s="40"/>
      <c r="C339" s="41"/>
      <c r="D339" s="241" t="s">
        <v>176</v>
      </c>
      <c r="E339" s="41"/>
      <c r="F339" s="242" t="s">
        <v>3138</v>
      </c>
      <c r="G339" s="41"/>
      <c r="H339" s="41"/>
      <c r="I339" s="243"/>
      <c r="J339" s="41"/>
      <c r="K339" s="41"/>
      <c r="L339" s="45"/>
      <c r="M339" s="244"/>
      <c r="N339" s="245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176</v>
      </c>
      <c r="AU339" s="18" t="s">
        <v>116</v>
      </c>
    </row>
    <row r="340" s="2" customFormat="1" ht="16.5" customHeight="1">
      <c r="A340" s="39"/>
      <c r="B340" s="40"/>
      <c r="C340" s="228" t="s">
        <v>1844</v>
      </c>
      <c r="D340" s="228" t="s">
        <v>170</v>
      </c>
      <c r="E340" s="229" t="s">
        <v>3139</v>
      </c>
      <c r="F340" s="230" t="s">
        <v>3140</v>
      </c>
      <c r="G340" s="231" t="s">
        <v>695</v>
      </c>
      <c r="H340" s="232">
        <v>1</v>
      </c>
      <c r="I340" s="233"/>
      <c r="J340" s="234">
        <f>ROUND(I340*H340,2)</f>
        <v>0</v>
      </c>
      <c r="K340" s="230" t="s">
        <v>173</v>
      </c>
      <c r="L340" s="45"/>
      <c r="M340" s="235" t="s">
        <v>1</v>
      </c>
      <c r="N340" s="236" t="s">
        <v>41</v>
      </c>
      <c r="O340" s="92"/>
      <c r="P340" s="237">
        <f>O340*H340</f>
        <v>0</v>
      </c>
      <c r="Q340" s="237">
        <v>0</v>
      </c>
      <c r="R340" s="237">
        <f>Q340*H340</f>
        <v>0</v>
      </c>
      <c r="S340" s="237">
        <v>0</v>
      </c>
      <c r="T340" s="238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9" t="s">
        <v>298</v>
      </c>
      <c r="AT340" s="239" t="s">
        <v>170</v>
      </c>
      <c r="AU340" s="239" t="s">
        <v>116</v>
      </c>
      <c r="AY340" s="18" t="s">
        <v>168</v>
      </c>
      <c r="BE340" s="240">
        <f>IF(N340="základní",J340,0)</f>
        <v>0</v>
      </c>
      <c r="BF340" s="240">
        <f>IF(N340="snížená",J340,0)</f>
        <v>0</v>
      </c>
      <c r="BG340" s="240">
        <f>IF(N340="zákl. přenesená",J340,0)</f>
        <v>0</v>
      </c>
      <c r="BH340" s="240">
        <f>IF(N340="sníž. přenesená",J340,0)</f>
        <v>0</v>
      </c>
      <c r="BI340" s="240">
        <f>IF(N340="nulová",J340,0)</f>
        <v>0</v>
      </c>
      <c r="BJ340" s="18" t="s">
        <v>83</v>
      </c>
      <c r="BK340" s="240">
        <f>ROUND(I340*H340,2)</f>
        <v>0</v>
      </c>
      <c r="BL340" s="18" t="s">
        <v>298</v>
      </c>
      <c r="BM340" s="239" t="s">
        <v>3361</v>
      </c>
    </row>
    <row r="341" s="2" customFormat="1">
      <c r="A341" s="39"/>
      <c r="B341" s="40"/>
      <c r="C341" s="41"/>
      <c r="D341" s="241" t="s">
        <v>176</v>
      </c>
      <c r="E341" s="41"/>
      <c r="F341" s="242" t="s">
        <v>3142</v>
      </c>
      <c r="G341" s="41"/>
      <c r="H341" s="41"/>
      <c r="I341" s="243"/>
      <c r="J341" s="41"/>
      <c r="K341" s="41"/>
      <c r="L341" s="45"/>
      <c r="M341" s="244"/>
      <c r="N341" s="245"/>
      <c r="O341" s="92"/>
      <c r="P341" s="92"/>
      <c r="Q341" s="92"/>
      <c r="R341" s="92"/>
      <c r="S341" s="92"/>
      <c r="T341" s="93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176</v>
      </c>
      <c r="AU341" s="18" t="s">
        <v>116</v>
      </c>
    </row>
    <row r="342" s="2" customFormat="1" ht="24.15" customHeight="1">
      <c r="A342" s="39"/>
      <c r="B342" s="40"/>
      <c r="C342" s="228" t="s">
        <v>1603</v>
      </c>
      <c r="D342" s="228" t="s">
        <v>170</v>
      </c>
      <c r="E342" s="229" t="s">
        <v>3143</v>
      </c>
      <c r="F342" s="230" t="s">
        <v>3144</v>
      </c>
      <c r="G342" s="231" t="s">
        <v>272</v>
      </c>
      <c r="H342" s="232">
        <v>0.59999999999999998</v>
      </c>
      <c r="I342" s="233"/>
      <c r="J342" s="234">
        <f>ROUND(I342*H342,2)</f>
        <v>0</v>
      </c>
      <c r="K342" s="230" t="s">
        <v>173</v>
      </c>
      <c r="L342" s="45"/>
      <c r="M342" s="235" t="s">
        <v>1</v>
      </c>
      <c r="N342" s="236" t="s">
        <v>41</v>
      </c>
      <c r="O342" s="92"/>
      <c r="P342" s="237">
        <f>O342*H342</f>
        <v>0</v>
      </c>
      <c r="Q342" s="237">
        <v>0.0016800000000000001</v>
      </c>
      <c r="R342" s="237">
        <f>Q342*H342</f>
        <v>0.001008</v>
      </c>
      <c r="S342" s="237">
        <v>0</v>
      </c>
      <c r="T342" s="238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9" t="s">
        <v>298</v>
      </c>
      <c r="AT342" s="239" t="s">
        <v>170</v>
      </c>
      <c r="AU342" s="239" t="s">
        <v>116</v>
      </c>
      <c r="AY342" s="18" t="s">
        <v>168</v>
      </c>
      <c r="BE342" s="240">
        <f>IF(N342="základní",J342,0)</f>
        <v>0</v>
      </c>
      <c r="BF342" s="240">
        <f>IF(N342="snížená",J342,0)</f>
        <v>0</v>
      </c>
      <c r="BG342" s="240">
        <f>IF(N342="zákl. přenesená",J342,0)</f>
        <v>0</v>
      </c>
      <c r="BH342" s="240">
        <f>IF(N342="sníž. přenesená",J342,0)</f>
        <v>0</v>
      </c>
      <c r="BI342" s="240">
        <f>IF(N342="nulová",J342,0)</f>
        <v>0</v>
      </c>
      <c r="BJ342" s="18" t="s">
        <v>83</v>
      </c>
      <c r="BK342" s="240">
        <f>ROUND(I342*H342,2)</f>
        <v>0</v>
      </c>
      <c r="BL342" s="18" t="s">
        <v>298</v>
      </c>
      <c r="BM342" s="239" t="s">
        <v>3362</v>
      </c>
    </row>
    <row r="343" s="2" customFormat="1">
      <c r="A343" s="39"/>
      <c r="B343" s="40"/>
      <c r="C343" s="41"/>
      <c r="D343" s="241" t="s">
        <v>176</v>
      </c>
      <c r="E343" s="41"/>
      <c r="F343" s="242" t="s">
        <v>3146</v>
      </c>
      <c r="G343" s="41"/>
      <c r="H343" s="41"/>
      <c r="I343" s="243"/>
      <c r="J343" s="41"/>
      <c r="K343" s="41"/>
      <c r="L343" s="45"/>
      <c r="M343" s="244"/>
      <c r="N343" s="245"/>
      <c r="O343" s="92"/>
      <c r="P343" s="92"/>
      <c r="Q343" s="92"/>
      <c r="R343" s="92"/>
      <c r="S343" s="92"/>
      <c r="T343" s="93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18" t="s">
        <v>176</v>
      </c>
      <c r="AU343" s="18" t="s">
        <v>116</v>
      </c>
    </row>
    <row r="344" s="14" customFormat="1">
      <c r="A344" s="14"/>
      <c r="B344" s="256"/>
      <c r="C344" s="257"/>
      <c r="D344" s="241" t="s">
        <v>178</v>
      </c>
      <c r="E344" s="257"/>
      <c r="F344" s="259" t="s">
        <v>3350</v>
      </c>
      <c r="G344" s="257"/>
      <c r="H344" s="260">
        <v>0.59999999999999998</v>
      </c>
      <c r="I344" s="261"/>
      <c r="J344" s="257"/>
      <c r="K344" s="257"/>
      <c r="L344" s="262"/>
      <c r="M344" s="263"/>
      <c r="N344" s="264"/>
      <c r="O344" s="264"/>
      <c r="P344" s="264"/>
      <c r="Q344" s="264"/>
      <c r="R344" s="264"/>
      <c r="S344" s="264"/>
      <c r="T344" s="26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6" t="s">
        <v>178</v>
      </c>
      <c r="AU344" s="266" t="s">
        <v>116</v>
      </c>
      <c r="AV344" s="14" t="s">
        <v>85</v>
      </c>
      <c r="AW344" s="14" t="s">
        <v>4</v>
      </c>
      <c r="AX344" s="14" t="s">
        <v>83</v>
      </c>
      <c r="AY344" s="266" t="s">
        <v>168</v>
      </c>
    </row>
    <row r="345" s="2" customFormat="1" ht="24.15" customHeight="1">
      <c r="A345" s="39"/>
      <c r="B345" s="40"/>
      <c r="C345" s="278" t="s">
        <v>1608</v>
      </c>
      <c r="D345" s="278" t="s">
        <v>242</v>
      </c>
      <c r="E345" s="279" t="s">
        <v>3173</v>
      </c>
      <c r="F345" s="280" t="s">
        <v>3174</v>
      </c>
      <c r="G345" s="281" t="s">
        <v>114</v>
      </c>
      <c r="H345" s="282">
        <v>0.33100000000000002</v>
      </c>
      <c r="I345" s="283"/>
      <c r="J345" s="284">
        <f>ROUND(I345*H345,2)</f>
        <v>0</v>
      </c>
      <c r="K345" s="280" t="s">
        <v>173</v>
      </c>
      <c r="L345" s="285"/>
      <c r="M345" s="286" t="s">
        <v>1</v>
      </c>
      <c r="N345" s="287" t="s">
        <v>41</v>
      </c>
      <c r="O345" s="92"/>
      <c r="P345" s="237">
        <f>O345*H345</f>
        <v>0</v>
      </c>
      <c r="Q345" s="237">
        <v>0.0019499999999999999</v>
      </c>
      <c r="R345" s="237">
        <f>Q345*H345</f>
        <v>0.00064545</v>
      </c>
      <c r="S345" s="237">
        <v>0</v>
      </c>
      <c r="T345" s="238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9" t="s">
        <v>443</v>
      </c>
      <c r="AT345" s="239" t="s">
        <v>242</v>
      </c>
      <c r="AU345" s="239" t="s">
        <v>116</v>
      </c>
      <c r="AY345" s="18" t="s">
        <v>168</v>
      </c>
      <c r="BE345" s="240">
        <f>IF(N345="základní",J345,0)</f>
        <v>0</v>
      </c>
      <c r="BF345" s="240">
        <f>IF(N345="snížená",J345,0)</f>
        <v>0</v>
      </c>
      <c r="BG345" s="240">
        <f>IF(N345="zákl. přenesená",J345,0)</f>
        <v>0</v>
      </c>
      <c r="BH345" s="240">
        <f>IF(N345="sníž. přenesená",J345,0)</f>
        <v>0</v>
      </c>
      <c r="BI345" s="240">
        <f>IF(N345="nulová",J345,0)</f>
        <v>0</v>
      </c>
      <c r="BJ345" s="18" t="s">
        <v>83</v>
      </c>
      <c r="BK345" s="240">
        <f>ROUND(I345*H345,2)</f>
        <v>0</v>
      </c>
      <c r="BL345" s="18" t="s">
        <v>298</v>
      </c>
      <c r="BM345" s="239" t="s">
        <v>3363</v>
      </c>
    </row>
    <row r="346" s="2" customFormat="1">
      <c r="A346" s="39"/>
      <c r="B346" s="40"/>
      <c r="C346" s="41"/>
      <c r="D346" s="241" t="s">
        <v>176</v>
      </c>
      <c r="E346" s="41"/>
      <c r="F346" s="242" t="s">
        <v>3174</v>
      </c>
      <c r="G346" s="41"/>
      <c r="H346" s="41"/>
      <c r="I346" s="243"/>
      <c r="J346" s="41"/>
      <c r="K346" s="41"/>
      <c r="L346" s="45"/>
      <c r="M346" s="244"/>
      <c r="N346" s="245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176</v>
      </c>
      <c r="AU346" s="18" t="s">
        <v>116</v>
      </c>
    </row>
    <row r="347" s="2" customFormat="1" ht="24.15" customHeight="1">
      <c r="A347" s="39"/>
      <c r="B347" s="40"/>
      <c r="C347" s="228" t="s">
        <v>1614</v>
      </c>
      <c r="D347" s="228" t="s">
        <v>170</v>
      </c>
      <c r="E347" s="229" t="s">
        <v>3176</v>
      </c>
      <c r="F347" s="230" t="s">
        <v>3177</v>
      </c>
      <c r="G347" s="231" t="s">
        <v>114</v>
      </c>
      <c r="H347" s="232">
        <v>0.33100000000000002</v>
      </c>
      <c r="I347" s="233"/>
      <c r="J347" s="234">
        <f>ROUND(I347*H347,2)</f>
        <v>0</v>
      </c>
      <c r="K347" s="230" t="s">
        <v>173</v>
      </c>
      <c r="L347" s="45"/>
      <c r="M347" s="235" t="s">
        <v>1</v>
      </c>
      <c r="N347" s="236" t="s">
        <v>41</v>
      </c>
      <c r="O347" s="92"/>
      <c r="P347" s="237">
        <f>O347*H347</f>
        <v>0</v>
      </c>
      <c r="Q347" s="237">
        <v>0.00036000000000000002</v>
      </c>
      <c r="R347" s="237">
        <f>Q347*H347</f>
        <v>0.00011916000000000002</v>
      </c>
      <c r="S347" s="237">
        <v>0</v>
      </c>
      <c r="T347" s="238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9" t="s">
        <v>298</v>
      </c>
      <c r="AT347" s="239" t="s">
        <v>170</v>
      </c>
      <c r="AU347" s="239" t="s">
        <v>116</v>
      </c>
      <c r="AY347" s="18" t="s">
        <v>168</v>
      </c>
      <c r="BE347" s="240">
        <f>IF(N347="základní",J347,0)</f>
        <v>0</v>
      </c>
      <c r="BF347" s="240">
        <f>IF(N347="snížená",J347,0)</f>
        <v>0</v>
      </c>
      <c r="BG347" s="240">
        <f>IF(N347="zákl. přenesená",J347,0)</f>
        <v>0</v>
      </c>
      <c r="BH347" s="240">
        <f>IF(N347="sníž. přenesená",J347,0)</f>
        <v>0</v>
      </c>
      <c r="BI347" s="240">
        <f>IF(N347="nulová",J347,0)</f>
        <v>0</v>
      </c>
      <c r="BJ347" s="18" t="s">
        <v>83</v>
      </c>
      <c r="BK347" s="240">
        <f>ROUND(I347*H347,2)</f>
        <v>0</v>
      </c>
      <c r="BL347" s="18" t="s">
        <v>298</v>
      </c>
      <c r="BM347" s="239" t="s">
        <v>3364</v>
      </c>
    </row>
    <row r="348" s="2" customFormat="1">
      <c r="A348" s="39"/>
      <c r="B348" s="40"/>
      <c r="C348" s="41"/>
      <c r="D348" s="241" t="s">
        <v>176</v>
      </c>
      <c r="E348" s="41"/>
      <c r="F348" s="242" t="s">
        <v>3179</v>
      </c>
      <c r="G348" s="41"/>
      <c r="H348" s="41"/>
      <c r="I348" s="243"/>
      <c r="J348" s="41"/>
      <c r="K348" s="41"/>
      <c r="L348" s="45"/>
      <c r="M348" s="244"/>
      <c r="N348" s="245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176</v>
      </c>
      <c r="AU348" s="18" t="s">
        <v>116</v>
      </c>
    </row>
    <row r="349" s="13" customFormat="1">
      <c r="A349" s="13"/>
      <c r="B349" s="246"/>
      <c r="C349" s="247"/>
      <c r="D349" s="241" t="s">
        <v>178</v>
      </c>
      <c r="E349" s="248" t="s">
        <v>1</v>
      </c>
      <c r="F349" s="249" t="s">
        <v>3180</v>
      </c>
      <c r="G349" s="247"/>
      <c r="H349" s="248" t="s">
        <v>1</v>
      </c>
      <c r="I349" s="250"/>
      <c r="J349" s="247"/>
      <c r="K349" s="247"/>
      <c r="L349" s="251"/>
      <c r="M349" s="252"/>
      <c r="N349" s="253"/>
      <c r="O349" s="253"/>
      <c r="P349" s="253"/>
      <c r="Q349" s="253"/>
      <c r="R349" s="253"/>
      <c r="S349" s="253"/>
      <c r="T349" s="25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5" t="s">
        <v>178</v>
      </c>
      <c r="AU349" s="255" t="s">
        <v>116</v>
      </c>
      <c r="AV349" s="13" t="s">
        <v>83</v>
      </c>
      <c r="AW349" s="13" t="s">
        <v>4</v>
      </c>
      <c r="AX349" s="13" t="s">
        <v>76</v>
      </c>
      <c r="AY349" s="255" t="s">
        <v>168</v>
      </c>
    </row>
    <row r="350" s="14" customFormat="1">
      <c r="A350" s="14"/>
      <c r="B350" s="256"/>
      <c r="C350" s="257"/>
      <c r="D350" s="241" t="s">
        <v>178</v>
      </c>
      <c r="E350" s="258" t="s">
        <v>1</v>
      </c>
      <c r="F350" s="259" t="s">
        <v>3353</v>
      </c>
      <c r="G350" s="257"/>
      <c r="H350" s="260">
        <v>0.27600000000000002</v>
      </c>
      <c r="I350" s="261"/>
      <c r="J350" s="257"/>
      <c r="K350" s="257"/>
      <c r="L350" s="262"/>
      <c r="M350" s="263"/>
      <c r="N350" s="264"/>
      <c r="O350" s="264"/>
      <c r="P350" s="264"/>
      <c r="Q350" s="264"/>
      <c r="R350" s="264"/>
      <c r="S350" s="264"/>
      <c r="T350" s="26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6" t="s">
        <v>178</v>
      </c>
      <c r="AU350" s="266" t="s">
        <v>116</v>
      </c>
      <c r="AV350" s="14" t="s">
        <v>85</v>
      </c>
      <c r="AW350" s="14" t="s">
        <v>4</v>
      </c>
      <c r="AX350" s="14" t="s">
        <v>76</v>
      </c>
      <c r="AY350" s="266" t="s">
        <v>168</v>
      </c>
    </row>
    <row r="351" s="14" customFormat="1">
      <c r="A351" s="14"/>
      <c r="B351" s="256"/>
      <c r="C351" s="257"/>
      <c r="D351" s="241" t="s">
        <v>178</v>
      </c>
      <c r="E351" s="257"/>
      <c r="F351" s="259" t="s">
        <v>3354</v>
      </c>
      <c r="G351" s="257"/>
      <c r="H351" s="260">
        <v>0.33100000000000002</v>
      </c>
      <c r="I351" s="261"/>
      <c r="J351" s="257"/>
      <c r="K351" s="257"/>
      <c r="L351" s="262"/>
      <c r="M351" s="263"/>
      <c r="N351" s="264"/>
      <c r="O351" s="264"/>
      <c r="P351" s="264"/>
      <c r="Q351" s="264"/>
      <c r="R351" s="264"/>
      <c r="S351" s="264"/>
      <c r="T351" s="26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6" t="s">
        <v>178</v>
      </c>
      <c r="AU351" s="266" t="s">
        <v>116</v>
      </c>
      <c r="AV351" s="14" t="s">
        <v>85</v>
      </c>
      <c r="AW351" s="14" t="s">
        <v>4</v>
      </c>
      <c r="AX351" s="14" t="s">
        <v>83</v>
      </c>
      <c r="AY351" s="266" t="s">
        <v>168</v>
      </c>
    </row>
    <row r="352" s="12" customFormat="1" ht="22.8" customHeight="1">
      <c r="A352" s="12"/>
      <c r="B352" s="212"/>
      <c r="C352" s="213"/>
      <c r="D352" s="214" t="s">
        <v>75</v>
      </c>
      <c r="E352" s="226" t="s">
        <v>3365</v>
      </c>
      <c r="F352" s="226" t="s">
        <v>3365</v>
      </c>
      <c r="G352" s="213"/>
      <c r="H352" s="213"/>
      <c r="I352" s="216"/>
      <c r="J352" s="227">
        <f>BK352</f>
        <v>0</v>
      </c>
      <c r="K352" s="213"/>
      <c r="L352" s="218"/>
      <c r="M352" s="219"/>
      <c r="N352" s="220"/>
      <c r="O352" s="220"/>
      <c r="P352" s="221">
        <f>SUM(P353:P381)</f>
        <v>0</v>
      </c>
      <c r="Q352" s="220"/>
      <c r="R352" s="221">
        <f>SUM(R353:R381)</f>
        <v>0.0068450000000000004</v>
      </c>
      <c r="S352" s="220"/>
      <c r="T352" s="222">
        <f>SUM(T353:T381)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23" t="s">
        <v>83</v>
      </c>
      <c r="AT352" s="224" t="s">
        <v>75</v>
      </c>
      <c r="AU352" s="224" t="s">
        <v>83</v>
      </c>
      <c r="AY352" s="223" t="s">
        <v>168</v>
      </c>
      <c r="BK352" s="225">
        <f>SUM(BK353:BK381)</f>
        <v>0</v>
      </c>
    </row>
    <row r="353" s="2" customFormat="1" ht="24.15" customHeight="1">
      <c r="A353" s="39"/>
      <c r="B353" s="40"/>
      <c r="C353" s="278" t="s">
        <v>1626</v>
      </c>
      <c r="D353" s="278" t="s">
        <v>242</v>
      </c>
      <c r="E353" s="279" t="s">
        <v>3366</v>
      </c>
      <c r="F353" s="280" t="s">
        <v>3367</v>
      </c>
      <c r="G353" s="281" t="s">
        <v>695</v>
      </c>
      <c r="H353" s="282">
        <v>1</v>
      </c>
      <c r="I353" s="283"/>
      <c r="J353" s="284">
        <f>ROUND(I353*H353,2)</f>
        <v>0</v>
      </c>
      <c r="K353" s="280" t="s">
        <v>1</v>
      </c>
      <c r="L353" s="285"/>
      <c r="M353" s="286" t="s">
        <v>1</v>
      </c>
      <c r="N353" s="287" t="s">
        <v>41</v>
      </c>
      <c r="O353" s="92"/>
      <c r="P353" s="237">
        <f>O353*H353</f>
        <v>0</v>
      </c>
      <c r="Q353" s="237">
        <v>0.00199</v>
      </c>
      <c r="R353" s="237">
        <f>Q353*H353</f>
        <v>0.00199</v>
      </c>
      <c r="S353" s="237">
        <v>0</v>
      </c>
      <c r="T353" s="238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9" t="s">
        <v>443</v>
      </c>
      <c r="AT353" s="239" t="s">
        <v>242</v>
      </c>
      <c r="AU353" s="239" t="s">
        <v>85</v>
      </c>
      <c r="AY353" s="18" t="s">
        <v>168</v>
      </c>
      <c r="BE353" s="240">
        <f>IF(N353="základní",J353,0)</f>
        <v>0</v>
      </c>
      <c r="BF353" s="240">
        <f>IF(N353="snížená",J353,0)</f>
        <v>0</v>
      </c>
      <c r="BG353" s="240">
        <f>IF(N353="zákl. přenesená",J353,0)</f>
        <v>0</v>
      </c>
      <c r="BH353" s="240">
        <f>IF(N353="sníž. přenesená",J353,0)</f>
        <v>0</v>
      </c>
      <c r="BI353" s="240">
        <f>IF(N353="nulová",J353,0)</f>
        <v>0</v>
      </c>
      <c r="BJ353" s="18" t="s">
        <v>83</v>
      </c>
      <c r="BK353" s="240">
        <f>ROUND(I353*H353,2)</f>
        <v>0</v>
      </c>
      <c r="BL353" s="18" t="s">
        <v>298</v>
      </c>
      <c r="BM353" s="239" t="s">
        <v>3368</v>
      </c>
    </row>
    <row r="354" s="2" customFormat="1">
      <c r="A354" s="39"/>
      <c r="B354" s="40"/>
      <c r="C354" s="41"/>
      <c r="D354" s="241" t="s">
        <v>176</v>
      </c>
      <c r="E354" s="41"/>
      <c r="F354" s="242" t="s">
        <v>3367</v>
      </c>
      <c r="G354" s="41"/>
      <c r="H354" s="41"/>
      <c r="I354" s="243"/>
      <c r="J354" s="41"/>
      <c r="K354" s="41"/>
      <c r="L354" s="45"/>
      <c r="M354" s="244"/>
      <c r="N354" s="245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176</v>
      </c>
      <c r="AU354" s="18" t="s">
        <v>85</v>
      </c>
    </row>
    <row r="355" s="2" customFormat="1" ht="24.15" customHeight="1">
      <c r="A355" s="39"/>
      <c r="B355" s="40"/>
      <c r="C355" s="228" t="s">
        <v>1621</v>
      </c>
      <c r="D355" s="228" t="s">
        <v>170</v>
      </c>
      <c r="E355" s="229" t="s">
        <v>3209</v>
      </c>
      <c r="F355" s="230" t="s">
        <v>3210</v>
      </c>
      <c r="G355" s="231" t="s">
        <v>695</v>
      </c>
      <c r="H355" s="232">
        <v>1</v>
      </c>
      <c r="I355" s="233"/>
      <c r="J355" s="234">
        <f>ROUND(I355*H355,2)</f>
        <v>0</v>
      </c>
      <c r="K355" s="230" t="s">
        <v>173</v>
      </c>
      <c r="L355" s="45"/>
      <c r="M355" s="235" t="s">
        <v>1</v>
      </c>
      <c r="N355" s="236" t="s">
        <v>41</v>
      </c>
      <c r="O355" s="92"/>
      <c r="P355" s="237">
        <f>O355*H355</f>
        <v>0</v>
      </c>
      <c r="Q355" s="237">
        <v>0</v>
      </c>
      <c r="R355" s="237">
        <f>Q355*H355</f>
        <v>0</v>
      </c>
      <c r="S355" s="237">
        <v>0</v>
      </c>
      <c r="T355" s="238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9" t="s">
        <v>298</v>
      </c>
      <c r="AT355" s="239" t="s">
        <v>170</v>
      </c>
      <c r="AU355" s="239" t="s">
        <v>85</v>
      </c>
      <c r="AY355" s="18" t="s">
        <v>168</v>
      </c>
      <c r="BE355" s="240">
        <f>IF(N355="základní",J355,0)</f>
        <v>0</v>
      </c>
      <c r="BF355" s="240">
        <f>IF(N355="snížená",J355,0)</f>
        <v>0</v>
      </c>
      <c r="BG355" s="240">
        <f>IF(N355="zákl. přenesená",J355,0)</f>
        <v>0</v>
      </c>
      <c r="BH355" s="240">
        <f>IF(N355="sníž. přenesená",J355,0)</f>
        <v>0</v>
      </c>
      <c r="BI355" s="240">
        <f>IF(N355="nulová",J355,0)</f>
        <v>0</v>
      </c>
      <c r="BJ355" s="18" t="s">
        <v>83</v>
      </c>
      <c r="BK355" s="240">
        <f>ROUND(I355*H355,2)</f>
        <v>0</v>
      </c>
      <c r="BL355" s="18" t="s">
        <v>298</v>
      </c>
      <c r="BM355" s="239" t="s">
        <v>3369</v>
      </c>
    </row>
    <row r="356" s="2" customFormat="1">
      <c r="A356" s="39"/>
      <c r="B356" s="40"/>
      <c r="C356" s="41"/>
      <c r="D356" s="241" t="s">
        <v>176</v>
      </c>
      <c r="E356" s="41"/>
      <c r="F356" s="242" t="s">
        <v>3212</v>
      </c>
      <c r="G356" s="41"/>
      <c r="H356" s="41"/>
      <c r="I356" s="243"/>
      <c r="J356" s="41"/>
      <c r="K356" s="41"/>
      <c r="L356" s="45"/>
      <c r="M356" s="244"/>
      <c r="N356" s="245"/>
      <c r="O356" s="92"/>
      <c r="P356" s="92"/>
      <c r="Q356" s="92"/>
      <c r="R356" s="92"/>
      <c r="S356" s="92"/>
      <c r="T356" s="93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176</v>
      </c>
      <c r="AU356" s="18" t="s">
        <v>85</v>
      </c>
    </row>
    <row r="357" s="2" customFormat="1" ht="16.5" customHeight="1">
      <c r="A357" s="39"/>
      <c r="B357" s="40"/>
      <c r="C357" s="278" t="s">
        <v>1634</v>
      </c>
      <c r="D357" s="278" t="s">
        <v>242</v>
      </c>
      <c r="E357" s="279" t="s">
        <v>3370</v>
      </c>
      <c r="F357" s="280" t="s">
        <v>3371</v>
      </c>
      <c r="G357" s="281" t="s">
        <v>695</v>
      </c>
      <c r="H357" s="282">
        <v>2</v>
      </c>
      <c r="I357" s="283"/>
      <c r="J357" s="284">
        <f>ROUND(I357*H357,2)</f>
        <v>0</v>
      </c>
      <c r="K357" s="280" t="s">
        <v>1</v>
      </c>
      <c r="L357" s="285"/>
      <c r="M357" s="286" t="s">
        <v>1</v>
      </c>
      <c r="N357" s="287" t="s">
        <v>41</v>
      </c>
      <c r="O357" s="92"/>
      <c r="P357" s="237">
        <f>O357*H357</f>
        <v>0</v>
      </c>
      <c r="Q357" s="237">
        <v>0</v>
      </c>
      <c r="R357" s="237">
        <f>Q357*H357</f>
        <v>0</v>
      </c>
      <c r="S357" s="237">
        <v>0</v>
      </c>
      <c r="T357" s="238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9" t="s">
        <v>443</v>
      </c>
      <c r="AT357" s="239" t="s">
        <v>242</v>
      </c>
      <c r="AU357" s="239" t="s">
        <v>85</v>
      </c>
      <c r="AY357" s="18" t="s">
        <v>168</v>
      </c>
      <c r="BE357" s="240">
        <f>IF(N357="základní",J357,0)</f>
        <v>0</v>
      </c>
      <c r="BF357" s="240">
        <f>IF(N357="snížená",J357,0)</f>
        <v>0</v>
      </c>
      <c r="BG357" s="240">
        <f>IF(N357="zákl. přenesená",J357,0)</f>
        <v>0</v>
      </c>
      <c r="BH357" s="240">
        <f>IF(N357="sníž. přenesená",J357,0)</f>
        <v>0</v>
      </c>
      <c r="BI357" s="240">
        <f>IF(N357="nulová",J357,0)</f>
        <v>0</v>
      </c>
      <c r="BJ357" s="18" t="s">
        <v>83</v>
      </c>
      <c r="BK357" s="240">
        <f>ROUND(I357*H357,2)</f>
        <v>0</v>
      </c>
      <c r="BL357" s="18" t="s">
        <v>298</v>
      </c>
      <c r="BM357" s="239" t="s">
        <v>3372</v>
      </c>
    </row>
    <row r="358" s="2" customFormat="1">
      <c r="A358" s="39"/>
      <c r="B358" s="40"/>
      <c r="C358" s="41"/>
      <c r="D358" s="241" t="s">
        <v>176</v>
      </c>
      <c r="E358" s="41"/>
      <c r="F358" s="242" t="s">
        <v>3373</v>
      </c>
      <c r="G358" s="41"/>
      <c r="H358" s="41"/>
      <c r="I358" s="243"/>
      <c r="J358" s="41"/>
      <c r="K358" s="41"/>
      <c r="L358" s="45"/>
      <c r="M358" s="244"/>
      <c r="N358" s="245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176</v>
      </c>
      <c r="AU358" s="18" t="s">
        <v>85</v>
      </c>
    </row>
    <row r="359" s="2" customFormat="1" ht="21.75" customHeight="1">
      <c r="A359" s="39"/>
      <c r="B359" s="40"/>
      <c r="C359" s="228" t="s">
        <v>1632</v>
      </c>
      <c r="D359" s="228" t="s">
        <v>170</v>
      </c>
      <c r="E359" s="229" t="s">
        <v>3217</v>
      </c>
      <c r="F359" s="230" t="s">
        <v>3218</v>
      </c>
      <c r="G359" s="231" t="s">
        <v>695</v>
      </c>
      <c r="H359" s="232">
        <v>2</v>
      </c>
      <c r="I359" s="233"/>
      <c r="J359" s="234">
        <f>ROUND(I359*H359,2)</f>
        <v>0</v>
      </c>
      <c r="K359" s="230" t="s">
        <v>173</v>
      </c>
      <c r="L359" s="45"/>
      <c r="M359" s="235" t="s">
        <v>1</v>
      </c>
      <c r="N359" s="236" t="s">
        <v>41</v>
      </c>
      <c r="O359" s="92"/>
      <c r="P359" s="237">
        <f>O359*H359</f>
        <v>0</v>
      </c>
      <c r="Q359" s="237">
        <v>0</v>
      </c>
      <c r="R359" s="237">
        <f>Q359*H359</f>
        <v>0</v>
      </c>
      <c r="S359" s="237">
        <v>0</v>
      </c>
      <c r="T359" s="238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9" t="s">
        <v>298</v>
      </c>
      <c r="AT359" s="239" t="s">
        <v>170</v>
      </c>
      <c r="AU359" s="239" t="s">
        <v>85</v>
      </c>
      <c r="AY359" s="18" t="s">
        <v>168</v>
      </c>
      <c r="BE359" s="240">
        <f>IF(N359="základní",J359,0)</f>
        <v>0</v>
      </c>
      <c r="BF359" s="240">
        <f>IF(N359="snížená",J359,0)</f>
        <v>0</v>
      </c>
      <c r="BG359" s="240">
        <f>IF(N359="zákl. přenesená",J359,0)</f>
        <v>0</v>
      </c>
      <c r="BH359" s="240">
        <f>IF(N359="sníž. přenesená",J359,0)</f>
        <v>0</v>
      </c>
      <c r="BI359" s="240">
        <f>IF(N359="nulová",J359,0)</f>
        <v>0</v>
      </c>
      <c r="BJ359" s="18" t="s">
        <v>83</v>
      </c>
      <c r="BK359" s="240">
        <f>ROUND(I359*H359,2)</f>
        <v>0</v>
      </c>
      <c r="BL359" s="18" t="s">
        <v>298</v>
      </c>
      <c r="BM359" s="239" t="s">
        <v>3374</v>
      </c>
    </row>
    <row r="360" s="2" customFormat="1">
      <c r="A360" s="39"/>
      <c r="B360" s="40"/>
      <c r="C360" s="41"/>
      <c r="D360" s="241" t="s">
        <v>176</v>
      </c>
      <c r="E360" s="41"/>
      <c r="F360" s="242" t="s">
        <v>3220</v>
      </c>
      <c r="G360" s="41"/>
      <c r="H360" s="41"/>
      <c r="I360" s="243"/>
      <c r="J360" s="41"/>
      <c r="K360" s="41"/>
      <c r="L360" s="45"/>
      <c r="M360" s="244"/>
      <c r="N360" s="245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176</v>
      </c>
      <c r="AU360" s="18" t="s">
        <v>85</v>
      </c>
    </row>
    <row r="361" s="2" customFormat="1" ht="24.15" customHeight="1">
      <c r="A361" s="39"/>
      <c r="B361" s="40"/>
      <c r="C361" s="278" t="s">
        <v>1649</v>
      </c>
      <c r="D361" s="278" t="s">
        <v>242</v>
      </c>
      <c r="E361" s="279" t="s">
        <v>3225</v>
      </c>
      <c r="F361" s="280" t="s">
        <v>3226</v>
      </c>
      <c r="G361" s="281" t="s">
        <v>695</v>
      </c>
      <c r="H361" s="282">
        <v>1</v>
      </c>
      <c r="I361" s="283"/>
      <c r="J361" s="284">
        <f>ROUND(I361*H361,2)</f>
        <v>0</v>
      </c>
      <c r="K361" s="280" t="s">
        <v>1</v>
      </c>
      <c r="L361" s="285"/>
      <c r="M361" s="286" t="s">
        <v>1</v>
      </c>
      <c r="N361" s="287" t="s">
        <v>41</v>
      </c>
      <c r="O361" s="92"/>
      <c r="P361" s="237">
        <f>O361*H361</f>
        <v>0</v>
      </c>
      <c r="Q361" s="237">
        <v>0.0018</v>
      </c>
      <c r="R361" s="237">
        <f>Q361*H361</f>
        <v>0.0018</v>
      </c>
      <c r="S361" s="237">
        <v>0</v>
      </c>
      <c r="T361" s="238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9" t="s">
        <v>443</v>
      </c>
      <c r="AT361" s="239" t="s">
        <v>242</v>
      </c>
      <c r="AU361" s="239" t="s">
        <v>85</v>
      </c>
      <c r="AY361" s="18" t="s">
        <v>168</v>
      </c>
      <c r="BE361" s="240">
        <f>IF(N361="základní",J361,0)</f>
        <v>0</v>
      </c>
      <c r="BF361" s="240">
        <f>IF(N361="snížená",J361,0)</f>
        <v>0</v>
      </c>
      <c r="BG361" s="240">
        <f>IF(N361="zákl. přenesená",J361,0)</f>
        <v>0</v>
      </c>
      <c r="BH361" s="240">
        <f>IF(N361="sníž. přenesená",J361,0)</f>
        <v>0</v>
      </c>
      <c r="BI361" s="240">
        <f>IF(N361="nulová",J361,0)</f>
        <v>0</v>
      </c>
      <c r="BJ361" s="18" t="s">
        <v>83</v>
      </c>
      <c r="BK361" s="240">
        <f>ROUND(I361*H361,2)</f>
        <v>0</v>
      </c>
      <c r="BL361" s="18" t="s">
        <v>298</v>
      </c>
      <c r="BM361" s="239" t="s">
        <v>3375</v>
      </c>
    </row>
    <row r="362" s="2" customFormat="1">
      <c r="A362" s="39"/>
      <c r="B362" s="40"/>
      <c r="C362" s="41"/>
      <c r="D362" s="241" t="s">
        <v>176</v>
      </c>
      <c r="E362" s="41"/>
      <c r="F362" s="242" t="s">
        <v>3226</v>
      </c>
      <c r="G362" s="41"/>
      <c r="H362" s="41"/>
      <c r="I362" s="243"/>
      <c r="J362" s="41"/>
      <c r="K362" s="41"/>
      <c r="L362" s="45"/>
      <c r="M362" s="244"/>
      <c r="N362" s="245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176</v>
      </c>
      <c r="AU362" s="18" t="s">
        <v>85</v>
      </c>
    </row>
    <row r="363" s="2" customFormat="1" ht="24.15" customHeight="1">
      <c r="A363" s="39"/>
      <c r="B363" s="40"/>
      <c r="C363" s="228" t="s">
        <v>1642</v>
      </c>
      <c r="D363" s="228" t="s">
        <v>170</v>
      </c>
      <c r="E363" s="229" t="s">
        <v>3221</v>
      </c>
      <c r="F363" s="230" t="s">
        <v>3222</v>
      </c>
      <c r="G363" s="231" t="s">
        <v>695</v>
      </c>
      <c r="H363" s="232">
        <v>2</v>
      </c>
      <c r="I363" s="233"/>
      <c r="J363" s="234">
        <f>ROUND(I363*H363,2)</f>
        <v>0</v>
      </c>
      <c r="K363" s="230" t="s">
        <v>173</v>
      </c>
      <c r="L363" s="45"/>
      <c r="M363" s="235" t="s">
        <v>1</v>
      </c>
      <c r="N363" s="236" t="s">
        <v>41</v>
      </c>
      <c r="O363" s="92"/>
      <c r="P363" s="237">
        <f>O363*H363</f>
        <v>0</v>
      </c>
      <c r="Q363" s="237">
        <v>0</v>
      </c>
      <c r="R363" s="237">
        <f>Q363*H363</f>
        <v>0</v>
      </c>
      <c r="S363" s="237">
        <v>0</v>
      </c>
      <c r="T363" s="238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9" t="s">
        <v>298</v>
      </c>
      <c r="AT363" s="239" t="s">
        <v>170</v>
      </c>
      <c r="AU363" s="239" t="s">
        <v>85</v>
      </c>
      <c r="AY363" s="18" t="s">
        <v>168</v>
      </c>
      <c r="BE363" s="240">
        <f>IF(N363="základní",J363,0)</f>
        <v>0</v>
      </c>
      <c r="BF363" s="240">
        <f>IF(N363="snížená",J363,0)</f>
        <v>0</v>
      </c>
      <c r="BG363" s="240">
        <f>IF(N363="zákl. přenesená",J363,0)</f>
        <v>0</v>
      </c>
      <c r="BH363" s="240">
        <f>IF(N363="sníž. přenesená",J363,0)</f>
        <v>0</v>
      </c>
      <c r="BI363" s="240">
        <f>IF(N363="nulová",J363,0)</f>
        <v>0</v>
      </c>
      <c r="BJ363" s="18" t="s">
        <v>83</v>
      </c>
      <c r="BK363" s="240">
        <f>ROUND(I363*H363,2)</f>
        <v>0</v>
      </c>
      <c r="BL363" s="18" t="s">
        <v>298</v>
      </c>
      <c r="BM363" s="239" t="s">
        <v>3376</v>
      </c>
    </row>
    <row r="364" s="2" customFormat="1">
      <c r="A364" s="39"/>
      <c r="B364" s="40"/>
      <c r="C364" s="41"/>
      <c r="D364" s="241" t="s">
        <v>176</v>
      </c>
      <c r="E364" s="41"/>
      <c r="F364" s="242" t="s">
        <v>3224</v>
      </c>
      <c r="G364" s="41"/>
      <c r="H364" s="41"/>
      <c r="I364" s="243"/>
      <c r="J364" s="41"/>
      <c r="K364" s="41"/>
      <c r="L364" s="45"/>
      <c r="M364" s="244"/>
      <c r="N364" s="245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176</v>
      </c>
      <c r="AU364" s="18" t="s">
        <v>85</v>
      </c>
    </row>
    <row r="365" s="2" customFormat="1" ht="16.5" customHeight="1">
      <c r="A365" s="39"/>
      <c r="B365" s="40"/>
      <c r="C365" s="278" t="s">
        <v>1893</v>
      </c>
      <c r="D365" s="278" t="s">
        <v>242</v>
      </c>
      <c r="E365" s="279" t="s">
        <v>3100</v>
      </c>
      <c r="F365" s="280" t="s">
        <v>3101</v>
      </c>
      <c r="G365" s="281" t="s">
        <v>695</v>
      </c>
      <c r="H365" s="282">
        <v>2</v>
      </c>
      <c r="I365" s="283"/>
      <c r="J365" s="284">
        <f>ROUND(I365*H365,2)</f>
        <v>0</v>
      </c>
      <c r="K365" s="280" t="s">
        <v>1</v>
      </c>
      <c r="L365" s="285"/>
      <c r="M365" s="286" t="s">
        <v>1</v>
      </c>
      <c r="N365" s="287" t="s">
        <v>41</v>
      </c>
      <c r="O365" s="92"/>
      <c r="P365" s="237">
        <f>O365*H365</f>
        <v>0</v>
      </c>
      <c r="Q365" s="237">
        <v>0.00040000000000000002</v>
      </c>
      <c r="R365" s="237">
        <f>Q365*H365</f>
        <v>0.00080000000000000004</v>
      </c>
      <c r="S365" s="237">
        <v>0</v>
      </c>
      <c r="T365" s="238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9" t="s">
        <v>443</v>
      </c>
      <c r="AT365" s="239" t="s">
        <v>242</v>
      </c>
      <c r="AU365" s="239" t="s">
        <v>85</v>
      </c>
      <c r="AY365" s="18" t="s">
        <v>168</v>
      </c>
      <c r="BE365" s="240">
        <f>IF(N365="základní",J365,0)</f>
        <v>0</v>
      </c>
      <c r="BF365" s="240">
        <f>IF(N365="snížená",J365,0)</f>
        <v>0</v>
      </c>
      <c r="BG365" s="240">
        <f>IF(N365="zákl. přenesená",J365,0)</f>
        <v>0</v>
      </c>
      <c r="BH365" s="240">
        <f>IF(N365="sníž. přenesená",J365,0)</f>
        <v>0</v>
      </c>
      <c r="BI365" s="240">
        <f>IF(N365="nulová",J365,0)</f>
        <v>0</v>
      </c>
      <c r="BJ365" s="18" t="s">
        <v>83</v>
      </c>
      <c r="BK365" s="240">
        <f>ROUND(I365*H365,2)</f>
        <v>0</v>
      </c>
      <c r="BL365" s="18" t="s">
        <v>298</v>
      </c>
      <c r="BM365" s="239" t="s">
        <v>3377</v>
      </c>
    </row>
    <row r="366" s="2" customFormat="1">
      <c r="A366" s="39"/>
      <c r="B366" s="40"/>
      <c r="C366" s="41"/>
      <c r="D366" s="241" t="s">
        <v>176</v>
      </c>
      <c r="E366" s="41"/>
      <c r="F366" s="242" t="s">
        <v>3101</v>
      </c>
      <c r="G366" s="41"/>
      <c r="H366" s="41"/>
      <c r="I366" s="243"/>
      <c r="J366" s="41"/>
      <c r="K366" s="41"/>
      <c r="L366" s="45"/>
      <c r="M366" s="244"/>
      <c r="N366" s="245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176</v>
      </c>
      <c r="AU366" s="18" t="s">
        <v>85</v>
      </c>
    </row>
    <row r="367" s="2" customFormat="1" ht="16.5" customHeight="1">
      <c r="A367" s="39"/>
      <c r="B367" s="40"/>
      <c r="C367" s="228" t="s">
        <v>1655</v>
      </c>
      <c r="D367" s="228" t="s">
        <v>170</v>
      </c>
      <c r="E367" s="229" t="s">
        <v>3103</v>
      </c>
      <c r="F367" s="230" t="s">
        <v>3104</v>
      </c>
      <c r="G367" s="231" t="s">
        <v>695</v>
      </c>
      <c r="H367" s="232">
        <v>2</v>
      </c>
      <c r="I367" s="233"/>
      <c r="J367" s="234">
        <f>ROUND(I367*H367,2)</f>
        <v>0</v>
      </c>
      <c r="K367" s="230" t="s">
        <v>173</v>
      </c>
      <c r="L367" s="45"/>
      <c r="M367" s="235" t="s">
        <v>1</v>
      </c>
      <c r="N367" s="236" t="s">
        <v>41</v>
      </c>
      <c r="O367" s="92"/>
      <c r="P367" s="237">
        <f>O367*H367</f>
        <v>0</v>
      </c>
      <c r="Q367" s="237">
        <v>0</v>
      </c>
      <c r="R367" s="237">
        <f>Q367*H367</f>
        <v>0</v>
      </c>
      <c r="S367" s="237">
        <v>0</v>
      </c>
      <c r="T367" s="238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9" t="s">
        <v>298</v>
      </c>
      <c r="AT367" s="239" t="s">
        <v>170</v>
      </c>
      <c r="AU367" s="239" t="s">
        <v>85</v>
      </c>
      <c r="AY367" s="18" t="s">
        <v>168</v>
      </c>
      <c r="BE367" s="240">
        <f>IF(N367="základní",J367,0)</f>
        <v>0</v>
      </c>
      <c r="BF367" s="240">
        <f>IF(N367="snížená",J367,0)</f>
        <v>0</v>
      </c>
      <c r="BG367" s="240">
        <f>IF(N367="zákl. přenesená",J367,0)</f>
        <v>0</v>
      </c>
      <c r="BH367" s="240">
        <f>IF(N367="sníž. přenesená",J367,0)</f>
        <v>0</v>
      </c>
      <c r="BI367" s="240">
        <f>IF(N367="nulová",J367,0)</f>
        <v>0</v>
      </c>
      <c r="BJ367" s="18" t="s">
        <v>83</v>
      </c>
      <c r="BK367" s="240">
        <f>ROUND(I367*H367,2)</f>
        <v>0</v>
      </c>
      <c r="BL367" s="18" t="s">
        <v>298</v>
      </c>
      <c r="BM367" s="239" t="s">
        <v>3378</v>
      </c>
    </row>
    <row r="368" s="2" customFormat="1">
      <c r="A368" s="39"/>
      <c r="B368" s="40"/>
      <c r="C368" s="41"/>
      <c r="D368" s="241" t="s">
        <v>176</v>
      </c>
      <c r="E368" s="41"/>
      <c r="F368" s="242" t="s">
        <v>3106</v>
      </c>
      <c r="G368" s="41"/>
      <c r="H368" s="41"/>
      <c r="I368" s="243"/>
      <c r="J368" s="41"/>
      <c r="K368" s="41"/>
      <c r="L368" s="45"/>
      <c r="M368" s="244"/>
      <c r="N368" s="245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176</v>
      </c>
      <c r="AU368" s="18" t="s">
        <v>85</v>
      </c>
    </row>
    <row r="369" s="2" customFormat="1" ht="21.75" customHeight="1">
      <c r="A369" s="39"/>
      <c r="B369" s="40"/>
      <c r="C369" s="278" t="s">
        <v>1849</v>
      </c>
      <c r="D369" s="278" t="s">
        <v>242</v>
      </c>
      <c r="E369" s="279" t="s">
        <v>3135</v>
      </c>
      <c r="F369" s="280" t="s">
        <v>3136</v>
      </c>
      <c r="G369" s="281" t="s">
        <v>695</v>
      </c>
      <c r="H369" s="282">
        <v>2</v>
      </c>
      <c r="I369" s="283"/>
      <c r="J369" s="284">
        <f>ROUND(I369*H369,2)</f>
        <v>0</v>
      </c>
      <c r="K369" s="280" t="s">
        <v>1</v>
      </c>
      <c r="L369" s="285"/>
      <c r="M369" s="286" t="s">
        <v>1</v>
      </c>
      <c r="N369" s="287" t="s">
        <v>41</v>
      </c>
      <c r="O369" s="92"/>
      <c r="P369" s="237">
        <f>O369*H369</f>
        <v>0</v>
      </c>
      <c r="Q369" s="237">
        <v>0.00050000000000000001</v>
      </c>
      <c r="R369" s="237">
        <f>Q369*H369</f>
        <v>0.001</v>
      </c>
      <c r="S369" s="237">
        <v>0</v>
      </c>
      <c r="T369" s="238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9" t="s">
        <v>443</v>
      </c>
      <c r="AT369" s="239" t="s">
        <v>242</v>
      </c>
      <c r="AU369" s="239" t="s">
        <v>85</v>
      </c>
      <c r="AY369" s="18" t="s">
        <v>168</v>
      </c>
      <c r="BE369" s="240">
        <f>IF(N369="základní",J369,0)</f>
        <v>0</v>
      </c>
      <c r="BF369" s="240">
        <f>IF(N369="snížená",J369,0)</f>
        <v>0</v>
      </c>
      <c r="BG369" s="240">
        <f>IF(N369="zákl. přenesená",J369,0)</f>
        <v>0</v>
      </c>
      <c r="BH369" s="240">
        <f>IF(N369="sníž. přenesená",J369,0)</f>
        <v>0</v>
      </c>
      <c r="BI369" s="240">
        <f>IF(N369="nulová",J369,0)</f>
        <v>0</v>
      </c>
      <c r="BJ369" s="18" t="s">
        <v>83</v>
      </c>
      <c r="BK369" s="240">
        <f>ROUND(I369*H369,2)</f>
        <v>0</v>
      </c>
      <c r="BL369" s="18" t="s">
        <v>298</v>
      </c>
      <c r="BM369" s="239" t="s">
        <v>3379</v>
      </c>
    </row>
    <row r="370" s="2" customFormat="1">
      <c r="A370" s="39"/>
      <c r="B370" s="40"/>
      <c r="C370" s="41"/>
      <c r="D370" s="241" t="s">
        <v>176</v>
      </c>
      <c r="E370" s="41"/>
      <c r="F370" s="242" t="s">
        <v>3138</v>
      </c>
      <c r="G370" s="41"/>
      <c r="H370" s="41"/>
      <c r="I370" s="243"/>
      <c r="J370" s="41"/>
      <c r="K370" s="41"/>
      <c r="L370" s="45"/>
      <c r="M370" s="244"/>
      <c r="N370" s="245"/>
      <c r="O370" s="92"/>
      <c r="P370" s="92"/>
      <c r="Q370" s="92"/>
      <c r="R370" s="92"/>
      <c r="S370" s="92"/>
      <c r="T370" s="93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176</v>
      </c>
      <c r="AU370" s="18" t="s">
        <v>85</v>
      </c>
    </row>
    <row r="371" s="2" customFormat="1" ht="16.5" customHeight="1">
      <c r="A371" s="39"/>
      <c r="B371" s="40"/>
      <c r="C371" s="228" t="s">
        <v>1855</v>
      </c>
      <c r="D371" s="228" t="s">
        <v>170</v>
      </c>
      <c r="E371" s="229" t="s">
        <v>3139</v>
      </c>
      <c r="F371" s="230" t="s">
        <v>3140</v>
      </c>
      <c r="G371" s="231" t="s">
        <v>695</v>
      </c>
      <c r="H371" s="232">
        <v>2</v>
      </c>
      <c r="I371" s="233"/>
      <c r="J371" s="234">
        <f>ROUND(I371*H371,2)</f>
        <v>0</v>
      </c>
      <c r="K371" s="230" t="s">
        <v>173</v>
      </c>
      <c r="L371" s="45"/>
      <c r="M371" s="235" t="s">
        <v>1</v>
      </c>
      <c r="N371" s="236" t="s">
        <v>41</v>
      </c>
      <c r="O371" s="92"/>
      <c r="P371" s="237">
        <f>O371*H371</f>
        <v>0</v>
      </c>
      <c r="Q371" s="237">
        <v>0</v>
      </c>
      <c r="R371" s="237">
        <f>Q371*H371</f>
        <v>0</v>
      </c>
      <c r="S371" s="237">
        <v>0</v>
      </c>
      <c r="T371" s="238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9" t="s">
        <v>298</v>
      </c>
      <c r="AT371" s="239" t="s">
        <v>170</v>
      </c>
      <c r="AU371" s="239" t="s">
        <v>85</v>
      </c>
      <c r="AY371" s="18" t="s">
        <v>168</v>
      </c>
      <c r="BE371" s="240">
        <f>IF(N371="základní",J371,0)</f>
        <v>0</v>
      </c>
      <c r="BF371" s="240">
        <f>IF(N371="snížená",J371,0)</f>
        <v>0</v>
      </c>
      <c r="BG371" s="240">
        <f>IF(N371="zákl. přenesená",J371,0)</f>
        <v>0</v>
      </c>
      <c r="BH371" s="240">
        <f>IF(N371="sníž. přenesená",J371,0)</f>
        <v>0</v>
      </c>
      <c r="BI371" s="240">
        <f>IF(N371="nulová",J371,0)</f>
        <v>0</v>
      </c>
      <c r="BJ371" s="18" t="s">
        <v>83</v>
      </c>
      <c r="BK371" s="240">
        <f>ROUND(I371*H371,2)</f>
        <v>0</v>
      </c>
      <c r="BL371" s="18" t="s">
        <v>298</v>
      </c>
      <c r="BM371" s="239" t="s">
        <v>3380</v>
      </c>
    </row>
    <row r="372" s="2" customFormat="1">
      <c r="A372" s="39"/>
      <c r="B372" s="40"/>
      <c r="C372" s="41"/>
      <c r="D372" s="241" t="s">
        <v>176</v>
      </c>
      <c r="E372" s="41"/>
      <c r="F372" s="242" t="s">
        <v>3142</v>
      </c>
      <c r="G372" s="41"/>
      <c r="H372" s="41"/>
      <c r="I372" s="243"/>
      <c r="J372" s="41"/>
      <c r="K372" s="41"/>
      <c r="L372" s="45"/>
      <c r="M372" s="244"/>
      <c r="N372" s="245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176</v>
      </c>
      <c r="AU372" s="18" t="s">
        <v>85</v>
      </c>
    </row>
    <row r="373" s="2" customFormat="1" ht="16.5" customHeight="1">
      <c r="A373" s="39"/>
      <c r="B373" s="40"/>
      <c r="C373" s="278" t="s">
        <v>1688</v>
      </c>
      <c r="D373" s="278" t="s">
        <v>242</v>
      </c>
      <c r="E373" s="279" t="s">
        <v>3381</v>
      </c>
      <c r="F373" s="280" t="s">
        <v>3382</v>
      </c>
      <c r="G373" s="281" t="s">
        <v>695</v>
      </c>
      <c r="H373" s="282">
        <v>1</v>
      </c>
      <c r="I373" s="283"/>
      <c r="J373" s="284">
        <f>ROUND(I373*H373,2)</f>
        <v>0</v>
      </c>
      <c r="K373" s="280" t="s">
        <v>173</v>
      </c>
      <c r="L373" s="285"/>
      <c r="M373" s="286" t="s">
        <v>1</v>
      </c>
      <c r="N373" s="287" t="s">
        <v>41</v>
      </c>
      <c r="O373" s="92"/>
      <c r="P373" s="237">
        <f>O373*H373</f>
        <v>0</v>
      </c>
      <c r="Q373" s="237">
        <v>0.00010000000000000001</v>
      </c>
      <c r="R373" s="237">
        <f>Q373*H373</f>
        <v>0.00010000000000000001</v>
      </c>
      <c r="S373" s="237">
        <v>0</v>
      </c>
      <c r="T373" s="238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9" t="s">
        <v>443</v>
      </c>
      <c r="AT373" s="239" t="s">
        <v>242</v>
      </c>
      <c r="AU373" s="239" t="s">
        <v>85</v>
      </c>
      <c r="AY373" s="18" t="s">
        <v>168</v>
      </c>
      <c r="BE373" s="240">
        <f>IF(N373="základní",J373,0)</f>
        <v>0</v>
      </c>
      <c r="BF373" s="240">
        <f>IF(N373="snížená",J373,0)</f>
        <v>0</v>
      </c>
      <c r="BG373" s="240">
        <f>IF(N373="zákl. přenesená",J373,0)</f>
        <v>0</v>
      </c>
      <c r="BH373" s="240">
        <f>IF(N373="sníž. přenesená",J373,0)</f>
        <v>0</v>
      </c>
      <c r="BI373" s="240">
        <f>IF(N373="nulová",J373,0)</f>
        <v>0</v>
      </c>
      <c r="BJ373" s="18" t="s">
        <v>83</v>
      </c>
      <c r="BK373" s="240">
        <f>ROUND(I373*H373,2)</f>
        <v>0</v>
      </c>
      <c r="BL373" s="18" t="s">
        <v>298</v>
      </c>
      <c r="BM373" s="239" t="s">
        <v>3383</v>
      </c>
    </row>
    <row r="374" s="2" customFormat="1">
      <c r="A374" s="39"/>
      <c r="B374" s="40"/>
      <c r="C374" s="41"/>
      <c r="D374" s="241" t="s">
        <v>176</v>
      </c>
      <c r="E374" s="41"/>
      <c r="F374" s="242" t="s">
        <v>3382</v>
      </c>
      <c r="G374" s="41"/>
      <c r="H374" s="41"/>
      <c r="I374" s="243"/>
      <c r="J374" s="41"/>
      <c r="K374" s="41"/>
      <c r="L374" s="45"/>
      <c r="M374" s="244"/>
      <c r="N374" s="245"/>
      <c r="O374" s="92"/>
      <c r="P374" s="92"/>
      <c r="Q374" s="92"/>
      <c r="R374" s="92"/>
      <c r="S374" s="92"/>
      <c r="T374" s="93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176</v>
      </c>
      <c r="AU374" s="18" t="s">
        <v>85</v>
      </c>
    </row>
    <row r="375" s="2" customFormat="1" ht="24.15" customHeight="1">
      <c r="A375" s="39"/>
      <c r="B375" s="40"/>
      <c r="C375" s="228" t="s">
        <v>1663</v>
      </c>
      <c r="D375" s="228" t="s">
        <v>170</v>
      </c>
      <c r="E375" s="229" t="s">
        <v>3384</v>
      </c>
      <c r="F375" s="230" t="s">
        <v>3385</v>
      </c>
      <c r="G375" s="231" t="s">
        <v>695</v>
      </c>
      <c r="H375" s="232">
        <v>1</v>
      </c>
      <c r="I375" s="233"/>
      <c r="J375" s="234">
        <f>ROUND(I375*H375,2)</f>
        <v>0</v>
      </c>
      <c r="K375" s="230" t="s">
        <v>173</v>
      </c>
      <c r="L375" s="45"/>
      <c r="M375" s="235" t="s">
        <v>1</v>
      </c>
      <c r="N375" s="236" t="s">
        <v>41</v>
      </c>
      <c r="O375" s="92"/>
      <c r="P375" s="237">
        <f>O375*H375</f>
        <v>0</v>
      </c>
      <c r="Q375" s="237">
        <v>0</v>
      </c>
      <c r="R375" s="237">
        <f>Q375*H375</f>
        <v>0</v>
      </c>
      <c r="S375" s="237">
        <v>0</v>
      </c>
      <c r="T375" s="238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9" t="s">
        <v>298</v>
      </c>
      <c r="AT375" s="239" t="s">
        <v>170</v>
      </c>
      <c r="AU375" s="239" t="s">
        <v>85</v>
      </c>
      <c r="AY375" s="18" t="s">
        <v>168</v>
      </c>
      <c r="BE375" s="240">
        <f>IF(N375="základní",J375,0)</f>
        <v>0</v>
      </c>
      <c r="BF375" s="240">
        <f>IF(N375="snížená",J375,0)</f>
        <v>0</v>
      </c>
      <c r="BG375" s="240">
        <f>IF(N375="zákl. přenesená",J375,0)</f>
        <v>0</v>
      </c>
      <c r="BH375" s="240">
        <f>IF(N375="sníž. přenesená",J375,0)</f>
        <v>0</v>
      </c>
      <c r="BI375" s="240">
        <f>IF(N375="nulová",J375,0)</f>
        <v>0</v>
      </c>
      <c r="BJ375" s="18" t="s">
        <v>83</v>
      </c>
      <c r="BK375" s="240">
        <f>ROUND(I375*H375,2)</f>
        <v>0</v>
      </c>
      <c r="BL375" s="18" t="s">
        <v>298</v>
      </c>
      <c r="BM375" s="239" t="s">
        <v>3386</v>
      </c>
    </row>
    <row r="376" s="2" customFormat="1">
      <c r="A376" s="39"/>
      <c r="B376" s="40"/>
      <c r="C376" s="41"/>
      <c r="D376" s="241" t="s">
        <v>176</v>
      </c>
      <c r="E376" s="41"/>
      <c r="F376" s="242" t="s">
        <v>3387</v>
      </c>
      <c r="G376" s="41"/>
      <c r="H376" s="41"/>
      <c r="I376" s="243"/>
      <c r="J376" s="41"/>
      <c r="K376" s="41"/>
      <c r="L376" s="45"/>
      <c r="M376" s="244"/>
      <c r="N376" s="245"/>
      <c r="O376" s="92"/>
      <c r="P376" s="92"/>
      <c r="Q376" s="92"/>
      <c r="R376" s="92"/>
      <c r="S376" s="92"/>
      <c r="T376" s="93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176</v>
      </c>
      <c r="AU376" s="18" t="s">
        <v>85</v>
      </c>
    </row>
    <row r="377" s="2" customFormat="1" ht="24.15" customHeight="1">
      <c r="A377" s="39"/>
      <c r="B377" s="40"/>
      <c r="C377" s="278" t="s">
        <v>1667</v>
      </c>
      <c r="D377" s="278" t="s">
        <v>242</v>
      </c>
      <c r="E377" s="279" t="s">
        <v>3173</v>
      </c>
      <c r="F377" s="280" t="s">
        <v>3174</v>
      </c>
      <c r="G377" s="281" t="s">
        <v>114</v>
      </c>
      <c r="H377" s="282">
        <v>0.5</v>
      </c>
      <c r="I377" s="283"/>
      <c r="J377" s="284">
        <f>ROUND(I377*H377,2)</f>
        <v>0</v>
      </c>
      <c r="K377" s="280" t="s">
        <v>173</v>
      </c>
      <c r="L377" s="285"/>
      <c r="M377" s="286" t="s">
        <v>1</v>
      </c>
      <c r="N377" s="287" t="s">
        <v>41</v>
      </c>
      <c r="O377" s="92"/>
      <c r="P377" s="237">
        <f>O377*H377</f>
        <v>0</v>
      </c>
      <c r="Q377" s="237">
        <v>0.0019499999999999999</v>
      </c>
      <c r="R377" s="237">
        <f>Q377*H377</f>
        <v>0.00097499999999999996</v>
      </c>
      <c r="S377" s="237">
        <v>0</v>
      </c>
      <c r="T377" s="238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9" t="s">
        <v>443</v>
      </c>
      <c r="AT377" s="239" t="s">
        <v>242</v>
      </c>
      <c r="AU377" s="239" t="s">
        <v>85</v>
      </c>
      <c r="AY377" s="18" t="s">
        <v>168</v>
      </c>
      <c r="BE377" s="240">
        <f>IF(N377="základní",J377,0)</f>
        <v>0</v>
      </c>
      <c r="BF377" s="240">
        <f>IF(N377="snížená",J377,0)</f>
        <v>0</v>
      </c>
      <c r="BG377" s="240">
        <f>IF(N377="zákl. přenesená",J377,0)</f>
        <v>0</v>
      </c>
      <c r="BH377" s="240">
        <f>IF(N377="sníž. přenesená",J377,0)</f>
        <v>0</v>
      </c>
      <c r="BI377" s="240">
        <f>IF(N377="nulová",J377,0)</f>
        <v>0</v>
      </c>
      <c r="BJ377" s="18" t="s">
        <v>83</v>
      </c>
      <c r="BK377" s="240">
        <f>ROUND(I377*H377,2)</f>
        <v>0</v>
      </c>
      <c r="BL377" s="18" t="s">
        <v>298</v>
      </c>
      <c r="BM377" s="239" t="s">
        <v>3388</v>
      </c>
    </row>
    <row r="378" s="2" customFormat="1">
      <c r="A378" s="39"/>
      <c r="B378" s="40"/>
      <c r="C378" s="41"/>
      <c r="D378" s="241" t="s">
        <v>176</v>
      </c>
      <c r="E378" s="41"/>
      <c r="F378" s="242" t="s">
        <v>3174</v>
      </c>
      <c r="G378" s="41"/>
      <c r="H378" s="41"/>
      <c r="I378" s="243"/>
      <c r="J378" s="41"/>
      <c r="K378" s="41"/>
      <c r="L378" s="45"/>
      <c r="M378" s="244"/>
      <c r="N378" s="245"/>
      <c r="O378" s="92"/>
      <c r="P378" s="92"/>
      <c r="Q378" s="92"/>
      <c r="R378" s="92"/>
      <c r="S378" s="92"/>
      <c r="T378" s="93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176</v>
      </c>
      <c r="AU378" s="18" t="s">
        <v>85</v>
      </c>
    </row>
    <row r="379" s="2" customFormat="1" ht="24.15" customHeight="1">
      <c r="A379" s="39"/>
      <c r="B379" s="40"/>
      <c r="C379" s="228" t="s">
        <v>1673</v>
      </c>
      <c r="D379" s="228" t="s">
        <v>170</v>
      </c>
      <c r="E379" s="229" t="s">
        <v>3176</v>
      </c>
      <c r="F379" s="230" t="s">
        <v>3177</v>
      </c>
      <c r="G379" s="231" t="s">
        <v>114</v>
      </c>
      <c r="H379" s="232">
        <v>0.5</v>
      </c>
      <c r="I379" s="233"/>
      <c r="J379" s="234">
        <f>ROUND(I379*H379,2)</f>
        <v>0</v>
      </c>
      <c r="K379" s="230" t="s">
        <v>173</v>
      </c>
      <c r="L379" s="45"/>
      <c r="M379" s="235" t="s">
        <v>1</v>
      </c>
      <c r="N379" s="236" t="s">
        <v>41</v>
      </c>
      <c r="O379" s="92"/>
      <c r="P379" s="237">
        <f>O379*H379</f>
        <v>0</v>
      </c>
      <c r="Q379" s="237">
        <v>0.00036000000000000002</v>
      </c>
      <c r="R379" s="237">
        <f>Q379*H379</f>
        <v>0.00018000000000000001</v>
      </c>
      <c r="S379" s="237">
        <v>0</v>
      </c>
      <c r="T379" s="238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9" t="s">
        <v>298</v>
      </c>
      <c r="AT379" s="239" t="s">
        <v>170</v>
      </c>
      <c r="AU379" s="239" t="s">
        <v>85</v>
      </c>
      <c r="AY379" s="18" t="s">
        <v>168</v>
      </c>
      <c r="BE379" s="240">
        <f>IF(N379="základní",J379,0)</f>
        <v>0</v>
      </c>
      <c r="BF379" s="240">
        <f>IF(N379="snížená",J379,0)</f>
        <v>0</v>
      </c>
      <c r="BG379" s="240">
        <f>IF(N379="zákl. přenesená",J379,0)</f>
        <v>0</v>
      </c>
      <c r="BH379" s="240">
        <f>IF(N379="sníž. přenesená",J379,0)</f>
        <v>0</v>
      </c>
      <c r="BI379" s="240">
        <f>IF(N379="nulová",J379,0)</f>
        <v>0</v>
      </c>
      <c r="BJ379" s="18" t="s">
        <v>83</v>
      </c>
      <c r="BK379" s="240">
        <f>ROUND(I379*H379,2)</f>
        <v>0</v>
      </c>
      <c r="BL379" s="18" t="s">
        <v>298</v>
      </c>
      <c r="BM379" s="239" t="s">
        <v>3389</v>
      </c>
    </row>
    <row r="380" s="2" customFormat="1">
      <c r="A380" s="39"/>
      <c r="B380" s="40"/>
      <c r="C380" s="41"/>
      <c r="D380" s="241" t="s">
        <v>176</v>
      </c>
      <c r="E380" s="41"/>
      <c r="F380" s="242" t="s">
        <v>3179</v>
      </c>
      <c r="G380" s="41"/>
      <c r="H380" s="41"/>
      <c r="I380" s="243"/>
      <c r="J380" s="41"/>
      <c r="K380" s="41"/>
      <c r="L380" s="45"/>
      <c r="M380" s="244"/>
      <c r="N380" s="245"/>
      <c r="O380" s="92"/>
      <c r="P380" s="92"/>
      <c r="Q380" s="92"/>
      <c r="R380" s="92"/>
      <c r="S380" s="92"/>
      <c r="T380" s="93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176</v>
      </c>
      <c r="AU380" s="18" t="s">
        <v>85</v>
      </c>
    </row>
    <row r="381" s="14" customFormat="1">
      <c r="A381" s="14"/>
      <c r="B381" s="256"/>
      <c r="C381" s="257"/>
      <c r="D381" s="241" t="s">
        <v>178</v>
      </c>
      <c r="E381" s="257"/>
      <c r="F381" s="259" t="s">
        <v>3390</v>
      </c>
      <c r="G381" s="257"/>
      <c r="H381" s="260">
        <v>0.5</v>
      </c>
      <c r="I381" s="261"/>
      <c r="J381" s="257"/>
      <c r="K381" s="257"/>
      <c r="L381" s="262"/>
      <c r="M381" s="263"/>
      <c r="N381" s="264"/>
      <c r="O381" s="264"/>
      <c r="P381" s="264"/>
      <c r="Q381" s="264"/>
      <c r="R381" s="264"/>
      <c r="S381" s="264"/>
      <c r="T381" s="26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6" t="s">
        <v>178</v>
      </c>
      <c r="AU381" s="266" t="s">
        <v>85</v>
      </c>
      <c r="AV381" s="14" t="s">
        <v>85</v>
      </c>
      <c r="AW381" s="14" t="s">
        <v>4</v>
      </c>
      <c r="AX381" s="14" t="s">
        <v>83</v>
      </c>
      <c r="AY381" s="266" t="s">
        <v>168</v>
      </c>
    </row>
    <row r="382" s="12" customFormat="1" ht="25.92" customHeight="1">
      <c r="A382" s="12"/>
      <c r="B382" s="212"/>
      <c r="C382" s="213"/>
      <c r="D382" s="214" t="s">
        <v>75</v>
      </c>
      <c r="E382" s="215" t="s">
        <v>3047</v>
      </c>
      <c r="F382" s="215" t="s">
        <v>3048</v>
      </c>
      <c r="G382" s="213"/>
      <c r="H382" s="213"/>
      <c r="I382" s="216"/>
      <c r="J382" s="217">
        <f>BK382</f>
        <v>0</v>
      </c>
      <c r="K382" s="213"/>
      <c r="L382" s="218"/>
      <c r="M382" s="219"/>
      <c r="N382" s="220"/>
      <c r="O382" s="220"/>
      <c r="P382" s="221">
        <f>SUM(P383:P390)</f>
        <v>0</v>
      </c>
      <c r="Q382" s="220"/>
      <c r="R382" s="221">
        <f>SUM(R383:R390)</f>
        <v>0</v>
      </c>
      <c r="S382" s="220"/>
      <c r="T382" s="222">
        <f>SUM(T383:T390)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23" t="s">
        <v>85</v>
      </c>
      <c r="AT382" s="224" t="s">
        <v>75</v>
      </c>
      <c r="AU382" s="224" t="s">
        <v>76</v>
      </c>
      <c r="AY382" s="223" t="s">
        <v>168</v>
      </c>
      <c r="BK382" s="225">
        <f>SUM(BK383:BK390)</f>
        <v>0</v>
      </c>
    </row>
    <row r="383" s="2" customFormat="1" ht="24.15" customHeight="1">
      <c r="A383" s="39"/>
      <c r="B383" s="40"/>
      <c r="C383" s="228" t="s">
        <v>376</v>
      </c>
      <c r="D383" s="228" t="s">
        <v>170</v>
      </c>
      <c r="E383" s="229" t="s">
        <v>3391</v>
      </c>
      <c r="F383" s="230" t="s">
        <v>3392</v>
      </c>
      <c r="G383" s="231" t="s">
        <v>1728</v>
      </c>
      <c r="H383" s="303"/>
      <c r="I383" s="233"/>
      <c r="J383" s="234">
        <f>ROUND(I383*H383,2)</f>
        <v>0</v>
      </c>
      <c r="K383" s="230" t="s">
        <v>173</v>
      </c>
      <c r="L383" s="45"/>
      <c r="M383" s="235" t="s">
        <v>1</v>
      </c>
      <c r="N383" s="236" t="s">
        <v>41</v>
      </c>
      <c r="O383" s="92"/>
      <c r="P383" s="237">
        <f>O383*H383</f>
        <v>0</v>
      </c>
      <c r="Q383" s="237">
        <v>0</v>
      </c>
      <c r="R383" s="237">
        <f>Q383*H383</f>
        <v>0</v>
      </c>
      <c r="S383" s="237">
        <v>0</v>
      </c>
      <c r="T383" s="238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9" t="s">
        <v>298</v>
      </c>
      <c r="AT383" s="239" t="s">
        <v>170</v>
      </c>
      <c r="AU383" s="239" t="s">
        <v>83</v>
      </c>
      <c r="AY383" s="18" t="s">
        <v>168</v>
      </c>
      <c r="BE383" s="240">
        <f>IF(N383="základní",J383,0)</f>
        <v>0</v>
      </c>
      <c r="BF383" s="240">
        <f>IF(N383="snížená",J383,0)</f>
        <v>0</v>
      </c>
      <c r="BG383" s="240">
        <f>IF(N383="zákl. přenesená",J383,0)</f>
        <v>0</v>
      </c>
      <c r="BH383" s="240">
        <f>IF(N383="sníž. přenesená",J383,0)</f>
        <v>0</v>
      </c>
      <c r="BI383" s="240">
        <f>IF(N383="nulová",J383,0)</f>
        <v>0</v>
      </c>
      <c r="BJ383" s="18" t="s">
        <v>83</v>
      </c>
      <c r="BK383" s="240">
        <f>ROUND(I383*H383,2)</f>
        <v>0</v>
      </c>
      <c r="BL383" s="18" t="s">
        <v>298</v>
      </c>
      <c r="BM383" s="239" t="s">
        <v>3393</v>
      </c>
    </row>
    <row r="384" s="2" customFormat="1">
      <c r="A384" s="39"/>
      <c r="B384" s="40"/>
      <c r="C384" s="41"/>
      <c r="D384" s="241" t="s">
        <v>176</v>
      </c>
      <c r="E384" s="41"/>
      <c r="F384" s="242" t="s">
        <v>3394</v>
      </c>
      <c r="G384" s="41"/>
      <c r="H384" s="41"/>
      <c r="I384" s="243"/>
      <c r="J384" s="41"/>
      <c r="K384" s="41"/>
      <c r="L384" s="45"/>
      <c r="M384" s="244"/>
      <c r="N384" s="245"/>
      <c r="O384" s="92"/>
      <c r="P384" s="92"/>
      <c r="Q384" s="92"/>
      <c r="R384" s="92"/>
      <c r="S384" s="92"/>
      <c r="T384" s="93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176</v>
      </c>
      <c r="AU384" s="18" t="s">
        <v>83</v>
      </c>
    </row>
    <row r="385" s="2" customFormat="1" ht="16.5" customHeight="1">
      <c r="A385" s="39"/>
      <c r="B385" s="40"/>
      <c r="C385" s="228" t="s">
        <v>394</v>
      </c>
      <c r="D385" s="228" t="s">
        <v>170</v>
      </c>
      <c r="E385" s="229" t="s">
        <v>3395</v>
      </c>
      <c r="F385" s="230" t="s">
        <v>3056</v>
      </c>
      <c r="G385" s="231" t="s">
        <v>1728</v>
      </c>
      <c r="H385" s="303"/>
      <c r="I385" s="233"/>
      <c r="J385" s="234">
        <f>ROUND(I385*H385,2)</f>
        <v>0</v>
      </c>
      <c r="K385" s="230" t="s">
        <v>1</v>
      </c>
      <c r="L385" s="45"/>
      <c r="M385" s="235" t="s">
        <v>1</v>
      </c>
      <c r="N385" s="236" t="s">
        <v>41</v>
      </c>
      <c r="O385" s="92"/>
      <c r="P385" s="237">
        <f>O385*H385</f>
        <v>0</v>
      </c>
      <c r="Q385" s="237">
        <v>0</v>
      </c>
      <c r="R385" s="237">
        <f>Q385*H385</f>
        <v>0</v>
      </c>
      <c r="S385" s="237">
        <v>0</v>
      </c>
      <c r="T385" s="238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9" t="s">
        <v>298</v>
      </c>
      <c r="AT385" s="239" t="s">
        <v>170</v>
      </c>
      <c r="AU385" s="239" t="s">
        <v>83</v>
      </c>
      <c r="AY385" s="18" t="s">
        <v>168</v>
      </c>
      <c r="BE385" s="240">
        <f>IF(N385="základní",J385,0)</f>
        <v>0</v>
      </c>
      <c r="BF385" s="240">
        <f>IF(N385="snížená",J385,0)</f>
        <v>0</v>
      </c>
      <c r="BG385" s="240">
        <f>IF(N385="zákl. přenesená",J385,0)</f>
        <v>0</v>
      </c>
      <c r="BH385" s="240">
        <f>IF(N385="sníž. přenesená",J385,0)</f>
        <v>0</v>
      </c>
      <c r="BI385" s="240">
        <f>IF(N385="nulová",J385,0)</f>
        <v>0</v>
      </c>
      <c r="BJ385" s="18" t="s">
        <v>83</v>
      </c>
      <c r="BK385" s="240">
        <f>ROUND(I385*H385,2)</f>
        <v>0</v>
      </c>
      <c r="BL385" s="18" t="s">
        <v>298</v>
      </c>
      <c r="BM385" s="239" t="s">
        <v>3396</v>
      </c>
    </row>
    <row r="386" s="2" customFormat="1">
      <c r="A386" s="39"/>
      <c r="B386" s="40"/>
      <c r="C386" s="41"/>
      <c r="D386" s="241" t="s">
        <v>176</v>
      </c>
      <c r="E386" s="41"/>
      <c r="F386" s="242" t="s">
        <v>3056</v>
      </c>
      <c r="G386" s="41"/>
      <c r="H386" s="41"/>
      <c r="I386" s="243"/>
      <c r="J386" s="41"/>
      <c r="K386" s="41"/>
      <c r="L386" s="45"/>
      <c r="M386" s="244"/>
      <c r="N386" s="245"/>
      <c r="O386" s="92"/>
      <c r="P386" s="92"/>
      <c r="Q386" s="92"/>
      <c r="R386" s="92"/>
      <c r="S386" s="92"/>
      <c r="T386" s="93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176</v>
      </c>
      <c r="AU386" s="18" t="s">
        <v>83</v>
      </c>
    </row>
    <row r="387" s="2" customFormat="1" ht="16.5" customHeight="1">
      <c r="A387" s="39"/>
      <c r="B387" s="40"/>
      <c r="C387" s="228" t="s">
        <v>403</v>
      </c>
      <c r="D387" s="228" t="s">
        <v>170</v>
      </c>
      <c r="E387" s="229" t="s">
        <v>3397</v>
      </c>
      <c r="F387" s="230" t="s">
        <v>3398</v>
      </c>
      <c r="G387" s="231" t="s">
        <v>2969</v>
      </c>
      <c r="H387" s="232">
        <v>1</v>
      </c>
      <c r="I387" s="233"/>
      <c r="J387" s="234">
        <f>ROUND(I387*H387,2)</f>
        <v>0</v>
      </c>
      <c r="K387" s="230" t="s">
        <v>1</v>
      </c>
      <c r="L387" s="45"/>
      <c r="M387" s="235" t="s">
        <v>1</v>
      </c>
      <c r="N387" s="236" t="s">
        <v>41</v>
      </c>
      <c r="O387" s="92"/>
      <c r="P387" s="237">
        <f>O387*H387</f>
        <v>0</v>
      </c>
      <c r="Q387" s="237">
        <v>0</v>
      </c>
      <c r="R387" s="237">
        <f>Q387*H387</f>
        <v>0</v>
      </c>
      <c r="S387" s="237">
        <v>0</v>
      </c>
      <c r="T387" s="238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9" t="s">
        <v>298</v>
      </c>
      <c r="AT387" s="239" t="s">
        <v>170</v>
      </c>
      <c r="AU387" s="239" t="s">
        <v>83</v>
      </c>
      <c r="AY387" s="18" t="s">
        <v>168</v>
      </c>
      <c r="BE387" s="240">
        <f>IF(N387="základní",J387,0)</f>
        <v>0</v>
      </c>
      <c r="BF387" s="240">
        <f>IF(N387="snížená",J387,0)</f>
        <v>0</v>
      </c>
      <c r="BG387" s="240">
        <f>IF(N387="zákl. přenesená",J387,0)</f>
        <v>0</v>
      </c>
      <c r="BH387" s="240">
        <f>IF(N387="sníž. přenesená",J387,0)</f>
        <v>0</v>
      </c>
      <c r="BI387" s="240">
        <f>IF(N387="nulová",J387,0)</f>
        <v>0</v>
      </c>
      <c r="BJ387" s="18" t="s">
        <v>83</v>
      </c>
      <c r="BK387" s="240">
        <f>ROUND(I387*H387,2)</f>
        <v>0</v>
      </c>
      <c r="BL387" s="18" t="s">
        <v>298</v>
      </c>
      <c r="BM387" s="239" t="s">
        <v>3399</v>
      </c>
    </row>
    <row r="388" s="2" customFormat="1" ht="21.75" customHeight="1">
      <c r="A388" s="39"/>
      <c r="B388" s="40"/>
      <c r="C388" s="228" t="s">
        <v>410</v>
      </c>
      <c r="D388" s="228" t="s">
        <v>170</v>
      </c>
      <c r="E388" s="229" t="s">
        <v>3400</v>
      </c>
      <c r="F388" s="230" t="s">
        <v>3401</v>
      </c>
      <c r="G388" s="231" t="s">
        <v>2984</v>
      </c>
      <c r="H388" s="232">
        <v>1</v>
      </c>
      <c r="I388" s="233"/>
      <c r="J388" s="234">
        <f>ROUND(I388*H388,2)</f>
        <v>0</v>
      </c>
      <c r="K388" s="230" t="s">
        <v>1</v>
      </c>
      <c r="L388" s="45"/>
      <c r="M388" s="235" t="s">
        <v>1</v>
      </c>
      <c r="N388" s="236" t="s">
        <v>41</v>
      </c>
      <c r="O388" s="92"/>
      <c r="P388" s="237">
        <f>O388*H388</f>
        <v>0</v>
      </c>
      <c r="Q388" s="237">
        <v>0</v>
      </c>
      <c r="R388" s="237">
        <f>Q388*H388</f>
        <v>0</v>
      </c>
      <c r="S388" s="237">
        <v>0</v>
      </c>
      <c r="T388" s="238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9" t="s">
        <v>298</v>
      </c>
      <c r="AT388" s="239" t="s">
        <v>170</v>
      </c>
      <c r="AU388" s="239" t="s">
        <v>83</v>
      </c>
      <c r="AY388" s="18" t="s">
        <v>168</v>
      </c>
      <c r="BE388" s="240">
        <f>IF(N388="základní",J388,0)</f>
        <v>0</v>
      </c>
      <c r="BF388" s="240">
        <f>IF(N388="snížená",J388,0)</f>
        <v>0</v>
      </c>
      <c r="BG388" s="240">
        <f>IF(N388="zákl. přenesená",J388,0)</f>
        <v>0</v>
      </c>
      <c r="BH388" s="240">
        <f>IF(N388="sníž. přenesená",J388,0)</f>
        <v>0</v>
      </c>
      <c r="BI388" s="240">
        <f>IF(N388="nulová",J388,0)</f>
        <v>0</v>
      </c>
      <c r="BJ388" s="18" t="s">
        <v>83</v>
      </c>
      <c r="BK388" s="240">
        <f>ROUND(I388*H388,2)</f>
        <v>0</v>
      </c>
      <c r="BL388" s="18" t="s">
        <v>298</v>
      </c>
      <c r="BM388" s="239" t="s">
        <v>3402</v>
      </c>
    </row>
    <row r="389" s="2" customFormat="1" ht="16.5" customHeight="1">
      <c r="A389" s="39"/>
      <c r="B389" s="40"/>
      <c r="C389" s="228" t="s">
        <v>421</v>
      </c>
      <c r="D389" s="228" t="s">
        <v>170</v>
      </c>
      <c r="E389" s="229" t="s">
        <v>3403</v>
      </c>
      <c r="F389" s="230" t="s">
        <v>3404</v>
      </c>
      <c r="G389" s="231" t="s">
        <v>2984</v>
      </c>
      <c r="H389" s="232">
        <v>1</v>
      </c>
      <c r="I389" s="233"/>
      <c r="J389" s="234">
        <f>ROUND(I389*H389,2)</f>
        <v>0</v>
      </c>
      <c r="K389" s="230" t="s">
        <v>1</v>
      </c>
      <c r="L389" s="45"/>
      <c r="M389" s="235" t="s">
        <v>1</v>
      </c>
      <c r="N389" s="236" t="s">
        <v>41</v>
      </c>
      <c r="O389" s="92"/>
      <c r="P389" s="237">
        <f>O389*H389</f>
        <v>0</v>
      </c>
      <c r="Q389" s="237">
        <v>0</v>
      </c>
      <c r="R389" s="237">
        <f>Q389*H389</f>
        <v>0</v>
      </c>
      <c r="S389" s="237">
        <v>0</v>
      </c>
      <c r="T389" s="238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9" t="s">
        <v>298</v>
      </c>
      <c r="AT389" s="239" t="s">
        <v>170</v>
      </c>
      <c r="AU389" s="239" t="s">
        <v>83</v>
      </c>
      <c r="AY389" s="18" t="s">
        <v>168</v>
      </c>
      <c r="BE389" s="240">
        <f>IF(N389="základní",J389,0)</f>
        <v>0</v>
      </c>
      <c r="BF389" s="240">
        <f>IF(N389="snížená",J389,0)</f>
        <v>0</v>
      </c>
      <c r="BG389" s="240">
        <f>IF(N389="zákl. přenesená",J389,0)</f>
        <v>0</v>
      </c>
      <c r="BH389" s="240">
        <f>IF(N389="sníž. přenesená",J389,0)</f>
        <v>0</v>
      </c>
      <c r="BI389" s="240">
        <f>IF(N389="nulová",J389,0)</f>
        <v>0</v>
      </c>
      <c r="BJ389" s="18" t="s">
        <v>83</v>
      </c>
      <c r="BK389" s="240">
        <f>ROUND(I389*H389,2)</f>
        <v>0</v>
      </c>
      <c r="BL389" s="18" t="s">
        <v>298</v>
      </c>
      <c r="BM389" s="239" t="s">
        <v>3405</v>
      </c>
    </row>
    <row r="390" s="2" customFormat="1" ht="16.5" customHeight="1">
      <c r="A390" s="39"/>
      <c r="B390" s="40"/>
      <c r="C390" s="228" t="s">
        <v>428</v>
      </c>
      <c r="D390" s="228" t="s">
        <v>170</v>
      </c>
      <c r="E390" s="229" t="s">
        <v>3406</v>
      </c>
      <c r="F390" s="230" t="s">
        <v>3407</v>
      </c>
      <c r="G390" s="231" t="s">
        <v>2969</v>
      </c>
      <c r="H390" s="232">
        <v>1</v>
      </c>
      <c r="I390" s="233"/>
      <c r="J390" s="234">
        <f>ROUND(I390*H390,2)</f>
        <v>0</v>
      </c>
      <c r="K390" s="230" t="s">
        <v>1</v>
      </c>
      <c r="L390" s="45"/>
      <c r="M390" s="308" t="s">
        <v>1</v>
      </c>
      <c r="N390" s="309" t="s">
        <v>41</v>
      </c>
      <c r="O390" s="306"/>
      <c r="P390" s="310">
        <f>O390*H390</f>
        <v>0</v>
      </c>
      <c r="Q390" s="310">
        <v>0</v>
      </c>
      <c r="R390" s="310">
        <f>Q390*H390</f>
        <v>0</v>
      </c>
      <c r="S390" s="310">
        <v>0</v>
      </c>
      <c r="T390" s="311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9" t="s">
        <v>298</v>
      </c>
      <c r="AT390" s="239" t="s">
        <v>170</v>
      </c>
      <c r="AU390" s="239" t="s">
        <v>83</v>
      </c>
      <c r="AY390" s="18" t="s">
        <v>168</v>
      </c>
      <c r="BE390" s="240">
        <f>IF(N390="základní",J390,0)</f>
        <v>0</v>
      </c>
      <c r="BF390" s="240">
        <f>IF(N390="snížená",J390,0)</f>
        <v>0</v>
      </c>
      <c r="BG390" s="240">
        <f>IF(N390="zákl. přenesená",J390,0)</f>
        <v>0</v>
      </c>
      <c r="BH390" s="240">
        <f>IF(N390="sníž. přenesená",J390,0)</f>
        <v>0</v>
      </c>
      <c r="BI390" s="240">
        <f>IF(N390="nulová",J390,0)</f>
        <v>0</v>
      </c>
      <c r="BJ390" s="18" t="s">
        <v>83</v>
      </c>
      <c r="BK390" s="240">
        <f>ROUND(I390*H390,2)</f>
        <v>0</v>
      </c>
      <c r="BL390" s="18" t="s">
        <v>298</v>
      </c>
      <c r="BM390" s="239" t="s">
        <v>3408</v>
      </c>
    </row>
    <row r="391" s="2" customFormat="1" ht="6.96" customHeight="1">
      <c r="A391" s="39"/>
      <c r="B391" s="67"/>
      <c r="C391" s="68"/>
      <c r="D391" s="68"/>
      <c r="E391" s="68"/>
      <c r="F391" s="68"/>
      <c r="G391" s="68"/>
      <c r="H391" s="68"/>
      <c r="I391" s="68"/>
      <c r="J391" s="68"/>
      <c r="K391" s="68"/>
      <c r="L391" s="45"/>
      <c r="M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</row>
  </sheetData>
  <sheetProtection sheet="1" autoFilter="0" formatColumns="0" formatRows="0" objects="1" scenarios="1" spinCount="100000" saltValue="wqDucF5l/coPa0K3QIjPojAVtN8uuvDrHwsEQB34HulXSUTbzl/mR/YSBJCebcwnEKf1CtRGSahGtPPuvbX+vQ==" hashValue="H0j7Ztaknx7BLqiAzFZbyCUqlf8N2v6WG5FOmKaFg/qOET6PNQryicPjJbvFiapGpnsdHB5AXkMlKUxHGTRznA==" algorithmName="SHA-512" password="CC35"/>
  <autoFilter ref="C124:K39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120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2755, ul. Západní ve Varnsdorfu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127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3409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13. 3. 2025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2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36</v>
      </c>
      <c r="E30" s="39"/>
      <c r="F30" s="39"/>
      <c r="G30" s="39"/>
      <c r="H30" s="39"/>
      <c r="I30" s="39"/>
      <c r="J30" s="162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38</v>
      </c>
      <c r="G32" s="39"/>
      <c r="H32" s="39"/>
      <c r="I32" s="163" t="s">
        <v>37</v>
      </c>
      <c r="J32" s="16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40</v>
      </c>
      <c r="E33" s="152" t="s">
        <v>41</v>
      </c>
      <c r="F33" s="165">
        <f>ROUND((SUM(BE129:BE324)),  2)</f>
        <v>0</v>
      </c>
      <c r="G33" s="39"/>
      <c r="H33" s="39"/>
      <c r="I33" s="166">
        <v>0.20999999999999999</v>
      </c>
      <c r="J33" s="165">
        <f>ROUND(((SUM(BE129:BE324))*I33),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42</v>
      </c>
      <c r="F34" s="165">
        <f>ROUND((SUM(BF129:BF324)),  2)</f>
        <v>0</v>
      </c>
      <c r="G34" s="39"/>
      <c r="H34" s="39"/>
      <c r="I34" s="166">
        <v>0.12</v>
      </c>
      <c r="J34" s="165">
        <f>ROUND(((SUM(BF129:BF324))*I34),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43</v>
      </c>
      <c r="F35" s="165">
        <f>ROUND((SUM(BG129:BG324)),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44</v>
      </c>
      <c r="F36" s="165">
        <f>ROUND((SUM(BH129:BH324)),  2)</f>
        <v>0</v>
      </c>
      <c r="G36" s="39"/>
      <c r="H36" s="39"/>
      <c r="I36" s="166">
        <v>0.12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45</v>
      </c>
      <c r="F37" s="165">
        <f>ROUND((SUM(BI129:BI324)),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2755, ul. Západní ve Varnsdorfu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D.1.4.E - Zařízení technických instalací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ul. Západní 2755, Varnsdorf, 470 47</v>
      </c>
      <c r="G89" s="41"/>
      <c r="H89" s="41"/>
      <c r="I89" s="33" t="s">
        <v>22</v>
      </c>
      <c r="J89" s="80" t="str">
        <f>IF(J12="","",J12)</f>
        <v>13. 3. 2025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Varnsdorf</v>
      </c>
      <c r="G91" s="41"/>
      <c r="H91" s="41"/>
      <c r="I91" s="33" t="s">
        <v>30</v>
      </c>
      <c r="J91" s="37" t="str">
        <f>E21</f>
        <v>DIGITRONIC CZ s. r. 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132</v>
      </c>
      <c r="D94" s="187"/>
      <c r="E94" s="187"/>
      <c r="F94" s="187"/>
      <c r="G94" s="187"/>
      <c r="H94" s="187"/>
      <c r="I94" s="187"/>
      <c r="J94" s="188" t="s">
        <v>133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134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0"/>
      <c r="C97" s="191"/>
      <c r="D97" s="192" t="s">
        <v>2842</v>
      </c>
      <c r="E97" s="193"/>
      <c r="F97" s="193"/>
      <c r="G97" s="193"/>
      <c r="H97" s="193"/>
      <c r="I97" s="193"/>
      <c r="J97" s="194">
        <f>J130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3410</v>
      </c>
      <c r="E98" s="198"/>
      <c r="F98" s="198"/>
      <c r="G98" s="198"/>
      <c r="H98" s="198"/>
      <c r="I98" s="198"/>
      <c r="J98" s="199">
        <f>J131</f>
        <v>0</v>
      </c>
      <c r="K98" s="134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96"/>
      <c r="C99" s="134"/>
      <c r="D99" s="197" t="s">
        <v>3411</v>
      </c>
      <c r="E99" s="198"/>
      <c r="F99" s="198"/>
      <c r="G99" s="198"/>
      <c r="H99" s="198"/>
      <c r="I99" s="198"/>
      <c r="J99" s="199">
        <f>J132</f>
        <v>0</v>
      </c>
      <c r="K99" s="134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96"/>
      <c r="C100" s="134"/>
      <c r="D100" s="197" t="s">
        <v>3412</v>
      </c>
      <c r="E100" s="198"/>
      <c r="F100" s="198"/>
      <c r="G100" s="198"/>
      <c r="H100" s="198"/>
      <c r="I100" s="198"/>
      <c r="J100" s="199">
        <f>J143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6"/>
      <c r="C101" s="134"/>
      <c r="D101" s="197" t="s">
        <v>3413</v>
      </c>
      <c r="E101" s="198"/>
      <c r="F101" s="198"/>
      <c r="G101" s="198"/>
      <c r="H101" s="198"/>
      <c r="I101" s="198"/>
      <c r="J101" s="199">
        <f>J162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6"/>
      <c r="C102" s="134"/>
      <c r="D102" s="197" t="s">
        <v>3414</v>
      </c>
      <c r="E102" s="198"/>
      <c r="F102" s="198"/>
      <c r="G102" s="198"/>
      <c r="H102" s="198"/>
      <c r="I102" s="198"/>
      <c r="J102" s="199">
        <f>J201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6"/>
      <c r="C103" s="134"/>
      <c r="D103" s="197" t="s">
        <v>3415</v>
      </c>
      <c r="E103" s="198"/>
      <c r="F103" s="198"/>
      <c r="G103" s="198"/>
      <c r="H103" s="198"/>
      <c r="I103" s="198"/>
      <c r="J103" s="199">
        <f>J210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3416</v>
      </c>
      <c r="E104" s="198"/>
      <c r="F104" s="198"/>
      <c r="G104" s="198"/>
      <c r="H104" s="198"/>
      <c r="I104" s="198"/>
      <c r="J104" s="199">
        <f>J223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96"/>
      <c r="C105" s="134"/>
      <c r="D105" s="197" t="s">
        <v>3417</v>
      </c>
      <c r="E105" s="198"/>
      <c r="F105" s="198"/>
      <c r="G105" s="198"/>
      <c r="H105" s="198"/>
      <c r="I105" s="198"/>
      <c r="J105" s="199">
        <f>J224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96"/>
      <c r="C106" s="134"/>
      <c r="D106" s="197" t="s">
        <v>3418</v>
      </c>
      <c r="E106" s="198"/>
      <c r="F106" s="198"/>
      <c r="G106" s="198"/>
      <c r="H106" s="198"/>
      <c r="I106" s="198"/>
      <c r="J106" s="199">
        <f>J247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96"/>
      <c r="C107" s="134"/>
      <c r="D107" s="197" t="s">
        <v>3419</v>
      </c>
      <c r="E107" s="198"/>
      <c r="F107" s="198"/>
      <c r="G107" s="198"/>
      <c r="H107" s="198"/>
      <c r="I107" s="198"/>
      <c r="J107" s="199">
        <f>J262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6"/>
      <c r="C108" s="134"/>
      <c r="D108" s="197" t="s">
        <v>3420</v>
      </c>
      <c r="E108" s="198"/>
      <c r="F108" s="198"/>
      <c r="G108" s="198"/>
      <c r="H108" s="198"/>
      <c r="I108" s="198"/>
      <c r="J108" s="199">
        <f>J293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3421</v>
      </c>
      <c r="E109" s="198"/>
      <c r="F109" s="198"/>
      <c r="G109" s="198"/>
      <c r="H109" s="198"/>
      <c r="I109" s="198"/>
      <c r="J109" s="199">
        <f>J308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153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5" t="str">
        <f>E7</f>
        <v>Stavební úpravy objektu č.p. 2755, ul. Západní ve Varnsdorfu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127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E9</f>
        <v>D.1.4.E - Zařízení technických instalací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ul. Západní 2755, Varnsdorf, 470 47</v>
      </c>
      <c r="G123" s="41"/>
      <c r="H123" s="41"/>
      <c r="I123" s="33" t="s">
        <v>22</v>
      </c>
      <c r="J123" s="80" t="str">
        <f>IF(J12="","",J12)</f>
        <v>13. 3. 2025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5.65" customHeight="1">
      <c r="A125" s="39"/>
      <c r="B125" s="40"/>
      <c r="C125" s="33" t="s">
        <v>24</v>
      </c>
      <c r="D125" s="41"/>
      <c r="E125" s="41"/>
      <c r="F125" s="28" t="str">
        <f>E15</f>
        <v>Město Varnsdorf</v>
      </c>
      <c r="G125" s="41"/>
      <c r="H125" s="41"/>
      <c r="I125" s="33" t="s">
        <v>30</v>
      </c>
      <c r="J125" s="37" t="str">
        <f>E21</f>
        <v>DIGITRONIC CZ s. r. 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IF(E18="","",E18)</f>
        <v>Vyplň údaj</v>
      </c>
      <c r="G126" s="41"/>
      <c r="H126" s="41"/>
      <c r="I126" s="33" t="s">
        <v>33</v>
      </c>
      <c r="J126" s="37" t="str">
        <f>E24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1"/>
      <c r="B128" s="202"/>
      <c r="C128" s="203" t="s">
        <v>154</v>
      </c>
      <c r="D128" s="204" t="s">
        <v>61</v>
      </c>
      <c r="E128" s="204" t="s">
        <v>57</v>
      </c>
      <c r="F128" s="204" t="s">
        <v>58</v>
      </c>
      <c r="G128" s="204" t="s">
        <v>155</v>
      </c>
      <c r="H128" s="204" t="s">
        <v>156</v>
      </c>
      <c r="I128" s="204" t="s">
        <v>157</v>
      </c>
      <c r="J128" s="204" t="s">
        <v>133</v>
      </c>
      <c r="K128" s="205" t="s">
        <v>158</v>
      </c>
      <c r="L128" s="206"/>
      <c r="M128" s="101" t="s">
        <v>1</v>
      </c>
      <c r="N128" s="102" t="s">
        <v>40</v>
      </c>
      <c r="O128" s="102" t="s">
        <v>159</v>
      </c>
      <c r="P128" s="102" t="s">
        <v>160</v>
      </c>
      <c r="Q128" s="102" t="s">
        <v>161</v>
      </c>
      <c r="R128" s="102" t="s">
        <v>162</v>
      </c>
      <c r="S128" s="102" t="s">
        <v>163</v>
      </c>
      <c r="T128" s="103" t="s">
        <v>164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9"/>
      <c r="B129" s="40"/>
      <c r="C129" s="108" t="s">
        <v>165</v>
      </c>
      <c r="D129" s="41"/>
      <c r="E129" s="41"/>
      <c r="F129" s="41"/>
      <c r="G129" s="41"/>
      <c r="H129" s="41"/>
      <c r="I129" s="41"/>
      <c r="J129" s="207">
        <f>BK129</f>
        <v>0</v>
      </c>
      <c r="K129" s="41"/>
      <c r="L129" s="45"/>
      <c r="M129" s="104"/>
      <c r="N129" s="208"/>
      <c r="O129" s="105"/>
      <c r="P129" s="209">
        <f>P130</f>
        <v>0</v>
      </c>
      <c r="Q129" s="105"/>
      <c r="R129" s="209">
        <f>R130</f>
        <v>1.9103899999999996</v>
      </c>
      <c r="S129" s="105"/>
      <c r="T129" s="210">
        <f>T130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135</v>
      </c>
      <c r="BK129" s="211">
        <f>BK130</f>
        <v>0</v>
      </c>
    </row>
    <row r="130" s="12" customFormat="1" ht="25.92" customHeight="1">
      <c r="A130" s="12"/>
      <c r="B130" s="212"/>
      <c r="C130" s="213"/>
      <c r="D130" s="214" t="s">
        <v>75</v>
      </c>
      <c r="E130" s="215" t="s">
        <v>672</v>
      </c>
      <c r="F130" s="215" t="s">
        <v>672</v>
      </c>
      <c r="G130" s="213"/>
      <c r="H130" s="213"/>
      <c r="I130" s="216"/>
      <c r="J130" s="217">
        <f>BK130</f>
        <v>0</v>
      </c>
      <c r="K130" s="213"/>
      <c r="L130" s="218"/>
      <c r="M130" s="219"/>
      <c r="N130" s="220"/>
      <c r="O130" s="220"/>
      <c r="P130" s="221">
        <f>P131+P223+P308</f>
        <v>0</v>
      </c>
      <c r="Q130" s="220"/>
      <c r="R130" s="221">
        <f>R131+R223+R308</f>
        <v>1.9103899999999996</v>
      </c>
      <c r="S130" s="220"/>
      <c r="T130" s="222">
        <f>T131+T223+T308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3" t="s">
        <v>85</v>
      </c>
      <c r="AT130" s="224" t="s">
        <v>75</v>
      </c>
      <c r="AU130" s="224" t="s">
        <v>76</v>
      </c>
      <c r="AY130" s="223" t="s">
        <v>168</v>
      </c>
      <c r="BK130" s="225">
        <f>BK131+BK223+BK308</f>
        <v>0</v>
      </c>
    </row>
    <row r="131" s="12" customFormat="1" ht="22.8" customHeight="1">
      <c r="A131" s="12"/>
      <c r="B131" s="212"/>
      <c r="C131" s="213"/>
      <c r="D131" s="214" t="s">
        <v>75</v>
      </c>
      <c r="E131" s="226" t="s">
        <v>3422</v>
      </c>
      <c r="F131" s="226" t="s">
        <v>3423</v>
      </c>
      <c r="G131" s="213"/>
      <c r="H131" s="213"/>
      <c r="I131" s="216"/>
      <c r="J131" s="227">
        <f>BK131</f>
        <v>0</v>
      </c>
      <c r="K131" s="213"/>
      <c r="L131" s="218"/>
      <c r="M131" s="219"/>
      <c r="N131" s="220"/>
      <c r="O131" s="220"/>
      <c r="P131" s="221">
        <f>P132+P143+P162+P201+P210</f>
        <v>0</v>
      </c>
      <c r="Q131" s="220"/>
      <c r="R131" s="221">
        <f>R132+R143+R162+R201+R210</f>
        <v>0.89620999999999984</v>
      </c>
      <c r="S131" s="220"/>
      <c r="T131" s="222">
        <f>T132+T143+T162+T201+T210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85</v>
      </c>
      <c r="AT131" s="224" t="s">
        <v>75</v>
      </c>
      <c r="AU131" s="224" t="s">
        <v>83</v>
      </c>
      <c r="AY131" s="223" t="s">
        <v>168</v>
      </c>
      <c r="BK131" s="225">
        <f>BK132+BK143+BK162+BK201+BK210</f>
        <v>0</v>
      </c>
    </row>
    <row r="132" s="12" customFormat="1" ht="20.88" customHeight="1">
      <c r="A132" s="12"/>
      <c r="B132" s="212"/>
      <c r="C132" s="213"/>
      <c r="D132" s="214" t="s">
        <v>75</v>
      </c>
      <c r="E132" s="226" t="s">
        <v>3424</v>
      </c>
      <c r="F132" s="226" t="s">
        <v>3425</v>
      </c>
      <c r="G132" s="213"/>
      <c r="H132" s="213"/>
      <c r="I132" s="216"/>
      <c r="J132" s="227">
        <f>BK132</f>
        <v>0</v>
      </c>
      <c r="K132" s="213"/>
      <c r="L132" s="218"/>
      <c r="M132" s="219"/>
      <c r="N132" s="220"/>
      <c r="O132" s="220"/>
      <c r="P132" s="221">
        <f>SUM(P133:P142)</f>
        <v>0</v>
      </c>
      <c r="Q132" s="220"/>
      <c r="R132" s="221">
        <f>SUM(R133:R142)</f>
        <v>0.036940000000000001</v>
      </c>
      <c r="S132" s="220"/>
      <c r="T132" s="222">
        <f>SUM(T133:T142)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85</v>
      </c>
      <c r="AT132" s="224" t="s">
        <v>75</v>
      </c>
      <c r="AU132" s="224" t="s">
        <v>85</v>
      </c>
      <c r="AY132" s="223" t="s">
        <v>168</v>
      </c>
      <c r="BK132" s="225">
        <f>SUM(BK133:BK142)</f>
        <v>0</v>
      </c>
    </row>
    <row r="133" s="2" customFormat="1" ht="37.8" customHeight="1">
      <c r="A133" s="39"/>
      <c r="B133" s="40"/>
      <c r="C133" s="228" t="s">
        <v>83</v>
      </c>
      <c r="D133" s="228" t="s">
        <v>170</v>
      </c>
      <c r="E133" s="229" t="s">
        <v>3426</v>
      </c>
      <c r="F133" s="230" t="s">
        <v>3427</v>
      </c>
      <c r="G133" s="231" t="s">
        <v>194</v>
      </c>
      <c r="H133" s="232">
        <v>60</v>
      </c>
      <c r="I133" s="233"/>
      <c r="J133" s="234">
        <f>ROUND(I133*H133,2)</f>
        <v>0</v>
      </c>
      <c r="K133" s="230" t="s">
        <v>1</v>
      </c>
      <c r="L133" s="45"/>
      <c r="M133" s="235" t="s">
        <v>1</v>
      </c>
      <c r="N133" s="236" t="s">
        <v>41</v>
      </c>
      <c r="O133" s="92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298</v>
      </c>
      <c r="AT133" s="239" t="s">
        <v>170</v>
      </c>
      <c r="AU133" s="239" t="s">
        <v>116</v>
      </c>
      <c r="AY133" s="18" t="s">
        <v>168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298</v>
      </c>
      <c r="BM133" s="239" t="s">
        <v>3428</v>
      </c>
    </row>
    <row r="134" s="2" customFormat="1">
      <c r="A134" s="39"/>
      <c r="B134" s="40"/>
      <c r="C134" s="41"/>
      <c r="D134" s="241" t="s">
        <v>176</v>
      </c>
      <c r="E134" s="41"/>
      <c r="F134" s="242" t="s">
        <v>3427</v>
      </c>
      <c r="G134" s="41"/>
      <c r="H134" s="41"/>
      <c r="I134" s="243"/>
      <c r="J134" s="41"/>
      <c r="K134" s="41"/>
      <c r="L134" s="45"/>
      <c r="M134" s="244"/>
      <c r="N134" s="245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176</v>
      </c>
      <c r="AU134" s="18" t="s">
        <v>116</v>
      </c>
    </row>
    <row r="135" s="2" customFormat="1" ht="16.5" customHeight="1">
      <c r="A135" s="39"/>
      <c r="B135" s="40"/>
      <c r="C135" s="228" t="s">
        <v>85</v>
      </c>
      <c r="D135" s="228" t="s">
        <v>170</v>
      </c>
      <c r="E135" s="229" t="s">
        <v>3429</v>
      </c>
      <c r="F135" s="230" t="s">
        <v>3430</v>
      </c>
      <c r="G135" s="231" t="s">
        <v>194</v>
      </c>
      <c r="H135" s="232">
        <v>25</v>
      </c>
      <c r="I135" s="233"/>
      <c r="J135" s="234">
        <f>ROUND(I135*H135,2)</f>
        <v>0</v>
      </c>
      <c r="K135" s="230" t="s">
        <v>1</v>
      </c>
      <c r="L135" s="45"/>
      <c r="M135" s="235" t="s">
        <v>1</v>
      </c>
      <c r="N135" s="236" t="s">
        <v>41</v>
      </c>
      <c r="O135" s="92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9" t="s">
        <v>298</v>
      </c>
      <c r="AT135" s="239" t="s">
        <v>170</v>
      </c>
      <c r="AU135" s="239" t="s">
        <v>116</v>
      </c>
      <c r="AY135" s="18" t="s">
        <v>168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8" t="s">
        <v>83</v>
      </c>
      <c r="BK135" s="240">
        <f>ROUND(I135*H135,2)</f>
        <v>0</v>
      </c>
      <c r="BL135" s="18" t="s">
        <v>298</v>
      </c>
      <c r="BM135" s="239" t="s">
        <v>3431</v>
      </c>
    </row>
    <row r="136" s="2" customFormat="1">
      <c r="A136" s="39"/>
      <c r="B136" s="40"/>
      <c r="C136" s="41"/>
      <c r="D136" s="241" t="s">
        <v>176</v>
      </c>
      <c r="E136" s="41"/>
      <c r="F136" s="242" t="s">
        <v>3430</v>
      </c>
      <c r="G136" s="41"/>
      <c r="H136" s="41"/>
      <c r="I136" s="243"/>
      <c r="J136" s="41"/>
      <c r="K136" s="41"/>
      <c r="L136" s="45"/>
      <c r="M136" s="244"/>
      <c r="N136" s="245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176</v>
      </c>
      <c r="AU136" s="18" t="s">
        <v>116</v>
      </c>
    </row>
    <row r="137" s="2" customFormat="1" ht="16.5" customHeight="1">
      <c r="A137" s="39"/>
      <c r="B137" s="40"/>
      <c r="C137" s="228" t="s">
        <v>116</v>
      </c>
      <c r="D137" s="228" t="s">
        <v>170</v>
      </c>
      <c r="E137" s="229" t="s">
        <v>3432</v>
      </c>
      <c r="F137" s="230" t="s">
        <v>3433</v>
      </c>
      <c r="G137" s="231" t="s">
        <v>194</v>
      </c>
      <c r="H137" s="232">
        <v>35</v>
      </c>
      <c r="I137" s="233"/>
      <c r="J137" s="234">
        <f>ROUND(I137*H137,2)</f>
        <v>0</v>
      </c>
      <c r="K137" s="230" t="s">
        <v>1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298</v>
      </c>
      <c r="AT137" s="239" t="s">
        <v>170</v>
      </c>
      <c r="AU137" s="239" t="s">
        <v>116</v>
      </c>
      <c r="AY137" s="18" t="s">
        <v>168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298</v>
      </c>
      <c r="BM137" s="239" t="s">
        <v>3434</v>
      </c>
    </row>
    <row r="138" s="2" customFormat="1">
      <c r="A138" s="39"/>
      <c r="B138" s="40"/>
      <c r="C138" s="41"/>
      <c r="D138" s="241" t="s">
        <v>176</v>
      </c>
      <c r="E138" s="41"/>
      <c r="F138" s="242" t="s">
        <v>3433</v>
      </c>
      <c r="G138" s="41"/>
      <c r="H138" s="41"/>
      <c r="I138" s="243"/>
      <c r="J138" s="41"/>
      <c r="K138" s="41"/>
      <c r="L138" s="45"/>
      <c r="M138" s="244"/>
      <c r="N138" s="245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176</v>
      </c>
      <c r="AU138" s="18" t="s">
        <v>116</v>
      </c>
    </row>
    <row r="139" s="2" customFormat="1" ht="33" customHeight="1">
      <c r="A139" s="39"/>
      <c r="B139" s="40"/>
      <c r="C139" s="228" t="s">
        <v>1563</v>
      </c>
      <c r="D139" s="228" t="s">
        <v>170</v>
      </c>
      <c r="E139" s="229" t="s">
        <v>3435</v>
      </c>
      <c r="F139" s="230" t="s">
        <v>3436</v>
      </c>
      <c r="G139" s="231" t="s">
        <v>695</v>
      </c>
      <c r="H139" s="232">
        <v>1</v>
      </c>
      <c r="I139" s="233"/>
      <c r="J139" s="234">
        <f>ROUND(I139*H139,2)</f>
        <v>0</v>
      </c>
      <c r="K139" s="230" t="s">
        <v>173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0.036940000000000001</v>
      </c>
      <c r="R139" s="237">
        <f>Q139*H139</f>
        <v>0.036940000000000001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298</v>
      </c>
      <c r="AT139" s="239" t="s">
        <v>170</v>
      </c>
      <c r="AU139" s="239" t="s">
        <v>116</v>
      </c>
      <c r="AY139" s="18" t="s">
        <v>168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298</v>
      </c>
      <c r="BM139" s="239" t="s">
        <v>3437</v>
      </c>
    </row>
    <row r="140" s="2" customFormat="1">
      <c r="A140" s="39"/>
      <c r="B140" s="40"/>
      <c r="C140" s="41"/>
      <c r="D140" s="241" t="s">
        <v>176</v>
      </c>
      <c r="E140" s="41"/>
      <c r="F140" s="242" t="s">
        <v>3438</v>
      </c>
      <c r="G140" s="41"/>
      <c r="H140" s="41"/>
      <c r="I140" s="243"/>
      <c r="J140" s="41"/>
      <c r="K140" s="41"/>
      <c r="L140" s="45"/>
      <c r="M140" s="244"/>
      <c r="N140" s="245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176</v>
      </c>
      <c r="AU140" s="18" t="s">
        <v>116</v>
      </c>
    </row>
    <row r="141" s="2" customFormat="1" ht="24.15" customHeight="1">
      <c r="A141" s="39"/>
      <c r="B141" s="40"/>
      <c r="C141" s="228" t="s">
        <v>1568</v>
      </c>
      <c r="D141" s="228" t="s">
        <v>170</v>
      </c>
      <c r="E141" s="229" t="s">
        <v>3439</v>
      </c>
      <c r="F141" s="230" t="s">
        <v>3440</v>
      </c>
      <c r="G141" s="231" t="s">
        <v>2969</v>
      </c>
      <c r="H141" s="232">
        <v>1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298</v>
      </c>
      <c r="AT141" s="239" t="s">
        <v>170</v>
      </c>
      <c r="AU141" s="239" t="s">
        <v>116</v>
      </c>
      <c r="AY141" s="18" t="s">
        <v>168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298</v>
      </c>
      <c r="BM141" s="239" t="s">
        <v>3441</v>
      </c>
    </row>
    <row r="142" s="2" customFormat="1">
      <c r="A142" s="39"/>
      <c r="B142" s="40"/>
      <c r="C142" s="41"/>
      <c r="D142" s="241" t="s">
        <v>176</v>
      </c>
      <c r="E142" s="41"/>
      <c r="F142" s="242" t="s">
        <v>3440</v>
      </c>
      <c r="G142" s="41"/>
      <c r="H142" s="41"/>
      <c r="I142" s="243"/>
      <c r="J142" s="41"/>
      <c r="K142" s="41"/>
      <c r="L142" s="45"/>
      <c r="M142" s="244"/>
      <c r="N142" s="245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176</v>
      </c>
      <c r="AU142" s="18" t="s">
        <v>116</v>
      </c>
    </row>
    <row r="143" s="12" customFormat="1" ht="20.88" customHeight="1">
      <c r="A143" s="12"/>
      <c r="B143" s="212"/>
      <c r="C143" s="213"/>
      <c r="D143" s="214" t="s">
        <v>75</v>
      </c>
      <c r="E143" s="226" t="s">
        <v>3442</v>
      </c>
      <c r="F143" s="226" t="s">
        <v>3443</v>
      </c>
      <c r="G143" s="213"/>
      <c r="H143" s="213"/>
      <c r="I143" s="216"/>
      <c r="J143" s="227">
        <f>BK143</f>
        <v>0</v>
      </c>
      <c r="K143" s="213"/>
      <c r="L143" s="218"/>
      <c r="M143" s="219"/>
      <c r="N143" s="220"/>
      <c r="O143" s="220"/>
      <c r="P143" s="221">
        <f>SUM(P144:P161)</f>
        <v>0</v>
      </c>
      <c r="Q143" s="220"/>
      <c r="R143" s="221">
        <f>SUM(R144:R161)</f>
        <v>0.32699999999999996</v>
      </c>
      <c r="S143" s="220"/>
      <c r="T143" s="222">
        <f>SUM(T144:T161)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3" t="s">
        <v>85</v>
      </c>
      <c r="AT143" s="224" t="s">
        <v>75</v>
      </c>
      <c r="AU143" s="224" t="s">
        <v>85</v>
      </c>
      <c r="AY143" s="223" t="s">
        <v>168</v>
      </c>
      <c r="BK143" s="225">
        <f>SUM(BK144:BK161)</f>
        <v>0</v>
      </c>
    </row>
    <row r="144" s="2" customFormat="1" ht="21.75" customHeight="1">
      <c r="A144" s="39"/>
      <c r="B144" s="40"/>
      <c r="C144" s="228" t="s">
        <v>174</v>
      </c>
      <c r="D144" s="228" t="s">
        <v>170</v>
      </c>
      <c r="E144" s="229" t="s">
        <v>3444</v>
      </c>
      <c r="F144" s="230" t="s">
        <v>3445</v>
      </c>
      <c r="G144" s="231" t="s">
        <v>272</v>
      </c>
      <c r="H144" s="232">
        <v>15</v>
      </c>
      <c r="I144" s="233"/>
      <c r="J144" s="234">
        <f>ROUND(I144*H144,2)</f>
        <v>0</v>
      </c>
      <c r="K144" s="230" t="s">
        <v>173</v>
      </c>
      <c r="L144" s="45"/>
      <c r="M144" s="235" t="s">
        <v>1</v>
      </c>
      <c r="N144" s="236" t="s">
        <v>41</v>
      </c>
      <c r="O144" s="92"/>
      <c r="P144" s="237">
        <f>O144*H144</f>
        <v>0</v>
      </c>
      <c r="Q144" s="237">
        <v>0.00142</v>
      </c>
      <c r="R144" s="237">
        <f>Q144*H144</f>
        <v>0.021299999999999999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298</v>
      </c>
      <c r="AT144" s="239" t="s">
        <v>170</v>
      </c>
      <c r="AU144" s="239" t="s">
        <v>116</v>
      </c>
      <c r="AY144" s="18" t="s">
        <v>168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298</v>
      </c>
      <c r="BM144" s="239" t="s">
        <v>3446</v>
      </c>
    </row>
    <row r="145" s="2" customFormat="1">
      <c r="A145" s="39"/>
      <c r="B145" s="40"/>
      <c r="C145" s="41"/>
      <c r="D145" s="241" t="s">
        <v>176</v>
      </c>
      <c r="E145" s="41"/>
      <c r="F145" s="242" t="s">
        <v>3447</v>
      </c>
      <c r="G145" s="41"/>
      <c r="H145" s="41"/>
      <c r="I145" s="243"/>
      <c r="J145" s="41"/>
      <c r="K145" s="41"/>
      <c r="L145" s="45"/>
      <c r="M145" s="244"/>
      <c r="N145" s="245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176</v>
      </c>
      <c r="AU145" s="18" t="s">
        <v>116</v>
      </c>
    </row>
    <row r="146" s="2" customFormat="1" ht="21.75" customHeight="1">
      <c r="A146" s="39"/>
      <c r="B146" s="40"/>
      <c r="C146" s="228" t="s">
        <v>206</v>
      </c>
      <c r="D146" s="228" t="s">
        <v>170</v>
      </c>
      <c r="E146" s="229" t="s">
        <v>3448</v>
      </c>
      <c r="F146" s="230" t="s">
        <v>3449</v>
      </c>
      <c r="G146" s="231" t="s">
        <v>272</v>
      </c>
      <c r="H146" s="232">
        <v>70</v>
      </c>
      <c r="I146" s="233"/>
      <c r="J146" s="234">
        <f>ROUND(I146*H146,2)</f>
        <v>0</v>
      </c>
      <c r="K146" s="230" t="s">
        <v>173</v>
      </c>
      <c r="L146" s="45"/>
      <c r="M146" s="235" t="s">
        <v>1</v>
      </c>
      <c r="N146" s="236" t="s">
        <v>41</v>
      </c>
      <c r="O146" s="92"/>
      <c r="P146" s="237">
        <f>O146*H146</f>
        <v>0</v>
      </c>
      <c r="Q146" s="237">
        <v>0.00197</v>
      </c>
      <c r="R146" s="237">
        <f>Q146*H146</f>
        <v>0.1379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298</v>
      </c>
      <c r="AT146" s="239" t="s">
        <v>170</v>
      </c>
      <c r="AU146" s="239" t="s">
        <v>116</v>
      </c>
      <c r="AY146" s="18" t="s">
        <v>168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298</v>
      </c>
      <c r="BM146" s="239" t="s">
        <v>3450</v>
      </c>
    </row>
    <row r="147" s="2" customFormat="1">
      <c r="A147" s="39"/>
      <c r="B147" s="40"/>
      <c r="C147" s="41"/>
      <c r="D147" s="241" t="s">
        <v>176</v>
      </c>
      <c r="E147" s="41"/>
      <c r="F147" s="242" t="s">
        <v>3451</v>
      </c>
      <c r="G147" s="41"/>
      <c r="H147" s="41"/>
      <c r="I147" s="243"/>
      <c r="J147" s="41"/>
      <c r="K147" s="41"/>
      <c r="L147" s="45"/>
      <c r="M147" s="244"/>
      <c r="N147" s="245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176</v>
      </c>
      <c r="AU147" s="18" t="s">
        <v>116</v>
      </c>
    </row>
    <row r="148" s="2" customFormat="1" ht="21.75" customHeight="1">
      <c r="A148" s="39"/>
      <c r="B148" s="40"/>
      <c r="C148" s="228" t="s">
        <v>1517</v>
      </c>
      <c r="D148" s="228" t="s">
        <v>170</v>
      </c>
      <c r="E148" s="229" t="s">
        <v>3452</v>
      </c>
      <c r="F148" s="230" t="s">
        <v>3453</v>
      </c>
      <c r="G148" s="231" t="s">
        <v>272</v>
      </c>
      <c r="H148" s="232">
        <v>5</v>
      </c>
      <c r="I148" s="233"/>
      <c r="J148" s="234">
        <f>ROUND(I148*H148,2)</f>
        <v>0</v>
      </c>
      <c r="K148" s="230" t="s">
        <v>173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0.0030400000000000002</v>
      </c>
      <c r="R148" s="237">
        <f>Q148*H148</f>
        <v>0.015200000000000002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298</v>
      </c>
      <c r="AT148" s="239" t="s">
        <v>170</v>
      </c>
      <c r="AU148" s="239" t="s">
        <v>116</v>
      </c>
      <c r="AY148" s="18" t="s">
        <v>168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298</v>
      </c>
      <c r="BM148" s="239" t="s">
        <v>3454</v>
      </c>
    </row>
    <row r="149" s="2" customFormat="1">
      <c r="A149" s="39"/>
      <c r="B149" s="40"/>
      <c r="C149" s="41"/>
      <c r="D149" s="241" t="s">
        <v>176</v>
      </c>
      <c r="E149" s="41"/>
      <c r="F149" s="242" t="s">
        <v>3455</v>
      </c>
      <c r="G149" s="41"/>
      <c r="H149" s="41"/>
      <c r="I149" s="243"/>
      <c r="J149" s="41"/>
      <c r="K149" s="41"/>
      <c r="L149" s="45"/>
      <c r="M149" s="244"/>
      <c r="N149" s="245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176</v>
      </c>
      <c r="AU149" s="18" t="s">
        <v>116</v>
      </c>
    </row>
    <row r="150" s="2" customFormat="1" ht="21.75" customHeight="1">
      <c r="A150" s="39"/>
      <c r="B150" s="40"/>
      <c r="C150" s="228" t="s">
        <v>222</v>
      </c>
      <c r="D150" s="228" t="s">
        <v>170</v>
      </c>
      <c r="E150" s="229" t="s">
        <v>3456</v>
      </c>
      <c r="F150" s="230" t="s">
        <v>3457</v>
      </c>
      <c r="G150" s="231" t="s">
        <v>272</v>
      </c>
      <c r="H150" s="232">
        <v>45</v>
      </c>
      <c r="I150" s="233"/>
      <c r="J150" s="234">
        <f>ROUND(I150*H150,2)</f>
        <v>0</v>
      </c>
      <c r="K150" s="230" t="s">
        <v>173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0.00050000000000000001</v>
      </c>
      <c r="R150" s="237">
        <f>Q150*H150</f>
        <v>0.022499999999999999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298</v>
      </c>
      <c r="AT150" s="239" t="s">
        <v>170</v>
      </c>
      <c r="AU150" s="239" t="s">
        <v>116</v>
      </c>
      <c r="AY150" s="18" t="s">
        <v>168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298</v>
      </c>
      <c r="BM150" s="239" t="s">
        <v>3458</v>
      </c>
    </row>
    <row r="151" s="2" customFormat="1">
      <c r="A151" s="39"/>
      <c r="B151" s="40"/>
      <c r="C151" s="41"/>
      <c r="D151" s="241" t="s">
        <v>176</v>
      </c>
      <c r="E151" s="41"/>
      <c r="F151" s="242" t="s">
        <v>3459</v>
      </c>
      <c r="G151" s="41"/>
      <c r="H151" s="41"/>
      <c r="I151" s="243"/>
      <c r="J151" s="41"/>
      <c r="K151" s="41"/>
      <c r="L151" s="45"/>
      <c r="M151" s="244"/>
      <c r="N151" s="245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176</v>
      </c>
      <c r="AU151" s="18" t="s">
        <v>116</v>
      </c>
    </row>
    <row r="152" s="2" customFormat="1" ht="21.75" customHeight="1">
      <c r="A152" s="39"/>
      <c r="B152" s="40"/>
      <c r="C152" s="228" t="s">
        <v>217</v>
      </c>
      <c r="D152" s="228" t="s">
        <v>170</v>
      </c>
      <c r="E152" s="229" t="s">
        <v>3460</v>
      </c>
      <c r="F152" s="230" t="s">
        <v>3461</v>
      </c>
      <c r="G152" s="231" t="s">
        <v>272</v>
      </c>
      <c r="H152" s="232">
        <v>90</v>
      </c>
      <c r="I152" s="233"/>
      <c r="J152" s="234">
        <f>ROUND(I152*H152,2)</f>
        <v>0</v>
      </c>
      <c r="K152" s="230" t="s">
        <v>173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0.0012999999999999999</v>
      </c>
      <c r="R152" s="237">
        <f>Q152*H152</f>
        <v>0.11699999999999999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298</v>
      </c>
      <c r="AT152" s="239" t="s">
        <v>170</v>
      </c>
      <c r="AU152" s="239" t="s">
        <v>116</v>
      </c>
      <c r="AY152" s="18" t="s">
        <v>168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298</v>
      </c>
      <c r="BM152" s="239" t="s">
        <v>3462</v>
      </c>
    </row>
    <row r="153" s="2" customFormat="1">
      <c r="A153" s="39"/>
      <c r="B153" s="40"/>
      <c r="C153" s="41"/>
      <c r="D153" s="241" t="s">
        <v>176</v>
      </c>
      <c r="E153" s="41"/>
      <c r="F153" s="242" t="s">
        <v>3463</v>
      </c>
      <c r="G153" s="41"/>
      <c r="H153" s="41"/>
      <c r="I153" s="243"/>
      <c r="J153" s="41"/>
      <c r="K153" s="41"/>
      <c r="L153" s="45"/>
      <c r="M153" s="244"/>
      <c r="N153" s="245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176</v>
      </c>
      <c r="AU153" s="18" t="s">
        <v>116</v>
      </c>
    </row>
    <row r="154" s="2" customFormat="1" ht="21.75" customHeight="1">
      <c r="A154" s="39"/>
      <c r="B154" s="40"/>
      <c r="C154" s="228" t="s">
        <v>1532</v>
      </c>
      <c r="D154" s="228" t="s">
        <v>170</v>
      </c>
      <c r="E154" s="229" t="s">
        <v>3464</v>
      </c>
      <c r="F154" s="230" t="s">
        <v>3465</v>
      </c>
      <c r="G154" s="231" t="s">
        <v>272</v>
      </c>
      <c r="H154" s="232">
        <v>10</v>
      </c>
      <c r="I154" s="233"/>
      <c r="J154" s="234">
        <f>ROUND(I154*H154,2)</f>
        <v>0</v>
      </c>
      <c r="K154" s="230" t="s">
        <v>173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0.00131</v>
      </c>
      <c r="R154" s="237">
        <f>Q154*H154</f>
        <v>0.013100000000000001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298</v>
      </c>
      <c r="AT154" s="239" t="s">
        <v>170</v>
      </c>
      <c r="AU154" s="239" t="s">
        <v>116</v>
      </c>
      <c r="AY154" s="18" t="s">
        <v>168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298</v>
      </c>
      <c r="BM154" s="239" t="s">
        <v>3466</v>
      </c>
    </row>
    <row r="155" s="2" customFormat="1">
      <c r="A155" s="39"/>
      <c r="B155" s="40"/>
      <c r="C155" s="41"/>
      <c r="D155" s="241" t="s">
        <v>176</v>
      </c>
      <c r="E155" s="41"/>
      <c r="F155" s="242" t="s">
        <v>3467</v>
      </c>
      <c r="G155" s="41"/>
      <c r="H155" s="41"/>
      <c r="I155" s="243"/>
      <c r="J155" s="41"/>
      <c r="K155" s="41"/>
      <c r="L155" s="45"/>
      <c r="M155" s="244"/>
      <c r="N155" s="245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176</v>
      </c>
      <c r="AU155" s="18" t="s">
        <v>116</v>
      </c>
    </row>
    <row r="156" s="2" customFormat="1" ht="24.15" customHeight="1">
      <c r="A156" s="39"/>
      <c r="B156" s="40"/>
      <c r="C156" s="228" t="s">
        <v>230</v>
      </c>
      <c r="D156" s="228" t="s">
        <v>170</v>
      </c>
      <c r="E156" s="229" t="s">
        <v>3468</v>
      </c>
      <c r="F156" s="230" t="s">
        <v>3469</v>
      </c>
      <c r="G156" s="231" t="s">
        <v>272</v>
      </c>
      <c r="H156" s="232">
        <v>30</v>
      </c>
      <c r="I156" s="233"/>
      <c r="J156" s="234">
        <f>ROUND(I156*H156,2)</f>
        <v>0</v>
      </c>
      <c r="K156" s="230" t="s">
        <v>1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298</v>
      </c>
      <c r="AT156" s="239" t="s">
        <v>170</v>
      </c>
      <c r="AU156" s="239" t="s">
        <v>116</v>
      </c>
      <c r="AY156" s="18" t="s">
        <v>168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298</v>
      </c>
      <c r="BM156" s="239" t="s">
        <v>3470</v>
      </c>
    </row>
    <row r="157" s="2" customFormat="1">
      <c r="A157" s="39"/>
      <c r="B157" s="40"/>
      <c r="C157" s="41"/>
      <c r="D157" s="241" t="s">
        <v>176</v>
      </c>
      <c r="E157" s="41"/>
      <c r="F157" s="242" t="s">
        <v>3471</v>
      </c>
      <c r="G157" s="41"/>
      <c r="H157" s="41"/>
      <c r="I157" s="243"/>
      <c r="J157" s="41"/>
      <c r="K157" s="41"/>
      <c r="L157" s="45"/>
      <c r="M157" s="244"/>
      <c r="N157" s="245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176</v>
      </c>
      <c r="AU157" s="18" t="s">
        <v>116</v>
      </c>
    </row>
    <row r="158" s="2" customFormat="1" ht="16.5" customHeight="1">
      <c r="A158" s="39"/>
      <c r="B158" s="40"/>
      <c r="C158" s="228" t="s">
        <v>235</v>
      </c>
      <c r="D158" s="228" t="s">
        <v>170</v>
      </c>
      <c r="E158" s="229" t="s">
        <v>3472</v>
      </c>
      <c r="F158" s="230" t="s">
        <v>3473</v>
      </c>
      <c r="G158" s="231" t="s">
        <v>2969</v>
      </c>
      <c r="H158" s="232">
        <v>1</v>
      </c>
      <c r="I158" s="233"/>
      <c r="J158" s="234">
        <f>ROUND(I158*H158,2)</f>
        <v>0</v>
      </c>
      <c r="K158" s="230" t="s">
        <v>1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298</v>
      </c>
      <c r="AT158" s="239" t="s">
        <v>170</v>
      </c>
      <c r="AU158" s="239" t="s">
        <v>116</v>
      </c>
      <c r="AY158" s="18" t="s">
        <v>168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298</v>
      </c>
      <c r="BM158" s="239" t="s">
        <v>3474</v>
      </c>
    </row>
    <row r="159" s="2" customFormat="1">
      <c r="A159" s="39"/>
      <c r="B159" s="40"/>
      <c r="C159" s="41"/>
      <c r="D159" s="241" t="s">
        <v>176</v>
      </c>
      <c r="E159" s="41"/>
      <c r="F159" s="242" t="s">
        <v>3475</v>
      </c>
      <c r="G159" s="41"/>
      <c r="H159" s="41"/>
      <c r="I159" s="243"/>
      <c r="J159" s="41"/>
      <c r="K159" s="41"/>
      <c r="L159" s="45"/>
      <c r="M159" s="244"/>
      <c r="N159" s="245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176</v>
      </c>
      <c r="AU159" s="18" t="s">
        <v>116</v>
      </c>
    </row>
    <row r="160" s="2" customFormat="1" ht="16.5" customHeight="1">
      <c r="A160" s="39"/>
      <c r="B160" s="40"/>
      <c r="C160" s="228" t="s">
        <v>241</v>
      </c>
      <c r="D160" s="228" t="s">
        <v>170</v>
      </c>
      <c r="E160" s="229" t="s">
        <v>3476</v>
      </c>
      <c r="F160" s="230" t="s">
        <v>3477</v>
      </c>
      <c r="G160" s="231" t="s">
        <v>2969</v>
      </c>
      <c r="H160" s="232">
        <v>3</v>
      </c>
      <c r="I160" s="233"/>
      <c r="J160" s="234">
        <f>ROUND(I160*H160,2)</f>
        <v>0</v>
      </c>
      <c r="K160" s="230" t="s">
        <v>1</v>
      </c>
      <c r="L160" s="45"/>
      <c r="M160" s="235" t="s">
        <v>1</v>
      </c>
      <c r="N160" s="236" t="s">
        <v>41</v>
      </c>
      <c r="O160" s="92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298</v>
      </c>
      <c r="AT160" s="239" t="s">
        <v>170</v>
      </c>
      <c r="AU160" s="239" t="s">
        <v>116</v>
      </c>
      <c r="AY160" s="18" t="s">
        <v>168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298</v>
      </c>
      <c r="BM160" s="239" t="s">
        <v>3478</v>
      </c>
    </row>
    <row r="161" s="2" customFormat="1">
      <c r="A161" s="39"/>
      <c r="B161" s="40"/>
      <c r="C161" s="41"/>
      <c r="D161" s="241" t="s">
        <v>176</v>
      </c>
      <c r="E161" s="41"/>
      <c r="F161" s="242" t="s">
        <v>3477</v>
      </c>
      <c r="G161" s="41"/>
      <c r="H161" s="41"/>
      <c r="I161" s="243"/>
      <c r="J161" s="41"/>
      <c r="K161" s="41"/>
      <c r="L161" s="45"/>
      <c r="M161" s="244"/>
      <c r="N161" s="245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176</v>
      </c>
      <c r="AU161" s="18" t="s">
        <v>116</v>
      </c>
    </row>
    <row r="162" s="12" customFormat="1" ht="20.88" customHeight="1">
      <c r="A162" s="12"/>
      <c r="B162" s="212"/>
      <c r="C162" s="213"/>
      <c r="D162" s="214" t="s">
        <v>75</v>
      </c>
      <c r="E162" s="226" t="s">
        <v>3479</v>
      </c>
      <c r="F162" s="226" t="s">
        <v>3480</v>
      </c>
      <c r="G162" s="213"/>
      <c r="H162" s="213"/>
      <c r="I162" s="216"/>
      <c r="J162" s="227">
        <f>BK162</f>
        <v>0</v>
      </c>
      <c r="K162" s="213"/>
      <c r="L162" s="218"/>
      <c r="M162" s="219"/>
      <c r="N162" s="220"/>
      <c r="O162" s="220"/>
      <c r="P162" s="221">
        <f>SUM(P163:P200)</f>
        <v>0</v>
      </c>
      <c r="Q162" s="220"/>
      <c r="R162" s="221">
        <f>SUM(R163:R200)</f>
        <v>0.52550999999999992</v>
      </c>
      <c r="S162" s="220"/>
      <c r="T162" s="222">
        <f>SUM(T163:T200)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3" t="s">
        <v>85</v>
      </c>
      <c r="AT162" s="224" t="s">
        <v>75</v>
      </c>
      <c r="AU162" s="224" t="s">
        <v>85</v>
      </c>
      <c r="AY162" s="223" t="s">
        <v>168</v>
      </c>
      <c r="BK162" s="225">
        <f>SUM(BK163:BK200)</f>
        <v>0</v>
      </c>
    </row>
    <row r="163" s="2" customFormat="1" ht="24.15" customHeight="1">
      <c r="A163" s="39"/>
      <c r="B163" s="40"/>
      <c r="C163" s="228" t="s">
        <v>8</v>
      </c>
      <c r="D163" s="228" t="s">
        <v>170</v>
      </c>
      <c r="E163" s="229" t="s">
        <v>3481</v>
      </c>
      <c r="F163" s="230" t="s">
        <v>3482</v>
      </c>
      <c r="G163" s="231" t="s">
        <v>695</v>
      </c>
      <c r="H163" s="232">
        <v>30</v>
      </c>
      <c r="I163" s="233"/>
      <c r="J163" s="234">
        <f>ROUND(I163*H163,2)</f>
        <v>0</v>
      </c>
      <c r="K163" s="230" t="s">
        <v>173</v>
      </c>
      <c r="L163" s="45"/>
      <c r="M163" s="235" t="s">
        <v>1</v>
      </c>
      <c r="N163" s="236" t="s">
        <v>41</v>
      </c>
      <c r="O163" s="92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298</v>
      </c>
      <c r="AT163" s="239" t="s">
        <v>170</v>
      </c>
      <c r="AU163" s="239" t="s">
        <v>116</v>
      </c>
      <c r="AY163" s="18" t="s">
        <v>168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298</v>
      </c>
      <c r="BM163" s="239" t="s">
        <v>3483</v>
      </c>
    </row>
    <row r="164" s="2" customFormat="1">
      <c r="A164" s="39"/>
      <c r="B164" s="40"/>
      <c r="C164" s="41"/>
      <c r="D164" s="241" t="s">
        <v>176</v>
      </c>
      <c r="E164" s="41"/>
      <c r="F164" s="242" t="s">
        <v>3482</v>
      </c>
      <c r="G164" s="41"/>
      <c r="H164" s="41"/>
      <c r="I164" s="243"/>
      <c r="J164" s="41"/>
      <c r="K164" s="41"/>
      <c r="L164" s="45"/>
      <c r="M164" s="244"/>
      <c r="N164" s="245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176</v>
      </c>
      <c r="AU164" s="18" t="s">
        <v>116</v>
      </c>
    </row>
    <row r="165" s="2" customFormat="1" ht="24.15" customHeight="1">
      <c r="A165" s="39"/>
      <c r="B165" s="40"/>
      <c r="C165" s="228" t="s">
        <v>257</v>
      </c>
      <c r="D165" s="228" t="s">
        <v>170</v>
      </c>
      <c r="E165" s="229" t="s">
        <v>3484</v>
      </c>
      <c r="F165" s="230" t="s">
        <v>3485</v>
      </c>
      <c r="G165" s="231" t="s">
        <v>695</v>
      </c>
      <c r="H165" s="232">
        <v>9</v>
      </c>
      <c r="I165" s="233"/>
      <c r="J165" s="234">
        <f>ROUND(I165*H165,2)</f>
        <v>0</v>
      </c>
      <c r="K165" s="230" t="s">
        <v>173</v>
      </c>
      <c r="L165" s="45"/>
      <c r="M165" s="235" t="s">
        <v>1</v>
      </c>
      <c r="N165" s="236" t="s">
        <v>41</v>
      </c>
      <c r="O165" s="92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298</v>
      </c>
      <c r="AT165" s="239" t="s">
        <v>170</v>
      </c>
      <c r="AU165" s="239" t="s">
        <v>116</v>
      </c>
      <c r="AY165" s="18" t="s">
        <v>168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298</v>
      </c>
      <c r="BM165" s="239" t="s">
        <v>3486</v>
      </c>
    </row>
    <row r="166" s="2" customFormat="1">
      <c r="A166" s="39"/>
      <c r="B166" s="40"/>
      <c r="C166" s="41"/>
      <c r="D166" s="241" t="s">
        <v>176</v>
      </c>
      <c r="E166" s="41"/>
      <c r="F166" s="242" t="s">
        <v>3485</v>
      </c>
      <c r="G166" s="41"/>
      <c r="H166" s="41"/>
      <c r="I166" s="243"/>
      <c r="J166" s="41"/>
      <c r="K166" s="41"/>
      <c r="L166" s="45"/>
      <c r="M166" s="244"/>
      <c r="N166" s="245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176</v>
      </c>
      <c r="AU166" s="18" t="s">
        <v>116</v>
      </c>
    </row>
    <row r="167" s="2" customFormat="1" ht="24.15" customHeight="1">
      <c r="A167" s="39"/>
      <c r="B167" s="40"/>
      <c r="C167" s="228" t="s">
        <v>264</v>
      </c>
      <c r="D167" s="228" t="s">
        <v>170</v>
      </c>
      <c r="E167" s="229" t="s">
        <v>3487</v>
      </c>
      <c r="F167" s="230" t="s">
        <v>3488</v>
      </c>
      <c r="G167" s="231" t="s">
        <v>695</v>
      </c>
      <c r="H167" s="232">
        <v>2</v>
      </c>
      <c r="I167" s="233"/>
      <c r="J167" s="234">
        <f>ROUND(I167*H167,2)</f>
        <v>0</v>
      </c>
      <c r="K167" s="230" t="s">
        <v>173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0.00148</v>
      </c>
      <c r="R167" s="237">
        <f>Q167*H167</f>
        <v>0.00296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298</v>
      </c>
      <c r="AT167" s="239" t="s">
        <v>170</v>
      </c>
      <c r="AU167" s="239" t="s">
        <v>116</v>
      </c>
      <c r="AY167" s="18" t="s">
        <v>168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298</v>
      </c>
      <c r="BM167" s="239" t="s">
        <v>3489</v>
      </c>
    </row>
    <row r="168" s="2" customFormat="1">
      <c r="A168" s="39"/>
      <c r="B168" s="40"/>
      <c r="C168" s="41"/>
      <c r="D168" s="241" t="s">
        <v>176</v>
      </c>
      <c r="E168" s="41"/>
      <c r="F168" s="242" t="s">
        <v>3488</v>
      </c>
      <c r="G168" s="41"/>
      <c r="H168" s="41"/>
      <c r="I168" s="243"/>
      <c r="J168" s="41"/>
      <c r="K168" s="41"/>
      <c r="L168" s="45"/>
      <c r="M168" s="244"/>
      <c r="N168" s="245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176</v>
      </c>
      <c r="AU168" s="18" t="s">
        <v>116</v>
      </c>
    </row>
    <row r="169" s="2" customFormat="1" ht="24.15" customHeight="1">
      <c r="A169" s="39"/>
      <c r="B169" s="40"/>
      <c r="C169" s="228" t="s">
        <v>292</v>
      </c>
      <c r="D169" s="228" t="s">
        <v>170</v>
      </c>
      <c r="E169" s="229" t="s">
        <v>3490</v>
      </c>
      <c r="F169" s="230" t="s">
        <v>3491</v>
      </c>
      <c r="G169" s="231" t="s">
        <v>695</v>
      </c>
      <c r="H169" s="232">
        <v>20</v>
      </c>
      <c r="I169" s="233"/>
      <c r="J169" s="234">
        <f>ROUND(I169*H169,2)</f>
        <v>0</v>
      </c>
      <c r="K169" s="230" t="s">
        <v>173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0.00034000000000000002</v>
      </c>
      <c r="R169" s="237">
        <f>Q169*H169</f>
        <v>0.0068000000000000005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298</v>
      </c>
      <c r="AT169" s="239" t="s">
        <v>170</v>
      </c>
      <c r="AU169" s="239" t="s">
        <v>116</v>
      </c>
      <c r="AY169" s="18" t="s">
        <v>168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298</v>
      </c>
      <c r="BM169" s="239" t="s">
        <v>3492</v>
      </c>
    </row>
    <row r="170" s="2" customFormat="1">
      <c r="A170" s="39"/>
      <c r="B170" s="40"/>
      <c r="C170" s="41"/>
      <c r="D170" s="241" t="s">
        <v>176</v>
      </c>
      <c r="E170" s="41"/>
      <c r="F170" s="242" t="s">
        <v>3491</v>
      </c>
      <c r="G170" s="41"/>
      <c r="H170" s="41"/>
      <c r="I170" s="243"/>
      <c r="J170" s="41"/>
      <c r="K170" s="41"/>
      <c r="L170" s="45"/>
      <c r="M170" s="244"/>
      <c r="N170" s="245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176</v>
      </c>
      <c r="AU170" s="18" t="s">
        <v>116</v>
      </c>
    </row>
    <row r="171" s="2" customFormat="1" ht="24.15" customHeight="1">
      <c r="A171" s="39"/>
      <c r="B171" s="40"/>
      <c r="C171" s="228" t="s">
        <v>298</v>
      </c>
      <c r="D171" s="228" t="s">
        <v>170</v>
      </c>
      <c r="E171" s="229" t="s">
        <v>3493</v>
      </c>
      <c r="F171" s="230" t="s">
        <v>3494</v>
      </c>
      <c r="G171" s="231" t="s">
        <v>3495</v>
      </c>
      <c r="H171" s="232">
        <v>4</v>
      </c>
      <c r="I171" s="233"/>
      <c r="J171" s="234">
        <f>ROUND(I171*H171,2)</f>
        <v>0</v>
      </c>
      <c r="K171" s="230" t="s">
        <v>1</v>
      </c>
      <c r="L171" s="45"/>
      <c r="M171" s="235" t="s">
        <v>1</v>
      </c>
      <c r="N171" s="236" t="s">
        <v>41</v>
      </c>
      <c r="O171" s="92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298</v>
      </c>
      <c r="AT171" s="239" t="s">
        <v>170</v>
      </c>
      <c r="AU171" s="239" t="s">
        <v>116</v>
      </c>
      <c r="AY171" s="18" t="s">
        <v>168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298</v>
      </c>
      <c r="BM171" s="239" t="s">
        <v>3496</v>
      </c>
    </row>
    <row r="172" s="2" customFormat="1">
      <c r="A172" s="39"/>
      <c r="B172" s="40"/>
      <c r="C172" s="41"/>
      <c r="D172" s="241" t="s">
        <v>176</v>
      </c>
      <c r="E172" s="41"/>
      <c r="F172" s="242" t="s">
        <v>3494</v>
      </c>
      <c r="G172" s="41"/>
      <c r="H172" s="41"/>
      <c r="I172" s="243"/>
      <c r="J172" s="41"/>
      <c r="K172" s="41"/>
      <c r="L172" s="45"/>
      <c r="M172" s="244"/>
      <c r="N172" s="245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176</v>
      </c>
      <c r="AU172" s="18" t="s">
        <v>116</v>
      </c>
    </row>
    <row r="173" s="2" customFormat="1" ht="24.15" customHeight="1">
      <c r="A173" s="39"/>
      <c r="B173" s="40"/>
      <c r="C173" s="228" t="s">
        <v>1537</v>
      </c>
      <c r="D173" s="228" t="s">
        <v>170</v>
      </c>
      <c r="E173" s="229" t="s">
        <v>3497</v>
      </c>
      <c r="F173" s="230" t="s">
        <v>3498</v>
      </c>
      <c r="G173" s="231" t="s">
        <v>3495</v>
      </c>
      <c r="H173" s="232">
        <v>3</v>
      </c>
      <c r="I173" s="233"/>
      <c r="J173" s="234">
        <f>ROUND(I173*H173,2)</f>
        <v>0</v>
      </c>
      <c r="K173" s="230" t="s">
        <v>1</v>
      </c>
      <c r="L173" s="45"/>
      <c r="M173" s="235" t="s">
        <v>1</v>
      </c>
      <c r="N173" s="236" t="s">
        <v>41</v>
      </c>
      <c r="O173" s="92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298</v>
      </c>
      <c r="AT173" s="239" t="s">
        <v>170</v>
      </c>
      <c r="AU173" s="239" t="s">
        <v>116</v>
      </c>
      <c r="AY173" s="18" t="s">
        <v>168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298</v>
      </c>
      <c r="BM173" s="239" t="s">
        <v>3499</v>
      </c>
    </row>
    <row r="174" s="2" customFormat="1">
      <c r="A174" s="39"/>
      <c r="B174" s="40"/>
      <c r="C174" s="41"/>
      <c r="D174" s="241" t="s">
        <v>176</v>
      </c>
      <c r="E174" s="41"/>
      <c r="F174" s="242" t="s">
        <v>3494</v>
      </c>
      <c r="G174" s="41"/>
      <c r="H174" s="41"/>
      <c r="I174" s="243"/>
      <c r="J174" s="41"/>
      <c r="K174" s="41"/>
      <c r="L174" s="45"/>
      <c r="M174" s="244"/>
      <c r="N174" s="245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176</v>
      </c>
      <c r="AU174" s="18" t="s">
        <v>116</v>
      </c>
    </row>
    <row r="175" s="2" customFormat="1" ht="16.5" customHeight="1">
      <c r="A175" s="39"/>
      <c r="B175" s="40"/>
      <c r="C175" s="228" t="s">
        <v>304</v>
      </c>
      <c r="D175" s="228" t="s">
        <v>170</v>
      </c>
      <c r="E175" s="229" t="s">
        <v>3500</v>
      </c>
      <c r="F175" s="230" t="s">
        <v>3501</v>
      </c>
      <c r="G175" s="231" t="s">
        <v>695</v>
      </c>
      <c r="H175" s="232">
        <v>4</v>
      </c>
      <c r="I175" s="233"/>
      <c r="J175" s="234">
        <f>ROUND(I175*H175,2)</f>
        <v>0</v>
      </c>
      <c r="K175" s="230" t="s">
        <v>173</v>
      </c>
      <c r="L175" s="45"/>
      <c r="M175" s="235" t="s">
        <v>1</v>
      </c>
      <c r="N175" s="236" t="s">
        <v>41</v>
      </c>
      <c r="O175" s="92"/>
      <c r="P175" s="237">
        <f>O175*H175</f>
        <v>0</v>
      </c>
      <c r="Q175" s="237">
        <v>0.00029</v>
      </c>
      <c r="R175" s="237">
        <f>Q175*H175</f>
        <v>0.00116</v>
      </c>
      <c r="S175" s="237">
        <v>0</v>
      </c>
      <c r="T175" s="23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9" t="s">
        <v>298</v>
      </c>
      <c r="AT175" s="239" t="s">
        <v>170</v>
      </c>
      <c r="AU175" s="239" t="s">
        <v>116</v>
      </c>
      <c r="AY175" s="18" t="s">
        <v>168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8" t="s">
        <v>83</v>
      </c>
      <c r="BK175" s="240">
        <f>ROUND(I175*H175,2)</f>
        <v>0</v>
      </c>
      <c r="BL175" s="18" t="s">
        <v>298</v>
      </c>
      <c r="BM175" s="239" t="s">
        <v>3502</v>
      </c>
    </row>
    <row r="176" s="2" customFormat="1">
      <c r="A176" s="39"/>
      <c r="B176" s="40"/>
      <c r="C176" s="41"/>
      <c r="D176" s="241" t="s">
        <v>176</v>
      </c>
      <c r="E176" s="41"/>
      <c r="F176" s="242" t="s">
        <v>3501</v>
      </c>
      <c r="G176" s="41"/>
      <c r="H176" s="41"/>
      <c r="I176" s="243"/>
      <c r="J176" s="41"/>
      <c r="K176" s="41"/>
      <c r="L176" s="45"/>
      <c r="M176" s="244"/>
      <c r="N176" s="245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176</v>
      </c>
      <c r="AU176" s="18" t="s">
        <v>116</v>
      </c>
    </row>
    <row r="177" s="2" customFormat="1" ht="24.15" customHeight="1">
      <c r="A177" s="39"/>
      <c r="B177" s="40"/>
      <c r="C177" s="228" t="s">
        <v>309</v>
      </c>
      <c r="D177" s="228" t="s">
        <v>170</v>
      </c>
      <c r="E177" s="229" t="s">
        <v>3503</v>
      </c>
      <c r="F177" s="230" t="s">
        <v>3504</v>
      </c>
      <c r="G177" s="231" t="s">
        <v>695</v>
      </c>
      <c r="H177" s="232">
        <v>2</v>
      </c>
      <c r="I177" s="233"/>
      <c r="J177" s="234">
        <f>ROUND(I177*H177,2)</f>
        <v>0</v>
      </c>
      <c r="K177" s="230" t="s">
        <v>173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6.9999999999999994E-05</v>
      </c>
      <c r="R177" s="237">
        <f>Q177*H177</f>
        <v>0.00013999999999999999</v>
      </c>
      <c r="S177" s="237">
        <v>0</v>
      </c>
      <c r="T177" s="23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298</v>
      </c>
      <c r="AT177" s="239" t="s">
        <v>170</v>
      </c>
      <c r="AU177" s="239" t="s">
        <v>116</v>
      </c>
      <c r="AY177" s="18" t="s">
        <v>168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298</v>
      </c>
      <c r="BM177" s="239" t="s">
        <v>3505</v>
      </c>
    </row>
    <row r="178" s="2" customFormat="1">
      <c r="A178" s="39"/>
      <c r="B178" s="40"/>
      <c r="C178" s="41"/>
      <c r="D178" s="241" t="s">
        <v>176</v>
      </c>
      <c r="E178" s="41"/>
      <c r="F178" s="242" t="s">
        <v>3504</v>
      </c>
      <c r="G178" s="41"/>
      <c r="H178" s="41"/>
      <c r="I178" s="243"/>
      <c r="J178" s="41"/>
      <c r="K178" s="41"/>
      <c r="L178" s="45"/>
      <c r="M178" s="244"/>
      <c r="N178" s="245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176</v>
      </c>
      <c r="AU178" s="18" t="s">
        <v>116</v>
      </c>
    </row>
    <row r="179" s="2" customFormat="1" ht="21.75" customHeight="1">
      <c r="A179" s="39"/>
      <c r="B179" s="40"/>
      <c r="C179" s="228" t="s">
        <v>321</v>
      </c>
      <c r="D179" s="228" t="s">
        <v>170</v>
      </c>
      <c r="E179" s="229" t="s">
        <v>3506</v>
      </c>
      <c r="F179" s="230" t="s">
        <v>3507</v>
      </c>
      <c r="G179" s="231" t="s">
        <v>695</v>
      </c>
      <c r="H179" s="232">
        <v>3</v>
      </c>
      <c r="I179" s="233"/>
      <c r="J179" s="234">
        <f>ROUND(I179*H179,2)</f>
        <v>0</v>
      </c>
      <c r="K179" s="230" t="s">
        <v>173</v>
      </c>
      <c r="L179" s="45"/>
      <c r="M179" s="235" t="s">
        <v>1</v>
      </c>
      <c r="N179" s="236" t="s">
        <v>41</v>
      </c>
      <c r="O179" s="92"/>
      <c r="P179" s="237">
        <f>O179*H179</f>
        <v>0</v>
      </c>
      <c r="Q179" s="237">
        <v>0.00014999999999999999</v>
      </c>
      <c r="R179" s="237">
        <f>Q179*H179</f>
        <v>0.00044999999999999999</v>
      </c>
      <c r="S179" s="237">
        <v>0</v>
      </c>
      <c r="T179" s="23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298</v>
      </c>
      <c r="AT179" s="239" t="s">
        <v>170</v>
      </c>
      <c r="AU179" s="239" t="s">
        <v>116</v>
      </c>
      <c r="AY179" s="18" t="s">
        <v>168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298</v>
      </c>
      <c r="BM179" s="239" t="s">
        <v>3508</v>
      </c>
    </row>
    <row r="180" s="2" customFormat="1">
      <c r="A180" s="39"/>
      <c r="B180" s="40"/>
      <c r="C180" s="41"/>
      <c r="D180" s="241" t="s">
        <v>176</v>
      </c>
      <c r="E180" s="41"/>
      <c r="F180" s="242" t="s">
        <v>3507</v>
      </c>
      <c r="G180" s="41"/>
      <c r="H180" s="41"/>
      <c r="I180" s="243"/>
      <c r="J180" s="41"/>
      <c r="K180" s="41"/>
      <c r="L180" s="45"/>
      <c r="M180" s="244"/>
      <c r="N180" s="245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176</v>
      </c>
      <c r="AU180" s="18" t="s">
        <v>116</v>
      </c>
    </row>
    <row r="181" s="2" customFormat="1" ht="24.15" customHeight="1">
      <c r="A181" s="39"/>
      <c r="B181" s="40"/>
      <c r="C181" s="228" t="s">
        <v>1549</v>
      </c>
      <c r="D181" s="228" t="s">
        <v>170</v>
      </c>
      <c r="E181" s="229" t="s">
        <v>3509</v>
      </c>
      <c r="F181" s="230" t="s">
        <v>3510</v>
      </c>
      <c r="G181" s="231" t="s">
        <v>695</v>
      </c>
      <c r="H181" s="232">
        <v>2</v>
      </c>
      <c r="I181" s="233"/>
      <c r="J181" s="234">
        <f>ROUND(I181*H181,2)</f>
        <v>0</v>
      </c>
      <c r="K181" s="230" t="s">
        <v>173</v>
      </c>
      <c r="L181" s="45"/>
      <c r="M181" s="235" t="s">
        <v>1</v>
      </c>
      <c r="N181" s="236" t="s">
        <v>41</v>
      </c>
      <c r="O181" s="92"/>
      <c r="P181" s="237">
        <f>O181*H181</f>
        <v>0</v>
      </c>
      <c r="Q181" s="237">
        <v>0.0021199999999999999</v>
      </c>
      <c r="R181" s="237">
        <f>Q181*H181</f>
        <v>0.0042399999999999998</v>
      </c>
      <c r="S181" s="237">
        <v>0</v>
      </c>
      <c r="T181" s="238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9" t="s">
        <v>298</v>
      </c>
      <c r="AT181" s="239" t="s">
        <v>170</v>
      </c>
      <c r="AU181" s="239" t="s">
        <v>116</v>
      </c>
      <c r="AY181" s="18" t="s">
        <v>168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8" t="s">
        <v>83</v>
      </c>
      <c r="BK181" s="240">
        <f>ROUND(I181*H181,2)</f>
        <v>0</v>
      </c>
      <c r="BL181" s="18" t="s">
        <v>298</v>
      </c>
      <c r="BM181" s="239" t="s">
        <v>3511</v>
      </c>
    </row>
    <row r="182" s="2" customFormat="1">
      <c r="A182" s="39"/>
      <c r="B182" s="40"/>
      <c r="C182" s="41"/>
      <c r="D182" s="241" t="s">
        <v>176</v>
      </c>
      <c r="E182" s="41"/>
      <c r="F182" s="242" t="s">
        <v>3512</v>
      </c>
      <c r="G182" s="41"/>
      <c r="H182" s="41"/>
      <c r="I182" s="243"/>
      <c r="J182" s="41"/>
      <c r="K182" s="41"/>
      <c r="L182" s="45"/>
      <c r="M182" s="244"/>
      <c r="N182" s="245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176</v>
      </c>
      <c r="AU182" s="18" t="s">
        <v>116</v>
      </c>
    </row>
    <row r="183" s="2" customFormat="1" ht="37.8" customHeight="1">
      <c r="A183" s="39"/>
      <c r="B183" s="40"/>
      <c r="C183" s="228" t="s">
        <v>7</v>
      </c>
      <c r="D183" s="228" t="s">
        <v>170</v>
      </c>
      <c r="E183" s="229" t="s">
        <v>3513</v>
      </c>
      <c r="F183" s="230" t="s">
        <v>3514</v>
      </c>
      <c r="G183" s="231" t="s">
        <v>721</v>
      </c>
      <c r="H183" s="232">
        <v>6</v>
      </c>
      <c r="I183" s="233"/>
      <c r="J183" s="234">
        <f>ROUND(I183*H183,2)</f>
        <v>0</v>
      </c>
      <c r="K183" s="230" t="s">
        <v>1</v>
      </c>
      <c r="L183" s="45"/>
      <c r="M183" s="235" t="s">
        <v>1</v>
      </c>
      <c r="N183" s="236" t="s">
        <v>41</v>
      </c>
      <c r="O183" s="92"/>
      <c r="P183" s="237">
        <f>O183*H183</f>
        <v>0</v>
      </c>
      <c r="Q183" s="237">
        <v>0.016969999999999999</v>
      </c>
      <c r="R183" s="237">
        <f>Q183*H183</f>
        <v>0.10181999999999999</v>
      </c>
      <c r="S183" s="237">
        <v>0</v>
      </c>
      <c r="T183" s="23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9" t="s">
        <v>298</v>
      </c>
      <c r="AT183" s="239" t="s">
        <v>170</v>
      </c>
      <c r="AU183" s="239" t="s">
        <v>116</v>
      </c>
      <c r="AY183" s="18" t="s">
        <v>168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8" t="s">
        <v>83</v>
      </c>
      <c r="BK183" s="240">
        <f>ROUND(I183*H183,2)</f>
        <v>0</v>
      </c>
      <c r="BL183" s="18" t="s">
        <v>298</v>
      </c>
      <c r="BM183" s="239" t="s">
        <v>3515</v>
      </c>
    </row>
    <row r="184" s="2" customFormat="1">
      <c r="A184" s="39"/>
      <c r="B184" s="40"/>
      <c r="C184" s="41"/>
      <c r="D184" s="241" t="s">
        <v>176</v>
      </c>
      <c r="E184" s="41"/>
      <c r="F184" s="242" t="s">
        <v>3514</v>
      </c>
      <c r="G184" s="41"/>
      <c r="H184" s="41"/>
      <c r="I184" s="243"/>
      <c r="J184" s="41"/>
      <c r="K184" s="41"/>
      <c r="L184" s="45"/>
      <c r="M184" s="244"/>
      <c r="N184" s="245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176</v>
      </c>
      <c r="AU184" s="18" t="s">
        <v>116</v>
      </c>
    </row>
    <row r="185" s="2" customFormat="1" ht="24.15" customHeight="1">
      <c r="A185" s="39"/>
      <c r="B185" s="40"/>
      <c r="C185" s="228" t="s">
        <v>349</v>
      </c>
      <c r="D185" s="228" t="s">
        <v>170</v>
      </c>
      <c r="E185" s="229" t="s">
        <v>3516</v>
      </c>
      <c r="F185" s="230" t="s">
        <v>3517</v>
      </c>
      <c r="G185" s="231" t="s">
        <v>721</v>
      </c>
      <c r="H185" s="232">
        <v>2</v>
      </c>
      <c r="I185" s="233"/>
      <c r="J185" s="234">
        <f>ROUND(I185*H185,2)</f>
        <v>0</v>
      </c>
      <c r="K185" s="230" t="s">
        <v>173</v>
      </c>
      <c r="L185" s="45"/>
      <c r="M185" s="235" t="s">
        <v>1</v>
      </c>
      <c r="N185" s="236" t="s">
        <v>41</v>
      </c>
      <c r="O185" s="92"/>
      <c r="P185" s="237">
        <f>O185*H185</f>
        <v>0</v>
      </c>
      <c r="Q185" s="237">
        <v>0.01908</v>
      </c>
      <c r="R185" s="237">
        <f>Q185*H185</f>
        <v>0.038159999999999999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298</v>
      </c>
      <c r="AT185" s="239" t="s">
        <v>170</v>
      </c>
      <c r="AU185" s="239" t="s">
        <v>116</v>
      </c>
      <c r="AY185" s="18" t="s">
        <v>168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298</v>
      </c>
      <c r="BM185" s="239" t="s">
        <v>3518</v>
      </c>
    </row>
    <row r="186" s="2" customFormat="1">
      <c r="A186" s="39"/>
      <c r="B186" s="40"/>
      <c r="C186" s="41"/>
      <c r="D186" s="241" t="s">
        <v>176</v>
      </c>
      <c r="E186" s="41"/>
      <c r="F186" s="242" t="s">
        <v>3517</v>
      </c>
      <c r="G186" s="41"/>
      <c r="H186" s="41"/>
      <c r="I186" s="243"/>
      <c r="J186" s="41"/>
      <c r="K186" s="41"/>
      <c r="L186" s="45"/>
      <c r="M186" s="244"/>
      <c r="N186" s="245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176</v>
      </c>
      <c r="AU186" s="18" t="s">
        <v>116</v>
      </c>
    </row>
    <row r="187" s="2" customFormat="1" ht="37.8" customHeight="1">
      <c r="A187" s="39"/>
      <c r="B187" s="40"/>
      <c r="C187" s="228" t="s">
        <v>370</v>
      </c>
      <c r="D187" s="228" t="s">
        <v>170</v>
      </c>
      <c r="E187" s="229" t="s">
        <v>3519</v>
      </c>
      <c r="F187" s="230" t="s">
        <v>3520</v>
      </c>
      <c r="G187" s="231" t="s">
        <v>721</v>
      </c>
      <c r="H187" s="232">
        <v>11</v>
      </c>
      <c r="I187" s="233"/>
      <c r="J187" s="234">
        <f>ROUND(I187*H187,2)</f>
        <v>0</v>
      </c>
      <c r="K187" s="230" t="s">
        <v>173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0.016969999999999999</v>
      </c>
      <c r="R187" s="237">
        <f>Q187*H187</f>
        <v>0.18667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298</v>
      </c>
      <c r="AT187" s="239" t="s">
        <v>170</v>
      </c>
      <c r="AU187" s="239" t="s">
        <v>116</v>
      </c>
      <c r="AY187" s="18" t="s">
        <v>168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298</v>
      </c>
      <c r="BM187" s="239" t="s">
        <v>3521</v>
      </c>
    </row>
    <row r="188" s="2" customFormat="1">
      <c r="A188" s="39"/>
      <c r="B188" s="40"/>
      <c r="C188" s="41"/>
      <c r="D188" s="241" t="s">
        <v>176</v>
      </c>
      <c r="E188" s="41"/>
      <c r="F188" s="242" t="s">
        <v>3520</v>
      </c>
      <c r="G188" s="41"/>
      <c r="H188" s="41"/>
      <c r="I188" s="243"/>
      <c r="J188" s="41"/>
      <c r="K188" s="41"/>
      <c r="L188" s="45"/>
      <c r="M188" s="244"/>
      <c r="N188" s="245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176</v>
      </c>
      <c r="AU188" s="18" t="s">
        <v>116</v>
      </c>
    </row>
    <row r="189" s="2" customFormat="1" ht="21.75" customHeight="1">
      <c r="A189" s="39"/>
      <c r="B189" s="40"/>
      <c r="C189" s="228" t="s">
        <v>376</v>
      </c>
      <c r="D189" s="228" t="s">
        <v>170</v>
      </c>
      <c r="E189" s="229" t="s">
        <v>3522</v>
      </c>
      <c r="F189" s="230" t="s">
        <v>3523</v>
      </c>
      <c r="G189" s="231" t="s">
        <v>721</v>
      </c>
      <c r="H189" s="232">
        <v>2</v>
      </c>
      <c r="I189" s="233"/>
      <c r="J189" s="234">
        <f>ROUND(I189*H189,2)</f>
        <v>0</v>
      </c>
      <c r="K189" s="230" t="s">
        <v>173</v>
      </c>
      <c r="L189" s="45"/>
      <c r="M189" s="235" t="s">
        <v>1</v>
      </c>
      <c r="N189" s="236" t="s">
        <v>41</v>
      </c>
      <c r="O189" s="92"/>
      <c r="P189" s="237">
        <f>O189*H189</f>
        <v>0</v>
      </c>
      <c r="Q189" s="237">
        <v>0.01274</v>
      </c>
      <c r="R189" s="237">
        <f>Q189*H189</f>
        <v>0.025479999999999999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298</v>
      </c>
      <c r="AT189" s="239" t="s">
        <v>170</v>
      </c>
      <c r="AU189" s="239" t="s">
        <v>116</v>
      </c>
      <c r="AY189" s="18" t="s">
        <v>168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298</v>
      </c>
      <c r="BM189" s="239" t="s">
        <v>3524</v>
      </c>
    </row>
    <row r="190" s="2" customFormat="1">
      <c r="A190" s="39"/>
      <c r="B190" s="40"/>
      <c r="C190" s="41"/>
      <c r="D190" s="241" t="s">
        <v>176</v>
      </c>
      <c r="E190" s="41"/>
      <c r="F190" s="242" t="s">
        <v>3523</v>
      </c>
      <c r="G190" s="41"/>
      <c r="H190" s="41"/>
      <c r="I190" s="243"/>
      <c r="J190" s="41"/>
      <c r="K190" s="41"/>
      <c r="L190" s="45"/>
      <c r="M190" s="244"/>
      <c r="N190" s="245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176</v>
      </c>
      <c r="AU190" s="18" t="s">
        <v>116</v>
      </c>
    </row>
    <row r="191" s="2" customFormat="1" ht="24.15" customHeight="1">
      <c r="A191" s="39"/>
      <c r="B191" s="40"/>
      <c r="C191" s="228" t="s">
        <v>1553</v>
      </c>
      <c r="D191" s="228" t="s">
        <v>170</v>
      </c>
      <c r="E191" s="229" t="s">
        <v>3525</v>
      </c>
      <c r="F191" s="230" t="s">
        <v>3526</v>
      </c>
      <c r="G191" s="231" t="s">
        <v>2969</v>
      </c>
      <c r="H191" s="232">
        <v>2</v>
      </c>
      <c r="I191" s="233"/>
      <c r="J191" s="234">
        <f>ROUND(I191*H191,2)</f>
        <v>0</v>
      </c>
      <c r="K191" s="230" t="s">
        <v>1</v>
      </c>
      <c r="L191" s="45"/>
      <c r="M191" s="235" t="s">
        <v>1</v>
      </c>
      <c r="N191" s="236" t="s">
        <v>41</v>
      </c>
      <c r="O191" s="92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298</v>
      </c>
      <c r="AT191" s="239" t="s">
        <v>170</v>
      </c>
      <c r="AU191" s="239" t="s">
        <v>116</v>
      </c>
      <c r="AY191" s="18" t="s">
        <v>168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298</v>
      </c>
      <c r="BM191" s="239" t="s">
        <v>3527</v>
      </c>
    </row>
    <row r="192" s="2" customFormat="1">
      <c r="A192" s="39"/>
      <c r="B192" s="40"/>
      <c r="C192" s="41"/>
      <c r="D192" s="241" t="s">
        <v>176</v>
      </c>
      <c r="E192" s="41"/>
      <c r="F192" s="242" t="s">
        <v>3528</v>
      </c>
      <c r="G192" s="41"/>
      <c r="H192" s="41"/>
      <c r="I192" s="243"/>
      <c r="J192" s="41"/>
      <c r="K192" s="41"/>
      <c r="L192" s="45"/>
      <c r="M192" s="244"/>
      <c r="N192" s="245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176</v>
      </c>
      <c r="AU192" s="18" t="s">
        <v>116</v>
      </c>
    </row>
    <row r="193" s="2" customFormat="1" ht="24.15" customHeight="1">
      <c r="A193" s="39"/>
      <c r="B193" s="40"/>
      <c r="C193" s="228" t="s">
        <v>386</v>
      </c>
      <c r="D193" s="228" t="s">
        <v>170</v>
      </c>
      <c r="E193" s="229" t="s">
        <v>3529</v>
      </c>
      <c r="F193" s="230" t="s">
        <v>3530</v>
      </c>
      <c r="G193" s="231" t="s">
        <v>721</v>
      </c>
      <c r="H193" s="232">
        <v>2</v>
      </c>
      <c r="I193" s="233"/>
      <c r="J193" s="234">
        <f>ROUND(I193*H193,2)</f>
        <v>0</v>
      </c>
      <c r="K193" s="230" t="s">
        <v>1</v>
      </c>
      <c r="L193" s="45"/>
      <c r="M193" s="235" t="s">
        <v>1</v>
      </c>
      <c r="N193" s="236" t="s">
        <v>41</v>
      </c>
      <c r="O193" s="92"/>
      <c r="P193" s="237">
        <f>O193*H193</f>
        <v>0</v>
      </c>
      <c r="Q193" s="237">
        <v>0.0049300000000000004</v>
      </c>
      <c r="R193" s="237">
        <f>Q193*H193</f>
        <v>0.0098600000000000007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298</v>
      </c>
      <c r="AT193" s="239" t="s">
        <v>170</v>
      </c>
      <c r="AU193" s="239" t="s">
        <v>116</v>
      </c>
      <c r="AY193" s="18" t="s">
        <v>168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298</v>
      </c>
      <c r="BM193" s="239" t="s">
        <v>3531</v>
      </c>
    </row>
    <row r="194" s="2" customFormat="1">
      <c r="A194" s="39"/>
      <c r="B194" s="40"/>
      <c r="C194" s="41"/>
      <c r="D194" s="241" t="s">
        <v>176</v>
      </c>
      <c r="E194" s="41"/>
      <c r="F194" s="242" t="s">
        <v>3530</v>
      </c>
      <c r="G194" s="41"/>
      <c r="H194" s="41"/>
      <c r="I194" s="243"/>
      <c r="J194" s="41"/>
      <c r="K194" s="41"/>
      <c r="L194" s="45"/>
      <c r="M194" s="244"/>
      <c r="N194" s="245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176</v>
      </c>
      <c r="AU194" s="18" t="s">
        <v>116</v>
      </c>
    </row>
    <row r="195" s="2" customFormat="1" ht="33" customHeight="1">
      <c r="A195" s="39"/>
      <c r="B195" s="40"/>
      <c r="C195" s="228" t="s">
        <v>394</v>
      </c>
      <c r="D195" s="228" t="s">
        <v>170</v>
      </c>
      <c r="E195" s="229" t="s">
        <v>3532</v>
      </c>
      <c r="F195" s="230" t="s">
        <v>3533</v>
      </c>
      <c r="G195" s="231" t="s">
        <v>721</v>
      </c>
      <c r="H195" s="232">
        <v>3</v>
      </c>
      <c r="I195" s="233"/>
      <c r="J195" s="234">
        <f>ROUND(I195*H195,2)</f>
        <v>0</v>
      </c>
      <c r="K195" s="230" t="s">
        <v>173</v>
      </c>
      <c r="L195" s="45"/>
      <c r="M195" s="235" t="s">
        <v>1</v>
      </c>
      <c r="N195" s="236" t="s">
        <v>41</v>
      </c>
      <c r="O195" s="92"/>
      <c r="P195" s="237">
        <f>O195*H195</f>
        <v>0</v>
      </c>
      <c r="Q195" s="237">
        <v>0.01525</v>
      </c>
      <c r="R195" s="237">
        <f>Q195*H195</f>
        <v>0.045749999999999999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298</v>
      </c>
      <c r="AT195" s="239" t="s">
        <v>170</v>
      </c>
      <c r="AU195" s="239" t="s">
        <v>116</v>
      </c>
      <c r="AY195" s="18" t="s">
        <v>168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298</v>
      </c>
      <c r="BM195" s="239" t="s">
        <v>3534</v>
      </c>
    </row>
    <row r="196" s="2" customFormat="1">
      <c r="A196" s="39"/>
      <c r="B196" s="40"/>
      <c r="C196" s="41"/>
      <c r="D196" s="241" t="s">
        <v>176</v>
      </c>
      <c r="E196" s="41"/>
      <c r="F196" s="242" t="s">
        <v>3533</v>
      </c>
      <c r="G196" s="41"/>
      <c r="H196" s="41"/>
      <c r="I196" s="243"/>
      <c r="J196" s="41"/>
      <c r="K196" s="41"/>
      <c r="L196" s="45"/>
      <c r="M196" s="244"/>
      <c r="N196" s="245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176</v>
      </c>
      <c r="AU196" s="18" t="s">
        <v>116</v>
      </c>
    </row>
    <row r="197" s="2" customFormat="1" ht="37.8" customHeight="1">
      <c r="A197" s="39"/>
      <c r="B197" s="40"/>
      <c r="C197" s="228" t="s">
        <v>403</v>
      </c>
      <c r="D197" s="228" t="s">
        <v>170</v>
      </c>
      <c r="E197" s="229" t="s">
        <v>3535</v>
      </c>
      <c r="F197" s="230" t="s">
        <v>3536</v>
      </c>
      <c r="G197" s="231" t="s">
        <v>721</v>
      </c>
      <c r="H197" s="232">
        <v>6</v>
      </c>
      <c r="I197" s="233"/>
      <c r="J197" s="234">
        <f>ROUND(I197*H197,2)</f>
        <v>0</v>
      </c>
      <c r="K197" s="230" t="s">
        <v>173</v>
      </c>
      <c r="L197" s="45"/>
      <c r="M197" s="235" t="s">
        <v>1</v>
      </c>
      <c r="N197" s="236" t="s">
        <v>41</v>
      </c>
      <c r="O197" s="92"/>
      <c r="P197" s="237">
        <f>O197*H197</f>
        <v>0</v>
      </c>
      <c r="Q197" s="237">
        <v>0.016650000000000002</v>
      </c>
      <c r="R197" s="237">
        <f>Q197*H197</f>
        <v>0.099900000000000017</v>
      </c>
      <c r="S197" s="237">
        <v>0</v>
      </c>
      <c r="T197" s="238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9" t="s">
        <v>298</v>
      </c>
      <c r="AT197" s="239" t="s">
        <v>170</v>
      </c>
      <c r="AU197" s="239" t="s">
        <v>116</v>
      </c>
      <c r="AY197" s="18" t="s">
        <v>168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8" t="s">
        <v>83</v>
      </c>
      <c r="BK197" s="240">
        <f>ROUND(I197*H197,2)</f>
        <v>0</v>
      </c>
      <c r="BL197" s="18" t="s">
        <v>298</v>
      </c>
      <c r="BM197" s="239" t="s">
        <v>3537</v>
      </c>
    </row>
    <row r="198" s="2" customFormat="1">
      <c r="A198" s="39"/>
      <c r="B198" s="40"/>
      <c r="C198" s="41"/>
      <c r="D198" s="241" t="s">
        <v>176</v>
      </c>
      <c r="E198" s="41"/>
      <c r="F198" s="242" t="s">
        <v>3536</v>
      </c>
      <c r="G198" s="41"/>
      <c r="H198" s="41"/>
      <c r="I198" s="243"/>
      <c r="J198" s="41"/>
      <c r="K198" s="41"/>
      <c r="L198" s="45"/>
      <c r="M198" s="244"/>
      <c r="N198" s="245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176</v>
      </c>
      <c r="AU198" s="18" t="s">
        <v>116</v>
      </c>
    </row>
    <row r="199" s="2" customFormat="1" ht="24.15" customHeight="1">
      <c r="A199" s="39"/>
      <c r="B199" s="40"/>
      <c r="C199" s="228" t="s">
        <v>1574</v>
      </c>
      <c r="D199" s="228" t="s">
        <v>170</v>
      </c>
      <c r="E199" s="229" t="s">
        <v>3538</v>
      </c>
      <c r="F199" s="230" t="s">
        <v>3539</v>
      </c>
      <c r="G199" s="231" t="s">
        <v>695</v>
      </c>
      <c r="H199" s="232">
        <v>1</v>
      </c>
      <c r="I199" s="233"/>
      <c r="J199" s="234">
        <f>ROUND(I199*H199,2)</f>
        <v>0</v>
      </c>
      <c r="K199" s="230" t="s">
        <v>173</v>
      </c>
      <c r="L199" s="45"/>
      <c r="M199" s="235" t="s">
        <v>1</v>
      </c>
      <c r="N199" s="236" t="s">
        <v>41</v>
      </c>
      <c r="O199" s="92"/>
      <c r="P199" s="237">
        <f>O199*H199</f>
        <v>0</v>
      </c>
      <c r="Q199" s="237">
        <v>0.0021199999999999999</v>
      </c>
      <c r="R199" s="237">
        <f>Q199*H199</f>
        <v>0.0021199999999999999</v>
      </c>
      <c r="S199" s="237">
        <v>0</v>
      </c>
      <c r="T199" s="238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9" t="s">
        <v>298</v>
      </c>
      <c r="AT199" s="239" t="s">
        <v>170</v>
      </c>
      <c r="AU199" s="239" t="s">
        <v>116</v>
      </c>
      <c r="AY199" s="18" t="s">
        <v>168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8" t="s">
        <v>83</v>
      </c>
      <c r="BK199" s="240">
        <f>ROUND(I199*H199,2)</f>
        <v>0</v>
      </c>
      <c r="BL199" s="18" t="s">
        <v>298</v>
      </c>
      <c r="BM199" s="239" t="s">
        <v>3540</v>
      </c>
    </row>
    <row r="200" s="2" customFormat="1">
      <c r="A200" s="39"/>
      <c r="B200" s="40"/>
      <c r="C200" s="41"/>
      <c r="D200" s="241" t="s">
        <v>176</v>
      </c>
      <c r="E200" s="41"/>
      <c r="F200" s="242" t="s">
        <v>3541</v>
      </c>
      <c r="G200" s="41"/>
      <c r="H200" s="41"/>
      <c r="I200" s="243"/>
      <c r="J200" s="41"/>
      <c r="K200" s="41"/>
      <c r="L200" s="45"/>
      <c r="M200" s="244"/>
      <c r="N200" s="245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176</v>
      </c>
      <c r="AU200" s="18" t="s">
        <v>116</v>
      </c>
    </row>
    <row r="201" s="12" customFormat="1" ht="20.88" customHeight="1">
      <c r="A201" s="12"/>
      <c r="B201" s="212"/>
      <c r="C201" s="213"/>
      <c r="D201" s="214" t="s">
        <v>75</v>
      </c>
      <c r="E201" s="226" t="s">
        <v>3542</v>
      </c>
      <c r="F201" s="226" t="s">
        <v>3543</v>
      </c>
      <c r="G201" s="213"/>
      <c r="H201" s="213"/>
      <c r="I201" s="216"/>
      <c r="J201" s="227">
        <f>BK201</f>
        <v>0</v>
      </c>
      <c r="K201" s="213"/>
      <c r="L201" s="218"/>
      <c r="M201" s="219"/>
      <c r="N201" s="220"/>
      <c r="O201" s="220"/>
      <c r="P201" s="221">
        <f>SUM(P202:P209)</f>
        <v>0</v>
      </c>
      <c r="Q201" s="220"/>
      <c r="R201" s="221">
        <f>SUM(R202:R209)</f>
        <v>0.0067599999999999995</v>
      </c>
      <c r="S201" s="220"/>
      <c r="T201" s="222">
        <f>SUM(T202:T209)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3" t="s">
        <v>85</v>
      </c>
      <c r="AT201" s="224" t="s">
        <v>75</v>
      </c>
      <c r="AU201" s="224" t="s">
        <v>85</v>
      </c>
      <c r="AY201" s="223" t="s">
        <v>168</v>
      </c>
      <c r="BK201" s="225">
        <f>SUM(BK202:BK209)</f>
        <v>0</v>
      </c>
    </row>
    <row r="202" s="2" customFormat="1" ht="24.15" customHeight="1">
      <c r="A202" s="39"/>
      <c r="B202" s="40"/>
      <c r="C202" s="228" t="s">
        <v>410</v>
      </c>
      <c r="D202" s="228" t="s">
        <v>170</v>
      </c>
      <c r="E202" s="229" t="s">
        <v>3544</v>
      </c>
      <c r="F202" s="230" t="s">
        <v>3545</v>
      </c>
      <c r="G202" s="231" t="s">
        <v>695</v>
      </c>
      <c r="H202" s="232">
        <v>11</v>
      </c>
      <c r="I202" s="233"/>
      <c r="J202" s="234">
        <f>ROUND(I202*H202,2)</f>
        <v>0</v>
      </c>
      <c r="K202" s="230" t="s">
        <v>173</v>
      </c>
      <c r="L202" s="45"/>
      <c r="M202" s="235" t="s">
        <v>1</v>
      </c>
      <c r="N202" s="236" t="s">
        <v>41</v>
      </c>
      <c r="O202" s="92"/>
      <c r="P202" s="237">
        <f>O202*H202</f>
        <v>0</v>
      </c>
      <c r="Q202" s="237">
        <v>0.00024000000000000001</v>
      </c>
      <c r="R202" s="237">
        <f>Q202*H202</f>
        <v>0.00264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298</v>
      </c>
      <c r="AT202" s="239" t="s">
        <v>170</v>
      </c>
      <c r="AU202" s="239" t="s">
        <v>116</v>
      </c>
      <c r="AY202" s="18" t="s">
        <v>168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298</v>
      </c>
      <c r="BM202" s="239" t="s">
        <v>3546</v>
      </c>
    </row>
    <row r="203" s="2" customFormat="1">
      <c r="A203" s="39"/>
      <c r="B203" s="40"/>
      <c r="C203" s="41"/>
      <c r="D203" s="241" t="s">
        <v>176</v>
      </c>
      <c r="E203" s="41"/>
      <c r="F203" s="242" t="s">
        <v>3545</v>
      </c>
      <c r="G203" s="41"/>
      <c r="H203" s="41"/>
      <c r="I203" s="243"/>
      <c r="J203" s="41"/>
      <c r="K203" s="41"/>
      <c r="L203" s="45"/>
      <c r="M203" s="244"/>
      <c r="N203" s="245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176</v>
      </c>
      <c r="AU203" s="18" t="s">
        <v>116</v>
      </c>
    </row>
    <row r="204" s="2" customFormat="1" ht="24.15" customHeight="1">
      <c r="A204" s="39"/>
      <c r="B204" s="40"/>
      <c r="C204" s="228" t="s">
        <v>421</v>
      </c>
      <c r="D204" s="228" t="s">
        <v>170</v>
      </c>
      <c r="E204" s="229" t="s">
        <v>3547</v>
      </c>
      <c r="F204" s="230" t="s">
        <v>3548</v>
      </c>
      <c r="G204" s="231" t="s">
        <v>695</v>
      </c>
      <c r="H204" s="232">
        <v>2</v>
      </c>
      <c r="I204" s="233"/>
      <c r="J204" s="234">
        <f>ROUND(I204*H204,2)</f>
        <v>0</v>
      </c>
      <c r="K204" s="230" t="s">
        <v>173</v>
      </c>
      <c r="L204" s="45"/>
      <c r="M204" s="235" t="s">
        <v>1</v>
      </c>
      <c r="N204" s="236" t="s">
        <v>41</v>
      </c>
      <c r="O204" s="92"/>
      <c r="P204" s="237">
        <f>O204*H204</f>
        <v>0</v>
      </c>
      <c r="Q204" s="237">
        <v>0.00027999999999999998</v>
      </c>
      <c r="R204" s="237">
        <f>Q204*H204</f>
        <v>0.00055999999999999995</v>
      </c>
      <c r="S204" s="237">
        <v>0</v>
      </c>
      <c r="T204" s="238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9" t="s">
        <v>298</v>
      </c>
      <c r="AT204" s="239" t="s">
        <v>170</v>
      </c>
      <c r="AU204" s="239" t="s">
        <v>116</v>
      </c>
      <c r="AY204" s="18" t="s">
        <v>168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8" t="s">
        <v>83</v>
      </c>
      <c r="BK204" s="240">
        <f>ROUND(I204*H204,2)</f>
        <v>0</v>
      </c>
      <c r="BL204" s="18" t="s">
        <v>298</v>
      </c>
      <c r="BM204" s="239" t="s">
        <v>3549</v>
      </c>
    </row>
    <row r="205" s="2" customFormat="1">
      <c r="A205" s="39"/>
      <c r="B205" s="40"/>
      <c r="C205" s="41"/>
      <c r="D205" s="241" t="s">
        <v>176</v>
      </c>
      <c r="E205" s="41"/>
      <c r="F205" s="242" t="s">
        <v>3548</v>
      </c>
      <c r="G205" s="41"/>
      <c r="H205" s="41"/>
      <c r="I205" s="243"/>
      <c r="J205" s="41"/>
      <c r="K205" s="41"/>
      <c r="L205" s="45"/>
      <c r="M205" s="244"/>
      <c r="N205" s="245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176</v>
      </c>
      <c r="AU205" s="18" t="s">
        <v>116</v>
      </c>
    </row>
    <row r="206" s="2" customFormat="1" ht="37.8" customHeight="1">
      <c r="A206" s="39"/>
      <c r="B206" s="40"/>
      <c r="C206" s="228" t="s">
        <v>428</v>
      </c>
      <c r="D206" s="228" t="s">
        <v>170</v>
      </c>
      <c r="E206" s="229" t="s">
        <v>3550</v>
      </c>
      <c r="F206" s="230" t="s">
        <v>3551</v>
      </c>
      <c r="G206" s="231" t="s">
        <v>695</v>
      </c>
      <c r="H206" s="232">
        <v>4</v>
      </c>
      <c r="I206" s="233"/>
      <c r="J206" s="234">
        <f>ROUND(I206*H206,2)</f>
        <v>0</v>
      </c>
      <c r="K206" s="230" t="s">
        <v>173</v>
      </c>
      <c r="L206" s="45"/>
      <c r="M206" s="235" t="s">
        <v>1</v>
      </c>
      <c r="N206" s="236" t="s">
        <v>41</v>
      </c>
      <c r="O206" s="92"/>
      <c r="P206" s="237">
        <f>O206*H206</f>
        <v>0</v>
      </c>
      <c r="Q206" s="237">
        <v>0.00075000000000000002</v>
      </c>
      <c r="R206" s="237">
        <f>Q206*H206</f>
        <v>0.0030000000000000001</v>
      </c>
      <c r="S206" s="237">
        <v>0</v>
      </c>
      <c r="T206" s="238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9" t="s">
        <v>298</v>
      </c>
      <c r="AT206" s="239" t="s">
        <v>170</v>
      </c>
      <c r="AU206" s="239" t="s">
        <v>116</v>
      </c>
      <c r="AY206" s="18" t="s">
        <v>168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8" t="s">
        <v>83</v>
      </c>
      <c r="BK206" s="240">
        <f>ROUND(I206*H206,2)</f>
        <v>0</v>
      </c>
      <c r="BL206" s="18" t="s">
        <v>298</v>
      </c>
      <c r="BM206" s="239" t="s">
        <v>3552</v>
      </c>
    </row>
    <row r="207" s="2" customFormat="1">
      <c r="A207" s="39"/>
      <c r="B207" s="40"/>
      <c r="C207" s="41"/>
      <c r="D207" s="241" t="s">
        <v>176</v>
      </c>
      <c r="E207" s="41"/>
      <c r="F207" s="242" t="s">
        <v>3551</v>
      </c>
      <c r="G207" s="41"/>
      <c r="H207" s="41"/>
      <c r="I207" s="243"/>
      <c r="J207" s="41"/>
      <c r="K207" s="41"/>
      <c r="L207" s="45"/>
      <c r="M207" s="244"/>
      <c r="N207" s="245"/>
      <c r="O207" s="92"/>
      <c r="P207" s="92"/>
      <c r="Q207" s="92"/>
      <c r="R207" s="92"/>
      <c r="S207" s="92"/>
      <c r="T207" s="93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176</v>
      </c>
      <c r="AU207" s="18" t="s">
        <v>116</v>
      </c>
    </row>
    <row r="208" s="2" customFormat="1" ht="16.5" customHeight="1">
      <c r="A208" s="39"/>
      <c r="B208" s="40"/>
      <c r="C208" s="228" t="s">
        <v>1579</v>
      </c>
      <c r="D208" s="228" t="s">
        <v>170</v>
      </c>
      <c r="E208" s="229" t="s">
        <v>3553</v>
      </c>
      <c r="F208" s="230" t="s">
        <v>3554</v>
      </c>
      <c r="G208" s="231" t="s">
        <v>695</v>
      </c>
      <c r="H208" s="232">
        <v>2</v>
      </c>
      <c r="I208" s="233"/>
      <c r="J208" s="234">
        <f>ROUND(I208*H208,2)</f>
        <v>0</v>
      </c>
      <c r="K208" s="230" t="s">
        <v>173</v>
      </c>
      <c r="L208" s="45"/>
      <c r="M208" s="235" t="s">
        <v>1</v>
      </c>
      <c r="N208" s="236" t="s">
        <v>41</v>
      </c>
      <c r="O208" s="92"/>
      <c r="P208" s="237">
        <f>O208*H208</f>
        <v>0</v>
      </c>
      <c r="Q208" s="237">
        <v>0.00027999999999999998</v>
      </c>
      <c r="R208" s="237">
        <f>Q208*H208</f>
        <v>0.00055999999999999995</v>
      </c>
      <c r="S208" s="237">
        <v>0</v>
      </c>
      <c r="T208" s="238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9" t="s">
        <v>298</v>
      </c>
      <c r="AT208" s="239" t="s">
        <v>170</v>
      </c>
      <c r="AU208" s="239" t="s">
        <v>116</v>
      </c>
      <c r="AY208" s="18" t="s">
        <v>168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8" t="s">
        <v>83</v>
      </c>
      <c r="BK208" s="240">
        <f>ROUND(I208*H208,2)</f>
        <v>0</v>
      </c>
      <c r="BL208" s="18" t="s">
        <v>298</v>
      </c>
      <c r="BM208" s="239" t="s">
        <v>3555</v>
      </c>
    </row>
    <row r="209" s="2" customFormat="1">
      <c r="A209" s="39"/>
      <c r="B209" s="40"/>
      <c r="C209" s="41"/>
      <c r="D209" s="241" t="s">
        <v>176</v>
      </c>
      <c r="E209" s="41"/>
      <c r="F209" s="242" t="s">
        <v>3556</v>
      </c>
      <c r="G209" s="41"/>
      <c r="H209" s="41"/>
      <c r="I209" s="243"/>
      <c r="J209" s="41"/>
      <c r="K209" s="41"/>
      <c r="L209" s="45"/>
      <c r="M209" s="244"/>
      <c r="N209" s="245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176</v>
      </c>
      <c r="AU209" s="18" t="s">
        <v>116</v>
      </c>
    </row>
    <row r="210" s="12" customFormat="1" ht="20.88" customHeight="1">
      <c r="A210" s="12"/>
      <c r="B210" s="212"/>
      <c r="C210" s="213"/>
      <c r="D210" s="214" t="s">
        <v>75</v>
      </c>
      <c r="E210" s="226" t="s">
        <v>3557</v>
      </c>
      <c r="F210" s="226" t="s">
        <v>3558</v>
      </c>
      <c r="G210" s="213"/>
      <c r="H210" s="213"/>
      <c r="I210" s="216"/>
      <c r="J210" s="227">
        <f>BK210</f>
        <v>0</v>
      </c>
      <c r="K210" s="213"/>
      <c r="L210" s="218"/>
      <c r="M210" s="219"/>
      <c r="N210" s="220"/>
      <c r="O210" s="220"/>
      <c r="P210" s="221">
        <f>SUM(P211:P222)</f>
        <v>0</v>
      </c>
      <c r="Q210" s="220"/>
      <c r="R210" s="221">
        <f>SUM(R211:R222)</f>
        <v>0</v>
      </c>
      <c r="S210" s="220"/>
      <c r="T210" s="222">
        <f>SUM(T211:T222)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3" t="s">
        <v>85</v>
      </c>
      <c r="AT210" s="224" t="s">
        <v>75</v>
      </c>
      <c r="AU210" s="224" t="s">
        <v>85</v>
      </c>
      <c r="AY210" s="223" t="s">
        <v>168</v>
      </c>
      <c r="BK210" s="225">
        <f>SUM(BK211:BK222)</f>
        <v>0</v>
      </c>
    </row>
    <row r="211" s="2" customFormat="1" ht="44.25" customHeight="1">
      <c r="A211" s="39"/>
      <c r="B211" s="40"/>
      <c r="C211" s="228" t="s">
        <v>482</v>
      </c>
      <c r="D211" s="228" t="s">
        <v>170</v>
      </c>
      <c r="E211" s="229" t="s">
        <v>3559</v>
      </c>
      <c r="F211" s="230" t="s">
        <v>3560</v>
      </c>
      <c r="G211" s="231" t="s">
        <v>1728</v>
      </c>
      <c r="H211" s="303"/>
      <c r="I211" s="233"/>
      <c r="J211" s="234">
        <f>ROUND(I211*H211,2)</f>
        <v>0</v>
      </c>
      <c r="K211" s="230" t="s">
        <v>173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298</v>
      </c>
      <c r="AT211" s="239" t="s">
        <v>170</v>
      </c>
      <c r="AU211" s="239" t="s">
        <v>116</v>
      </c>
      <c r="AY211" s="18" t="s">
        <v>168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298</v>
      </c>
      <c r="BM211" s="239" t="s">
        <v>3561</v>
      </c>
    </row>
    <row r="212" s="2" customFormat="1">
      <c r="A212" s="39"/>
      <c r="B212" s="40"/>
      <c r="C212" s="41"/>
      <c r="D212" s="241" t="s">
        <v>176</v>
      </c>
      <c r="E212" s="41"/>
      <c r="F212" s="242" t="s">
        <v>3560</v>
      </c>
      <c r="G212" s="41"/>
      <c r="H212" s="41"/>
      <c r="I212" s="243"/>
      <c r="J212" s="41"/>
      <c r="K212" s="41"/>
      <c r="L212" s="45"/>
      <c r="M212" s="244"/>
      <c r="N212" s="245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176</v>
      </c>
      <c r="AU212" s="18" t="s">
        <v>116</v>
      </c>
    </row>
    <row r="213" s="2" customFormat="1" ht="16.5" customHeight="1">
      <c r="A213" s="39"/>
      <c r="B213" s="40"/>
      <c r="C213" s="228" t="s">
        <v>473</v>
      </c>
      <c r="D213" s="228" t="s">
        <v>170</v>
      </c>
      <c r="E213" s="229" t="s">
        <v>3562</v>
      </c>
      <c r="F213" s="230" t="s">
        <v>3563</v>
      </c>
      <c r="G213" s="231" t="s">
        <v>721</v>
      </c>
      <c r="H213" s="232">
        <v>1</v>
      </c>
      <c r="I213" s="233"/>
      <c r="J213" s="234">
        <f>ROUND(I213*H213,2)</f>
        <v>0</v>
      </c>
      <c r="K213" s="230" t="s">
        <v>1</v>
      </c>
      <c r="L213" s="45"/>
      <c r="M213" s="235" t="s">
        <v>1</v>
      </c>
      <c r="N213" s="236" t="s">
        <v>41</v>
      </c>
      <c r="O213" s="92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298</v>
      </c>
      <c r="AT213" s="239" t="s">
        <v>170</v>
      </c>
      <c r="AU213" s="239" t="s">
        <v>116</v>
      </c>
      <c r="AY213" s="18" t="s">
        <v>168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298</v>
      </c>
      <c r="BM213" s="239" t="s">
        <v>3564</v>
      </c>
    </row>
    <row r="214" s="2" customFormat="1">
      <c r="A214" s="39"/>
      <c r="B214" s="40"/>
      <c r="C214" s="41"/>
      <c r="D214" s="241" t="s">
        <v>176</v>
      </c>
      <c r="E214" s="41"/>
      <c r="F214" s="242" t="s">
        <v>3563</v>
      </c>
      <c r="G214" s="41"/>
      <c r="H214" s="41"/>
      <c r="I214" s="243"/>
      <c r="J214" s="41"/>
      <c r="K214" s="41"/>
      <c r="L214" s="45"/>
      <c r="M214" s="244"/>
      <c r="N214" s="245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176</v>
      </c>
      <c r="AU214" s="18" t="s">
        <v>116</v>
      </c>
    </row>
    <row r="215" s="2" customFormat="1" ht="16.5" customHeight="1">
      <c r="A215" s="39"/>
      <c r="B215" s="40"/>
      <c r="C215" s="228" t="s">
        <v>491</v>
      </c>
      <c r="D215" s="228" t="s">
        <v>170</v>
      </c>
      <c r="E215" s="229" t="s">
        <v>3565</v>
      </c>
      <c r="F215" s="230" t="s">
        <v>3056</v>
      </c>
      <c r="G215" s="231" t="s">
        <v>1728</v>
      </c>
      <c r="H215" s="303"/>
      <c r="I215" s="233"/>
      <c r="J215" s="234">
        <f>ROUND(I215*H215,2)</f>
        <v>0</v>
      </c>
      <c r="K215" s="230" t="s">
        <v>1</v>
      </c>
      <c r="L215" s="45"/>
      <c r="M215" s="235" t="s">
        <v>1</v>
      </c>
      <c r="N215" s="236" t="s">
        <v>41</v>
      </c>
      <c r="O215" s="92"/>
      <c r="P215" s="237">
        <f>O215*H215</f>
        <v>0</v>
      </c>
      <c r="Q215" s="237">
        <v>0</v>
      </c>
      <c r="R215" s="237">
        <f>Q215*H215</f>
        <v>0</v>
      </c>
      <c r="S215" s="237">
        <v>0</v>
      </c>
      <c r="T215" s="238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9" t="s">
        <v>298</v>
      </c>
      <c r="AT215" s="239" t="s">
        <v>170</v>
      </c>
      <c r="AU215" s="239" t="s">
        <v>116</v>
      </c>
      <c r="AY215" s="18" t="s">
        <v>168</v>
      </c>
      <c r="BE215" s="240">
        <f>IF(N215="základní",J215,0)</f>
        <v>0</v>
      </c>
      <c r="BF215" s="240">
        <f>IF(N215="snížená",J215,0)</f>
        <v>0</v>
      </c>
      <c r="BG215" s="240">
        <f>IF(N215="zákl. přenesená",J215,0)</f>
        <v>0</v>
      </c>
      <c r="BH215" s="240">
        <f>IF(N215="sníž. přenesená",J215,0)</f>
        <v>0</v>
      </c>
      <c r="BI215" s="240">
        <f>IF(N215="nulová",J215,0)</f>
        <v>0</v>
      </c>
      <c r="BJ215" s="18" t="s">
        <v>83</v>
      </c>
      <c r="BK215" s="240">
        <f>ROUND(I215*H215,2)</f>
        <v>0</v>
      </c>
      <c r="BL215" s="18" t="s">
        <v>298</v>
      </c>
      <c r="BM215" s="239" t="s">
        <v>3566</v>
      </c>
    </row>
    <row r="216" s="2" customFormat="1">
      <c r="A216" s="39"/>
      <c r="B216" s="40"/>
      <c r="C216" s="41"/>
      <c r="D216" s="241" t="s">
        <v>176</v>
      </c>
      <c r="E216" s="41"/>
      <c r="F216" s="242" t="s">
        <v>3056</v>
      </c>
      <c r="G216" s="41"/>
      <c r="H216" s="41"/>
      <c r="I216" s="243"/>
      <c r="J216" s="41"/>
      <c r="K216" s="41"/>
      <c r="L216" s="45"/>
      <c r="M216" s="244"/>
      <c r="N216" s="245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176</v>
      </c>
      <c r="AU216" s="18" t="s">
        <v>116</v>
      </c>
    </row>
    <row r="217" s="2" customFormat="1" ht="16.5" customHeight="1">
      <c r="A217" s="39"/>
      <c r="B217" s="40"/>
      <c r="C217" s="228" t="s">
        <v>500</v>
      </c>
      <c r="D217" s="228" t="s">
        <v>170</v>
      </c>
      <c r="E217" s="229" t="s">
        <v>3567</v>
      </c>
      <c r="F217" s="230" t="s">
        <v>3568</v>
      </c>
      <c r="G217" s="231" t="s">
        <v>721</v>
      </c>
      <c r="H217" s="232">
        <v>1</v>
      </c>
      <c r="I217" s="233"/>
      <c r="J217" s="234">
        <f>ROUND(I217*H217,2)</f>
        <v>0</v>
      </c>
      <c r="K217" s="230" t="s">
        <v>1</v>
      </c>
      <c r="L217" s="45"/>
      <c r="M217" s="235" t="s">
        <v>1</v>
      </c>
      <c r="N217" s="236" t="s">
        <v>41</v>
      </c>
      <c r="O217" s="92"/>
      <c r="P217" s="237">
        <f>O217*H217</f>
        <v>0</v>
      </c>
      <c r="Q217" s="237">
        <v>0</v>
      </c>
      <c r="R217" s="237">
        <f>Q217*H217</f>
        <v>0</v>
      </c>
      <c r="S217" s="237">
        <v>0</v>
      </c>
      <c r="T217" s="23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9" t="s">
        <v>298</v>
      </c>
      <c r="AT217" s="239" t="s">
        <v>170</v>
      </c>
      <c r="AU217" s="239" t="s">
        <v>116</v>
      </c>
      <c r="AY217" s="18" t="s">
        <v>168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8" t="s">
        <v>83</v>
      </c>
      <c r="BK217" s="240">
        <f>ROUND(I217*H217,2)</f>
        <v>0</v>
      </c>
      <c r="BL217" s="18" t="s">
        <v>298</v>
      </c>
      <c r="BM217" s="239" t="s">
        <v>3569</v>
      </c>
    </row>
    <row r="218" s="2" customFormat="1">
      <c r="A218" s="39"/>
      <c r="B218" s="40"/>
      <c r="C218" s="41"/>
      <c r="D218" s="241" t="s">
        <v>176</v>
      </c>
      <c r="E218" s="41"/>
      <c r="F218" s="242" t="s">
        <v>3568</v>
      </c>
      <c r="G218" s="41"/>
      <c r="H218" s="41"/>
      <c r="I218" s="243"/>
      <c r="J218" s="41"/>
      <c r="K218" s="41"/>
      <c r="L218" s="45"/>
      <c r="M218" s="244"/>
      <c r="N218" s="245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176</v>
      </c>
      <c r="AU218" s="18" t="s">
        <v>116</v>
      </c>
    </row>
    <row r="219" s="2" customFormat="1" ht="16.5" customHeight="1">
      <c r="A219" s="39"/>
      <c r="B219" s="40"/>
      <c r="C219" s="228" t="s">
        <v>507</v>
      </c>
      <c r="D219" s="228" t="s">
        <v>170</v>
      </c>
      <c r="E219" s="229" t="s">
        <v>3570</v>
      </c>
      <c r="F219" s="230" t="s">
        <v>3571</v>
      </c>
      <c r="G219" s="231" t="s">
        <v>3064</v>
      </c>
      <c r="H219" s="232">
        <v>1</v>
      </c>
      <c r="I219" s="233"/>
      <c r="J219" s="234">
        <f>ROUND(I219*H219,2)</f>
        <v>0</v>
      </c>
      <c r="K219" s="230" t="s">
        <v>1</v>
      </c>
      <c r="L219" s="45"/>
      <c r="M219" s="235" t="s">
        <v>1</v>
      </c>
      <c r="N219" s="236" t="s">
        <v>41</v>
      </c>
      <c r="O219" s="92"/>
      <c r="P219" s="237">
        <f>O219*H219</f>
        <v>0</v>
      </c>
      <c r="Q219" s="237">
        <v>0</v>
      </c>
      <c r="R219" s="237">
        <f>Q219*H219</f>
        <v>0</v>
      </c>
      <c r="S219" s="237">
        <v>0</v>
      </c>
      <c r="T219" s="238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9" t="s">
        <v>298</v>
      </c>
      <c r="AT219" s="239" t="s">
        <v>170</v>
      </c>
      <c r="AU219" s="239" t="s">
        <v>116</v>
      </c>
      <c r="AY219" s="18" t="s">
        <v>168</v>
      </c>
      <c r="BE219" s="240">
        <f>IF(N219="základní",J219,0)</f>
        <v>0</v>
      </c>
      <c r="BF219" s="240">
        <f>IF(N219="snížená",J219,0)</f>
        <v>0</v>
      </c>
      <c r="BG219" s="240">
        <f>IF(N219="zákl. přenesená",J219,0)</f>
        <v>0</v>
      </c>
      <c r="BH219" s="240">
        <f>IF(N219="sníž. přenesená",J219,0)</f>
        <v>0</v>
      </c>
      <c r="BI219" s="240">
        <f>IF(N219="nulová",J219,0)</f>
        <v>0</v>
      </c>
      <c r="BJ219" s="18" t="s">
        <v>83</v>
      </c>
      <c r="BK219" s="240">
        <f>ROUND(I219*H219,2)</f>
        <v>0</v>
      </c>
      <c r="BL219" s="18" t="s">
        <v>298</v>
      </c>
      <c r="BM219" s="239" t="s">
        <v>3572</v>
      </c>
    </row>
    <row r="220" s="2" customFormat="1">
      <c r="A220" s="39"/>
      <c r="B220" s="40"/>
      <c r="C220" s="41"/>
      <c r="D220" s="241" t="s">
        <v>176</v>
      </c>
      <c r="E220" s="41"/>
      <c r="F220" s="242" t="s">
        <v>3571</v>
      </c>
      <c r="G220" s="41"/>
      <c r="H220" s="41"/>
      <c r="I220" s="243"/>
      <c r="J220" s="41"/>
      <c r="K220" s="41"/>
      <c r="L220" s="45"/>
      <c r="M220" s="244"/>
      <c r="N220" s="245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176</v>
      </c>
      <c r="AU220" s="18" t="s">
        <v>116</v>
      </c>
    </row>
    <row r="221" s="2" customFormat="1" ht="16.5" customHeight="1">
      <c r="A221" s="39"/>
      <c r="B221" s="40"/>
      <c r="C221" s="228" t="s">
        <v>518</v>
      </c>
      <c r="D221" s="228" t="s">
        <v>170</v>
      </c>
      <c r="E221" s="229" t="s">
        <v>3573</v>
      </c>
      <c r="F221" s="230" t="s">
        <v>3574</v>
      </c>
      <c r="G221" s="231" t="s">
        <v>2984</v>
      </c>
      <c r="H221" s="232">
        <v>1</v>
      </c>
      <c r="I221" s="233"/>
      <c r="J221" s="234">
        <f>ROUND(I221*H221,2)</f>
        <v>0</v>
      </c>
      <c r="K221" s="230" t="s">
        <v>1</v>
      </c>
      <c r="L221" s="45"/>
      <c r="M221" s="235" t="s">
        <v>1</v>
      </c>
      <c r="N221" s="236" t="s">
        <v>41</v>
      </c>
      <c r="O221" s="92"/>
      <c r="P221" s="237">
        <f>O221*H221</f>
        <v>0</v>
      </c>
      <c r="Q221" s="237">
        <v>0</v>
      </c>
      <c r="R221" s="237">
        <f>Q221*H221</f>
        <v>0</v>
      </c>
      <c r="S221" s="237">
        <v>0</v>
      </c>
      <c r="T221" s="238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9" t="s">
        <v>298</v>
      </c>
      <c r="AT221" s="239" t="s">
        <v>170</v>
      </c>
      <c r="AU221" s="239" t="s">
        <v>116</v>
      </c>
      <c r="AY221" s="18" t="s">
        <v>168</v>
      </c>
      <c r="BE221" s="240">
        <f>IF(N221="základní",J221,0)</f>
        <v>0</v>
      </c>
      <c r="BF221" s="240">
        <f>IF(N221="snížená",J221,0)</f>
        <v>0</v>
      </c>
      <c r="BG221" s="240">
        <f>IF(N221="zákl. přenesená",J221,0)</f>
        <v>0</v>
      </c>
      <c r="BH221" s="240">
        <f>IF(N221="sníž. přenesená",J221,0)</f>
        <v>0</v>
      </c>
      <c r="BI221" s="240">
        <f>IF(N221="nulová",J221,0)</f>
        <v>0</v>
      </c>
      <c r="BJ221" s="18" t="s">
        <v>83</v>
      </c>
      <c r="BK221" s="240">
        <f>ROUND(I221*H221,2)</f>
        <v>0</v>
      </c>
      <c r="BL221" s="18" t="s">
        <v>298</v>
      </c>
      <c r="BM221" s="239" t="s">
        <v>3575</v>
      </c>
    </row>
    <row r="222" s="2" customFormat="1">
      <c r="A222" s="39"/>
      <c r="B222" s="40"/>
      <c r="C222" s="41"/>
      <c r="D222" s="241" t="s">
        <v>176</v>
      </c>
      <c r="E222" s="41"/>
      <c r="F222" s="242" t="s">
        <v>3576</v>
      </c>
      <c r="G222" s="41"/>
      <c r="H222" s="41"/>
      <c r="I222" s="243"/>
      <c r="J222" s="41"/>
      <c r="K222" s="41"/>
      <c r="L222" s="45"/>
      <c r="M222" s="244"/>
      <c r="N222" s="245"/>
      <c r="O222" s="92"/>
      <c r="P222" s="92"/>
      <c r="Q222" s="92"/>
      <c r="R222" s="92"/>
      <c r="S222" s="92"/>
      <c r="T222" s="93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176</v>
      </c>
      <c r="AU222" s="18" t="s">
        <v>116</v>
      </c>
    </row>
    <row r="223" s="12" customFormat="1" ht="22.8" customHeight="1">
      <c r="A223" s="12"/>
      <c r="B223" s="212"/>
      <c r="C223" s="213"/>
      <c r="D223" s="214" t="s">
        <v>75</v>
      </c>
      <c r="E223" s="226" t="s">
        <v>3577</v>
      </c>
      <c r="F223" s="226" t="s">
        <v>3578</v>
      </c>
      <c r="G223" s="213"/>
      <c r="H223" s="213"/>
      <c r="I223" s="216"/>
      <c r="J223" s="227">
        <f>BK223</f>
        <v>0</v>
      </c>
      <c r="K223" s="213"/>
      <c r="L223" s="218"/>
      <c r="M223" s="219"/>
      <c r="N223" s="220"/>
      <c r="O223" s="220"/>
      <c r="P223" s="221">
        <f>P224+P247+P262+P293</f>
        <v>0</v>
      </c>
      <c r="Q223" s="220"/>
      <c r="R223" s="221">
        <f>R224+R247+R262+R293</f>
        <v>0.99961999999999995</v>
      </c>
      <c r="S223" s="220"/>
      <c r="T223" s="222">
        <f>T224+T247+T262+T293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3" t="s">
        <v>85</v>
      </c>
      <c r="AT223" s="224" t="s">
        <v>75</v>
      </c>
      <c r="AU223" s="224" t="s">
        <v>83</v>
      </c>
      <c r="AY223" s="223" t="s">
        <v>168</v>
      </c>
      <c r="BK223" s="225">
        <f>BK224+BK247+BK262+BK293</f>
        <v>0</v>
      </c>
    </row>
    <row r="224" s="12" customFormat="1" ht="20.88" customHeight="1">
      <c r="A224" s="12"/>
      <c r="B224" s="212"/>
      <c r="C224" s="213"/>
      <c r="D224" s="214" t="s">
        <v>75</v>
      </c>
      <c r="E224" s="226" t="s">
        <v>3579</v>
      </c>
      <c r="F224" s="226" t="s">
        <v>3580</v>
      </c>
      <c r="G224" s="213"/>
      <c r="H224" s="213"/>
      <c r="I224" s="216"/>
      <c r="J224" s="227">
        <f>BK224</f>
        <v>0</v>
      </c>
      <c r="K224" s="213"/>
      <c r="L224" s="218"/>
      <c r="M224" s="219"/>
      <c r="N224" s="220"/>
      <c r="O224" s="220"/>
      <c r="P224" s="221">
        <f>SUM(P225:P246)</f>
        <v>0</v>
      </c>
      <c r="Q224" s="220"/>
      <c r="R224" s="221">
        <f>SUM(R225:R246)</f>
        <v>0.75641000000000003</v>
      </c>
      <c r="S224" s="220"/>
      <c r="T224" s="222">
        <f>SUM(T225:T246)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23" t="s">
        <v>85</v>
      </c>
      <c r="AT224" s="224" t="s">
        <v>75</v>
      </c>
      <c r="AU224" s="224" t="s">
        <v>85</v>
      </c>
      <c r="AY224" s="223" t="s">
        <v>168</v>
      </c>
      <c r="BK224" s="225">
        <f>SUM(BK225:BK246)</f>
        <v>0</v>
      </c>
    </row>
    <row r="225" s="2" customFormat="1" ht="24.15" customHeight="1">
      <c r="A225" s="39"/>
      <c r="B225" s="40"/>
      <c r="C225" s="228" t="s">
        <v>1585</v>
      </c>
      <c r="D225" s="228" t="s">
        <v>170</v>
      </c>
      <c r="E225" s="229" t="s">
        <v>3581</v>
      </c>
      <c r="F225" s="230" t="s">
        <v>3582</v>
      </c>
      <c r="G225" s="231" t="s">
        <v>272</v>
      </c>
      <c r="H225" s="232">
        <v>35</v>
      </c>
      <c r="I225" s="233"/>
      <c r="J225" s="234">
        <f>ROUND(I225*H225,2)</f>
        <v>0</v>
      </c>
      <c r="K225" s="230" t="s">
        <v>173</v>
      </c>
      <c r="L225" s="45"/>
      <c r="M225" s="235" t="s">
        <v>1</v>
      </c>
      <c r="N225" s="236" t="s">
        <v>41</v>
      </c>
      <c r="O225" s="92"/>
      <c r="P225" s="237">
        <f>O225*H225</f>
        <v>0</v>
      </c>
      <c r="Q225" s="237">
        <v>0.0039300000000000003</v>
      </c>
      <c r="R225" s="237">
        <f>Q225*H225</f>
        <v>0.13755000000000001</v>
      </c>
      <c r="S225" s="237">
        <v>0</v>
      </c>
      <c r="T225" s="238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9" t="s">
        <v>298</v>
      </c>
      <c r="AT225" s="239" t="s">
        <v>170</v>
      </c>
      <c r="AU225" s="239" t="s">
        <v>116</v>
      </c>
      <c r="AY225" s="18" t="s">
        <v>168</v>
      </c>
      <c r="BE225" s="240">
        <f>IF(N225="základní",J225,0)</f>
        <v>0</v>
      </c>
      <c r="BF225" s="240">
        <f>IF(N225="snížená",J225,0)</f>
        <v>0</v>
      </c>
      <c r="BG225" s="240">
        <f>IF(N225="zákl. přenesená",J225,0)</f>
        <v>0</v>
      </c>
      <c r="BH225" s="240">
        <f>IF(N225="sníž. přenesená",J225,0)</f>
        <v>0</v>
      </c>
      <c r="BI225" s="240">
        <f>IF(N225="nulová",J225,0)</f>
        <v>0</v>
      </c>
      <c r="BJ225" s="18" t="s">
        <v>83</v>
      </c>
      <c r="BK225" s="240">
        <f>ROUND(I225*H225,2)</f>
        <v>0</v>
      </c>
      <c r="BL225" s="18" t="s">
        <v>298</v>
      </c>
      <c r="BM225" s="239" t="s">
        <v>3583</v>
      </c>
    </row>
    <row r="226" s="2" customFormat="1">
      <c r="A226" s="39"/>
      <c r="B226" s="40"/>
      <c r="C226" s="41"/>
      <c r="D226" s="241" t="s">
        <v>176</v>
      </c>
      <c r="E226" s="41"/>
      <c r="F226" s="242" t="s">
        <v>3584</v>
      </c>
      <c r="G226" s="41"/>
      <c r="H226" s="41"/>
      <c r="I226" s="243"/>
      <c r="J226" s="41"/>
      <c r="K226" s="41"/>
      <c r="L226" s="45"/>
      <c r="M226" s="244"/>
      <c r="N226" s="245"/>
      <c r="O226" s="92"/>
      <c r="P226" s="92"/>
      <c r="Q226" s="92"/>
      <c r="R226" s="92"/>
      <c r="S226" s="92"/>
      <c r="T226" s="93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176</v>
      </c>
      <c r="AU226" s="18" t="s">
        <v>116</v>
      </c>
    </row>
    <row r="227" s="2" customFormat="1" ht="24.15" customHeight="1">
      <c r="A227" s="39"/>
      <c r="B227" s="40"/>
      <c r="C227" s="228" t="s">
        <v>1591</v>
      </c>
      <c r="D227" s="228" t="s">
        <v>170</v>
      </c>
      <c r="E227" s="229" t="s">
        <v>3585</v>
      </c>
      <c r="F227" s="230" t="s">
        <v>3586</v>
      </c>
      <c r="G227" s="231" t="s">
        <v>272</v>
      </c>
      <c r="H227" s="232">
        <v>15</v>
      </c>
      <c r="I227" s="233"/>
      <c r="J227" s="234">
        <f>ROUND(I227*H227,2)</f>
        <v>0</v>
      </c>
      <c r="K227" s="230" t="s">
        <v>173</v>
      </c>
      <c r="L227" s="45"/>
      <c r="M227" s="235" t="s">
        <v>1</v>
      </c>
      <c r="N227" s="236" t="s">
        <v>41</v>
      </c>
      <c r="O227" s="92"/>
      <c r="P227" s="237">
        <f>O227*H227</f>
        <v>0</v>
      </c>
      <c r="Q227" s="237">
        <v>0.0045700000000000003</v>
      </c>
      <c r="R227" s="237">
        <f>Q227*H227</f>
        <v>0.06855</v>
      </c>
      <c r="S227" s="237">
        <v>0</v>
      </c>
      <c r="T227" s="238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9" t="s">
        <v>298</v>
      </c>
      <c r="AT227" s="239" t="s">
        <v>170</v>
      </c>
      <c r="AU227" s="239" t="s">
        <v>116</v>
      </c>
      <c r="AY227" s="18" t="s">
        <v>168</v>
      </c>
      <c r="BE227" s="240">
        <f>IF(N227="základní",J227,0)</f>
        <v>0</v>
      </c>
      <c r="BF227" s="240">
        <f>IF(N227="snížená",J227,0)</f>
        <v>0</v>
      </c>
      <c r="BG227" s="240">
        <f>IF(N227="zákl. přenesená",J227,0)</f>
        <v>0</v>
      </c>
      <c r="BH227" s="240">
        <f>IF(N227="sníž. přenesená",J227,0)</f>
        <v>0</v>
      </c>
      <c r="BI227" s="240">
        <f>IF(N227="nulová",J227,0)</f>
        <v>0</v>
      </c>
      <c r="BJ227" s="18" t="s">
        <v>83</v>
      </c>
      <c r="BK227" s="240">
        <f>ROUND(I227*H227,2)</f>
        <v>0</v>
      </c>
      <c r="BL227" s="18" t="s">
        <v>298</v>
      </c>
      <c r="BM227" s="239" t="s">
        <v>3587</v>
      </c>
    </row>
    <row r="228" s="2" customFormat="1">
      <c r="A228" s="39"/>
      <c r="B228" s="40"/>
      <c r="C228" s="41"/>
      <c r="D228" s="241" t="s">
        <v>176</v>
      </c>
      <c r="E228" s="41"/>
      <c r="F228" s="242" t="s">
        <v>3588</v>
      </c>
      <c r="G228" s="41"/>
      <c r="H228" s="41"/>
      <c r="I228" s="243"/>
      <c r="J228" s="41"/>
      <c r="K228" s="41"/>
      <c r="L228" s="45"/>
      <c r="M228" s="244"/>
      <c r="N228" s="245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176</v>
      </c>
      <c r="AU228" s="18" t="s">
        <v>116</v>
      </c>
    </row>
    <row r="229" s="2" customFormat="1" ht="33" customHeight="1">
      <c r="A229" s="39"/>
      <c r="B229" s="40"/>
      <c r="C229" s="228" t="s">
        <v>535</v>
      </c>
      <c r="D229" s="228" t="s">
        <v>170</v>
      </c>
      <c r="E229" s="229" t="s">
        <v>3589</v>
      </c>
      <c r="F229" s="230" t="s">
        <v>3590</v>
      </c>
      <c r="G229" s="231" t="s">
        <v>272</v>
      </c>
      <c r="H229" s="232">
        <v>45</v>
      </c>
      <c r="I229" s="233"/>
      <c r="J229" s="234">
        <f>ROUND(I229*H229,2)</f>
        <v>0</v>
      </c>
      <c r="K229" s="230" t="s">
        <v>1</v>
      </c>
      <c r="L229" s="45"/>
      <c r="M229" s="235" t="s">
        <v>1</v>
      </c>
      <c r="N229" s="236" t="s">
        <v>41</v>
      </c>
      <c r="O229" s="92"/>
      <c r="P229" s="237">
        <f>O229*H229</f>
        <v>0</v>
      </c>
      <c r="Q229" s="237">
        <v>0.00084000000000000003</v>
      </c>
      <c r="R229" s="237">
        <f>Q229*H229</f>
        <v>0.0378</v>
      </c>
      <c r="S229" s="237">
        <v>0</v>
      </c>
      <c r="T229" s="238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9" t="s">
        <v>298</v>
      </c>
      <c r="AT229" s="239" t="s">
        <v>170</v>
      </c>
      <c r="AU229" s="239" t="s">
        <v>116</v>
      </c>
      <c r="AY229" s="18" t="s">
        <v>168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8" t="s">
        <v>83</v>
      </c>
      <c r="BK229" s="240">
        <f>ROUND(I229*H229,2)</f>
        <v>0</v>
      </c>
      <c r="BL229" s="18" t="s">
        <v>298</v>
      </c>
      <c r="BM229" s="239" t="s">
        <v>3591</v>
      </c>
    </row>
    <row r="230" s="2" customFormat="1">
      <c r="A230" s="39"/>
      <c r="B230" s="40"/>
      <c r="C230" s="41"/>
      <c r="D230" s="241" t="s">
        <v>176</v>
      </c>
      <c r="E230" s="41"/>
      <c r="F230" s="242" t="s">
        <v>3590</v>
      </c>
      <c r="G230" s="41"/>
      <c r="H230" s="41"/>
      <c r="I230" s="243"/>
      <c r="J230" s="41"/>
      <c r="K230" s="41"/>
      <c r="L230" s="45"/>
      <c r="M230" s="244"/>
      <c r="N230" s="245"/>
      <c r="O230" s="92"/>
      <c r="P230" s="92"/>
      <c r="Q230" s="92"/>
      <c r="R230" s="92"/>
      <c r="S230" s="92"/>
      <c r="T230" s="93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176</v>
      </c>
      <c r="AU230" s="18" t="s">
        <v>116</v>
      </c>
    </row>
    <row r="231" s="2" customFormat="1" ht="33" customHeight="1">
      <c r="A231" s="39"/>
      <c r="B231" s="40"/>
      <c r="C231" s="228" t="s">
        <v>541</v>
      </c>
      <c r="D231" s="228" t="s">
        <v>170</v>
      </c>
      <c r="E231" s="229" t="s">
        <v>3592</v>
      </c>
      <c r="F231" s="230" t="s">
        <v>3593</v>
      </c>
      <c r="G231" s="231" t="s">
        <v>272</v>
      </c>
      <c r="H231" s="232">
        <v>70</v>
      </c>
      <c r="I231" s="233"/>
      <c r="J231" s="234">
        <f>ROUND(I231*H231,2)</f>
        <v>0</v>
      </c>
      <c r="K231" s="230" t="s">
        <v>173</v>
      </c>
      <c r="L231" s="45"/>
      <c r="M231" s="235" t="s">
        <v>1</v>
      </c>
      <c r="N231" s="236" t="s">
        <v>41</v>
      </c>
      <c r="O231" s="92"/>
      <c r="P231" s="237">
        <f>O231*H231</f>
        <v>0</v>
      </c>
      <c r="Q231" s="237">
        <v>0.00115</v>
      </c>
      <c r="R231" s="237">
        <f>Q231*H231</f>
        <v>0.080500000000000002</v>
      </c>
      <c r="S231" s="237">
        <v>0</v>
      </c>
      <c r="T231" s="238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9" t="s">
        <v>298</v>
      </c>
      <c r="AT231" s="239" t="s">
        <v>170</v>
      </c>
      <c r="AU231" s="239" t="s">
        <v>116</v>
      </c>
      <c r="AY231" s="18" t="s">
        <v>168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8" t="s">
        <v>83</v>
      </c>
      <c r="BK231" s="240">
        <f>ROUND(I231*H231,2)</f>
        <v>0</v>
      </c>
      <c r="BL231" s="18" t="s">
        <v>298</v>
      </c>
      <c r="BM231" s="239" t="s">
        <v>3594</v>
      </c>
    </row>
    <row r="232" s="2" customFormat="1">
      <c r="A232" s="39"/>
      <c r="B232" s="40"/>
      <c r="C232" s="41"/>
      <c r="D232" s="241" t="s">
        <v>176</v>
      </c>
      <c r="E232" s="41"/>
      <c r="F232" s="242" t="s">
        <v>3593</v>
      </c>
      <c r="G232" s="41"/>
      <c r="H232" s="41"/>
      <c r="I232" s="243"/>
      <c r="J232" s="41"/>
      <c r="K232" s="41"/>
      <c r="L232" s="45"/>
      <c r="M232" s="244"/>
      <c r="N232" s="245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176</v>
      </c>
      <c r="AU232" s="18" t="s">
        <v>116</v>
      </c>
    </row>
    <row r="233" s="2" customFormat="1" ht="33" customHeight="1">
      <c r="A233" s="39"/>
      <c r="B233" s="40"/>
      <c r="C233" s="228" t="s">
        <v>553</v>
      </c>
      <c r="D233" s="228" t="s">
        <v>170</v>
      </c>
      <c r="E233" s="229" t="s">
        <v>3595</v>
      </c>
      <c r="F233" s="230" t="s">
        <v>3596</v>
      </c>
      <c r="G233" s="231" t="s">
        <v>272</v>
      </c>
      <c r="H233" s="232">
        <v>35</v>
      </c>
      <c r="I233" s="233"/>
      <c r="J233" s="234">
        <f>ROUND(I233*H233,2)</f>
        <v>0</v>
      </c>
      <c r="K233" s="230" t="s">
        <v>173</v>
      </c>
      <c r="L233" s="45"/>
      <c r="M233" s="235" t="s">
        <v>1</v>
      </c>
      <c r="N233" s="236" t="s">
        <v>41</v>
      </c>
      <c r="O233" s="92"/>
      <c r="P233" s="237">
        <f>O233*H233</f>
        <v>0</v>
      </c>
      <c r="Q233" s="237">
        <v>0.0025500000000000002</v>
      </c>
      <c r="R233" s="237">
        <f>Q233*H233</f>
        <v>0.08925000000000001</v>
      </c>
      <c r="S233" s="237">
        <v>0</v>
      </c>
      <c r="T233" s="238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9" t="s">
        <v>298</v>
      </c>
      <c r="AT233" s="239" t="s">
        <v>170</v>
      </c>
      <c r="AU233" s="239" t="s">
        <v>116</v>
      </c>
      <c r="AY233" s="18" t="s">
        <v>168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8" t="s">
        <v>83</v>
      </c>
      <c r="BK233" s="240">
        <f>ROUND(I233*H233,2)</f>
        <v>0</v>
      </c>
      <c r="BL233" s="18" t="s">
        <v>298</v>
      </c>
      <c r="BM233" s="239" t="s">
        <v>3597</v>
      </c>
    </row>
    <row r="234" s="2" customFormat="1">
      <c r="A234" s="39"/>
      <c r="B234" s="40"/>
      <c r="C234" s="41"/>
      <c r="D234" s="241" t="s">
        <v>176</v>
      </c>
      <c r="E234" s="41"/>
      <c r="F234" s="242" t="s">
        <v>3596</v>
      </c>
      <c r="G234" s="41"/>
      <c r="H234" s="41"/>
      <c r="I234" s="243"/>
      <c r="J234" s="41"/>
      <c r="K234" s="41"/>
      <c r="L234" s="45"/>
      <c r="M234" s="244"/>
      <c r="N234" s="245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176</v>
      </c>
      <c r="AU234" s="18" t="s">
        <v>116</v>
      </c>
    </row>
    <row r="235" s="2" customFormat="1" ht="33" customHeight="1">
      <c r="A235" s="39"/>
      <c r="B235" s="40"/>
      <c r="C235" s="228" t="s">
        <v>1603</v>
      </c>
      <c r="D235" s="228" t="s">
        <v>170</v>
      </c>
      <c r="E235" s="229" t="s">
        <v>3598</v>
      </c>
      <c r="F235" s="230" t="s">
        <v>3599</v>
      </c>
      <c r="G235" s="231" t="s">
        <v>272</v>
      </c>
      <c r="H235" s="232">
        <v>10</v>
      </c>
      <c r="I235" s="233"/>
      <c r="J235" s="234">
        <f>ROUND(I235*H235,2)</f>
        <v>0</v>
      </c>
      <c r="K235" s="230" t="s">
        <v>173</v>
      </c>
      <c r="L235" s="45"/>
      <c r="M235" s="235" t="s">
        <v>1</v>
      </c>
      <c r="N235" s="236" t="s">
        <v>41</v>
      </c>
      <c r="O235" s="92"/>
      <c r="P235" s="237">
        <f>O235*H235</f>
        <v>0</v>
      </c>
      <c r="Q235" s="237">
        <v>0.00362</v>
      </c>
      <c r="R235" s="237">
        <f>Q235*H235</f>
        <v>0.036199999999999996</v>
      </c>
      <c r="S235" s="237">
        <v>0</v>
      </c>
      <c r="T235" s="238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9" t="s">
        <v>298</v>
      </c>
      <c r="AT235" s="239" t="s">
        <v>170</v>
      </c>
      <c r="AU235" s="239" t="s">
        <v>116</v>
      </c>
      <c r="AY235" s="18" t="s">
        <v>168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8" t="s">
        <v>83</v>
      </c>
      <c r="BK235" s="240">
        <f>ROUND(I235*H235,2)</f>
        <v>0</v>
      </c>
      <c r="BL235" s="18" t="s">
        <v>298</v>
      </c>
      <c r="BM235" s="239" t="s">
        <v>3600</v>
      </c>
    </row>
    <row r="236" s="2" customFormat="1">
      <c r="A236" s="39"/>
      <c r="B236" s="40"/>
      <c r="C236" s="41"/>
      <c r="D236" s="241" t="s">
        <v>176</v>
      </c>
      <c r="E236" s="41"/>
      <c r="F236" s="242" t="s">
        <v>3601</v>
      </c>
      <c r="G236" s="41"/>
      <c r="H236" s="41"/>
      <c r="I236" s="243"/>
      <c r="J236" s="41"/>
      <c r="K236" s="41"/>
      <c r="L236" s="45"/>
      <c r="M236" s="244"/>
      <c r="N236" s="245"/>
      <c r="O236" s="92"/>
      <c r="P236" s="92"/>
      <c r="Q236" s="92"/>
      <c r="R236" s="92"/>
      <c r="S236" s="92"/>
      <c r="T236" s="93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176</v>
      </c>
      <c r="AU236" s="18" t="s">
        <v>116</v>
      </c>
    </row>
    <row r="237" s="2" customFormat="1" ht="24.15" customHeight="1">
      <c r="A237" s="39"/>
      <c r="B237" s="40"/>
      <c r="C237" s="228" t="s">
        <v>1608</v>
      </c>
      <c r="D237" s="228" t="s">
        <v>170</v>
      </c>
      <c r="E237" s="229" t="s">
        <v>3602</v>
      </c>
      <c r="F237" s="230" t="s">
        <v>3603</v>
      </c>
      <c r="G237" s="231" t="s">
        <v>272</v>
      </c>
      <c r="H237" s="232">
        <v>2</v>
      </c>
      <c r="I237" s="233"/>
      <c r="J237" s="234">
        <f>ROUND(I237*H237,2)</f>
        <v>0</v>
      </c>
      <c r="K237" s="230" t="s">
        <v>173</v>
      </c>
      <c r="L237" s="45"/>
      <c r="M237" s="235" t="s">
        <v>1</v>
      </c>
      <c r="N237" s="236" t="s">
        <v>41</v>
      </c>
      <c r="O237" s="92"/>
      <c r="P237" s="237">
        <f>O237*H237</f>
        <v>0</v>
      </c>
      <c r="Q237" s="237">
        <v>0.010880000000000001</v>
      </c>
      <c r="R237" s="237">
        <f>Q237*H237</f>
        <v>0.021760000000000002</v>
      </c>
      <c r="S237" s="237">
        <v>0</v>
      </c>
      <c r="T237" s="238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9" t="s">
        <v>298</v>
      </c>
      <c r="AT237" s="239" t="s">
        <v>170</v>
      </c>
      <c r="AU237" s="239" t="s">
        <v>116</v>
      </c>
      <c r="AY237" s="18" t="s">
        <v>168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8" t="s">
        <v>83</v>
      </c>
      <c r="BK237" s="240">
        <f>ROUND(I237*H237,2)</f>
        <v>0</v>
      </c>
      <c r="BL237" s="18" t="s">
        <v>298</v>
      </c>
      <c r="BM237" s="239" t="s">
        <v>3604</v>
      </c>
    </row>
    <row r="238" s="2" customFormat="1">
      <c r="A238" s="39"/>
      <c r="B238" s="40"/>
      <c r="C238" s="41"/>
      <c r="D238" s="241" t="s">
        <v>176</v>
      </c>
      <c r="E238" s="41"/>
      <c r="F238" s="242" t="s">
        <v>3605</v>
      </c>
      <c r="G238" s="41"/>
      <c r="H238" s="41"/>
      <c r="I238" s="243"/>
      <c r="J238" s="41"/>
      <c r="K238" s="41"/>
      <c r="L238" s="45"/>
      <c r="M238" s="244"/>
      <c r="N238" s="245"/>
      <c r="O238" s="92"/>
      <c r="P238" s="92"/>
      <c r="Q238" s="92"/>
      <c r="R238" s="92"/>
      <c r="S238" s="92"/>
      <c r="T238" s="93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176</v>
      </c>
      <c r="AU238" s="18" t="s">
        <v>116</v>
      </c>
    </row>
    <row r="239" s="2" customFormat="1" ht="33" customHeight="1">
      <c r="A239" s="39"/>
      <c r="B239" s="40"/>
      <c r="C239" s="228" t="s">
        <v>560</v>
      </c>
      <c r="D239" s="228" t="s">
        <v>170</v>
      </c>
      <c r="E239" s="229" t="s">
        <v>3606</v>
      </c>
      <c r="F239" s="230" t="s">
        <v>3607</v>
      </c>
      <c r="G239" s="231" t="s">
        <v>272</v>
      </c>
      <c r="H239" s="232">
        <v>55</v>
      </c>
      <c r="I239" s="233"/>
      <c r="J239" s="234">
        <f>ROUND(I239*H239,2)</f>
        <v>0</v>
      </c>
      <c r="K239" s="230" t="s">
        <v>173</v>
      </c>
      <c r="L239" s="45"/>
      <c r="M239" s="235" t="s">
        <v>1</v>
      </c>
      <c r="N239" s="236" t="s">
        <v>41</v>
      </c>
      <c r="O239" s="92"/>
      <c r="P239" s="237">
        <f>O239*H239</f>
        <v>0</v>
      </c>
      <c r="Q239" s="237">
        <v>0.00080000000000000004</v>
      </c>
      <c r="R239" s="237">
        <f>Q239*H239</f>
        <v>0.044000000000000004</v>
      </c>
      <c r="S239" s="237">
        <v>0</v>
      </c>
      <c r="T239" s="238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9" t="s">
        <v>298</v>
      </c>
      <c r="AT239" s="239" t="s">
        <v>170</v>
      </c>
      <c r="AU239" s="239" t="s">
        <v>116</v>
      </c>
      <c r="AY239" s="18" t="s">
        <v>168</v>
      </c>
      <c r="BE239" s="240">
        <f>IF(N239="základní",J239,0)</f>
        <v>0</v>
      </c>
      <c r="BF239" s="240">
        <f>IF(N239="snížená",J239,0)</f>
        <v>0</v>
      </c>
      <c r="BG239" s="240">
        <f>IF(N239="zákl. přenesená",J239,0)</f>
        <v>0</v>
      </c>
      <c r="BH239" s="240">
        <f>IF(N239="sníž. přenesená",J239,0)</f>
        <v>0</v>
      </c>
      <c r="BI239" s="240">
        <f>IF(N239="nulová",J239,0)</f>
        <v>0</v>
      </c>
      <c r="BJ239" s="18" t="s">
        <v>83</v>
      </c>
      <c r="BK239" s="240">
        <f>ROUND(I239*H239,2)</f>
        <v>0</v>
      </c>
      <c r="BL239" s="18" t="s">
        <v>298</v>
      </c>
      <c r="BM239" s="239" t="s">
        <v>3608</v>
      </c>
    </row>
    <row r="240" s="2" customFormat="1">
      <c r="A240" s="39"/>
      <c r="B240" s="40"/>
      <c r="C240" s="41"/>
      <c r="D240" s="241" t="s">
        <v>176</v>
      </c>
      <c r="E240" s="41"/>
      <c r="F240" s="242" t="s">
        <v>3607</v>
      </c>
      <c r="G240" s="41"/>
      <c r="H240" s="41"/>
      <c r="I240" s="243"/>
      <c r="J240" s="41"/>
      <c r="K240" s="41"/>
      <c r="L240" s="45"/>
      <c r="M240" s="244"/>
      <c r="N240" s="245"/>
      <c r="O240" s="92"/>
      <c r="P240" s="92"/>
      <c r="Q240" s="92"/>
      <c r="R240" s="92"/>
      <c r="S240" s="92"/>
      <c r="T240" s="93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176</v>
      </c>
      <c r="AU240" s="18" t="s">
        <v>116</v>
      </c>
    </row>
    <row r="241" s="2" customFormat="1" ht="33" customHeight="1">
      <c r="A241" s="39"/>
      <c r="B241" s="40"/>
      <c r="C241" s="228" t="s">
        <v>568</v>
      </c>
      <c r="D241" s="228" t="s">
        <v>170</v>
      </c>
      <c r="E241" s="229" t="s">
        <v>3609</v>
      </c>
      <c r="F241" s="230" t="s">
        <v>3610</v>
      </c>
      <c r="G241" s="231" t="s">
        <v>272</v>
      </c>
      <c r="H241" s="232">
        <v>80</v>
      </c>
      <c r="I241" s="233"/>
      <c r="J241" s="234">
        <f>ROUND(I241*H241,2)</f>
        <v>0</v>
      </c>
      <c r="K241" s="230" t="s">
        <v>173</v>
      </c>
      <c r="L241" s="45"/>
      <c r="M241" s="235" t="s">
        <v>1</v>
      </c>
      <c r="N241" s="236" t="s">
        <v>41</v>
      </c>
      <c r="O241" s="92"/>
      <c r="P241" s="237">
        <f>O241*H241</f>
        <v>0</v>
      </c>
      <c r="Q241" s="237">
        <v>0.0012600000000000001</v>
      </c>
      <c r="R241" s="237">
        <f>Q241*H241</f>
        <v>0.1008</v>
      </c>
      <c r="S241" s="237">
        <v>0</v>
      </c>
      <c r="T241" s="23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9" t="s">
        <v>298</v>
      </c>
      <c r="AT241" s="239" t="s">
        <v>170</v>
      </c>
      <c r="AU241" s="239" t="s">
        <v>116</v>
      </c>
      <c r="AY241" s="18" t="s">
        <v>168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8" t="s">
        <v>83</v>
      </c>
      <c r="BK241" s="240">
        <f>ROUND(I241*H241,2)</f>
        <v>0</v>
      </c>
      <c r="BL241" s="18" t="s">
        <v>298</v>
      </c>
      <c r="BM241" s="239" t="s">
        <v>3611</v>
      </c>
    </row>
    <row r="242" s="2" customFormat="1">
      <c r="A242" s="39"/>
      <c r="B242" s="40"/>
      <c r="C242" s="41"/>
      <c r="D242" s="241" t="s">
        <v>176</v>
      </c>
      <c r="E242" s="41"/>
      <c r="F242" s="242" t="s">
        <v>3610</v>
      </c>
      <c r="G242" s="41"/>
      <c r="H242" s="41"/>
      <c r="I242" s="243"/>
      <c r="J242" s="41"/>
      <c r="K242" s="41"/>
      <c r="L242" s="45"/>
      <c r="M242" s="244"/>
      <c r="N242" s="245"/>
      <c r="O242" s="92"/>
      <c r="P242" s="92"/>
      <c r="Q242" s="92"/>
      <c r="R242" s="92"/>
      <c r="S242" s="92"/>
      <c r="T242" s="93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T242" s="18" t="s">
        <v>176</v>
      </c>
      <c r="AU242" s="18" t="s">
        <v>116</v>
      </c>
    </row>
    <row r="243" s="2" customFormat="1" ht="33" customHeight="1">
      <c r="A243" s="39"/>
      <c r="B243" s="40"/>
      <c r="C243" s="228" t="s">
        <v>583</v>
      </c>
      <c r="D243" s="228" t="s">
        <v>170</v>
      </c>
      <c r="E243" s="229" t="s">
        <v>3612</v>
      </c>
      <c r="F243" s="230" t="s">
        <v>3613</v>
      </c>
      <c r="G243" s="231" t="s">
        <v>272</v>
      </c>
      <c r="H243" s="232">
        <v>35</v>
      </c>
      <c r="I243" s="233"/>
      <c r="J243" s="234">
        <f>ROUND(I243*H243,2)</f>
        <v>0</v>
      </c>
      <c r="K243" s="230" t="s">
        <v>173</v>
      </c>
      <c r="L243" s="45"/>
      <c r="M243" s="235" t="s">
        <v>1</v>
      </c>
      <c r="N243" s="236" t="s">
        <v>41</v>
      </c>
      <c r="O243" s="92"/>
      <c r="P243" s="237">
        <f>O243*H243</f>
        <v>0</v>
      </c>
      <c r="Q243" s="237">
        <v>0.0013799999999999999</v>
      </c>
      <c r="R243" s="237">
        <f>Q243*H243</f>
        <v>0.048299999999999996</v>
      </c>
      <c r="S243" s="237">
        <v>0</v>
      </c>
      <c r="T243" s="23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9" t="s">
        <v>298</v>
      </c>
      <c r="AT243" s="239" t="s">
        <v>170</v>
      </c>
      <c r="AU243" s="239" t="s">
        <v>116</v>
      </c>
      <c r="AY243" s="18" t="s">
        <v>168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8" t="s">
        <v>83</v>
      </c>
      <c r="BK243" s="240">
        <f>ROUND(I243*H243,2)</f>
        <v>0</v>
      </c>
      <c r="BL243" s="18" t="s">
        <v>298</v>
      </c>
      <c r="BM243" s="239" t="s">
        <v>3614</v>
      </c>
    </row>
    <row r="244" s="2" customFormat="1">
      <c r="A244" s="39"/>
      <c r="B244" s="40"/>
      <c r="C244" s="41"/>
      <c r="D244" s="241" t="s">
        <v>176</v>
      </c>
      <c r="E244" s="41"/>
      <c r="F244" s="242" t="s">
        <v>3613</v>
      </c>
      <c r="G244" s="41"/>
      <c r="H244" s="41"/>
      <c r="I244" s="243"/>
      <c r="J244" s="41"/>
      <c r="K244" s="41"/>
      <c r="L244" s="45"/>
      <c r="M244" s="244"/>
      <c r="N244" s="245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176</v>
      </c>
      <c r="AU244" s="18" t="s">
        <v>116</v>
      </c>
    </row>
    <row r="245" s="2" customFormat="1" ht="33" customHeight="1">
      <c r="A245" s="39"/>
      <c r="B245" s="40"/>
      <c r="C245" s="228" t="s">
        <v>1597</v>
      </c>
      <c r="D245" s="228" t="s">
        <v>170</v>
      </c>
      <c r="E245" s="229" t="s">
        <v>3615</v>
      </c>
      <c r="F245" s="230" t="s">
        <v>3616</v>
      </c>
      <c r="G245" s="231" t="s">
        <v>272</v>
      </c>
      <c r="H245" s="232">
        <v>35</v>
      </c>
      <c r="I245" s="233"/>
      <c r="J245" s="234">
        <f>ROUND(I245*H245,2)</f>
        <v>0</v>
      </c>
      <c r="K245" s="230" t="s">
        <v>173</v>
      </c>
      <c r="L245" s="45"/>
      <c r="M245" s="235" t="s">
        <v>1</v>
      </c>
      <c r="N245" s="236" t="s">
        <v>41</v>
      </c>
      <c r="O245" s="92"/>
      <c r="P245" s="237">
        <f>O245*H245</f>
        <v>0</v>
      </c>
      <c r="Q245" s="237">
        <v>0.0026199999999999999</v>
      </c>
      <c r="R245" s="237">
        <f>Q245*H245</f>
        <v>0.091700000000000004</v>
      </c>
      <c r="S245" s="237">
        <v>0</v>
      </c>
      <c r="T245" s="238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9" t="s">
        <v>298</v>
      </c>
      <c r="AT245" s="239" t="s">
        <v>170</v>
      </c>
      <c r="AU245" s="239" t="s">
        <v>116</v>
      </c>
      <c r="AY245" s="18" t="s">
        <v>168</v>
      </c>
      <c r="BE245" s="240">
        <f>IF(N245="základní",J245,0)</f>
        <v>0</v>
      </c>
      <c r="BF245" s="240">
        <f>IF(N245="snížená",J245,0)</f>
        <v>0</v>
      </c>
      <c r="BG245" s="240">
        <f>IF(N245="zákl. přenesená",J245,0)</f>
        <v>0</v>
      </c>
      <c r="BH245" s="240">
        <f>IF(N245="sníž. přenesená",J245,0)</f>
        <v>0</v>
      </c>
      <c r="BI245" s="240">
        <f>IF(N245="nulová",J245,0)</f>
        <v>0</v>
      </c>
      <c r="BJ245" s="18" t="s">
        <v>83</v>
      </c>
      <c r="BK245" s="240">
        <f>ROUND(I245*H245,2)</f>
        <v>0</v>
      </c>
      <c r="BL245" s="18" t="s">
        <v>298</v>
      </c>
      <c r="BM245" s="239" t="s">
        <v>3617</v>
      </c>
    </row>
    <row r="246" s="2" customFormat="1">
      <c r="A246" s="39"/>
      <c r="B246" s="40"/>
      <c r="C246" s="41"/>
      <c r="D246" s="241" t="s">
        <v>176</v>
      </c>
      <c r="E246" s="41"/>
      <c r="F246" s="242" t="s">
        <v>3618</v>
      </c>
      <c r="G246" s="41"/>
      <c r="H246" s="41"/>
      <c r="I246" s="243"/>
      <c r="J246" s="41"/>
      <c r="K246" s="41"/>
      <c r="L246" s="45"/>
      <c r="M246" s="244"/>
      <c r="N246" s="245"/>
      <c r="O246" s="92"/>
      <c r="P246" s="92"/>
      <c r="Q246" s="92"/>
      <c r="R246" s="92"/>
      <c r="S246" s="92"/>
      <c r="T246" s="93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176</v>
      </c>
      <c r="AU246" s="18" t="s">
        <v>116</v>
      </c>
    </row>
    <row r="247" s="12" customFormat="1" ht="20.88" customHeight="1">
      <c r="A247" s="12"/>
      <c r="B247" s="212"/>
      <c r="C247" s="213"/>
      <c r="D247" s="214" t="s">
        <v>75</v>
      </c>
      <c r="E247" s="226" t="s">
        <v>3619</v>
      </c>
      <c r="F247" s="226" t="s">
        <v>3620</v>
      </c>
      <c r="G247" s="213"/>
      <c r="H247" s="213"/>
      <c r="I247" s="216"/>
      <c r="J247" s="227">
        <f>BK247</f>
        <v>0</v>
      </c>
      <c r="K247" s="213"/>
      <c r="L247" s="218"/>
      <c r="M247" s="219"/>
      <c r="N247" s="220"/>
      <c r="O247" s="220"/>
      <c r="P247" s="221">
        <f>SUM(P248:P261)</f>
        <v>0</v>
      </c>
      <c r="Q247" s="220"/>
      <c r="R247" s="221">
        <f>SUM(R248:R261)</f>
        <v>0</v>
      </c>
      <c r="S247" s="220"/>
      <c r="T247" s="222">
        <f>SUM(T248:T261)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3" t="s">
        <v>85</v>
      </c>
      <c r="AT247" s="224" t="s">
        <v>75</v>
      </c>
      <c r="AU247" s="224" t="s">
        <v>85</v>
      </c>
      <c r="AY247" s="223" t="s">
        <v>168</v>
      </c>
      <c r="BK247" s="225">
        <f>SUM(BK248:BK261)</f>
        <v>0</v>
      </c>
    </row>
    <row r="248" s="2" customFormat="1" ht="33" customHeight="1">
      <c r="A248" s="39"/>
      <c r="B248" s="40"/>
      <c r="C248" s="228" t="s">
        <v>621</v>
      </c>
      <c r="D248" s="228" t="s">
        <v>170</v>
      </c>
      <c r="E248" s="229" t="s">
        <v>3621</v>
      </c>
      <c r="F248" s="230" t="s">
        <v>3622</v>
      </c>
      <c r="G248" s="231" t="s">
        <v>272</v>
      </c>
      <c r="H248" s="232">
        <v>45</v>
      </c>
      <c r="I248" s="233"/>
      <c r="J248" s="234">
        <f>ROUND(I248*H248,2)</f>
        <v>0</v>
      </c>
      <c r="K248" s="230" t="s">
        <v>1</v>
      </c>
      <c r="L248" s="45"/>
      <c r="M248" s="235" t="s">
        <v>1</v>
      </c>
      <c r="N248" s="236" t="s">
        <v>41</v>
      </c>
      <c r="O248" s="92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9" t="s">
        <v>298</v>
      </c>
      <c r="AT248" s="239" t="s">
        <v>170</v>
      </c>
      <c r="AU248" s="239" t="s">
        <v>116</v>
      </c>
      <c r="AY248" s="18" t="s">
        <v>168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8" t="s">
        <v>83</v>
      </c>
      <c r="BK248" s="240">
        <f>ROUND(I248*H248,2)</f>
        <v>0</v>
      </c>
      <c r="BL248" s="18" t="s">
        <v>298</v>
      </c>
      <c r="BM248" s="239" t="s">
        <v>3623</v>
      </c>
    </row>
    <row r="249" s="2" customFormat="1">
      <c r="A249" s="39"/>
      <c r="B249" s="40"/>
      <c r="C249" s="41"/>
      <c r="D249" s="241" t="s">
        <v>176</v>
      </c>
      <c r="E249" s="41"/>
      <c r="F249" s="242" t="s">
        <v>3622</v>
      </c>
      <c r="G249" s="41"/>
      <c r="H249" s="41"/>
      <c r="I249" s="243"/>
      <c r="J249" s="41"/>
      <c r="K249" s="41"/>
      <c r="L249" s="45"/>
      <c r="M249" s="244"/>
      <c r="N249" s="245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176</v>
      </c>
      <c r="AU249" s="18" t="s">
        <v>116</v>
      </c>
    </row>
    <row r="250" s="2" customFormat="1" ht="33" customHeight="1">
      <c r="A250" s="39"/>
      <c r="B250" s="40"/>
      <c r="C250" s="228" t="s">
        <v>631</v>
      </c>
      <c r="D250" s="228" t="s">
        <v>170</v>
      </c>
      <c r="E250" s="229" t="s">
        <v>3624</v>
      </c>
      <c r="F250" s="230" t="s">
        <v>3625</v>
      </c>
      <c r="G250" s="231" t="s">
        <v>272</v>
      </c>
      <c r="H250" s="232">
        <v>70</v>
      </c>
      <c r="I250" s="233"/>
      <c r="J250" s="234">
        <f>ROUND(I250*H250,2)</f>
        <v>0</v>
      </c>
      <c r="K250" s="230" t="s">
        <v>1</v>
      </c>
      <c r="L250" s="45"/>
      <c r="M250" s="235" t="s">
        <v>1</v>
      </c>
      <c r="N250" s="236" t="s">
        <v>41</v>
      </c>
      <c r="O250" s="92"/>
      <c r="P250" s="237">
        <f>O250*H250</f>
        <v>0</v>
      </c>
      <c r="Q250" s="237">
        <v>0</v>
      </c>
      <c r="R250" s="237">
        <f>Q250*H250</f>
        <v>0</v>
      </c>
      <c r="S250" s="237">
        <v>0</v>
      </c>
      <c r="T250" s="238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9" t="s">
        <v>298</v>
      </c>
      <c r="AT250" s="239" t="s">
        <v>170</v>
      </c>
      <c r="AU250" s="239" t="s">
        <v>116</v>
      </c>
      <c r="AY250" s="18" t="s">
        <v>168</v>
      </c>
      <c r="BE250" s="240">
        <f>IF(N250="základní",J250,0)</f>
        <v>0</v>
      </c>
      <c r="BF250" s="240">
        <f>IF(N250="snížená",J250,0)</f>
        <v>0</v>
      </c>
      <c r="BG250" s="240">
        <f>IF(N250="zákl. přenesená",J250,0)</f>
        <v>0</v>
      </c>
      <c r="BH250" s="240">
        <f>IF(N250="sníž. přenesená",J250,0)</f>
        <v>0</v>
      </c>
      <c r="BI250" s="240">
        <f>IF(N250="nulová",J250,0)</f>
        <v>0</v>
      </c>
      <c r="BJ250" s="18" t="s">
        <v>83</v>
      </c>
      <c r="BK250" s="240">
        <f>ROUND(I250*H250,2)</f>
        <v>0</v>
      </c>
      <c r="BL250" s="18" t="s">
        <v>298</v>
      </c>
      <c r="BM250" s="239" t="s">
        <v>3626</v>
      </c>
    </row>
    <row r="251" s="2" customFormat="1">
      <c r="A251" s="39"/>
      <c r="B251" s="40"/>
      <c r="C251" s="41"/>
      <c r="D251" s="241" t="s">
        <v>176</v>
      </c>
      <c r="E251" s="41"/>
      <c r="F251" s="242" t="s">
        <v>3625</v>
      </c>
      <c r="G251" s="41"/>
      <c r="H251" s="41"/>
      <c r="I251" s="243"/>
      <c r="J251" s="41"/>
      <c r="K251" s="41"/>
      <c r="L251" s="45"/>
      <c r="M251" s="244"/>
      <c r="N251" s="245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176</v>
      </c>
      <c r="AU251" s="18" t="s">
        <v>116</v>
      </c>
    </row>
    <row r="252" s="2" customFormat="1" ht="33" customHeight="1">
      <c r="A252" s="39"/>
      <c r="B252" s="40"/>
      <c r="C252" s="228" t="s">
        <v>652</v>
      </c>
      <c r="D252" s="228" t="s">
        <v>170</v>
      </c>
      <c r="E252" s="229" t="s">
        <v>3627</v>
      </c>
      <c r="F252" s="230" t="s">
        <v>3628</v>
      </c>
      <c r="G252" s="231" t="s">
        <v>272</v>
      </c>
      <c r="H252" s="232">
        <v>35</v>
      </c>
      <c r="I252" s="233"/>
      <c r="J252" s="234">
        <f>ROUND(I252*H252,2)</f>
        <v>0</v>
      </c>
      <c r="K252" s="230" t="s">
        <v>1</v>
      </c>
      <c r="L252" s="45"/>
      <c r="M252" s="235" t="s">
        <v>1</v>
      </c>
      <c r="N252" s="236" t="s">
        <v>41</v>
      </c>
      <c r="O252" s="92"/>
      <c r="P252" s="237">
        <f>O252*H252</f>
        <v>0</v>
      </c>
      <c r="Q252" s="237">
        <v>0</v>
      </c>
      <c r="R252" s="237">
        <f>Q252*H252</f>
        <v>0</v>
      </c>
      <c r="S252" s="237">
        <v>0</v>
      </c>
      <c r="T252" s="238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9" t="s">
        <v>298</v>
      </c>
      <c r="AT252" s="239" t="s">
        <v>170</v>
      </c>
      <c r="AU252" s="239" t="s">
        <v>116</v>
      </c>
      <c r="AY252" s="18" t="s">
        <v>168</v>
      </c>
      <c r="BE252" s="240">
        <f>IF(N252="základní",J252,0)</f>
        <v>0</v>
      </c>
      <c r="BF252" s="240">
        <f>IF(N252="snížená",J252,0)</f>
        <v>0</v>
      </c>
      <c r="BG252" s="240">
        <f>IF(N252="zákl. přenesená",J252,0)</f>
        <v>0</v>
      </c>
      <c r="BH252" s="240">
        <f>IF(N252="sníž. přenesená",J252,0)</f>
        <v>0</v>
      </c>
      <c r="BI252" s="240">
        <f>IF(N252="nulová",J252,0)</f>
        <v>0</v>
      </c>
      <c r="BJ252" s="18" t="s">
        <v>83</v>
      </c>
      <c r="BK252" s="240">
        <f>ROUND(I252*H252,2)</f>
        <v>0</v>
      </c>
      <c r="BL252" s="18" t="s">
        <v>298</v>
      </c>
      <c r="BM252" s="239" t="s">
        <v>3629</v>
      </c>
    </row>
    <row r="253" s="2" customFormat="1">
      <c r="A253" s="39"/>
      <c r="B253" s="40"/>
      <c r="C253" s="41"/>
      <c r="D253" s="241" t="s">
        <v>176</v>
      </c>
      <c r="E253" s="41"/>
      <c r="F253" s="242" t="s">
        <v>3628</v>
      </c>
      <c r="G253" s="41"/>
      <c r="H253" s="41"/>
      <c r="I253" s="243"/>
      <c r="J253" s="41"/>
      <c r="K253" s="41"/>
      <c r="L253" s="45"/>
      <c r="M253" s="244"/>
      <c r="N253" s="245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176</v>
      </c>
      <c r="AU253" s="18" t="s">
        <v>116</v>
      </c>
    </row>
    <row r="254" s="2" customFormat="1" ht="33" customHeight="1">
      <c r="A254" s="39"/>
      <c r="B254" s="40"/>
      <c r="C254" s="228" t="s">
        <v>1614</v>
      </c>
      <c r="D254" s="228" t="s">
        <v>170</v>
      </c>
      <c r="E254" s="229" t="s">
        <v>3630</v>
      </c>
      <c r="F254" s="230" t="s">
        <v>3631</v>
      </c>
      <c r="G254" s="231" t="s">
        <v>272</v>
      </c>
      <c r="H254" s="232">
        <v>10</v>
      </c>
      <c r="I254" s="233"/>
      <c r="J254" s="234">
        <f>ROUND(I254*H254,2)</f>
        <v>0</v>
      </c>
      <c r="K254" s="230" t="s">
        <v>1</v>
      </c>
      <c r="L254" s="45"/>
      <c r="M254" s="235" t="s">
        <v>1</v>
      </c>
      <c r="N254" s="236" t="s">
        <v>41</v>
      </c>
      <c r="O254" s="92"/>
      <c r="P254" s="237">
        <f>O254*H254</f>
        <v>0</v>
      </c>
      <c r="Q254" s="237">
        <v>0</v>
      </c>
      <c r="R254" s="237">
        <f>Q254*H254</f>
        <v>0</v>
      </c>
      <c r="S254" s="237">
        <v>0</v>
      </c>
      <c r="T254" s="238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9" t="s">
        <v>298</v>
      </c>
      <c r="AT254" s="239" t="s">
        <v>170</v>
      </c>
      <c r="AU254" s="239" t="s">
        <v>116</v>
      </c>
      <c r="AY254" s="18" t="s">
        <v>168</v>
      </c>
      <c r="BE254" s="240">
        <f>IF(N254="základní",J254,0)</f>
        <v>0</v>
      </c>
      <c r="BF254" s="240">
        <f>IF(N254="snížená",J254,0)</f>
        <v>0</v>
      </c>
      <c r="BG254" s="240">
        <f>IF(N254="zákl. přenesená",J254,0)</f>
        <v>0</v>
      </c>
      <c r="BH254" s="240">
        <f>IF(N254="sníž. přenesená",J254,0)</f>
        <v>0</v>
      </c>
      <c r="BI254" s="240">
        <f>IF(N254="nulová",J254,0)</f>
        <v>0</v>
      </c>
      <c r="BJ254" s="18" t="s">
        <v>83</v>
      </c>
      <c r="BK254" s="240">
        <f>ROUND(I254*H254,2)</f>
        <v>0</v>
      </c>
      <c r="BL254" s="18" t="s">
        <v>298</v>
      </c>
      <c r="BM254" s="239" t="s">
        <v>3632</v>
      </c>
    </row>
    <row r="255" s="2" customFormat="1">
      <c r="A255" s="39"/>
      <c r="B255" s="40"/>
      <c r="C255" s="41"/>
      <c r="D255" s="241" t="s">
        <v>176</v>
      </c>
      <c r="E255" s="41"/>
      <c r="F255" s="242" t="s">
        <v>3628</v>
      </c>
      <c r="G255" s="41"/>
      <c r="H255" s="41"/>
      <c r="I255" s="243"/>
      <c r="J255" s="41"/>
      <c r="K255" s="41"/>
      <c r="L255" s="45"/>
      <c r="M255" s="244"/>
      <c r="N255" s="245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176</v>
      </c>
      <c r="AU255" s="18" t="s">
        <v>116</v>
      </c>
    </row>
    <row r="256" s="2" customFormat="1" ht="33" customHeight="1">
      <c r="A256" s="39"/>
      <c r="B256" s="40"/>
      <c r="C256" s="228" t="s">
        <v>657</v>
      </c>
      <c r="D256" s="228" t="s">
        <v>170</v>
      </c>
      <c r="E256" s="229" t="s">
        <v>3633</v>
      </c>
      <c r="F256" s="230" t="s">
        <v>3634</v>
      </c>
      <c r="G256" s="231" t="s">
        <v>1</v>
      </c>
      <c r="H256" s="232">
        <v>55</v>
      </c>
      <c r="I256" s="233"/>
      <c r="J256" s="234">
        <f>ROUND(I256*H256,2)</f>
        <v>0</v>
      </c>
      <c r="K256" s="230" t="s">
        <v>1</v>
      </c>
      <c r="L256" s="45"/>
      <c r="M256" s="235" t="s">
        <v>1</v>
      </c>
      <c r="N256" s="236" t="s">
        <v>41</v>
      </c>
      <c r="O256" s="92"/>
      <c r="P256" s="237">
        <f>O256*H256</f>
        <v>0</v>
      </c>
      <c r="Q256" s="237">
        <v>0</v>
      </c>
      <c r="R256" s="237">
        <f>Q256*H256</f>
        <v>0</v>
      </c>
      <c r="S256" s="237">
        <v>0</v>
      </c>
      <c r="T256" s="238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9" t="s">
        <v>298</v>
      </c>
      <c r="AT256" s="239" t="s">
        <v>170</v>
      </c>
      <c r="AU256" s="239" t="s">
        <v>116</v>
      </c>
      <c r="AY256" s="18" t="s">
        <v>168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8" t="s">
        <v>83</v>
      </c>
      <c r="BK256" s="240">
        <f>ROUND(I256*H256,2)</f>
        <v>0</v>
      </c>
      <c r="BL256" s="18" t="s">
        <v>298</v>
      </c>
      <c r="BM256" s="239" t="s">
        <v>3635</v>
      </c>
    </row>
    <row r="257" s="2" customFormat="1">
      <c r="A257" s="39"/>
      <c r="B257" s="40"/>
      <c r="C257" s="41"/>
      <c r="D257" s="241" t="s">
        <v>176</v>
      </c>
      <c r="E257" s="41"/>
      <c r="F257" s="242" t="s">
        <v>3634</v>
      </c>
      <c r="G257" s="41"/>
      <c r="H257" s="41"/>
      <c r="I257" s="243"/>
      <c r="J257" s="41"/>
      <c r="K257" s="41"/>
      <c r="L257" s="45"/>
      <c r="M257" s="244"/>
      <c r="N257" s="245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176</v>
      </c>
      <c r="AU257" s="18" t="s">
        <v>116</v>
      </c>
    </row>
    <row r="258" s="2" customFormat="1" ht="33" customHeight="1">
      <c r="A258" s="39"/>
      <c r="B258" s="40"/>
      <c r="C258" s="228" t="s">
        <v>662</v>
      </c>
      <c r="D258" s="228" t="s">
        <v>170</v>
      </c>
      <c r="E258" s="229" t="s">
        <v>3636</v>
      </c>
      <c r="F258" s="230" t="s">
        <v>3637</v>
      </c>
      <c r="G258" s="231" t="s">
        <v>272</v>
      </c>
      <c r="H258" s="232">
        <v>80</v>
      </c>
      <c r="I258" s="233"/>
      <c r="J258" s="234">
        <f>ROUND(I258*H258,2)</f>
        <v>0</v>
      </c>
      <c r="K258" s="230" t="s">
        <v>1</v>
      </c>
      <c r="L258" s="45"/>
      <c r="M258" s="235" t="s">
        <v>1</v>
      </c>
      <c r="N258" s="236" t="s">
        <v>41</v>
      </c>
      <c r="O258" s="92"/>
      <c r="P258" s="237">
        <f>O258*H258</f>
        <v>0</v>
      </c>
      <c r="Q258" s="237">
        <v>0</v>
      </c>
      <c r="R258" s="237">
        <f>Q258*H258</f>
        <v>0</v>
      </c>
      <c r="S258" s="237">
        <v>0</v>
      </c>
      <c r="T258" s="238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9" t="s">
        <v>298</v>
      </c>
      <c r="AT258" s="239" t="s">
        <v>170</v>
      </c>
      <c r="AU258" s="239" t="s">
        <v>116</v>
      </c>
      <c r="AY258" s="18" t="s">
        <v>168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8" t="s">
        <v>83</v>
      </c>
      <c r="BK258" s="240">
        <f>ROUND(I258*H258,2)</f>
        <v>0</v>
      </c>
      <c r="BL258" s="18" t="s">
        <v>298</v>
      </c>
      <c r="BM258" s="239" t="s">
        <v>3638</v>
      </c>
    </row>
    <row r="259" s="2" customFormat="1">
      <c r="A259" s="39"/>
      <c r="B259" s="40"/>
      <c r="C259" s="41"/>
      <c r="D259" s="241" t="s">
        <v>176</v>
      </c>
      <c r="E259" s="41"/>
      <c r="F259" s="242" t="s">
        <v>3637</v>
      </c>
      <c r="G259" s="41"/>
      <c r="H259" s="41"/>
      <c r="I259" s="243"/>
      <c r="J259" s="41"/>
      <c r="K259" s="41"/>
      <c r="L259" s="45"/>
      <c r="M259" s="244"/>
      <c r="N259" s="245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176</v>
      </c>
      <c r="AU259" s="18" t="s">
        <v>116</v>
      </c>
    </row>
    <row r="260" s="2" customFormat="1" ht="33" customHeight="1">
      <c r="A260" s="39"/>
      <c r="B260" s="40"/>
      <c r="C260" s="228" t="s">
        <v>667</v>
      </c>
      <c r="D260" s="228" t="s">
        <v>170</v>
      </c>
      <c r="E260" s="229" t="s">
        <v>3639</v>
      </c>
      <c r="F260" s="230" t="s">
        <v>3640</v>
      </c>
      <c r="G260" s="231" t="s">
        <v>272</v>
      </c>
      <c r="H260" s="232">
        <v>35</v>
      </c>
      <c r="I260" s="233"/>
      <c r="J260" s="234">
        <f>ROUND(I260*H260,2)</f>
        <v>0</v>
      </c>
      <c r="K260" s="230" t="s">
        <v>1</v>
      </c>
      <c r="L260" s="45"/>
      <c r="M260" s="235" t="s">
        <v>1</v>
      </c>
      <c r="N260" s="236" t="s">
        <v>41</v>
      </c>
      <c r="O260" s="92"/>
      <c r="P260" s="237">
        <f>O260*H260</f>
        <v>0</v>
      </c>
      <c r="Q260" s="237">
        <v>0</v>
      </c>
      <c r="R260" s="237">
        <f>Q260*H260</f>
        <v>0</v>
      </c>
      <c r="S260" s="237">
        <v>0</v>
      </c>
      <c r="T260" s="238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9" t="s">
        <v>298</v>
      </c>
      <c r="AT260" s="239" t="s">
        <v>170</v>
      </c>
      <c r="AU260" s="239" t="s">
        <v>116</v>
      </c>
      <c r="AY260" s="18" t="s">
        <v>168</v>
      </c>
      <c r="BE260" s="240">
        <f>IF(N260="základní",J260,0)</f>
        <v>0</v>
      </c>
      <c r="BF260" s="240">
        <f>IF(N260="snížená",J260,0)</f>
        <v>0</v>
      </c>
      <c r="BG260" s="240">
        <f>IF(N260="zákl. přenesená",J260,0)</f>
        <v>0</v>
      </c>
      <c r="BH260" s="240">
        <f>IF(N260="sníž. přenesená",J260,0)</f>
        <v>0</v>
      </c>
      <c r="BI260" s="240">
        <f>IF(N260="nulová",J260,0)</f>
        <v>0</v>
      </c>
      <c r="BJ260" s="18" t="s">
        <v>83</v>
      </c>
      <c r="BK260" s="240">
        <f>ROUND(I260*H260,2)</f>
        <v>0</v>
      </c>
      <c r="BL260" s="18" t="s">
        <v>298</v>
      </c>
      <c r="BM260" s="239" t="s">
        <v>3641</v>
      </c>
    </row>
    <row r="261" s="2" customFormat="1">
      <c r="A261" s="39"/>
      <c r="B261" s="40"/>
      <c r="C261" s="41"/>
      <c r="D261" s="241" t="s">
        <v>176</v>
      </c>
      <c r="E261" s="41"/>
      <c r="F261" s="242" t="s">
        <v>3642</v>
      </c>
      <c r="G261" s="41"/>
      <c r="H261" s="41"/>
      <c r="I261" s="243"/>
      <c r="J261" s="41"/>
      <c r="K261" s="41"/>
      <c r="L261" s="45"/>
      <c r="M261" s="244"/>
      <c r="N261" s="245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176</v>
      </c>
      <c r="AU261" s="18" t="s">
        <v>116</v>
      </c>
    </row>
    <row r="262" s="12" customFormat="1" ht="20.88" customHeight="1">
      <c r="A262" s="12"/>
      <c r="B262" s="212"/>
      <c r="C262" s="213"/>
      <c r="D262" s="214" t="s">
        <v>75</v>
      </c>
      <c r="E262" s="226" t="s">
        <v>3643</v>
      </c>
      <c r="F262" s="226" t="s">
        <v>3644</v>
      </c>
      <c r="G262" s="213"/>
      <c r="H262" s="213"/>
      <c r="I262" s="216"/>
      <c r="J262" s="227">
        <f>BK262</f>
        <v>0</v>
      </c>
      <c r="K262" s="213"/>
      <c r="L262" s="218"/>
      <c r="M262" s="219"/>
      <c r="N262" s="220"/>
      <c r="O262" s="220"/>
      <c r="P262" s="221">
        <f>SUM(P263:P292)</f>
        <v>0</v>
      </c>
      <c r="Q262" s="220"/>
      <c r="R262" s="221">
        <f>SUM(R263:R292)</f>
        <v>0.24320999999999998</v>
      </c>
      <c r="S262" s="220"/>
      <c r="T262" s="222">
        <f>SUM(T263:T292)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23" t="s">
        <v>85</v>
      </c>
      <c r="AT262" s="224" t="s">
        <v>75</v>
      </c>
      <c r="AU262" s="224" t="s">
        <v>85</v>
      </c>
      <c r="AY262" s="223" t="s">
        <v>168</v>
      </c>
      <c r="BK262" s="225">
        <f>SUM(BK263:BK292)</f>
        <v>0</v>
      </c>
    </row>
    <row r="263" s="2" customFormat="1" ht="24.15" customHeight="1">
      <c r="A263" s="39"/>
      <c r="B263" s="40"/>
      <c r="C263" s="228" t="s">
        <v>676</v>
      </c>
      <c r="D263" s="228" t="s">
        <v>170</v>
      </c>
      <c r="E263" s="229" t="s">
        <v>3645</v>
      </c>
      <c r="F263" s="230" t="s">
        <v>3646</v>
      </c>
      <c r="G263" s="231" t="s">
        <v>695</v>
      </c>
      <c r="H263" s="232">
        <v>50</v>
      </c>
      <c r="I263" s="233"/>
      <c r="J263" s="234">
        <f>ROUND(I263*H263,2)</f>
        <v>0</v>
      </c>
      <c r="K263" s="230" t="s">
        <v>173</v>
      </c>
      <c r="L263" s="45"/>
      <c r="M263" s="235" t="s">
        <v>1</v>
      </c>
      <c r="N263" s="236" t="s">
        <v>41</v>
      </c>
      <c r="O263" s="92"/>
      <c r="P263" s="237">
        <f>O263*H263</f>
        <v>0</v>
      </c>
      <c r="Q263" s="237">
        <v>0</v>
      </c>
      <c r="R263" s="237">
        <f>Q263*H263</f>
        <v>0</v>
      </c>
      <c r="S263" s="237">
        <v>0</v>
      </c>
      <c r="T263" s="238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9" t="s">
        <v>298</v>
      </c>
      <c r="AT263" s="239" t="s">
        <v>170</v>
      </c>
      <c r="AU263" s="239" t="s">
        <v>116</v>
      </c>
      <c r="AY263" s="18" t="s">
        <v>168</v>
      </c>
      <c r="BE263" s="240">
        <f>IF(N263="základní",J263,0)</f>
        <v>0</v>
      </c>
      <c r="BF263" s="240">
        <f>IF(N263="snížená",J263,0)</f>
        <v>0</v>
      </c>
      <c r="BG263" s="240">
        <f>IF(N263="zákl. přenesená",J263,0)</f>
        <v>0</v>
      </c>
      <c r="BH263" s="240">
        <f>IF(N263="sníž. přenesená",J263,0)</f>
        <v>0</v>
      </c>
      <c r="BI263" s="240">
        <f>IF(N263="nulová",J263,0)</f>
        <v>0</v>
      </c>
      <c r="BJ263" s="18" t="s">
        <v>83</v>
      </c>
      <c r="BK263" s="240">
        <f>ROUND(I263*H263,2)</f>
        <v>0</v>
      </c>
      <c r="BL263" s="18" t="s">
        <v>298</v>
      </c>
      <c r="BM263" s="239" t="s">
        <v>3647</v>
      </c>
    </row>
    <row r="264" s="2" customFormat="1">
      <c r="A264" s="39"/>
      <c r="B264" s="40"/>
      <c r="C264" s="41"/>
      <c r="D264" s="241" t="s">
        <v>176</v>
      </c>
      <c r="E264" s="41"/>
      <c r="F264" s="242" t="s">
        <v>3646</v>
      </c>
      <c r="G264" s="41"/>
      <c r="H264" s="41"/>
      <c r="I264" s="243"/>
      <c r="J264" s="41"/>
      <c r="K264" s="41"/>
      <c r="L264" s="45"/>
      <c r="M264" s="244"/>
      <c r="N264" s="245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176</v>
      </c>
      <c r="AU264" s="18" t="s">
        <v>116</v>
      </c>
    </row>
    <row r="265" s="2" customFormat="1" ht="24.15" customHeight="1">
      <c r="A265" s="39"/>
      <c r="B265" s="40"/>
      <c r="C265" s="228" t="s">
        <v>681</v>
      </c>
      <c r="D265" s="228" t="s">
        <v>170</v>
      </c>
      <c r="E265" s="229" t="s">
        <v>3648</v>
      </c>
      <c r="F265" s="230" t="s">
        <v>3649</v>
      </c>
      <c r="G265" s="231" t="s">
        <v>695</v>
      </c>
      <c r="H265" s="232">
        <v>2</v>
      </c>
      <c r="I265" s="233"/>
      <c r="J265" s="234">
        <f>ROUND(I265*H265,2)</f>
        <v>0</v>
      </c>
      <c r="K265" s="230" t="s">
        <v>173</v>
      </c>
      <c r="L265" s="45"/>
      <c r="M265" s="235" t="s">
        <v>1</v>
      </c>
      <c r="N265" s="236" t="s">
        <v>41</v>
      </c>
      <c r="O265" s="92"/>
      <c r="P265" s="237">
        <f>O265*H265</f>
        <v>0</v>
      </c>
      <c r="Q265" s="237">
        <v>0.00022000000000000001</v>
      </c>
      <c r="R265" s="237">
        <f>Q265*H265</f>
        <v>0.00044000000000000002</v>
      </c>
      <c r="S265" s="237">
        <v>0</v>
      </c>
      <c r="T265" s="238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9" t="s">
        <v>298</v>
      </c>
      <c r="AT265" s="239" t="s">
        <v>170</v>
      </c>
      <c r="AU265" s="239" t="s">
        <v>116</v>
      </c>
      <c r="AY265" s="18" t="s">
        <v>168</v>
      </c>
      <c r="BE265" s="240">
        <f>IF(N265="základní",J265,0)</f>
        <v>0</v>
      </c>
      <c r="BF265" s="240">
        <f>IF(N265="snížená",J265,0)</f>
        <v>0</v>
      </c>
      <c r="BG265" s="240">
        <f>IF(N265="zákl. přenesená",J265,0)</f>
        <v>0</v>
      </c>
      <c r="BH265" s="240">
        <f>IF(N265="sníž. přenesená",J265,0)</f>
        <v>0</v>
      </c>
      <c r="BI265" s="240">
        <f>IF(N265="nulová",J265,0)</f>
        <v>0</v>
      </c>
      <c r="BJ265" s="18" t="s">
        <v>83</v>
      </c>
      <c r="BK265" s="240">
        <f>ROUND(I265*H265,2)</f>
        <v>0</v>
      </c>
      <c r="BL265" s="18" t="s">
        <v>298</v>
      </c>
      <c r="BM265" s="239" t="s">
        <v>3650</v>
      </c>
    </row>
    <row r="266" s="2" customFormat="1">
      <c r="A266" s="39"/>
      <c r="B266" s="40"/>
      <c r="C266" s="41"/>
      <c r="D266" s="241" t="s">
        <v>176</v>
      </c>
      <c r="E266" s="41"/>
      <c r="F266" s="242" t="s">
        <v>3649</v>
      </c>
      <c r="G266" s="41"/>
      <c r="H266" s="41"/>
      <c r="I266" s="243"/>
      <c r="J266" s="41"/>
      <c r="K266" s="41"/>
      <c r="L266" s="45"/>
      <c r="M266" s="244"/>
      <c r="N266" s="245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176</v>
      </c>
      <c r="AU266" s="18" t="s">
        <v>116</v>
      </c>
    </row>
    <row r="267" s="2" customFormat="1" ht="33" customHeight="1">
      <c r="A267" s="39"/>
      <c r="B267" s="40"/>
      <c r="C267" s="228" t="s">
        <v>686</v>
      </c>
      <c r="D267" s="228" t="s">
        <v>170</v>
      </c>
      <c r="E267" s="229" t="s">
        <v>3651</v>
      </c>
      <c r="F267" s="230" t="s">
        <v>3652</v>
      </c>
      <c r="G267" s="231" t="s">
        <v>695</v>
      </c>
      <c r="H267" s="232">
        <v>1</v>
      </c>
      <c r="I267" s="233"/>
      <c r="J267" s="234">
        <f>ROUND(I267*H267,2)</f>
        <v>0</v>
      </c>
      <c r="K267" s="230" t="s">
        <v>173</v>
      </c>
      <c r="L267" s="45"/>
      <c r="M267" s="235" t="s">
        <v>1</v>
      </c>
      <c r="N267" s="236" t="s">
        <v>41</v>
      </c>
      <c r="O267" s="92"/>
      <c r="P267" s="237">
        <f>O267*H267</f>
        <v>0</v>
      </c>
      <c r="Q267" s="237">
        <v>0.00107</v>
      </c>
      <c r="R267" s="237">
        <f>Q267*H267</f>
        <v>0.00107</v>
      </c>
      <c r="S267" s="237">
        <v>0</v>
      </c>
      <c r="T267" s="238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9" t="s">
        <v>298</v>
      </c>
      <c r="AT267" s="239" t="s">
        <v>170</v>
      </c>
      <c r="AU267" s="239" t="s">
        <v>116</v>
      </c>
      <c r="AY267" s="18" t="s">
        <v>168</v>
      </c>
      <c r="BE267" s="240">
        <f>IF(N267="základní",J267,0)</f>
        <v>0</v>
      </c>
      <c r="BF267" s="240">
        <f>IF(N267="snížená",J267,0)</f>
        <v>0</v>
      </c>
      <c r="BG267" s="240">
        <f>IF(N267="zákl. přenesená",J267,0)</f>
        <v>0</v>
      </c>
      <c r="BH267" s="240">
        <f>IF(N267="sníž. přenesená",J267,0)</f>
        <v>0</v>
      </c>
      <c r="BI267" s="240">
        <f>IF(N267="nulová",J267,0)</f>
        <v>0</v>
      </c>
      <c r="BJ267" s="18" t="s">
        <v>83</v>
      </c>
      <c r="BK267" s="240">
        <f>ROUND(I267*H267,2)</f>
        <v>0</v>
      </c>
      <c r="BL267" s="18" t="s">
        <v>298</v>
      </c>
      <c r="BM267" s="239" t="s">
        <v>3653</v>
      </c>
    </row>
    <row r="268" s="2" customFormat="1">
      <c r="A268" s="39"/>
      <c r="B268" s="40"/>
      <c r="C268" s="41"/>
      <c r="D268" s="241" t="s">
        <v>176</v>
      </c>
      <c r="E268" s="41"/>
      <c r="F268" s="242" t="s">
        <v>3654</v>
      </c>
      <c r="G268" s="41"/>
      <c r="H268" s="41"/>
      <c r="I268" s="243"/>
      <c r="J268" s="41"/>
      <c r="K268" s="41"/>
      <c r="L268" s="45"/>
      <c r="M268" s="244"/>
      <c r="N268" s="245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176</v>
      </c>
      <c r="AU268" s="18" t="s">
        <v>116</v>
      </c>
    </row>
    <row r="269" s="2" customFormat="1" ht="24.15" customHeight="1">
      <c r="A269" s="39"/>
      <c r="B269" s="40"/>
      <c r="C269" s="228" t="s">
        <v>1632</v>
      </c>
      <c r="D269" s="228" t="s">
        <v>170</v>
      </c>
      <c r="E269" s="229" t="s">
        <v>3655</v>
      </c>
      <c r="F269" s="230" t="s">
        <v>3656</v>
      </c>
      <c r="G269" s="231" t="s">
        <v>721</v>
      </c>
      <c r="H269" s="232">
        <v>2</v>
      </c>
      <c r="I269" s="233"/>
      <c r="J269" s="234">
        <f>ROUND(I269*H269,2)</f>
        <v>0</v>
      </c>
      <c r="K269" s="230" t="s">
        <v>173</v>
      </c>
      <c r="L269" s="45"/>
      <c r="M269" s="235" t="s">
        <v>1</v>
      </c>
      <c r="N269" s="236" t="s">
        <v>41</v>
      </c>
      <c r="O269" s="92"/>
      <c r="P269" s="237">
        <f>O269*H269</f>
        <v>0</v>
      </c>
      <c r="Q269" s="237">
        <v>0.02819</v>
      </c>
      <c r="R269" s="237">
        <f>Q269*H269</f>
        <v>0.05638</v>
      </c>
      <c r="S269" s="237">
        <v>0</v>
      </c>
      <c r="T269" s="238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9" t="s">
        <v>298</v>
      </c>
      <c r="AT269" s="239" t="s">
        <v>170</v>
      </c>
      <c r="AU269" s="239" t="s">
        <v>116</v>
      </c>
      <c r="AY269" s="18" t="s">
        <v>168</v>
      </c>
      <c r="BE269" s="240">
        <f>IF(N269="základní",J269,0)</f>
        <v>0</v>
      </c>
      <c r="BF269" s="240">
        <f>IF(N269="snížená",J269,0)</f>
        <v>0</v>
      </c>
      <c r="BG269" s="240">
        <f>IF(N269="zákl. přenesená",J269,0)</f>
        <v>0</v>
      </c>
      <c r="BH269" s="240">
        <f>IF(N269="sníž. přenesená",J269,0)</f>
        <v>0</v>
      </c>
      <c r="BI269" s="240">
        <f>IF(N269="nulová",J269,0)</f>
        <v>0</v>
      </c>
      <c r="BJ269" s="18" t="s">
        <v>83</v>
      </c>
      <c r="BK269" s="240">
        <f>ROUND(I269*H269,2)</f>
        <v>0</v>
      </c>
      <c r="BL269" s="18" t="s">
        <v>298</v>
      </c>
      <c r="BM269" s="239" t="s">
        <v>3657</v>
      </c>
    </row>
    <row r="270" s="2" customFormat="1">
      <c r="A270" s="39"/>
      <c r="B270" s="40"/>
      <c r="C270" s="41"/>
      <c r="D270" s="241" t="s">
        <v>176</v>
      </c>
      <c r="E270" s="41"/>
      <c r="F270" s="242" t="s">
        <v>3658</v>
      </c>
      <c r="G270" s="41"/>
      <c r="H270" s="41"/>
      <c r="I270" s="243"/>
      <c r="J270" s="41"/>
      <c r="K270" s="41"/>
      <c r="L270" s="45"/>
      <c r="M270" s="244"/>
      <c r="N270" s="245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176</v>
      </c>
      <c r="AU270" s="18" t="s">
        <v>116</v>
      </c>
    </row>
    <row r="271" s="2" customFormat="1" ht="16.5" customHeight="1">
      <c r="A271" s="39"/>
      <c r="B271" s="40"/>
      <c r="C271" s="228" t="s">
        <v>1634</v>
      </c>
      <c r="D271" s="228" t="s">
        <v>170</v>
      </c>
      <c r="E271" s="229" t="s">
        <v>3659</v>
      </c>
      <c r="F271" s="230" t="s">
        <v>3660</v>
      </c>
      <c r="G271" s="231" t="s">
        <v>695</v>
      </c>
      <c r="H271" s="232">
        <v>2</v>
      </c>
      <c r="I271" s="233"/>
      <c r="J271" s="234">
        <f>ROUND(I271*H271,2)</f>
        <v>0</v>
      </c>
      <c r="K271" s="230" t="s">
        <v>173</v>
      </c>
      <c r="L271" s="45"/>
      <c r="M271" s="235" t="s">
        <v>1</v>
      </c>
      <c r="N271" s="236" t="s">
        <v>41</v>
      </c>
      <c r="O271" s="92"/>
      <c r="P271" s="237">
        <f>O271*H271</f>
        <v>0</v>
      </c>
      <c r="Q271" s="237">
        <v>0.0026199999999999999</v>
      </c>
      <c r="R271" s="237">
        <f>Q271*H271</f>
        <v>0.0052399999999999999</v>
      </c>
      <c r="S271" s="237">
        <v>0</v>
      </c>
      <c r="T271" s="238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9" t="s">
        <v>298</v>
      </c>
      <c r="AT271" s="239" t="s">
        <v>170</v>
      </c>
      <c r="AU271" s="239" t="s">
        <v>116</v>
      </c>
      <c r="AY271" s="18" t="s">
        <v>168</v>
      </c>
      <c r="BE271" s="240">
        <f>IF(N271="základní",J271,0)</f>
        <v>0</v>
      </c>
      <c r="BF271" s="240">
        <f>IF(N271="snížená",J271,0)</f>
        <v>0</v>
      </c>
      <c r="BG271" s="240">
        <f>IF(N271="zákl. přenesená",J271,0)</f>
        <v>0</v>
      </c>
      <c r="BH271" s="240">
        <f>IF(N271="sníž. přenesená",J271,0)</f>
        <v>0</v>
      </c>
      <c r="BI271" s="240">
        <f>IF(N271="nulová",J271,0)</f>
        <v>0</v>
      </c>
      <c r="BJ271" s="18" t="s">
        <v>83</v>
      </c>
      <c r="BK271" s="240">
        <f>ROUND(I271*H271,2)</f>
        <v>0</v>
      </c>
      <c r="BL271" s="18" t="s">
        <v>298</v>
      </c>
      <c r="BM271" s="239" t="s">
        <v>3661</v>
      </c>
    </row>
    <row r="272" s="2" customFormat="1">
      <c r="A272" s="39"/>
      <c r="B272" s="40"/>
      <c r="C272" s="41"/>
      <c r="D272" s="241" t="s">
        <v>176</v>
      </c>
      <c r="E272" s="41"/>
      <c r="F272" s="242" t="s">
        <v>3662</v>
      </c>
      <c r="G272" s="41"/>
      <c r="H272" s="41"/>
      <c r="I272" s="243"/>
      <c r="J272" s="41"/>
      <c r="K272" s="41"/>
      <c r="L272" s="45"/>
      <c r="M272" s="244"/>
      <c r="N272" s="245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176</v>
      </c>
      <c r="AU272" s="18" t="s">
        <v>116</v>
      </c>
    </row>
    <row r="273" s="2" customFormat="1" ht="16.5" customHeight="1">
      <c r="A273" s="39"/>
      <c r="B273" s="40"/>
      <c r="C273" s="228" t="s">
        <v>1636</v>
      </c>
      <c r="D273" s="228" t="s">
        <v>170</v>
      </c>
      <c r="E273" s="229" t="s">
        <v>3663</v>
      </c>
      <c r="F273" s="230" t="s">
        <v>3664</v>
      </c>
      <c r="G273" s="231" t="s">
        <v>695</v>
      </c>
      <c r="H273" s="232">
        <v>12</v>
      </c>
      <c r="I273" s="233"/>
      <c r="J273" s="234">
        <f>ROUND(I273*H273,2)</f>
        <v>0</v>
      </c>
      <c r="K273" s="230" t="s">
        <v>173</v>
      </c>
      <c r="L273" s="45"/>
      <c r="M273" s="235" t="s">
        <v>1</v>
      </c>
      <c r="N273" s="236" t="s">
        <v>41</v>
      </c>
      <c r="O273" s="92"/>
      <c r="P273" s="237">
        <f>O273*H273</f>
        <v>0</v>
      </c>
      <c r="Q273" s="237">
        <v>0.00132</v>
      </c>
      <c r="R273" s="237">
        <f>Q273*H273</f>
        <v>0.01584</v>
      </c>
      <c r="S273" s="237">
        <v>0</v>
      </c>
      <c r="T273" s="238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9" t="s">
        <v>298</v>
      </c>
      <c r="AT273" s="239" t="s">
        <v>170</v>
      </c>
      <c r="AU273" s="239" t="s">
        <v>116</v>
      </c>
      <c r="AY273" s="18" t="s">
        <v>168</v>
      </c>
      <c r="BE273" s="240">
        <f>IF(N273="základní",J273,0)</f>
        <v>0</v>
      </c>
      <c r="BF273" s="240">
        <f>IF(N273="snížená",J273,0)</f>
        <v>0</v>
      </c>
      <c r="BG273" s="240">
        <f>IF(N273="zákl. přenesená",J273,0)</f>
        <v>0</v>
      </c>
      <c r="BH273" s="240">
        <f>IF(N273="sníž. přenesená",J273,0)</f>
        <v>0</v>
      </c>
      <c r="BI273" s="240">
        <f>IF(N273="nulová",J273,0)</f>
        <v>0</v>
      </c>
      <c r="BJ273" s="18" t="s">
        <v>83</v>
      </c>
      <c r="BK273" s="240">
        <f>ROUND(I273*H273,2)</f>
        <v>0</v>
      </c>
      <c r="BL273" s="18" t="s">
        <v>298</v>
      </c>
      <c r="BM273" s="239" t="s">
        <v>3665</v>
      </c>
    </row>
    <row r="274" s="2" customFormat="1">
      <c r="A274" s="39"/>
      <c r="B274" s="40"/>
      <c r="C274" s="41"/>
      <c r="D274" s="241" t="s">
        <v>176</v>
      </c>
      <c r="E274" s="41"/>
      <c r="F274" s="242" t="s">
        <v>3666</v>
      </c>
      <c r="G274" s="41"/>
      <c r="H274" s="41"/>
      <c r="I274" s="243"/>
      <c r="J274" s="41"/>
      <c r="K274" s="41"/>
      <c r="L274" s="45"/>
      <c r="M274" s="244"/>
      <c r="N274" s="245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176</v>
      </c>
      <c r="AU274" s="18" t="s">
        <v>116</v>
      </c>
    </row>
    <row r="275" s="2" customFormat="1" ht="33" customHeight="1">
      <c r="A275" s="39"/>
      <c r="B275" s="40"/>
      <c r="C275" s="228" t="s">
        <v>1642</v>
      </c>
      <c r="D275" s="228" t="s">
        <v>170</v>
      </c>
      <c r="E275" s="229" t="s">
        <v>3667</v>
      </c>
      <c r="F275" s="230" t="s">
        <v>3668</v>
      </c>
      <c r="G275" s="231" t="s">
        <v>695</v>
      </c>
      <c r="H275" s="232">
        <v>6</v>
      </c>
      <c r="I275" s="233"/>
      <c r="J275" s="234">
        <f>ROUND(I275*H275,2)</f>
        <v>0</v>
      </c>
      <c r="K275" s="230" t="s">
        <v>173</v>
      </c>
      <c r="L275" s="45"/>
      <c r="M275" s="235" t="s">
        <v>1</v>
      </c>
      <c r="N275" s="236" t="s">
        <v>41</v>
      </c>
      <c r="O275" s="92"/>
      <c r="P275" s="237">
        <f>O275*H275</f>
        <v>0</v>
      </c>
      <c r="Q275" s="237">
        <v>0.0049199999999999999</v>
      </c>
      <c r="R275" s="237">
        <f>Q275*H275</f>
        <v>0.029519999999999998</v>
      </c>
      <c r="S275" s="237">
        <v>0</v>
      </c>
      <c r="T275" s="238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9" t="s">
        <v>298</v>
      </c>
      <c r="AT275" s="239" t="s">
        <v>170</v>
      </c>
      <c r="AU275" s="239" t="s">
        <v>116</v>
      </c>
      <c r="AY275" s="18" t="s">
        <v>168</v>
      </c>
      <c r="BE275" s="240">
        <f>IF(N275="základní",J275,0)</f>
        <v>0</v>
      </c>
      <c r="BF275" s="240">
        <f>IF(N275="snížená",J275,0)</f>
        <v>0</v>
      </c>
      <c r="BG275" s="240">
        <f>IF(N275="zákl. přenesená",J275,0)</f>
        <v>0</v>
      </c>
      <c r="BH275" s="240">
        <f>IF(N275="sníž. přenesená",J275,0)</f>
        <v>0</v>
      </c>
      <c r="BI275" s="240">
        <f>IF(N275="nulová",J275,0)</f>
        <v>0</v>
      </c>
      <c r="BJ275" s="18" t="s">
        <v>83</v>
      </c>
      <c r="BK275" s="240">
        <f>ROUND(I275*H275,2)</f>
        <v>0</v>
      </c>
      <c r="BL275" s="18" t="s">
        <v>298</v>
      </c>
      <c r="BM275" s="239" t="s">
        <v>3669</v>
      </c>
    </row>
    <row r="276" s="2" customFormat="1">
      <c r="A276" s="39"/>
      <c r="B276" s="40"/>
      <c r="C276" s="41"/>
      <c r="D276" s="241" t="s">
        <v>176</v>
      </c>
      <c r="E276" s="41"/>
      <c r="F276" s="242" t="s">
        <v>3670</v>
      </c>
      <c r="G276" s="41"/>
      <c r="H276" s="41"/>
      <c r="I276" s="243"/>
      <c r="J276" s="41"/>
      <c r="K276" s="41"/>
      <c r="L276" s="45"/>
      <c r="M276" s="244"/>
      <c r="N276" s="245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176</v>
      </c>
      <c r="AU276" s="18" t="s">
        <v>116</v>
      </c>
    </row>
    <row r="277" s="2" customFormat="1" ht="21.75" customHeight="1">
      <c r="A277" s="39"/>
      <c r="B277" s="40"/>
      <c r="C277" s="228" t="s">
        <v>1626</v>
      </c>
      <c r="D277" s="228" t="s">
        <v>170</v>
      </c>
      <c r="E277" s="229" t="s">
        <v>3671</v>
      </c>
      <c r="F277" s="230" t="s">
        <v>3672</v>
      </c>
      <c r="G277" s="231" t="s">
        <v>695</v>
      </c>
      <c r="H277" s="232">
        <v>1</v>
      </c>
      <c r="I277" s="233"/>
      <c r="J277" s="234">
        <f>ROUND(I277*H277,2)</f>
        <v>0</v>
      </c>
      <c r="K277" s="230" t="s">
        <v>173</v>
      </c>
      <c r="L277" s="45"/>
      <c r="M277" s="235" t="s">
        <v>1</v>
      </c>
      <c r="N277" s="236" t="s">
        <v>41</v>
      </c>
      <c r="O277" s="92"/>
      <c r="P277" s="237">
        <f>O277*H277</f>
        <v>0</v>
      </c>
      <c r="Q277" s="237">
        <v>0.00562</v>
      </c>
      <c r="R277" s="237">
        <f>Q277*H277</f>
        <v>0.00562</v>
      </c>
      <c r="S277" s="237">
        <v>0</v>
      </c>
      <c r="T277" s="238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9" t="s">
        <v>298</v>
      </c>
      <c r="AT277" s="239" t="s">
        <v>170</v>
      </c>
      <c r="AU277" s="239" t="s">
        <v>116</v>
      </c>
      <c r="AY277" s="18" t="s">
        <v>168</v>
      </c>
      <c r="BE277" s="240">
        <f>IF(N277="základní",J277,0)</f>
        <v>0</v>
      </c>
      <c r="BF277" s="240">
        <f>IF(N277="snížená",J277,0)</f>
        <v>0</v>
      </c>
      <c r="BG277" s="240">
        <f>IF(N277="zákl. přenesená",J277,0)</f>
        <v>0</v>
      </c>
      <c r="BH277" s="240">
        <f>IF(N277="sníž. přenesená",J277,0)</f>
        <v>0</v>
      </c>
      <c r="BI277" s="240">
        <f>IF(N277="nulová",J277,0)</f>
        <v>0</v>
      </c>
      <c r="BJ277" s="18" t="s">
        <v>83</v>
      </c>
      <c r="BK277" s="240">
        <f>ROUND(I277*H277,2)</f>
        <v>0</v>
      </c>
      <c r="BL277" s="18" t="s">
        <v>298</v>
      </c>
      <c r="BM277" s="239" t="s">
        <v>3673</v>
      </c>
    </row>
    <row r="278" s="2" customFormat="1">
      <c r="A278" s="39"/>
      <c r="B278" s="40"/>
      <c r="C278" s="41"/>
      <c r="D278" s="241" t="s">
        <v>176</v>
      </c>
      <c r="E278" s="41"/>
      <c r="F278" s="242" t="s">
        <v>3674</v>
      </c>
      <c r="G278" s="41"/>
      <c r="H278" s="41"/>
      <c r="I278" s="243"/>
      <c r="J278" s="41"/>
      <c r="K278" s="41"/>
      <c r="L278" s="45"/>
      <c r="M278" s="244"/>
      <c r="N278" s="245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176</v>
      </c>
      <c r="AU278" s="18" t="s">
        <v>116</v>
      </c>
    </row>
    <row r="279" s="2" customFormat="1" ht="24.15" customHeight="1">
      <c r="A279" s="39"/>
      <c r="B279" s="40"/>
      <c r="C279" s="228" t="s">
        <v>1621</v>
      </c>
      <c r="D279" s="228" t="s">
        <v>170</v>
      </c>
      <c r="E279" s="229" t="s">
        <v>3675</v>
      </c>
      <c r="F279" s="230" t="s">
        <v>3676</v>
      </c>
      <c r="G279" s="231" t="s">
        <v>695</v>
      </c>
      <c r="H279" s="232">
        <v>1</v>
      </c>
      <c r="I279" s="233"/>
      <c r="J279" s="234">
        <f>ROUND(I279*H279,2)</f>
        <v>0</v>
      </c>
      <c r="K279" s="230" t="s">
        <v>173</v>
      </c>
      <c r="L279" s="45"/>
      <c r="M279" s="235" t="s">
        <v>1</v>
      </c>
      <c r="N279" s="236" t="s">
        <v>41</v>
      </c>
      <c r="O279" s="92"/>
      <c r="P279" s="237">
        <f>O279*H279</f>
        <v>0</v>
      </c>
      <c r="Q279" s="237">
        <v>0.031960000000000002</v>
      </c>
      <c r="R279" s="237">
        <f>Q279*H279</f>
        <v>0.031960000000000002</v>
      </c>
      <c r="S279" s="237">
        <v>0</v>
      </c>
      <c r="T279" s="238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9" t="s">
        <v>298</v>
      </c>
      <c r="AT279" s="239" t="s">
        <v>170</v>
      </c>
      <c r="AU279" s="239" t="s">
        <v>116</v>
      </c>
      <c r="AY279" s="18" t="s">
        <v>168</v>
      </c>
      <c r="BE279" s="240">
        <f>IF(N279="základní",J279,0)</f>
        <v>0</v>
      </c>
      <c r="BF279" s="240">
        <f>IF(N279="snížená",J279,0)</f>
        <v>0</v>
      </c>
      <c r="BG279" s="240">
        <f>IF(N279="zákl. přenesená",J279,0)</f>
        <v>0</v>
      </c>
      <c r="BH279" s="240">
        <f>IF(N279="sníž. přenesená",J279,0)</f>
        <v>0</v>
      </c>
      <c r="BI279" s="240">
        <f>IF(N279="nulová",J279,0)</f>
        <v>0</v>
      </c>
      <c r="BJ279" s="18" t="s">
        <v>83</v>
      </c>
      <c r="BK279" s="240">
        <f>ROUND(I279*H279,2)</f>
        <v>0</v>
      </c>
      <c r="BL279" s="18" t="s">
        <v>298</v>
      </c>
      <c r="BM279" s="239" t="s">
        <v>3677</v>
      </c>
    </row>
    <row r="280" s="2" customFormat="1">
      <c r="A280" s="39"/>
      <c r="B280" s="40"/>
      <c r="C280" s="41"/>
      <c r="D280" s="241" t="s">
        <v>176</v>
      </c>
      <c r="E280" s="41"/>
      <c r="F280" s="242" t="s">
        <v>3678</v>
      </c>
      <c r="G280" s="41"/>
      <c r="H280" s="41"/>
      <c r="I280" s="243"/>
      <c r="J280" s="41"/>
      <c r="K280" s="41"/>
      <c r="L280" s="45"/>
      <c r="M280" s="244"/>
      <c r="N280" s="245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176</v>
      </c>
      <c r="AU280" s="18" t="s">
        <v>116</v>
      </c>
    </row>
    <row r="281" s="2" customFormat="1" ht="24.15" customHeight="1">
      <c r="A281" s="39"/>
      <c r="B281" s="40"/>
      <c r="C281" s="228" t="s">
        <v>730</v>
      </c>
      <c r="D281" s="228" t="s">
        <v>170</v>
      </c>
      <c r="E281" s="229" t="s">
        <v>3679</v>
      </c>
      <c r="F281" s="230" t="s">
        <v>3680</v>
      </c>
      <c r="G281" s="231" t="s">
        <v>721</v>
      </c>
      <c r="H281" s="232">
        <v>28</v>
      </c>
      <c r="I281" s="233"/>
      <c r="J281" s="234">
        <f>ROUND(I281*H281,2)</f>
        <v>0</v>
      </c>
      <c r="K281" s="230" t="s">
        <v>173</v>
      </c>
      <c r="L281" s="45"/>
      <c r="M281" s="235" t="s">
        <v>1</v>
      </c>
      <c r="N281" s="236" t="s">
        <v>41</v>
      </c>
      <c r="O281" s="92"/>
      <c r="P281" s="237">
        <f>O281*H281</f>
        <v>0</v>
      </c>
      <c r="Q281" s="237">
        <v>0.00024000000000000001</v>
      </c>
      <c r="R281" s="237">
        <f>Q281*H281</f>
        <v>0.0067200000000000003</v>
      </c>
      <c r="S281" s="237">
        <v>0</v>
      </c>
      <c r="T281" s="238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9" t="s">
        <v>298</v>
      </c>
      <c r="AT281" s="239" t="s">
        <v>170</v>
      </c>
      <c r="AU281" s="239" t="s">
        <v>116</v>
      </c>
      <c r="AY281" s="18" t="s">
        <v>168</v>
      </c>
      <c r="BE281" s="240">
        <f>IF(N281="základní",J281,0)</f>
        <v>0</v>
      </c>
      <c r="BF281" s="240">
        <f>IF(N281="snížená",J281,0)</f>
        <v>0</v>
      </c>
      <c r="BG281" s="240">
        <f>IF(N281="zákl. přenesená",J281,0)</f>
        <v>0</v>
      </c>
      <c r="BH281" s="240">
        <f>IF(N281="sníž. přenesená",J281,0)</f>
        <v>0</v>
      </c>
      <c r="BI281" s="240">
        <f>IF(N281="nulová",J281,0)</f>
        <v>0</v>
      </c>
      <c r="BJ281" s="18" t="s">
        <v>83</v>
      </c>
      <c r="BK281" s="240">
        <f>ROUND(I281*H281,2)</f>
        <v>0</v>
      </c>
      <c r="BL281" s="18" t="s">
        <v>298</v>
      </c>
      <c r="BM281" s="239" t="s">
        <v>3681</v>
      </c>
    </row>
    <row r="282" s="2" customFormat="1">
      <c r="A282" s="39"/>
      <c r="B282" s="40"/>
      <c r="C282" s="41"/>
      <c r="D282" s="241" t="s">
        <v>176</v>
      </c>
      <c r="E282" s="41"/>
      <c r="F282" s="242" t="s">
        <v>3680</v>
      </c>
      <c r="G282" s="41"/>
      <c r="H282" s="41"/>
      <c r="I282" s="243"/>
      <c r="J282" s="41"/>
      <c r="K282" s="41"/>
      <c r="L282" s="45"/>
      <c r="M282" s="244"/>
      <c r="N282" s="245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176</v>
      </c>
      <c r="AU282" s="18" t="s">
        <v>116</v>
      </c>
    </row>
    <row r="283" s="2" customFormat="1" ht="24.15" customHeight="1">
      <c r="A283" s="39"/>
      <c r="B283" s="40"/>
      <c r="C283" s="228" t="s">
        <v>736</v>
      </c>
      <c r="D283" s="228" t="s">
        <v>170</v>
      </c>
      <c r="E283" s="229" t="s">
        <v>3682</v>
      </c>
      <c r="F283" s="230" t="s">
        <v>3683</v>
      </c>
      <c r="G283" s="231" t="s">
        <v>695</v>
      </c>
      <c r="H283" s="232">
        <v>2</v>
      </c>
      <c r="I283" s="233"/>
      <c r="J283" s="234">
        <f>ROUND(I283*H283,2)</f>
        <v>0</v>
      </c>
      <c r="K283" s="230" t="s">
        <v>173</v>
      </c>
      <c r="L283" s="45"/>
      <c r="M283" s="235" t="s">
        <v>1</v>
      </c>
      <c r="N283" s="236" t="s">
        <v>41</v>
      </c>
      <c r="O283" s="92"/>
      <c r="P283" s="237">
        <f>O283*H283</f>
        <v>0</v>
      </c>
      <c r="Q283" s="237">
        <v>0.00059000000000000003</v>
      </c>
      <c r="R283" s="237">
        <f>Q283*H283</f>
        <v>0.0011800000000000001</v>
      </c>
      <c r="S283" s="237">
        <v>0</v>
      </c>
      <c r="T283" s="238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9" t="s">
        <v>298</v>
      </c>
      <c r="AT283" s="239" t="s">
        <v>170</v>
      </c>
      <c r="AU283" s="239" t="s">
        <v>116</v>
      </c>
      <c r="AY283" s="18" t="s">
        <v>168</v>
      </c>
      <c r="BE283" s="240">
        <f>IF(N283="základní",J283,0)</f>
        <v>0</v>
      </c>
      <c r="BF283" s="240">
        <f>IF(N283="snížená",J283,0)</f>
        <v>0</v>
      </c>
      <c r="BG283" s="240">
        <f>IF(N283="zákl. přenesená",J283,0)</f>
        <v>0</v>
      </c>
      <c r="BH283" s="240">
        <f>IF(N283="sníž. přenesená",J283,0)</f>
        <v>0</v>
      </c>
      <c r="BI283" s="240">
        <f>IF(N283="nulová",J283,0)</f>
        <v>0</v>
      </c>
      <c r="BJ283" s="18" t="s">
        <v>83</v>
      </c>
      <c r="BK283" s="240">
        <f>ROUND(I283*H283,2)</f>
        <v>0</v>
      </c>
      <c r="BL283" s="18" t="s">
        <v>298</v>
      </c>
      <c r="BM283" s="239" t="s">
        <v>3684</v>
      </c>
    </row>
    <row r="284" s="2" customFormat="1">
      <c r="A284" s="39"/>
      <c r="B284" s="40"/>
      <c r="C284" s="41"/>
      <c r="D284" s="241" t="s">
        <v>176</v>
      </c>
      <c r="E284" s="41"/>
      <c r="F284" s="242" t="s">
        <v>3683</v>
      </c>
      <c r="G284" s="41"/>
      <c r="H284" s="41"/>
      <c r="I284" s="243"/>
      <c r="J284" s="41"/>
      <c r="K284" s="41"/>
      <c r="L284" s="45"/>
      <c r="M284" s="244"/>
      <c r="N284" s="245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176</v>
      </c>
      <c r="AU284" s="18" t="s">
        <v>116</v>
      </c>
    </row>
    <row r="285" s="2" customFormat="1" ht="24.15" customHeight="1">
      <c r="A285" s="39"/>
      <c r="B285" s="40"/>
      <c r="C285" s="228" t="s">
        <v>746</v>
      </c>
      <c r="D285" s="228" t="s">
        <v>170</v>
      </c>
      <c r="E285" s="229" t="s">
        <v>3685</v>
      </c>
      <c r="F285" s="230" t="s">
        <v>3686</v>
      </c>
      <c r="G285" s="231" t="s">
        <v>721</v>
      </c>
      <c r="H285" s="232">
        <v>2</v>
      </c>
      <c r="I285" s="233"/>
      <c r="J285" s="234">
        <f>ROUND(I285*H285,2)</f>
        <v>0</v>
      </c>
      <c r="K285" s="230" t="s">
        <v>173</v>
      </c>
      <c r="L285" s="45"/>
      <c r="M285" s="235" t="s">
        <v>1</v>
      </c>
      <c r="N285" s="236" t="s">
        <v>41</v>
      </c>
      <c r="O285" s="92"/>
      <c r="P285" s="237">
        <f>O285*H285</f>
        <v>0</v>
      </c>
      <c r="Q285" s="237">
        <v>0.0018</v>
      </c>
      <c r="R285" s="237">
        <f>Q285*H285</f>
        <v>0.0035999999999999999</v>
      </c>
      <c r="S285" s="237">
        <v>0</v>
      </c>
      <c r="T285" s="23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9" t="s">
        <v>298</v>
      </c>
      <c r="AT285" s="239" t="s">
        <v>170</v>
      </c>
      <c r="AU285" s="239" t="s">
        <v>116</v>
      </c>
      <c r="AY285" s="18" t="s">
        <v>168</v>
      </c>
      <c r="BE285" s="240">
        <f>IF(N285="základní",J285,0)</f>
        <v>0</v>
      </c>
      <c r="BF285" s="240">
        <f>IF(N285="snížená",J285,0)</f>
        <v>0</v>
      </c>
      <c r="BG285" s="240">
        <f>IF(N285="zákl. přenesená",J285,0)</f>
        <v>0</v>
      </c>
      <c r="BH285" s="240">
        <f>IF(N285="sníž. přenesená",J285,0)</f>
        <v>0</v>
      </c>
      <c r="BI285" s="240">
        <f>IF(N285="nulová",J285,0)</f>
        <v>0</v>
      </c>
      <c r="BJ285" s="18" t="s">
        <v>83</v>
      </c>
      <c r="BK285" s="240">
        <f>ROUND(I285*H285,2)</f>
        <v>0</v>
      </c>
      <c r="BL285" s="18" t="s">
        <v>298</v>
      </c>
      <c r="BM285" s="239" t="s">
        <v>3687</v>
      </c>
    </row>
    <row r="286" s="2" customFormat="1">
      <c r="A286" s="39"/>
      <c r="B286" s="40"/>
      <c r="C286" s="41"/>
      <c r="D286" s="241" t="s">
        <v>176</v>
      </c>
      <c r="E286" s="41"/>
      <c r="F286" s="242" t="s">
        <v>3686</v>
      </c>
      <c r="G286" s="41"/>
      <c r="H286" s="41"/>
      <c r="I286" s="243"/>
      <c r="J286" s="41"/>
      <c r="K286" s="41"/>
      <c r="L286" s="45"/>
      <c r="M286" s="244"/>
      <c r="N286" s="245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176</v>
      </c>
      <c r="AU286" s="18" t="s">
        <v>116</v>
      </c>
    </row>
    <row r="287" s="2" customFormat="1" ht="21.75" customHeight="1">
      <c r="A287" s="39"/>
      <c r="B287" s="40"/>
      <c r="C287" s="228" t="s">
        <v>756</v>
      </c>
      <c r="D287" s="228" t="s">
        <v>170</v>
      </c>
      <c r="E287" s="229" t="s">
        <v>3688</v>
      </c>
      <c r="F287" s="230" t="s">
        <v>3689</v>
      </c>
      <c r="G287" s="231" t="s">
        <v>721</v>
      </c>
      <c r="H287" s="232">
        <v>11</v>
      </c>
      <c r="I287" s="233"/>
      <c r="J287" s="234">
        <f>ROUND(I287*H287,2)</f>
        <v>0</v>
      </c>
      <c r="K287" s="230" t="s">
        <v>173</v>
      </c>
      <c r="L287" s="45"/>
      <c r="M287" s="235" t="s">
        <v>1</v>
      </c>
      <c r="N287" s="236" t="s">
        <v>41</v>
      </c>
      <c r="O287" s="92"/>
      <c r="P287" s="237">
        <f>O287*H287</f>
        <v>0</v>
      </c>
      <c r="Q287" s="237">
        <v>0.0018</v>
      </c>
      <c r="R287" s="237">
        <f>Q287*H287</f>
        <v>0.019799999999999998</v>
      </c>
      <c r="S287" s="237">
        <v>0</v>
      </c>
      <c r="T287" s="238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9" t="s">
        <v>298</v>
      </c>
      <c r="AT287" s="239" t="s">
        <v>170</v>
      </c>
      <c r="AU287" s="239" t="s">
        <v>116</v>
      </c>
      <c r="AY287" s="18" t="s">
        <v>168</v>
      </c>
      <c r="BE287" s="240">
        <f>IF(N287="základní",J287,0)</f>
        <v>0</v>
      </c>
      <c r="BF287" s="240">
        <f>IF(N287="snížená",J287,0)</f>
        <v>0</v>
      </c>
      <c r="BG287" s="240">
        <f>IF(N287="zákl. přenesená",J287,0)</f>
        <v>0</v>
      </c>
      <c r="BH287" s="240">
        <f>IF(N287="sníž. přenesená",J287,0)</f>
        <v>0</v>
      </c>
      <c r="BI287" s="240">
        <f>IF(N287="nulová",J287,0)</f>
        <v>0</v>
      </c>
      <c r="BJ287" s="18" t="s">
        <v>83</v>
      </c>
      <c r="BK287" s="240">
        <f>ROUND(I287*H287,2)</f>
        <v>0</v>
      </c>
      <c r="BL287" s="18" t="s">
        <v>298</v>
      </c>
      <c r="BM287" s="239" t="s">
        <v>3690</v>
      </c>
    </row>
    <row r="288" s="2" customFormat="1">
      <c r="A288" s="39"/>
      <c r="B288" s="40"/>
      <c r="C288" s="41"/>
      <c r="D288" s="241" t="s">
        <v>176</v>
      </c>
      <c r="E288" s="41"/>
      <c r="F288" s="242" t="s">
        <v>3689</v>
      </c>
      <c r="G288" s="41"/>
      <c r="H288" s="41"/>
      <c r="I288" s="243"/>
      <c r="J288" s="41"/>
      <c r="K288" s="41"/>
      <c r="L288" s="45"/>
      <c r="M288" s="244"/>
      <c r="N288" s="245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176</v>
      </c>
      <c r="AU288" s="18" t="s">
        <v>116</v>
      </c>
    </row>
    <row r="289" s="2" customFormat="1" ht="21.75" customHeight="1">
      <c r="A289" s="39"/>
      <c r="B289" s="40"/>
      <c r="C289" s="228" t="s">
        <v>762</v>
      </c>
      <c r="D289" s="228" t="s">
        <v>170</v>
      </c>
      <c r="E289" s="229" t="s">
        <v>3691</v>
      </c>
      <c r="F289" s="230" t="s">
        <v>3692</v>
      </c>
      <c r="G289" s="231" t="s">
        <v>721</v>
      </c>
      <c r="H289" s="232">
        <v>4</v>
      </c>
      <c r="I289" s="233"/>
      <c r="J289" s="234">
        <f>ROUND(I289*H289,2)</f>
        <v>0</v>
      </c>
      <c r="K289" s="230" t="s">
        <v>173</v>
      </c>
      <c r="L289" s="45"/>
      <c r="M289" s="235" t="s">
        <v>1</v>
      </c>
      <c r="N289" s="236" t="s">
        <v>41</v>
      </c>
      <c r="O289" s="92"/>
      <c r="P289" s="237">
        <f>O289*H289</f>
        <v>0</v>
      </c>
      <c r="Q289" s="237">
        <v>0.0018600000000000001</v>
      </c>
      <c r="R289" s="237">
        <f>Q289*H289</f>
        <v>0.0074400000000000004</v>
      </c>
      <c r="S289" s="237">
        <v>0</v>
      </c>
      <c r="T289" s="238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9" t="s">
        <v>298</v>
      </c>
      <c r="AT289" s="239" t="s">
        <v>170</v>
      </c>
      <c r="AU289" s="239" t="s">
        <v>116</v>
      </c>
      <c r="AY289" s="18" t="s">
        <v>168</v>
      </c>
      <c r="BE289" s="240">
        <f>IF(N289="základní",J289,0)</f>
        <v>0</v>
      </c>
      <c r="BF289" s="240">
        <f>IF(N289="snížená",J289,0)</f>
        <v>0</v>
      </c>
      <c r="BG289" s="240">
        <f>IF(N289="zákl. přenesená",J289,0)</f>
        <v>0</v>
      </c>
      <c r="BH289" s="240">
        <f>IF(N289="sníž. přenesená",J289,0)</f>
        <v>0</v>
      </c>
      <c r="BI289" s="240">
        <f>IF(N289="nulová",J289,0)</f>
        <v>0</v>
      </c>
      <c r="BJ289" s="18" t="s">
        <v>83</v>
      </c>
      <c r="BK289" s="240">
        <f>ROUND(I289*H289,2)</f>
        <v>0</v>
      </c>
      <c r="BL289" s="18" t="s">
        <v>298</v>
      </c>
      <c r="BM289" s="239" t="s">
        <v>3693</v>
      </c>
    </row>
    <row r="290" s="2" customFormat="1">
      <c r="A290" s="39"/>
      <c r="B290" s="40"/>
      <c r="C290" s="41"/>
      <c r="D290" s="241" t="s">
        <v>176</v>
      </c>
      <c r="E290" s="41"/>
      <c r="F290" s="242" t="s">
        <v>3692</v>
      </c>
      <c r="G290" s="41"/>
      <c r="H290" s="41"/>
      <c r="I290" s="243"/>
      <c r="J290" s="41"/>
      <c r="K290" s="41"/>
      <c r="L290" s="45"/>
      <c r="M290" s="244"/>
      <c r="N290" s="245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176</v>
      </c>
      <c r="AU290" s="18" t="s">
        <v>116</v>
      </c>
    </row>
    <row r="291" s="2" customFormat="1" ht="24.15" customHeight="1">
      <c r="A291" s="39"/>
      <c r="B291" s="40"/>
      <c r="C291" s="228" t="s">
        <v>1655</v>
      </c>
      <c r="D291" s="228" t="s">
        <v>170</v>
      </c>
      <c r="E291" s="229" t="s">
        <v>3694</v>
      </c>
      <c r="F291" s="230" t="s">
        <v>3695</v>
      </c>
      <c r="G291" s="231" t="s">
        <v>721</v>
      </c>
      <c r="H291" s="232">
        <v>2</v>
      </c>
      <c r="I291" s="233"/>
      <c r="J291" s="234">
        <f>ROUND(I291*H291,2)</f>
        <v>0</v>
      </c>
      <c r="K291" s="230" t="s">
        <v>1</v>
      </c>
      <c r="L291" s="45"/>
      <c r="M291" s="235" t="s">
        <v>1</v>
      </c>
      <c r="N291" s="236" t="s">
        <v>41</v>
      </c>
      <c r="O291" s="92"/>
      <c r="P291" s="237">
        <f>O291*H291</f>
        <v>0</v>
      </c>
      <c r="Q291" s="237">
        <v>0.0292</v>
      </c>
      <c r="R291" s="237">
        <f>Q291*H291</f>
        <v>0.058400000000000001</v>
      </c>
      <c r="S291" s="237">
        <v>0</v>
      </c>
      <c r="T291" s="23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9" t="s">
        <v>298</v>
      </c>
      <c r="AT291" s="239" t="s">
        <v>170</v>
      </c>
      <c r="AU291" s="239" t="s">
        <v>116</v>
      </c>
      <c r="AY291" s="18" t="s">
        <v>168</v>
      </c>
      <c r="BE291" s="240">
        <f>IF(N291="základní",J291,0)</f>
        <v>0</v>
      </c>
      <c r="BF291" s="240">
        <f>IF(N291="snížená",J291,0)</f>
        <v>0</v>
      </c>
      <c r="BG291" s="240">
        <f>IF(N291="zákl. přenesená",J291,0)</f>
        <v>0</v>
      </c>
      <c r="BH291" s="240">
        <f>IF(N291="sníž. přenesená",J291,0)</f>
        <v>0</v>
      </c>
      <c r="BI291" s="240">
        <f>IF(N291="nulová",J291,0)</f>
        <v>0</v>
      </c>
      <c r="BJ291" s="18" t="s">
        <v>83</v>
      </c>
      <c r="BK291" s="240">
        <f>ROUND(I291*H291,2)</f>
        <v>0</v>
      </c>
      <c r="BL291" s="18" t="s">
        <v>298</v>
      </c>
      <c r="BM291" s="239" t="s">
        <v>3696</v>
      </c>
    </row>
    <row r="292" s="2" customFormat="1">
      <c r="A292" s="39"/>
      <c r="B292" s="40"/>
      <c r="C292" s="41"/>
      <c r="D292" s="241" t="s">
        <v>176</v>
      </c>
      <c r="E292" s="41"/>
      <c r="F292" s="242" t="s">
        <v>3697</v>
      </c>
      <c r="G292" s="41"/>
      <c r="H292" s="41"/>
      <c r="I292" s="243"/>
      <c r="J292" s="41"/>
      <c r="K292" s="41"/>
      <c r="L292" s="45"/>
      <c r="M292" s="244"/>
      <c r="N292" s="245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176</v>
      </c>
      <c r="AU292" s="18" t="s">
        <v>116</v>
      </c>
    </row>
    <row r="293" s="12" customFormat="1" ht="20.88" customHeight="1">
      <c r="A293" s="12"/>
      <c r="B293" s="212"/>
      <c r="C293" s="213"/>
      <c r="D293" s="214" t="s">
        <v>75</v>
      </c>
      <c r="E293" s="226" t="s">
        <v>3698</v>
      </c>
      <c r="F293" s="226" t="s">
        <v>3699</v>
      </c>
      <c r="G293" s="213"/>
      <c r="H293" s="213"/>
      <c r="I293" s="216"/>
      <c r="J293" s="227">
        <f>BK293</f>
        <v>0</v>
      </c>
      <c r="K293" s="213"/>
      <c r="L293" s="218"/>
      <c r="M293" s="219"/>
      <c r="N293" s="220"/>
      <c r="O293" s="220"/>
      <c r="P293" s="221">
        <f>SUM(P294:P307)</f>
        <v>0</v>
      </c>
      <c r="Q293" s="220"/>
      <c r="R293" s="221">
        <f>SUM(R294:R307)</f>
        <v>0</v>
      </c>
      <c r="S293" s="220"/>
      <c r="T293" s="222">
        <f>SUM(T294:T307)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23" t="s">
        <v>85</v>
      </c>
      <c r="AT293" s="224" t="s">
        <v>75</v>
      </c>
      <c r="AU293" s="224" t="s">
        <v>85</v>
      </c>
      <c r="AY293" s="223" t="s">
        <v>168</v>
      </c>
      <c r="BK293" s="225">
        <f>SUM(BK294:BK307)</f>
        <v>0</v>
      </c>
    </row>
    <row r="294" s="2" customFormat="1" ht="44.25" customHeight="1">
      <c r="A294" s="39"/>
      <c r="B294" s="40"/>
      <c r="C294" s="228" t="s">
        <v>775</v>
      </c>
      <c r="D294" s="228" t="s">
        <v>170</v>
      </c>
      <c r="E294" s="229" t="s">
        <v>3700</v>
      </c>
      <c r="F294" s="230" t="s">
        <v>3701</v>
      </c>
      <c r="G294" s="231" t="s">
        <v>1728</v>
      </c>
      <c r="H294" s="303"/>
      <c r="I294" s="233"/>
      <c r="J294" s="234">
        <f>ROUND(I294*H294,2)</f>
        <v>0</v>
      </c>
      <c r="K294" s="230" t="s">
        <v>173</v>
      </c>
      <c r="L294" s="45"/>
      <c r="M294" s="235" t="s">
        <v>1</v>
      </c>
      <c r="N294" s="236" t="s">
        <v>41</v>
      </c>
      <c r="O294" s="92"/>
      <c r="P294" s="237">
        <f>O294*H294</f>
        <v>0</v>
      </c>
      <c r="Q294" s="237">
        <v>0</v>
      </c>
      <c r="R294" s="237">
        <f>Q294*H294</f>
        <v>0</v>
      </c>
      <c r="S294" s="237">
        <v>0</v>
      </c>
      <c r="T294" s="238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9" t="s">
        <v>298</v>
      </c>
      <c r="AT294" s="239" t="s">
        <v>170</v>
      </c>
      <c r="AU294" s="239" t="s">
        <v>116</v>
      </c>
      <c r="AY294" s="18" t="s">
        <v>168</v>
      </c>
      <c r="BE294" s="240">
        <f>IF(N294="základní",J294,0)</f>
        <v>0</v>
      </c>
      <c r="BF294" s="240">
        <f>IF(N294="snížená",J294,0)</f>
        <v>0</v>
      </c>
      <c r="BG294" s="240">
        <f>IF(N294="zákl. přenesená",J294,0)</f>
        <v>0</v>
      </c>
      <c r="BH294" s="240">
        <f>IF(N294="sníž. přenesená",J294,0)</f>
        <v>0</v>
      </c>
      <c r="BI294" s="240">
        <f>IF(N294="nulová",J294,0)</f>
        <v>0</v>
      </c>
      <c r="BJ294" s="18" t="s">
        <v>83</v>
      </c>
      <c r="BK294" s="240">
        <f>ROUND(I294*H294,2)</f>
        <v>0</v>
      </c>
      <c r="BL294" s="18" t="s">
        <v>298</v>
      </c>
      <c r="BM294" s="239" t="s">
        <v>3702</v>
      </c>
    </row>
    <row r="295" s="2" customFormat="1">
      <c r="A295" s="39"/>
      <c r="B295" s="40"/>
      <c r="C295" s="41"/>
      <c r="D295" s="241" t="s">
        <v>176</v>
      </c>
      <c r="E295" s="41"/>
      <c r="F295" s="242" t="s">
        <v>3701</v>
      </c>
      <c r="G295" s="41"/>
      <c r="H295" s="41"/>
      <c r="I295" s="243"/>
      <c r="J295" s="41"/>
      <c r="K295" s="41"/>
      <c r="L295" s="45"/>
      <c r="M295" s="244"/>
      <c r="N295" s="245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176</v>
      </c>
      <c r="AU295" s="18" t="s">
        <v>116</v>
      </c>
    </row>
    <row r="296" s="2" customFormat="1" ht="16.5" customHeight="1">
      <c r="A296" s="39"/>
      <c r="B296" s="40"/>
      <c r="C296" s="228" t="s">
        <v>769</v>
      </c>
      <c r="D296" s="228" t="s">
        <v>170</v>
      </c>
      <c r="E296" s="229" t="s">
        <v>3703</v>
      </c>
      <c r="F296" s="230" t="s">
        <v>3563</v>
      </c>
      <c r="G296" s="231" t="s">
        <v>2969</v>
      </c>
      <c r="H296" s="232">
        <v>1</v>
      </c>
      <c r="I296" s="233"/>
      <c r="J296" s="234">
        <f>ROUND(I296*H296,2)</f>
        <v>0</v>
      </c>
      <c r="K296" s="230" t="s">
        <v>1</v>
      </c>
      <c r="L296" s="45"/>
      <c r="M296" s="235" t="s">
        <v>1</v>
      </c>
      <c r="N296" s="236" t="s">
        <v>41</v>
      </c>
      <c r="O296" s="92"/>
      <c r="P296" s="237">
        <f>O296*H296</f>
        <v>0</v>
      </c>
      <c r="Q296" s="237">
        <v>0</v>
      </c>
      <c r="R296" s="237">
        <f>Q296*H296</f>
        <v>0</v>
      </c>
      <c r="S296" s="237">
        <v>0</v>
      </c>
      <c r="T296" s="238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9" t="s">
        <v>298</v>
      </c>
      <c r="AT296" s="239" t="s">
        <v>170</v>
      </c>
      <c r="AU296" s="239" t="s">
        <v>116</v>
      </c>
      <c r="AY296" s="18" t="s">
        <v>168</v>
      </c>
      <c r="BE296" s="240">
        <f>IF(N296="základní",J296,0)</f>
        <v>0</v>
      </c>
      <c r="BF296" s="240">
        <f>IF(N296="snížená",J296,0)</f>
        <v>0</v>
      </c>
      <c r="BG296" s="240">
        <f>IF(N296="zákl. přenesená",J296,0)</f>
        <v>0</v>
      </c>
      <c r="BH296" s="240">
        <f>IF(N296="sníž. přenesená",J296,0)</f>
        <v>0</v>
      </c>
      <c r="BI296" s="240">
        <f>IF(N296="nulová",J296,0)</f>
        <v>0</v>
      </c>
      <c r="BJ296" s="18" t="s">
        <v>83</v>
      </c>
      <c r="BK296" s="240">
        <f>ROUND(I296*H296,2)</f>
        <v>0</v>
      </c>
      <c r="BL296" s="18" t="s">
        <v>298</v>
      </c>
      <c r="BM296" s="239" t="s">
        <v>3704</v>
      </c>
    </row>
    <row r="297" s="2" customFormat="1">
      <c r="A297" s="39"/>
      <c r="B297" s="40"/>
      <c r="C297" s="41"/>
      <c r="D297" s="241" t="s">
        <v>176</v>
      </c>
      <c r="E297" s="41"/>
      <c r="F297" s="242" t="s">
        <v>3563</v>
      </c>
      <c r="G297" s="41"/>
      <c r="H297" s="41"/>
      <c r="I297" s="243"/>
      <c r="J297" s="41"/>
      <c r="K297" s="41"/>
      <c r="L297" s="45"/>
      <c r="M297" s="244"/>
      <c r="N297" s="245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176</v>
      </c>
      <c r="AU297" s="18" t="s">
        <v>116</v>
      </c>
    </row>
    <row r="298" s="2" customFormat="1" ht="16.5" customHeight="1">
      <c r="A298" s="39"/>
      <c r="B298" s="40"/>
      <c r="C298" s="228" t="s">
        <v>781</v>
      </c>
      <c r="D298" s="228" t="s">
        <v>170</v>
      </c>
      <c r="E298" s="229" t="s">
        <v>3705</v>
      </c>
      <c r="F298" s="230" t="s">
        <v>3056</v>
      </c>
      <c r="G298" s="231" t="s">
        <v>1728</v>
      </c>
      <c r="H298" s="303"/>
      <c r="I298" s="233"/>
      <c r="J298" s="234">
        <f>ROUND(I298*H298,2)</f>
        <v>0</v>
      </c>
      <c r="K298" s="230" t="s">
        <v>1</v>
      </c>
      <c r="L298" s="45"/>
      <c r="M298" s="235" t="s">
        <v>1</v>
      </c>
      <c r="N298" s="236" t="s">
        <v>41</v>
      </c>
      <c r="O298" s="92"/>
      <c r="P298" s="237">
        <f>O298*H298</f>
        <v>0</v>
      </c>
      <c r="Q298" s="237">
        <v>0</v>
      </c>
      <c r="R298" s="237">
        <f>Q298*H298</f>
        <v>0</v>
      </c>
      <c r="S298" s="237">
        <v>0</v>
      </c>
      <c r="T298" s="238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9" t="s">
        <v>298</v>
      </c>
      <c r="AT298" s="239" t="s">
        <v>170</v>
      </c>
      <c r="AU298" s="239" t="s">
        <v>116</v>
      </c>
      <c r="AY298" s="18" t="s">
        <v>168</v>
      </c>
      <c r="BE298" s="240">
        <f>IF(N298="základní",J298,0)</f>
        <v>0</v>
      </c>
      <c r="BF298" s="240">
        <f>IF(N298="snížená",J298,0)</f>
        <v>0</v>
      </c>
      <c r="BG298" s="240">
        <f>IF(N298="zákl. přenesená",J298,0)</f>
        <v>0</v>
      </c>
      <c r="BH298" s="240">
        <f>IF(N298="sníž. přenesená",J298,0)</f>
        <v>0</v>
      </c>
      <c r="BI298" s="240">
        <f>IF(N298="nulová",J298,0)</f>
        <v>0</v>
      </c>
      <c r="BJ298" s="18" t="s">
        <v>83</v>
      </c>
      <c r="BK298" s="240">
        <f>ROUND(I298*H298,2)</f>
        <v>0</v>
      </c>
      <c r="BL298" s="18" t="s">
        <v>298</v>
      </c>
      <c r="BM298" s="239" t="s">
        <v>3706</v>
      </c>
    </row>
    <row r="299" s="2" customFormat="1">
      <c r="A299" s="39"/>
      <c r="B299" s="40"/>
      <c r="C299" s="41"/>
      <c r="D299" s="241" t="s">
        <v>176</v>
      </c>
      <c r="E299" s="41"/>
      <c r="F299" s="242" t="s">
        <v>3056</v>
      </c>
      <c r="G299" s="41"/>
      <c r="H299" s="41"/>
      <c r="I299" s="243"/>
      <c r="J299" s="41"/>
      <c r="K299" s="41"/>
      <c r="L299" s="45"/>
      <c r="M299" s="244"/>
      <c r="N299" s="245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176</v>
      </c>
      <c r="AU299" s="18" t="s">
        <v>116</v>
      </c>
    </row>
    <row r="300" s="2" customFormat="1" ht="16.5" customHeight="1">
      <c r="A300" s="39"/>
      <c r="B300" s="40"/>
      <c r="C300" s="228" t="s">
        <v>793</v>
      </c>
      <c r="D300" s="228" t="s">
        <v>170</v>
      </c>
      <c r="E300" s="229" t="s">
        <v>3707</v>
      </c>
      <c r="F300" s="230" t="s">
        <v>3708</v>
      </c>
      <c r="G300" s="231" t="s">
        <v>3064</v>
      </c>
      <c r="H300" s="232">
        <v>1</v>
      </c>
      <c r="I300" s="233"/>
      <c r="J300" s="234">
        <f>ROUND(I300*H300,2)</f>
        <v>0</v>
      </c>
      <c r="K300" s="230" t="s">
        <v>1</v>
      </c>
      <c r="L300" s="45"/>
      <c r="M300" s="235" t="s">
        <v>1</v>
      </c>
      <c r="N300" s="236" t="s">
        <v>41</v>
      </c>
      <c r="O300" s="92"/>
      <c r="P300" s="237">
        <f>O300*H300</f>
        <v>0</v>
      </c>
      <c r="Q300" s="237">
        <v>0</v>
      </c>
      <c r="R300" s="237">
        <f>Q300*H300</f>
        <v>0</v>
      </c>
      <c r="S300" s="237">
        <v>0</v>
      </c>
      <c r="T300" s="238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9" t="s">
        <v>298</v>
      </c>
      <c r="AT300" s="239" t="s">
        <v>170</v>
      </c>
      <c r="AU300" s="239" t="s">
        <v>116</v>
      </c>
      <c r="AY300" s="18" t="s">
        <v>168</v>
      </c>
      <c r="BE300" s="240">
        <f>IF(N300="základní",J300,0)</f>
        <v>0</v>
      </c>
      <c r="BF300" s="240">
        <f>IF(N300="snížená",J300,0)</f>
        <v>0</v>
      </c>
      <c r="BG300" s="240">
        <f>IF(N300="zákl. přenesená",J300,0)</f>
        <v>0</v>
      </c>
      <c r="BH300" s="240">
        <f>IF(N300="sníž. přenesená",J300,0)</f>
        <v>0</v>
      </c>
      <c r="BI300" s="240">
        <f>IF(N300="nulová",J300,0)</f>
        <v>0</v>
      </c>
      <c r="BJ300" s="18" t="s">
        <v>83</v>
      </c>
      <c r="BK300" s="240">
        <f>ROUND(I300*H300,2)</f>
        <v>0</v>
      </c>
      <c r="BL300" s="18" t="s">
        <v>298</v>
      </c>
      <c r="BM300" s="239" t="s">
        <v>3709</v>
      </c>
    </row>
    <row r="301" s="2" customFormat="1">
      <c r="A301" s="39"/>
      <c r="B301" s="40"/>
      <c r="C301" s="41"/>
      <c r="D301" s="241" t="s">
        <v>176</v>
      </c>
      <c r="E301" s="41"/>
      <c r="F301" s="242" t="s">
        <v>3708</v>
      </c>
      <c r="G301" s="41"/>
      <c r="H301" s="41"/>
      <c r="I301" s="243"/>
      <c r="J301" s="41"/>
      <c r="K301" s="41"/>
      <c r="L301" s="45"/>
      <c r="M301" s="244"/>
      <c r="N301" s="245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176</v>
      </c>
      <c r="AU301" s="18" t="s">
        <v>116</v>
      </c>
    </row>
    <row r="302" s="2" customFormat="1" ht="16.5" customHeight="1">
      <c r="A302" s="39"/>
      <c r="B302" s="40"/>
      <c r="C302" s="228" t="s">
        <v>800</v>
      </c>
      <c r="D302" s="228" t="s">
        <v>170</v>
      </c>
      <c r="E302" s="229" t="s">
        <v>3710</v>
      </c>
      <c r="F302" s="230" t="s">
        <v>3711</v>
      </c>
      <c r="G302" s="231" t="s">
        <v>3064</v>
      </c>
      <c r="H302" s="232">
        <v>1</v>
      </c>
      <c r="I302" s="233"/>
      <c r="J302" s="234">
        <f>ROUND(I302*H302,2)</f>
        <v>0</v>
      </c>
      <c r="K302" s="230" t="s">
        <v>1</v>
      </c>
      <c r="L302" s="45"/>
      <c r="M302" s="235" t="s">
        <v>1</v>
      </c>
      <c r="N302" s="236" t="s">
        <v>41</v>
      </c>
      <c r="O302" s="92"/>
      <c r="P302" s="237">
        <f>O302*H302</f>
        <v>0</v>
      </c>
      <c r="Q302" s="237">
        <v>0</v>
      </c>
      <c r="R302" s="237">
        <f>Q302*H302</f>
        <v>0</v>
      </c>
      <c r="S302" s="237">
        <v>0</v>
      </c>
      <c r="T302" s="238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9" t="s">
        <v>298</v>
      </c>
      <c r="AT302" s="239" t="s">
        <v>170</v>
      </c>
      <c r="AU302" s="239" t="s">
        <v>116</v>
      </c>
      <c r="AY302" s="18" t="s">
        <v>168</v>
      </c>
      <c r="BE302" s="240">
        <f>IF(N302="základní",J302,0)</f>
        <v>0</v>
      </c>
      <c r="BF302" s="240">
        <f>IF(N302="snížená",J302,0)</f>
        <v>0</v>
      </c>
      <c r="BG302" s="240">
        <f>IF(N302="zákl. přenesená",J302,0)</f>
        <v>0</v>
      </c>
      <c r="BH302" s="240">
        <f>IF(N302="sníž. přenesená",J302,0)</f>
        <v>0</v>
      </c>
      <c r="BI302" s="240">
        <f>IF(N302="nulová",J302,0)</f>
        <v>0</v>
      </c>
      <c r="BJ302" s="18" t="s">
        <v>83</v>
      </c>
      <c r="BK302" s="240">
        <f>ROUND(I302*H302,2)</f>
        <v>0</v>
      </c>
      <c r="BL302" s="18" t="s">
        <v>298</v>
      </c>
      <c r="BM302" s="239" t="s">
        <v>3712</v>
      </c>
    </row>
    <row r="303" s="2" customFormat="1">
      <c r="A303" s="39"/>
      <c r="B303" s="40"/>
      <c r="C303" s="41"/>
      <c r="D303" s="241" t="s">
        <v>176</v>
      </c>
      <c r="E303" s="41"/>
      <c r="F303" s="242" t="s">
        <v>3711</v>
      </c>
      <c r="G303" s="41"/>
      <c r="H303" s="41"/>
      <c r="I303" s="243"/>
      <c r="J303" s="41"/>
      <c r="K303" s="41"/>
      <c r="L303" s="45"/>
      <c r="M303" s="244"/>
      <c r="N303" s="245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176</v>
      </c>
      <c r="AU303" s="18" t="s">
        <v>116</v>
      </c>
    </row>
    <row r="304" s="2" customFormat="1" ht="16.5" customHeight="1">
      <c r="A304" s="39"/>
      <c r="B304" s="40"/>
      <c r="C304" s="228" t="s">
        <v>806</v>
      </c>
      <c r="D304" s="228" t="s">
        <v>170</v>
      </c>
      <c r="E304" s="229" t="s">
        <v>3713</v>
      </c>
      <c r="F304" s="230" t="s">
        <v>3714</v>
      </c>
      <c r="G304" s="231" t="s">
        <v>2984</v>
      </c>
      <c r="H304" s="232">
        <v>1</v>
      </c>
      <c r="I304" s="233"/>
      <c r="J304" s="234">
        <f>ROUND(I304*H304,2)</f>
        <v>0</v>
      </c>
      <c r="K304" s="230" t="s">
        <v>1</v>
      </c>
      <c r="L304" s="45"/>
      <c r="M304" s="235" t="s">
        <v>1</v>
      </c>
      <c r="N304" s="236" t="s">
        <v>41</v>
      </c>
      <c r="O304" s="92"/>
      <c r="P304" s="237">
        <f>O304*H304</f>
        <v>0</v>
      </c>
      <c r="Q304" s="237">
        <v>0</v>
      </c>
      <c r="R304" s="237">
        <f>Q304*H304</f>
        <v>0</v>
      </c>
      <c r="S304" s="237">
        <v>0</v>
      </c>
      <c r="T304" s="238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9" t="s">
        <v>298</v>
      </c>
      <c r="AT304" s="239" t="s">
        <v>170</v>
      </c>
      <c r="AU304" s="239" t="s">
        <v>116</v>
      </c>
      <c r="AY304" s="18" t="s">
        <v>168</v>
      </c>
      <c r="BE304" s="240">
        <f>IF(N304="základní",J304,0)</f>
        <v>0</v>
      </c>
      <c r="BF304" s="240">
        <f>IF(N304="snížená",J304,0)</f>
        <v>0</v>
      </c>
      <c r="BG304" s="240">
        <f>IF(N304="zákl. přenesená",J304,0)</f>
        <v>0</v>
      </c>
      <c r="BH304" s="240">
        <f>IF(N304="sníž. přenesená",J304,0)</f>
        <v>0</v>
      </c>
      <c r="BI304" s="240">
        <f>IF(N304="nulová",J304,0)</f>
        <v>0</v>
      </c>
      <c r="BJ304" s="18" t="s">
        <v>83</v>
      </c>
      <c r="BK304" s="240">
        <f>ROUND(I304*H304,2)</f>
        <v>0</v>
      </c>
      <c r="BL304" s="18" t="s">
        <v>298</v>
      </c>
      <c r="BM304" s="239" t="s">
        <v>3715</v>
      </c>
    </row>
    <row r="305" s="2" customFormat="1">
      <c r="A305" s="39"/>
      <c r="B305" s="40"/>
      <c r="C305" s="41"/>
      <c r="D305" s="241" t="s">
        <v>176</v>
      </c>
      <c r="E305" s="41"/>
      <c r="F305" s="242" t="s">
        <v>3714</v>
      </c>
      <c r="G305" s="41"/>
      <c r="H305" s="41"/>
      <c r="I305" s="243"/>
      <c r="J305" s="41"/>
      <c r="K305" s="41"/>
      <c r="L305" s="45"/>
      <c r="M305" s="244"/>
      <c r="N305" s="245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176</v>
      </c>
      <c r="AU305" s="18" t="s">
        <v>116</v>
      </c>
    </row>
    <row r="306" s="2" customFormat="1" ht="16.5" customHeight="1">
      <c r="A306" s="39"/>
      <c r="B306" s="40"/>
      <c r="C306" s="228" t="s">
        <v>820</v>
      </c>
      <c r="D306" s="228" t="s">
        <v>170</v>
      </c>
      <c r="E306" s="229" t="s">
        <v>3716</v>
      </c>
      <c r="F306" s="230" t="s">
        <v>3717</v>
      </c>
      <c r="G306" s="231" t="s">
        <v>2984</v>
      </c>
      <c r="H306" s="232">
        <v>1</v>
      </c>
      <c r="I306" s="233"/>
      <c r="J306" s="234">
        <f>ROUND(I306*H306,2)</f>
        <v>0</v>
      </c>
      <c r="K306" s="230" t="s">
        <v>1</v>
      </c>
      <c r="L306" s="45"/>
      <c r="M306" s="235" t="s">
        <v>1</v>
      </c>
      <c r="N306" s="236" t="s">
        <v>41</v>
      </c>
      <c r="O306" s="92"/>
      <c r="P306" s="237">
        <f>O306*H306</f>
        <v>0</v>
      </c>
      <c r="Q306" s="237">
        <v>0</v>
      </c>
      <c r="R306" s="237">
        <f>Q306*H306</f>
        <v>0</v>
      </c>
      <c r="S306" s="237">
        <v>0</v>
      </c>
      <c r="T306" s="238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9" t="s">
        <v>298</v>
      </c>
      <c r="AT306" s="239" t="s">
        <v>170</v>
      </c>
      <c r="AU306" s="239" t="s">
        <v>116</v>
      </c>
      <c r="AY306" s="18" t="s">
        <v>168</v>
      </c>
      <c r="BE306" s="240">
        <f>IF(N306="základní",J306,0)</f>
        <v>0</v>
      </c>
      <c r="BF306" s="240">
        <f>IF(N306="snížená",J306,0)</f>
        <v>0</v>
      </c>
      <c r="BG306" s="240">
        <f>IF(N306="zákl. přenesená",J306,0)</f>
        <v>0</v>
      </c>
      <c r="BH306" s="240">
        <f>IF(N306="sníž. přenesená",J306,0)</f>
        <v>0</v>
      </c>
      <c r="BI306" s="240">
        <f>IF(N306="nulová",J306,0)</f>
        <v>0</v>
      </c>
      <c r="BJ306" s="18" t="s">
        <v>83</v>
      </c>
      <c r="BK306" s="240">
        <f>ROUND(I306*H306,2)</f>
        <v>0</v>
      </c>
      <c r="BL306" s="18" t="s">
        <v>298</v>
      </c>
      <c r="BM306" s="239" t="s">
        <v>3718</v>
      </c>
    </row>
    <row r="307" s="2" customFormat="1">
      <c r="A307" s="39"/>
      <c r="B307" s="40"/>
      <c r="C307" s="41"/>
      <c r="D307" s="241" t="s">
        <v>176</v>
      </c>
      <c r="E307" s="41"/>
      <c r="F307" s="242" t="s">
        <v>3717</v>
      </c>
      <c r="G307" s="41"/>
      <c r="H307" s="41"/>
      <c r="I307" s="243"/>
      <c r="J307" s="41"/>
      <c r="K307" s="41"/>
      <c r="L307" s="45"/>
      <c r="M307" s="244"/>
      <c r="N307" s="245"/>
      <c r="O307" s="92"/>
      <c r="P307" s="92"/>
      <c r="Q307" s="92"/>
      <c r="R307" s="92"/>
      <c r="S307" s="92"/>
      <c r="T307" s="93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18" t="s">
        <v>176</v>
      </c>
      <c r="AU307" s="18" t="s">
        <v>116</v>
      </c>
    </row>
    <row r="308" s="12" customFormat="1" ht="22.8" customHeight="1">
      <c r="A308" s="12"/>
      <c r="B308" s="212"/>
      <c r="C308" s="213"/>
      <c r="D308" s="214" t="s">
        <v>75</v>
      </c>
      <c r="E308" s="226" t="s">
        <v>716</v>
      </c>
      <c r="F308" s="226" t="s">
        <v>3719</v>
      </c>
      <c r="G308" s="213"/>
      <c r="H308" s="213"/>
      <c r="I308" s="216"/>
      <c r="J308" s="227">
        <f>BK308</f>
        <v>0</v>
      </c>
      <c r="K308" s="213"/>
      <c r="L308" s="218"/>
      <c r="M308" s="219"/>
      <c r="N308" s="220"/>
      <c r="O308" s="220"/>
      <c r="P308" s="221">
        <f>SUM(P309:P324)</f>
        <v>0</v>
      </c>
      <c r="Q308" s="220"/>
      <c r="R308" s="221">
        <f>SUM(R309:R324)</f>
        <v>0.014559999999999998</v>
      </c>
      <c r="S308" s="220"/>
      <c r="T308" s="222">
        <f>SUM(T309:T324)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23" t="s">
        <v>85</v>
      </c>
      <c r="AT308" s="224" t="s">
        <v>75</v>
      </c>
      <c r="AU308" s="224" t="s">
        <v>83</v>
      </c>
      <c r="AY308" s="223" t="s">
        <v>168</v>
      </c>
      <c r="BK308" s="225">
        <f>SUM(BK309:BK324)</f>
        <v>0</v>
      </c>
    </row>
    <row r="309" s="2" customFormat="1" ht="24.15" customHeight="1">
      <c r="A309" s="39"/>
      <c r="B309" s="40"/>
      <c r="C309" s="228" t="s">
        <v>881</v>
      </c>
      <c r="D309" s="228" t="s">
        <v>170</v>
      </c>
      <c r="E309" s="229" t="s">
        <v>3720</v>
      </c>
      <c r="F309" s="230" t="s">
        <v>3721</v>
      </c>
      <c r="G309" s="231" t="s">
        <v>721</v>
      </c>
      <c r="H309" s="232">
        <v>11</v>
      </c>
      <c r="I309" s="233"/>
      <c r="J309" s="234">
        <f>ROUND(I309*H309,2)</f>
        <v>0</v>
      </c>
      <c r="K309" s="230" t="s">
        <v>2858</v>
      </c>
      <c r="L309" s="45"/>
      <c r="M309" s="235" t="s">
        <v>1</v>
      </c>
      <c r="N309" s="236" t="s">
        <v>41</v>
      </c>
      <c r="O309" s="92"/>
      <c r="P309" s="237">
        <f>O309*H309</f>
        <v>0</v>
      </c>
      <c r="Q309" s="237">
        <v>0.00051999999999999995</v>
      </c>
      <c r="R309" s="237">
        <f>Q309*H309</f>
        <v>0.0057199999999999994</v>
      </c>
      <c r="S309" s="237">
        <v>0</v>
      </c>
      <c r="T309" s="238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9" t="s">
        <v>298</v>
      </c>
      <c r="AT309" s="239" t="s">
        <v>170</v>
      </c>
      <c r="AU309" s="239" t="s">
        <v>85</v>
      </c>
      <c r="AY309" s="18" t="s">
        <v>168</v>
      </c>
      <c r="BE309" s="240">
        <f>IF(N309="základní",J309,0)</f>
        <v>0</v>
      </c>
      <c r="BF309" s="240">
        <f>IF(N309="snížená",J309,0)</f>
        <v>0</v>
      </c>
      <c r="BG309" s="240">
        <f>IF(N309="zákl. přenesená",J309,0)</f>
        <v>0</v>
      </c>
      <c r="BH309" s="240">
        <f>IF(N309="sníž. přenesená",J309,0)</f>
        <v>0</v>
      </c>
      <c r="BI309" s="240">
        <f>IF(N309="nulová",J309,0)</f>
        <v>0</v>
      </c>
      <c r="BJ309" s="18" t="s">
        <v>83</v>
      </c>
      <c r="BK309" s="240">
        <f>ROUND(I309*H309,2)</f>
        <v>0</v>
      </c>
      <c r="BL309" s="18" t="s">
        <v>298</v>
      </c>
      <c r="BM309" s="239" t="s">
        <v>3722</v>
      </c>
    </row>
    <row r="310" s="2" customFormat="1">
      <c r="A310" s="39"/>
      <c r="B310" s="40"/>
      <c r="C310" s="41"/>
      <c r="D310" s="241" t="s">
        <v>176</v>
      </c>
      <c r="E310" s="41"/>
      <c r="F310" s="242" t="s">
        <v>3723</v>
      </c>
      <c r="G310" s="41"/>
      <c r="H310" s="41"/>
      <c r="I310" s="243"/>
      <c r="J310" s="41"/>
      <c r="K310" s="41"/>
      <c r="L310" s="45"/>
      <c r="M310" s="244"/>
      <c r="N310" s="245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176</v>
      </c>
      <c r="AU310" s="18" t="s">
        <v>85</v>
      </c>
    </row>
    <row r="311" s="2" customFormat="1" ht="24.15" customHeight="1">
      <c r="A311" s="39"/>
      <c r="B311" s="40"/>
      <c r="C311" s="228" t="s">
        <v>896</v>
      </c>
      <c r="D311" s="228" t="s">
        <v>170</v>
      </c>
      <c r="E311" s="229" t="s">
        <v>3724</v>
      </c>
      <c r="F311" s="230" t="s">
        <v>3725</v>
      </c>
      <c r="G311" s="231" t="s">
        <v>721</v>
      </c>
      <c r="H311" s="232">
        <v>6</v>
      </c>
      <c r="I311" s="233"/>
      <c r="J311" s="234">
        <f>ROUND(I311*H311,2)</f>
        <v>0</v>
      </c>
      <c r="K311" s="230" t="s">
        <v>2858</v>
      </c>
      <c r="L311" s="45"/>
      <c r="M311" s="235" t="s">
        <v>1</v>
      </c>
      <c r="N311" s="236" t="s">
        <v>41</v>
      </c>
      <c r="O311" s="92"/>
      <c r="P311" s="237">
        <f>O311*H311</f>
        <v>0</v>
      </c>
      <c r="Q311" s="237">
        <v>0.00051999999999999995</v>
      </c>
      <c r="R311" s="237">
        <f>Q311*H311</f>
        <v>0.0031199999999999995</v>
      </c>
      <c r="S311" s="237">
        <v>0</v>
      </c>
      <c r="T311" s="238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9" t="s">
        <v>298</v>
      </c>
      <c r="AT311" s="239" t="s">
        <v>170</v>
      </c>
      <c r="AU311" s="239" t="s">
        <v>85</v>
      </c>
      <c r="AY311" s="18" t="s">
        <v>168</v>
      </c>
      <c r="BE311" s="240">
        <f>IF(N311="základní",J311,0)</f>
        <v>0</v>
      </c>
      <c r="BF311" s="240">
        <f>IF(N311="snížená",J311,0)</f>
        <v>0</v>
      </c>
      <c r="BG311" s="240">
        <f>IF(N311="zákl. přenesená",J311,0)</f>
        <v>0</v>
      </c>
      <c r="BH311" s="240">
        <f>IF(N311="sníž. přenesená",J311,0)</f>
        <v>0</v>
      </c>
      <c r="BI311" s="240">
        <f>IF(N311="nulová",J311,0)</f>
        <v>0</v>
      </c>
      <c r="BJ311" s="18" t="s">
        <v>83</v>
      </c>
      <c r="BK311" s="240">
        <f>ROUND(I311*H311,2)</f>
        <v>0</v>
      </c>
      <c r="BL311" s="18" t="s">
        <v>298</v>
      </c>
      <c r="BM311" s="239" t="s">
        <v>3726</v>
      </c>
    </row>
    <row r="312" s="2" customFormat="1">
      <c r="A312" s="39"/>
      <c r="B312" s="40"/>
      <c r="C312" s="41"/>
      <c r="D312" s="241" t="s">
        <v>176</v>
      </c>
      <c r="E312" s="41"/>
      <c r="F312" s="242" t="s">
        <v>3727</v>
      </c>
      <c r="G312" s="41"/>
      <c r="H312" s="41"/>
      <c r="I312" s="243"/>
      <c r="J312" s="41"/>
      <c r="K312" s="41"/>
      <c r="L312" s="45"/>
      <c r="M312" s="244"/>
      <c r="N312" s="245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176</v>
      </c>
      <c r="AU312" s="18" t="s">
        <v>85</v>
      </c>
    </row>
    <row r="313" s="2" customFormat="1" ht="24.15" customHeight="1">
      <c r="A313" s="39"/>
      <c r="B313" s="40"/>
      <c r="C313" s="228" t="s">
        <v>907</v>
      </c>
      <c r="D313" s="228" t="s">
        <v>170</v>
      </c>
      <c r="E313" s="229" t="s">
        <v>3728</v>
      </c>
      <c r="F313" s="230" t="s">
        <v>3729</v>
      </c>
      <c r="G313" s="231" t="s">
        <v>721</v>
      </c>
      <c r="H313" s="232">
        <v>11</v>
      </c>
      <c r="I313" s="233"/>
      <c r="J313" s="234">
        <f>ROUND(I313*H313,2)</f>
        <v>0</v>
      </c>
      <c r="K313" s="230" t="s">
        <v>2858</v>
      </c>
      <c r="L313" s="45"/>
      <c r="M313" s="235" t="s">
        <v>1</v>
      </c>
      <c r="N313" s="236" t="s">
        <v>41</v>
      </c>
      <c r="O313" s="92"/>
      <c r="P313" s="237">
        <f>O313*H313</f>
        <v>0</v>
      </c>
      <c r="Q313" s="237">
        <v>0.00051999999999999995</v>
      </c>
      <c r="R313" s="237">
        <f>Q313*H313</f>
        <v>0.0057199999999999994</v>
      </c>
      <c r="S313" s="237">
        <v>0</v>
      </c>
      <c r="T313" s="238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9" t="s">
        <v>298</v>
      </c>
      <c r="AT313" s="239" t="s">
        <v>170</v>
      </c>
      <c r="AU313" s="239" t="s">
        <v>85</v>
      </c>
      <c r="AY313" s="18" t="s">
        <v>168</v>
      </c>
      <c r="BE313" s="240">
        <f>IF(N313="základní",J313,0)</f>
        <v>0</v>
      </c>
      <c r="BF313" s="240">
        <f>IF(N313="snížená",J313,0)</f>
        <v>0</v>
      </c>
      <c r="BG313" s="240">
        <f>IF(N313="zákl. přenesená",J313,0)</f>
        <v>0</v>
      </c>
      <c r="BH313" s="240">
        <f>IF(N313="sníž. přenesená",J313,0)</f>
        <v>0</v>
      </c>
      <c r="BI313" s="240">
        <f>IF(N313="nulová",J313,0)</f>
        <v>0</v>
      </c>
      <c r="BJ313" s="18" t="s">
        <v>83</v>
      </c>
      <c r="BK313" s="240">
        <f>ROUND(I313*H313,2)</f>
        <v>0</v>
      </c>
      <c r="BL313" s="18" t="s">
        <v>298</v>
      </c>
      <c r="BM313" s="239" t="s">
        <v>3730</v>
      </c>
    </row>
    <row r="314" s="2" customFormat="1">
      <c r="A314" s="39"/>
      <c r="B314" s="40"/>
      <c r="C314" s="41"/>
      <c r="D314" s="241" t="s">
        <v>176</v>
      </c>
      <c r="E314" s="41"/>
      <c r="F314" s="242" t="s">
        <v>3731</v>
      </c>
      <c r="G314" s="41"/>
      <c r="H314" s="41"/>
      <c r="I314" s="243"/>
      <c r="J314" s="41"/>
      <c r="K314" s="41"/>
      <c r="L314" s="45"/>
      <c r="M314" s="244"/>
      <c r="N314" s="245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176</v>
      </c>
      <c r="AU314" s="18" t="s">
        <v>85</v>
      </c>
    </row>
    <row r="315" s="2" customFormat="1" ht="24.15" customHeight="1">
      <c r="A315" s="39"/>
      <c r="B315" s="40"/>
      <c r="C315" s="228" t="s">
        <v>269</v>
      </c>
      <c r="D315" s="228" t="s">
        <v>170</v>
      </c>
      <c r="E315" s="229" t="s">
        <v>3732</v>
      </c>
      <c r="F315" s="230" t="s">
        <v>3733</v>
      </c>
      <c r="G315" s="231" t="s">
        <v>2969</v>
      </c>
      <c r="H315" s="232">
        <v>4</v>
      </c>
      <c r="I315" s="233"/>
      <c r="J315" s="234">
        <f>ROUND(I315*H315,2)</f>
        <v>0</v>
      </c>
      <c r="K315" s="230" t="s">
        <v>1</v>
      </c>
      <c r="L315" s="45"/>
      <c r="M315" s="235" t="s">
        <v>1</v>
      </c>
      <c r="N315" s="236" t="s">
        <v>41</v>
      </c>
      <c r="O315" s="92"/>
      <c r="P315" s="237">
        <f>O315*H315</f>
        <v>0</v>
      </c>
      <c r="Q315" s="237">
        <v>0</v>
      </c>
      <c r="R315" s="237">
        <f>Q315*H315</f>
        <v>0</v>
      </c>
      <c r="S315" s="237">
        <v>0</v>
      </c>
      <c r="T315" s="238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9" t="s">
        <v>298</v>
      </c>
      <c r="AT315" s="239" t="s">
        <v>170</v>
      </c>
      <c r="AU315" s="239" t="s">
        <v>85</v>
      </c>
      <c r="AY315" s="18" t="s">
        <v>168</v>
      </c>
      <c r="BE315" s="240">
        <f>IF(N315="základní",J315,0)</f>
        <v>0</v>
      </c>
      <c r="BF315" s="240">
        <f>IF(N315="snížená",J315,0)</f>
        <v>0</v>
      </c>
      <c r="BG315" s="240">
        <f>IF(N315="zákl. přenesená",J315,0)</f>
        <v>0</v>
      </c>
      <c r="BH315" s="240">
        <f>IF(N315="sníž. přenesená",J315,0)</f>
        <v>0</v>
      </c>
      <c r="BI315" s="240">
        <f>IF(N315="nulová",J315,0)</f>
        <v>0</v>
      </c>
      <c r="BJ315" s="18" t="s">
        <v>83</v>
      </c>
      <c r="BK315" s="240">
        <f>ROUND(I315*H315,2)</f>
        <v>0</v>
      </c>
      <c r="BL315" s="18" t="s">
        <v>298</v>
      </c>
      <c r="BM315" s="239" t="s">
        <v>3734</v>
      </c>
    </row>
    <row r="316" s="2" customFormat="1">
      <c r="A316" s="39"/>
      <c r="B316" s="40"/>
      <c r="C316" s="41"/>
      <c r="D316" s="241" t="s">
        <v>176</v>
      </c>
      <c r="E316" s="41"/>
      <c r="F316" s="242" t="s">
        <v>3733</v>
      </c>
      <c r="G316" s="41"/>
      <c r="H316" s="41"/>
      <c r="I316" s="243"/>
      <c r="J316" s="41"/>
      <c r="K316" s="41"/>
      <c r="L316" s="45"/>
      <c r="M316" s="244"/>
      <c r="N316" s="245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176</v>
      </c>
      <c r="AU316" s="18" t="s">
        <v>85</v>
      </c>
    </row>
    <row r="317" s="2" customFormat="1" ht="24.15" customHeight="1">
      <c r="A317" s="39"/>
      <c r="B317" s="40"/>
      <c r="C317" s="228" t="s">
        <v>280</v>
      </c>
      <c r="D317" s="228" t="s">
        <v>170</v>
      </c>
      <c r="E317" s="229" t="s">
        <v>3735</v>
      </c>
      <c r="F317" s="230" t="s">
        <v>3736</v>
      </c>
      <c r="G317" s="231" t="s">
        <v>2969</v>
      </c>
      <c r="H317" s="232">
        <v>4</v>
      </c>
      <c r="I317" s="233"/>
      <c r="J317" s="234">
        <f>ROUND(I317*H317,2)</f>
        <v>0</v>
      </c>
      <c r="K317" s="230" t="s">
        <v>1</v>
      </c>
      <c r="L317" s="45"/>
      <c r="M317" s="235" t="s">
        <v>1</v>
      </c>
      <c r="N317" s="236" t="s">
        <v>41</v>
      </c>
      <c r="O317" s="92"/>
      <c r="P317" s="237">
        <f>O317*H317</f>
        <v>0</v>
      </c>
      <c r="Q317" s="237">
        <v>0</v>
      </c>
      <c r="R317" s="237">
        <f>Q317*H317</f>
        <v>0</v>
      </c>
      <c r="S317" s="237">
        <v>0</v>
      </c>
      <c r="T317" s="238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9" t="s">
        <v>298</v>
      </c>
      <c r="AT317" s="239" t="s">
        <v>170</v>
      </c>
      <c r="AU317" s="239" t="s">
        <v>85</v>
      </c>
      <c r="AY317" s="18" t="s">
        <v>168</v>
      </c>
      <c r="BE317" s="240">
        <f>IF(N317="základní",J317,0)</f>
        <v>0</v>
      </c>
      <c r="BF317" s="240">
        <f>IF(N317="snížená",J317,0)</f>
        <v>0</v>
      </c>
      <c r="BG317" s="240">
        <f>IF(N317="zákl. přenesená",J317,0)</f>
        <v>0</v>
      </c>
      <c r="BH317" s="240">
        <f>IF(N317="sníž. přenesená",J317,0)</f>
        <v>0</v>
      </c>
      <c r="BI317" s="240">
        <f>IF(N317="nulová",J317,0)</f>
        <v>0</v>
      </c>
      <c r="BJ317" s="18" t="s">
        <v>83</v>
      </c>
      <c r="BK317" s="240">
        <f>ROUND(I317*H317,2)</f>
        <v>0</v>
      </c>
      <c r="BL317" s="18" t="s">
        <v>298</v>
      </c>
      <c r="BM317" s="239" t="s">
        <v>3737</v>
      </c>
    </row>
    <row r="318" s="2" customFormat="1">
      <c r="A318" s="39"/>
      <c r="B318" s="40"/>
      <c r="C318" s="41"/>
      <c r="D318" s="241" t="s">
        <v>176</v>
      </c>
      <c r="E318" s="41"/>
      <c r="F318" s="242" t="s">
        <v>3736</v>
      </c>
      <c r="G318" s="41"/>
      <c r="H318" s="41"/>
      <c r="I318" s="243"/>
      <c r="J318" s="41"/>
      <c r="K318" s="41"/>
      <c r="L318" s="45"/>
      <c r="M318" s="244"/>
      <c r="N318" s="245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176</v>
      </c>
      <c r="AU318" s="18" t="s">
        <v>85</v>
      </c>
    </row>
    <row r="319" s="2" customFormat="1" ht="24.15" customHeight="1">
      <c r="A319" s="39"/>
      <c r="B319" s="40"/>
      <c r="C319" s="228" t="s">
        <v>287</v>
      </c>
      <c r="D319" s="228" t="s">
        <v>170</v>
      </c>
      <c r="E319" s="229" t="s">
        <v>3738</v>
      </c>
      <c r="F319" s="230" t="s">
        <v>3739</v>
      </c>
      <c r="G319" s="231" t="s">
        <v>2969</v>
      </c>
      <c r="H319" s="232">
        <v>11</v>
      </c>
      <c r="I319" s="233"/>
      <c r="J319" s="234">
        <f>ROUND(I319*H319,2)</f>
        <v>0</v>
      </c>
      <c r="K319" s="230" t="s">
        <v>1</v>
      </c>
      <c r="L319" s="45"/>
      <c r="M319" s="235" t="s">
        <v>1</v>
      </c>
      <c r="N319" s="236" t="s">
        <v>41</v>
      </c>
      <c r="O319" s="92"/>
      <c r="P319" s="237">
        <f>O319*H319</f>
        <v>0</v>
      </c>
      <c r="Q319" s="237">
        <v>0</v>
      </c>
      <c r="R319" s="237">
        <f>Q319*H319</f>
        <v>0</v>
      </c>
      <c r="S319" s="237">
        <v>0</v>
      </c>
      <c r="T319" s="238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9" t="s">
        <v>298</v>
      </c>
      <c r="AT319" s="239" t="s">
        <v>170</v>
      </c>
      <c r="AU319" s="239" t="s">
        <v>85</v>
      </c>
      <c r="AY319" s="18" t="s">
        <v>168</v>
      </c>
      <c r="BE319" s="240">
        <f>IF(N319="základní",J319,0)</f>
        <v>0</v>
      </c>
      <c r="BF319" s="240">
        <f>IF(N319="snížená",J319,0)</f>
        <v>0</v>
      </c>
      <c r="BG319" s="240">
        <f>IF(N319="zákl. přenesená",J319,0)</f>
        <v>0</v>
      </c>
      <c r="BH319" s="240">
        <f>IF(N319="sníž. přenesená",J319,0)</f>
        <v>0</v>
      </c>
      <c r="BI319" s="240">
        <f>IF(N319="nulová",J319,0)</f>
        <v>0</v>
      </c>
      <c r="BJ319" s="18" t="s">
        <v>83</v>
      </c>
      <c r="BK319" s="240">
        <f>ROUND(I319*H319,2)</f>
        <v>0</v>
      </c>
      <c r="BL319" s="18" t="s">
        <v>298</v>
      </c>
      <c r="BM319" s="239" t="s">
        <v>3740</v>
      </c>
    </row>
    <row r="320" s="2" customFormat="1">
      <c r="A320" s="39"/>
      <c r="B320" s="40"/>
      <c r="C320" s="41"/>
      <c r="D320" s="241" t="s">
        <v>176</v>
      </c>
      <c r="E320" s="41"/>
      <c r="F320" s="242" t="s">
        <v>3739</v>
      </c>
      <c r="G320" s="41"/>
      <c r="H320" s="41"/>
      <c r="I320" s="243"/>
      <c r="J320" s="41"/>
      <c r="K320" s="41"/>
      <c r="L320" s="45"/>
      <c r="M320" s="244"/>
      <c r="N320" s="245"/>
      <c r="O320" s="92"/>
      <c r="P320" s="92"/>
      <c r="Q320" s="92"/>
      <c r="R320" s="92"/>
      <c r="S320" s="92"/>
      <c r="T320" s="93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176</v>
      </c>
      <c r="AU320" s="18" t="s">
        <v>85</v>
      </c>
    </row>
    <row r="321" s="2" customFormat="1" ht="24.15" customHeight="1">
      <c r="A321" s="39"/>
      <c r="B321" s="40"/>
      <c r="C321" s="228" t="s">
        <v>1506</v>
      </c>
      <c r="D321" s="228" t="s">
        <v>170</v>
      </c>
      <c r="E321" s="229" t="s">
        <v>3741</v>
      </c>
      <c r="F321" s="230" t="s">
        <v>3742</v>
      </c>
      <c r="G321" s="231" t="s">
        <v>2969</v>
      </c>
      <c r="H321" s="232">
        <v>8</v>
      </c>
      <c r="I321" s="233"/>
      <c r="J321" s="234">
        <f>ROUND(I321*H321,2)</f>
        <v>0</v>
      </c>
      <c r="K321" s="230" t="s">
        <v>1</v>
      </c>
      <c r="L321" s="45"/>
      <c r="M321" s="235" t="s">
        <v>1</v>
      </c>
      <c r="N321" s="236" t="s">
        <v>41</v>
      </c>
      <c r="O321" s="92"/>
      <c r="P321" s="237">
        <f>O321*H321</f>
        <v>0</v>
      </c>
      <c r="Q321" s="237">
        <v>0</v>
      </c>
      <c r="R321" s="237">
        <f>Q321*H321</f>
        <v>0</v>
      </c>
      <c r="S321" s="237">
        <v>0</v>
      </c>
      <c r="T321" s="238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9" t="s">
        <v>298</v>
      </c>
      <c r="AT321" s="239" t="s">
        <v>170</v>
      </c>
      <c r="AU321" s="239" t="s">
        <v>85</v>
      </c>
      <c r="AY321" s="18" t="s">
        <v>168</v>
      </c>
      <c r="BE321" s="240">
        <f>IF(N321="základní",J321,0)</f>
        <v>0</v>
      </c>
      <c r="BF321" s="240">
        <f>IF(N321="snížená",J321,0)</f>
        <v>0</v>
      </c>
      <c r="BG321" s="240">
        <f>IF(N321="zákl. přenesená",J321,0)</f>
        <v>0</v>
      </c>
      <c r="BH321" s="240">
        <f>IF(N321="sníž. přenesená",J321,0)</f>
        <v>0</v>
      </c>
      <c r="BI321" s="240">
        <f>IF(N321="nulová",J321,0)</f>
        <v>0</v>
      </c>
      <c r="BJ321" s="18" t="s">
        <v>83</v>
      </c>
      <c r="BK321" s="240">
        <f>ROUND(I321*H321,2)</f>
        <v>0</v>
      </c>
      <c r="BL321" s="18" t="s">
        <v>298</v>
      </c>
      <c r="BM321" s="239" t="s">
        <v>3743</v>
      </c>
    </row>
    <row r="322" s="2" customFormat="1">
      <c r="A322" s="39"/>
      <c r="B322" s="40"/>
      <c r="C322" s="41"/>
      <c r="D322" s="241" t="s">
        <v>176</v>
      </c>
      <c r="E322" s="41"/>
      <c r="F322" s="242" t="s">
        <v>3742</v>
      </c>
      <c r="G322" s="41"/>
      <c r="H322" s="41"/>
      <c r="I322" s="243"/>
      <c r="J322" s="41"/>
      <c r="K322" s="41"/>
      <c r="L322" s="45"/>
      <c r="M322" s="244"/>
      <c r="N322" s="245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176</v>
      </c>
      <c r="AU322" s="18" t="s">
        <v>85</v>
      </c>
    </row>
    <row r="323" s="2" customFormat="1" ht="24.15" customHeight="1">
      <c r="A323" s="39"/>
      <c r="B323" s="40"/>
      <c r="C323" s="228" t="s">
        <v>1511</v>
      </c>
      <c r="D323" s="228" t="s">
        <v>170</v>
      </c>
      <c r="E323" s="229" t="s">
        <v>3744</v>
      </c>
      <c r="F323" s="230" t="s">
        <v>3745</v>
      </c>
      <c r="G323" s="231" t="s">
        <v>2969</v>
      </c>
      <c r="H323" s="232">
        <v>6</v>
      </c>
      <c r="I323" s="233"/>
      <c r="J323" s="234">
        <f>ROUND(I323*H323,2)</f>
        <v>0</v>
      </c>
      <c r="K323" s="230" t="s">
        <v>1</v>
      </c>
      <c r="L323" s="45"/>
      <c r="M323" s="235" t="s">
        <v>1</v>
      </c>
      <c r="N323" s="236" t="s">
        <v>41</v>
      </c>
      <c r="O323" s="92"/>
      <c r="P323" s="237">
        <f>O323*H323</f>
        <v>0</v>
      </c>
      <c r="Q323" s="237">
        <v>0</v>
      </c>
      <c r="R323" s="237">
        <f>Q323*H323</f>
        <v>0</v>
      </c>
      <c r="S323" s="237">
        <v>0</v>
      </c>
      <c r="T323" s="238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9" t="s">
        <v>298</v>
      </c>
      <c r="AT323" s="239" t="s">
        <v>170</v>
      </c>
      <c r="AU323" s="239" t="s">
        <v>85</v>
      </c>
      <c r="AY323" s="18" t="s">
        <v>168</v>
      </c>
      <c r="BE323" s="240">
        <f>IF(N323="základní",J323,0)</f>
        <v>0</v>
      </c>
      <c r="BF323" s="240">
        <f>IF(N323="snížená",J323,0)</f>
        <v>0</v>
      </c>
      <c r="BG323" s="240">
        <f>IF(N323="zákl. přenesená",J323,0)</f>
        <v>0</v>
      </c>
      <c r="BH323" s="240">
        <f>IF(N323="sníž. přenesená",J323,0)</f>
        <v>0</v>
      </c>
      <c r="BI323" s="240">
        <f>IF(N323="nulová",J323,0)</f>
        <v>0</v>
      </c>
      <c r="BJ323" s="18" t="s">
        <v>83</v>
      </c>
      <c r="BK323" s="240">
        <f>ROUND(I323*H323,2)</f>
        <v>0</v>
      </c>
      <c r="BL323" s="18" t="s">
        <v>298</v>
      </c>
      <c r="BM323" s="239" t="s">
        <v>3746</v>
      </c>
    </row>
    <row r="324" s="2" customFormat="1">
      <c r="A324" s="39"/>
      <c r="B324" s="40"/>
      <c r="C324" s="41"/>
      <c r="D324" s="241" t="s">
        <v>176</v>
      </c>
      <c r="E324" s="41"/>
      <c r="F324" s="242" t="s">
        <v>3745</v>
      </c>
      <c r="G324" s="41"/>
      <c r="H324" s="41"/>
      <c r="I324" s="243"/>
      <c r="J324" s="41"/>
      <c r="K324" s="41"/>
      <c r="L324" s="45"/>
      <c r="M324" s="304"/>
      <c r="N324" s="305"/>
      <c r="O324" s="306"/>
      <c r="P324" s="306"/>
      <c r="Q324" s="306"/>
      <c r="R324" s="306"/>
      <c r="S324" s="306"/>
      <c r="T324" s="307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176</v>
      </c>
      <c r="AU324" s="18" t="s">
        <v>85</v>
      </c>
    </row>
    <row r="325" s="2" customFormat="1" ht="6.96" customHeight="1">
      <c r="A325" s="39"/>
      <c r="B325" s="67"/>
      <c r="C325" s="68"/>
      <c r="D325" s="68"/>
      <c r="E325" s="68"/>
      <c r="F325" s="68"/>
      <c r="G325" s="68"/>
      <c r="H325" s="68"/>
      <c r="I325" s="68"/>
      <c r="J325" s="68"/>
      <c r="K325" s="68"/>
      <c r="L325" s="45"/>
      <c r="M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</row>
  </sheetData>
  <sheetProtection sheet="1" autoFilter="0" formatColumns="0" formatRows="0" objects="1" scenarios="1" spinCount="100000" saltValue="4QEn7OWZ/ZyAEZi1kDU1GjmiHw6+zbcVCqUbwTQXOXM25Cv/DHonlYtF94wV1dDbvhiRcMNhS5W3UlqjPbFBBA==" hashValue="GsAZgUGrDn5rKOzbnwPEDsRUXSr/OlLzWk7wvQXyvt/sjLQf+WMV5phuxxBpPlthJQs5OY3hCrzpTwSbYiwRlA==" algorithmName="SHA-512" password="CC35"/>
  <autoFilter ref="C128:K324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120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2755, ul. Západní ve Varnsdorfu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127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3747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13. 3. 2025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2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36</v>
      </c>
      <c r="E30" s="39"/>
      <c r="F30" s="39"/>
      <c r="G30" s="39"/>
      <c r="H30" s="39"/>
      <c r="I30" s="39"/>
      <c r="J30" s="162">
        <f>ROUND(J129,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38</v>
      </c>
      <c r="G32" s="39"/>
      <c r="H32" s="39"/>
      <c r="I32" s="163" t="s">
        <v>37</v>
      </c>
      <c r="J32" s="16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40</v>
      </c>
      <c r="E33" s="152" t="s">
        <v>41</v>
      </c>
      <c r="F33" s="165">
        <f>ROUND((SUM(BE129:BE430)),  2)</f>
        <v>0</v>
      </c>
      <c r="G33" s="39"/>
      <c r="H33" s="39"/>
      <c r="I33" s="166">
        <v>0.20999999999999999</v>
      </c>
      <c r="J33" s="165">
        <f>ROUND(((SUM(BE129:BE430))*I33),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42</v>
      </c>
      <c r="F34" s="165">
        <f>ROUND((SUM(BF129:BF430)),  2)</f>
        <v>0</v>
      </c>
      <c r="G34" s="39"/>
      <c r="H34" s="39"/>
      <c r="I34" s="166">
        <v>0.12</v>
      </c>
      <c r="J34" s="165">
        <f>ROUND(((SUM(BF129:BF430))*I34),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43</v>
      </c>
      <c r="F35" s="165">
        <f>ROUND((SUM(BG129:BG430)),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44</v>
      </c>
      <c r="F36" s="165">
        <f>ROUND((SUM(BH129:BH430)),  2)</f>
        <v>0</v>
      </c>
      <c r="G36" s="39"/>
      <c r="H36" s="39"/>
      <c r="I36" s="166">
        <v>0.12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45</v>
      </c>
      <c r="F37" s="165">
        <f>ROUND((SUM(BI129:BI430)),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2755, ul. Západní ve Varnsdorfu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D.1.4.G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ul. Západní 2755, Varnsdorf, 470 47</v>
      </c>
      <c r="G89" s="41"/>
      <c r="H89" s="41"/>
      <c r="I89" s="33" t="s">
        <v>22</v>
      </c>
      <c r="J89" s="80" t="str">
        <f>IF(J12="","",J12)</f>
        <v>13. 3. 2025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Varnsdorf</v>
      </c>
      <c r="G91" s="41"/>
      <c r="H91" s="41"/>
      <c r="I91" s="33" t="s">
        <v>30</v>
      </c>
      <c r="J91" s="37" t="str">
        <f>E21</f>
        <v>DIGITRONIC CZ s. r. 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132</v>
      </c>
      <c r="D94" s="187"/>
      <c r="E94" s="187"/>
      <c r="F94" s="187"/>
      <c r="G94" s="187"/>
      <c r="H94" s="187"/>
      <c r="I94" s="187"/>
      <c r="J94" s="188" t="s">
        <v>133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134</v>
      </c>
      <c r="D96" s="41"/>
      <c r="E96" s="41"/>
      <c r="F96" s="41"/>
      <c r="G96" s="41"/>
      <c r="H96" s="41"/>
      <c r="I96" s="41"/>
      <c r="J96" s="111">
        <f>J129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0"/>
      <c r="C97" s="191"/>
      <c r="D97" s="192" t="s">
        <v>3748</v>
      </c>
      <c r="E97" s="193"/>
      <c r="F97" s="193"/>
      <c r="G97" s="193"/>
      <c r="H97" s="193"/>
      <c r="I97" s="193"/>
      <c r="J97" s="194">
        <f>J130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3749</v>
      </c>
      <c r="E98" s="198"/>
      <c r="F98" s="198"/>
      <c r="G98" s="198"/>
      <c r="H98" s="198"/>
      <c r="I98" s="198"/>
      <c r="J98" s="199">
        <f>J131</f>
        <v>0</v>
      </c>
      <c r="K98" s="134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34"/>
      <c r="D99" s="197" t="s">
        <v>3750</v>
      </c>
      <c r="E99" s="198"/>
      <c r="F99" s="198"/>
      <c r="G99" s="198"/>
      <c r="H99" s="198"/>
      <c r="I99" s="198"/>
      <c r="J99" s="199">
        <f>J168</f>
        <v>0</v>
      </c>
      <c r="K99" s="134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34"/>
      <c r="D100" s="197" t="s">
        <v>3751</v>
      </c>
      <c r="E100" s="198"/>
      <c r="F100" s="198"/>
      <c r="G100" s="198"/>
      <c r="H100" s="198"/>
      <c r="I100" s="198"/>
      <c r="J100" s="199">
        <f>J185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3752</v>
      </c>
      <c r="E101" s="198"/>
      <c r="F101" s="198"/>
      <c r="G101" s="198"/>
      <c r="H101" s="198"/>
      <c r="I101" s="198"/>
      <c r="J101" s="199">
        <f>J204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3753</v>
      </c>
      <c r="E102" s="198"/>
      <c r="F102" s="198"/>
      <c r="G102" s="198"/>
      <c r="H102" s="198"/>
      <c r="I102" s="198"/>
      <c r="J102" s="199">
        <f>J213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3754</v>
      </c>
      <c r="E103" s="198"/>
      <c r="F103" s="198"/>
      <c r="G103" s="198"/>
      <c r="H103" s="198"/>
      <c r="I103" s="198"/>
      <c r="J103" s="199">
        <f>J246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96"/>
      <c r="C104" s="134"/>
      <c r="D104" s="197" t="s">
        <v>3755</v>
      </c>
      <c r="E104" s="198"/>
      <c r="F104" s="198"/>
      <c r="G104" s="198"/>
      <c r="H104" s="198"/>
      <c r="I104" s="198"/>
      <c r="J104" s="199">
        <f>J247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34"/>
      <c r="D105" s="197" t="s">
        <v>3756</v>
      </c>
      <c r="E105" s="198"/>
      <c r="F105" s="198"/>
      <c r="G105" s="198"/>
      <c r="H105" s="198"/>
      <c r="I105" s="198"/>
      <c r="J105" s="199">
        <f>J278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3757</v>
      </c>
      <c r="E106" s="198"/>
      <c r="F106" s="198"/>
      <c r="G106" s="198"/>
      <c r="H106" s="198"/>
      <c r="I106" s="198"/>
      <c r="J106" s="199">
        <f>J313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34"/>
      <c r="D107" s="197" t="s">
        <v>3758</v>
      </c>
      <c r="E107" s="198"/>
      <c r="F107" s="198"/>
      <c r="G107" s="198"/>
      <c r="H107" s="198"/>
      <c r="I107" s="198"/>
      <c r="J107" s="199">
        <f>J340</f>
        <v>0</v>
      </c>
      <c r="K107" s="134"/>
      <c r="L107" s="20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34"/>
      <c r="D108" s="197" t="s">
        <v>3759</v>
      </c>
      <c r="E108" s="198"/>
      <c r="F108" s="198"/>
      <c r="G108" s="198"/>
      <c r="H108" s="198"/>
      <c r="I108" s="198"/>
      <c r="J108" s="199">
        <f>J373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90"/>
      <c r="C109" s="191"/>
      <c r="D109" s="192" t="s">
        <v>3760</v>
      </c>
      <c r="E109" s="193"/>
      <c r="F109" s="193"/>
      <c r="G109" s="193"/>
      <c r="H109" s="193"/>
      <c r="I109" s="193"/>
      <c r="J109" s="194">
        <f>J406</f>
        <v>0</v>
      </c>
      <c r="K109" s="191"/>
      <c r="L109" s="19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153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5" t="str">
        <f>E7</f>
        <v>Stavební úpravy objektu č.p. 2755, ul. Západní ve Varnsdorfu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127</v>
      </c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77" t="str">
        <f>E9</f>
        <v>D.1.4.G - Elektroinstalace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20</v>
      </c>
      <c r="D123" s="41"/>
      <c r="E123" s="41"/>
      <c r="F123" s="28" t="str">
        <f>F12</f>
        <v>ul. Západní 2755, Varnsdorf, 470 47</v>
      </c>
      <c r="G123" s="41"/>
      <c r="H123" s="41"/>
      <c r="I123" s="33" t="s">
        <v>22</v>
      </c>
      <c r="J123" s="80" t="str">
        <f>IF(J12="","",J12)</f>
        <v>13. 3. 2025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5.65" customHeight="1">
      <c r="A125" s="39"/>
      <c r="B125" s="40"/>
      <c r="C125" s="33" t="s">
        <v>24</v>
      </c>
      <c r="D125" s="41"/>
      <c r="E125" s="41"/>
      <c r="F125" s="28" t="str">
        <f>E15</f>
        <v>Město Varnsdorf</v>
      </c>
      <c r="G125" s="41"/>
      <c r="H125" s="41"/>
      <c r="I125" s="33" t="s">
        <v>30</v>
      </c>
      <c r="J125" s="37" t="str">
        <f>E21</f>
        <v>DIGITRONIC CZ s. r. o.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28</v>
      </c>
      <c r="D126" s="41"/>
      <c r="E126" s="41"/>
      <c r="F126" s="28" t="str">
        <f>IF(E18="","",E18)</f>
        <v>Vyplň údaj</v>
      </c>
      <c r="G126" s="41"/>
      <c r="H126" s="41"/>
      <c r="I126" s="33" t="s">
        <v>33</v>
      </c>
      <c r="J126" s="37" t="str">
        <f>E24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1"/>
      <c r="B128" s="202"/>
      <c r="C128" s="203" t="s">
        <v>154</v>
      </c>
      <c r="D128" s="204" t="s">
        <v>61</v>
      </c>
      <c r="E128" s="204" t="s">
        <v>57</v>
      </c>
      <c r="F128" s="204" t="s">
        <v>58</v>
      </c>
      <c r="G128" s="204" t="s">
        <v>155</v>
      </c>
      <c r="H128" s="204" t="s">
        <v>156</v>
      </c>
      <c r="I128" s="204" t="s">
        <v>157</v>
      </c>
      <c r="J128" s="204" t="s">
        <v>133</v>
      </c>
      <c r="K128" s="205" t="s">
        <v>158</v>
      </c>
      <c r="L128" s="206"/>
      <c r="M128" s="101" t="s">
        <v>1</v>
      </c>
      <c r="N128" s="102" t="s">
        <v>40</v>
      </c>
      <c r="O128" s="102" t="s">
        <v>159</v>
      </c>
      <c r="P128" s="102" t="s">
        <v>160</v>
      </c>
      <c r="Q128" s="102" t="s">
        <v>161</v>
      </c>
      <c r="R128" s="102" t="s">
        <v>162</v>
      </c>
      <c r="S128" s="102" t="s">
        <v>163</v>
      </c>
      <c r="T128" s="103" t="s">
        <v>164</v>
      </c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</row>
    <row r="129" s="2" customFormat="1" ht="22.8" customHeight="1">
      <c r="A129" s="39"/>
      <c r="B129" s="40"/>
      <c r="C129" s="108" t="s">
        <v>165</v>
      </c>
      <c r="D129" s="41"/>
      <c r="E129" s="41"/>
      <c r="F129" s="41"/>
      <c r="G129" s="41"/>
      <c r="H129" s="41"/>
      <c r="I129" s="41"/>
      <c r="J129" s="207">
        <f>BK129</f>
        <v>0</v>
      </c>
      <c r="K129" s="41"/>
      <c r="L129" s="45"/>
      <c r="M129" s="104"/>
      <c r="N129" s="208"/>
      <c r="O129" s="105"/>
      <c r="P129" s="209">
        <f>P130+P406</f>
        <v>0</v>
      </c>
      <c r="Q129" s="105"/>
      <c r="R129" s="209">
        <f>R130+R406</f>
        <v>1.0103074999999999</v>
      </c>
      <c r="S129" s="105"/>
      <c r="T129" s="210">
        <f>T130+T406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75</v>
      </c>
      <c r="AU129" s="18" t="s">
        <v>135</v>
      </c>
      <c r="BK129" s="211">
        <f>BK130+BK406</f>
        <v>0</v>
      </c>
    </row>
    <row r="130" s="12" customFormat="1" ht="25.92" customHeight="1">
      <c r="A130" s="12"/>
      <c r="B130" s="212"/>
      <c r="C130" s="213"/>
      <c r="D130" s="214" t="s">
        <v>75</v>
      </c>
      <c r="E130" s="215" t="s">
        <v>3761</v>
      </c>
      <c r="F130" s="215" t="s">
        <v>3762</v>
      </c>
      <c r="G130" s="213"/>
      <c r="H130" s="213"/>
      <c r="I130" s="216"/>
      <c r="J130" s="217">
        <f>BK130</f>
        <v>0</v>
      </c>
      <c r="K130" s="213"/>
      <c r="L130" s="218"/>
      <c r="M130" s="219"/>
      <c r="N130" s="220"/>
      <c r="O130" s="220"/>
      <c r="P130" s="221">
        <f>P131+P168+P185+P204+P213+P246+P278+P313+P340+P373</f>
        <v>0</v>
      </c>
      <c r="Q130" s="220"/>
      <c r="R130" s="221">
        <f>R131+R168+R185+R204+R213+R246+R278+R313+R340+R373</f>
        <v>1.0103074999999999</v>
      </c>
      <c r="S130" s="220"/>
      <c r="T130" s="222">
        <f>T131+T168+T185+T204+T213+T246+T278+T313+T340+T373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3" t="s">
        <v>83</v>
      </c>
      <c r="AT130" s="224" t="s">
        <v>75</v>
      </c>
      <c r="AU130" s="224" t="s">
        <v>76</v>
      </c>
      <c r="AY130" s="223" t="s">
        <v>168</v>
      </c>
      <c r="BK130" s="225">
        <f>BK131+BK168+BK185+BK204+BK213+BK246+BK278+BK313+BK340+BK373</f>
        <v>0</v>
      </c>
    </row>
    <row r="131" s="12" customFormat="1" ht="22.8" customHeight="1">
      <c r="A131" s="12"/>
      <c r="B131" s="212"/>
      <c r="C131" s="213"/>
      <c r="D131" s="214" t="s">
        <v>75</v>
      </c>
      <c r="E131" s="226" t="s">
        <v>87</v>
      </c>
      <c r="F131" s="226" t="s">
        <v>3763</v>
      </c>
      <c r="G131" s="213"/>
      <c r="H131" s="213"/>
      <c r="I131" s="216"/>
      <c r="J131" s="227">
        <f>BK131</f>
        <v>0</v>
      </c>
      <c r="K131" s="213"/>
      <c r="L131" s="218"/>
      <c r="M131" s="219"/>
      <c r="N131" s="220"/>
      <c r="O131" s="220"/>
      <c r="P131" s="221">
        <f>SUM(P132:P167)</f>
        <v>0</v>
      </c>
      <c r="Q131" s="220"/>
      <c r="R131" s="221">
        <f>SUM(R132:R167)</f>
        <v>0.28910999999999998</v>
      </c>
      <c r="S131" s="220"/>
      <c r="T131" s="222">
        <f>SUM(T132:T167)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83</v>
      </c>
      <c r="AT131" s="224" t="s">
        <v>75</v>
      </c>
      <c r="AU131" s="224" t="s">
        <v>83</v>
      </c>
      <c r="AY131" s="223" t="s">
        <v>168</v>
      </c>
      <c r="BK131" s="225">
        <f>SUM(BK132:BK167)</f>
        <v>0</v>
      </c>
    </row>
    <row r="132" s="2" customFormat="1" ht="24.15" customHeight="1">
      <c r="A132" s="39"/>
      <c r="B132" s="40"/>
      <c r="C132" s="228" t="s">
        <v>83</v>
      </c>
      <c r="D132" s="228" t="s">
        <v>170</v>
      </c>
      <c r="E132" s="229" t="s">
        <v>3764</v>
      </c>
      <c r="F132" s="230" t="s">
        <v>3765</v>
      </c>
      <c r="G132" s="231" t="s">
        <v>695</v>
      </c>
      <c r="H132" s="232">
        <v>159</v>
      </c>
      <c r="I132" s="233"/>
      <c r="J132" s="234">
        <f>ROUND(I132*H132,2)</f>
        <v>0</v>
      </c>
      <c r="K132" s="230" t="s">
        <v>173</v>
      </c>
      <c r="L132" s="45"/>
      <c r="M132" s="235" t="s">
        <v>1</v>
      </c>
      <c r="N132" s="236" t="s">
        <v>41</v>
      </c>
      <c r="O132" s="92"/>
      <c r="P132" s="237">
        <f>O132*H132</f>
        <v>0</v>
      </c>
      <c r="Q132" s="237">
        <v>0</v>
      </c>
      <c r="R132" s="237">
        <f>Q132*H132</f>
        <v>0</v>
      </c>
      <c r="S132" s="237">
        <v>0</v>
      </c>
      <c r="T132" s="238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9" t="s">
        <v>174</v>
      </c>
      <c r="AT132" s="239" t="s">
        <v>170</v>
      </c>
      <c r="AU132" s="239" t="s">
        <v>85</v>
      </c>
      <c r="AY132" s="18" t="s">
        <v>168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8" t="s">
        <v>83</v>
      </c>
      <c r="BK132" s="240">
        <f>ROUND(I132*H132,2)</f>
        <v>0</v>
      </c>
      <c r="BL132" s="18" t="s">
        <v>174</v>
      </c>
      <c r="BM132" s="239" t="s">
        <v>3766</v>
      </c>
    </row>
    <row r="133" s="2" customFormat="1">
      <c r="A133" s="39"/>
      <c r="B133" s="40"/>
      <c r="C133" s="41"/>
      <c r="D133" s="241" t="s">
        <v>176</v>
      </c>
      <c r="E133" s="41"/>
      <c r="F133" s="242" t="s">
        <v>3767</v>
      </c>
      <c r="G133" s="41"/>
      <c r="H133" s="41"/>
      <c r="I133" s="243"/>
      <c r="J133" s="41"/>
      <c r="K133" s="41"/>
      <c r="L133" s="45"/>
      <c r="M133" s="244"/>
      <c r="N133" s="245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176</v>
      </c>
      <c r="AU133" s="18" t="s">
        <v>85</v>
      </c>
    </row>
    <row r="134" s="2" customFormat="1" ht="16.5" customHeight="1">
      <c r="A134" s="39"/>
      <c r="B134" s="40"/>
      <c r="C134" s="278" t="s">
        <v>85</v>
      </c>
      <c r="D134" s="278" t="s">
        <v>242</v>
      </c>
      <c r="E134" s="279" t="s">
        <v>3768</v>
      </c>
      <c r="F134" s="280" t="s">
        <v>3769</v>
      </c>
      <c r="G134" s="281" t="s">
        <v>695</v>
      </c>
      <c r="H134" s="282">
        <v>29</v>
      </c>
      <c r="I134" s="283"/>
      <c r="J134" s="284">
        <f>ROUND(I134*H134,2)</f>
        <v>0</v>
      </c>
      <c r="K134" s="280" t="s">
        <v>1</v>
      </c>
      <c r="L134" s="285"/>
      <c r="M134" s="286" t="s">
        <v>1</v>
      </c>
      <c r="N134" s="287" t="s">
        <v>41</v>
      </c>
      <c r="O134" s="92"/>
      <c r="P134" s="237">
        <f>O134*H134</f>
        <v>0</v>
      </c>
      <c r="Q134" s="237">
        <v>0.0025999999999999999</v>
      </c>
      <c r="R134" s="237">
        <f>Q134*H134</f>
        <v>0.075399999999999995</v>
      </c>
      <c r="S134" s="237">
        <v>0</v>
      </c>
      <c r="T134" s="23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9" t="s">
        <v>222</v>
      </c>
      <c r="AT134" s="239" t="s">
        <v>242</v>
      </c>
      <c r="AU134" s="239" t="s">
        <v>85</v>
      </c>
      <c r="AY134" s="18" t="s">
        <v>168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8" t="s">
        <v>83</v>
      </c>
      <c r="BK134" s="240">
        <f>ROUND(I134*H134,2)</f>
        <v>0</v>
      </c>
      <c r="BL134" s="18" t="s">
        <v>174</v>
      </c>
      <c r="BM134" s="239" t="s">
        <v>3770</v>
      </c>
    </row>
    <row r="135" s="2" customFormat="1">
      <c r="A135" s="39"/>
      <c r="B135" s="40"/>
      <c r="C135" s="41"/>
      <c r="D135" s="241" t="s">
        <v>176</v>
      </c>
      <c r="E135" s="41"/>
      <c r="F135" s="242" t="s">
        <v>3771</v>
      </c>
      <c r="G135" s="41"/>
      <c r="H135" s="41"/>
      <c r="I135" s="243"/>
      <c r="J135" s="41"/>
      <c r="K135" s="41"/>
      <c r="L135" s="45"/>
      <c r="M135" s="244"/>
      <c r="N135" s="245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176</v>
      </c>
      <c r="AU135" s="18" t="s">
        <v>85</v>
      </c>
    </row>
    <row r="136" s="2" customFormat="1" ht="16.5" customHeight="1">
      <c r="A136" s="39"/>
      <c r="B136" s="40"/>
      <c r="C136" s="278" t="s">
        <v>116</v>
      </c>
      <c r="D136" s="278" t="s">
        <v>242</v>
      </c>
      <c r="E136" s="279" t="s">
        <v>3772</v>
      </c>
      <c r="F136" s="280" t="s">
        <v>3773</v>
      </c>
      <c r="G136" s="281" t="s">
        <v>695</v>
      </c>
      <c r="H136" s="282">
        <v>11</v>
      </c>
      <c r="I136" s="283"/>
      <c r="J136" s="284">
        <f>ROUND(I136*H136,2)</f>
        <v>0</v>
      </c>
      <c r="K136" s="280" t="s">
        <v>1</v>
      </c>
      <c r="L136" s="285"/>
      <c r="M136" s="286" t="s">
        <v>1</v>
      </c>
      <c r="N136" s="287" t="s">
        <v>41</v>
      </c>
      <c r="O136" s="92"/>
      <c r="P136" s="237">
        <f>O136*H136</f>
        <v>0</v>
      </c>
      <c r="Q136" s="237">
        <v>0.00247</v>
      </c>
      <c r="R136" s="237">
        <f>Q136*H136</f>
        <v>0.02717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222</v>
      </c>
      <c r="AT136" s="239" t="s">
        <v>242</v>
      </c>
      <c r="AU136" s="239" t="s">
        <v>85</v>
      </c>
      <c r="AY136" s="18" t="s">
        <v>168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174</v>
      </c>
      <c r="BM136" s="239" t="s">
        <v>3774</v>
      </c>
    </row>
    <row r="137" s="2" customFormat="1">
      <c r="A137" s="39"/>
      <c r="B137" s="40"/>
      <c r="C137" s="41"/>
      <c r="D137" s="241" t="s">
        <v>176</v>
      </c>
      <c r="E137" s="41"/>
      <c r="F137" s="242" t="s">
        <v>3775</v>
      </c>
      <c r="G137" s="41"/>
      <c r="H137" s="41"/>
      <c r="I137" s="243"/>
      <c r="J137" s="41"/>
      <c r="K137" s="41"/>
      <c r="L137" s="45"/>
      <c r="M137" s="244"/>
      <c r="N137" s="245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176</v>
      </c>
      <c r="AU137" s="18" t="s">
        <v>85</v>
      </c>
    </row>
    <row r="138" s="2" customFormat="1" ht="16.5" customHeight="1">
      <c r="A138" s="39"/>
      <c r="B138" s="40"/>
      <c r="C138" s="278" t="s">
        <v>174</v>
      </c>
      <c r="D138" s="278" t="s">
        <v>242</v>
      </c>
      <c r="E138" s="279" t="s">
        <v>3776</v>
      </c>
      <c r="F138" s="280" t="s">
        <v>3777</v>
      </c>
      <c r="G138" s="281" t="s">
        <v>695</v>
      </c>
      <c r="H138" s="282">
        <v>5</v>
      </c>
      <c r="I138" s="283"/>
      <c r="J138" s="284">
        <f>ROUND(I138*H138,2)</f>
        <v>0</v>
      </c>
      <c r="K138" s="280" t="s">
        <v>1</v>
      </c>
      <c r="L138" s="285"/>
      <c r="M138" s="286" t="s">
        <v>1</v>
      </c>
      <c r="N138" s="287" t="s">
        <v>41</v>
      </c>
      <c r="O138" s="92"/>
      <c r="P138" s="237">
        <f>O138*H138</f>
        <v>0</v>
      </c>
      <c r="Q138" s="237">
        <v>0.00096000000000000002</v>
      </c>
      <c r="R138" s="237">
        <f>Q138*H138</f>
        <v>0.0048000000000000004</v>
      </c>
      <c r="S138" s="237">
        <v>0</v>
      </c>
      <c r="T138" s="238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9" t="s">
        <v>222</v>
      </c>
      <c r="AT138" s="239" t="s">
        <v>242</v>
      </c>
      <c r="AU138" s="239" t="s">
        <v>85</v>
      </c>
      <c r="AY138" s="18" t="s">
        <v>168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8" t="s">
        <v>83</v>
      </c>
      <c r="BK138" s="240">
        <f>ROUND(I138*H138,2)</f>
        <v>0</v>
      </c>
      <c r="BL138" s="18" t="s">
        <v>174</v>
      </c>
      <c r="BM138" s="239" t="s">
        <v>3778</v>
      </c>
    </row>
    <row r="139" s="2" customFormat="1">
      <c r="A139" s="39"/>
      <c r="B139" s="40"/>
      <c r="C139" s="41"/>
      <c r="D139" s="241" t="s">
        <v>176</v>
      </c>
      <c r="E139" s="41"/>
      <c r="F139" s="242" t="s">
        <v>3779</v>
      </c>
      <c r="G139" s="41"/>
      <c r="H139" s="41"/>
      <c r="I139" s="243"/>
      <c r="J139" s="41"/>
      <c r="K139" s="41"/>
      <c r="L139" s="45"/>
      <c r="M139" s="244"/>
      <c r="N139" s="245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176</v>
      </c>
      <c r="AU139" s="18" t="s">
        <v>85</v>
      </c>
    </row>
    <row r="140" s="2" customFormat="1" ht="16.5" customHeight="1">
      <c r="A140" s="39"/>
      <c r="B140" s="40"/>
      <c r="C140" s="278" t="s">
        <v>206</v>
      </c>
      <c r="D140" s="278" t="s">
        <v>242</v>
      </c>
      <c r="E140" s="279" t="s">
        <v>3780</v>
      </c>
      <c r="F140" s="280" t="s">
        <v>3781</v>
      </c>
      <c r="G140" s="281" t="s">
        <v>695</v>
      </c>
      <c r="H140" s="282">
        <v>22</v>
      </c>
      <c r="I140" s="283"/>
      <c r="J140" s="284">
        <f>ROUND(I140*H140,2)</f>
        <v>0</v>
      </c>
      <c r="K140" s="280" t="s">
        <v>1</v>
      </c>
      <c r="L140" s="285"/>
      <c r="M140" s="286" t="s">
        <v>1</v>
      </c>
      <c r="N140" s="287" t="s">
        <v>41</v>
      </c>
      <c r="O140" s="92"/>
      <c r="P140" s="237">
        <f>O140*H140</f>
        <v>0</v>
      </c>
      <c r="Q140" s="237">
        <v>0.00089999999999999998</v>
      </c>
      <c r="R140" s="237">
        <f>Q140*H140</f>
        <v>0.019799999999999998</v>
      </c>
      <c r="S140" s="237">
        <v>0</v>
      </c>
      <c r="T140" s="23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9" t="s">
        <v>222</v>
      </c>
      <c r="AT140" s="239" t="s">
        <v>242</v>
      </c>
      <c r="AU140" s="239" t="s">
        <v>85</v>
      </c>
      <c r="AY140" s="18" t="s">
        <v>168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8" t="s">
        <v>83</v>
      </c>
      <c r="BK140" s="240">
        <f>ROUND(I140*H140,2)</f>
        <v>0</v>
      </c>
      <c r="BL140" s="18" t="s">
        <v>174</v>
      </c>
      <c r="BM140" s="239" t="s">
        <v>3782</v>
      </c>
    </row>
    <row r="141" s="2" customFormat="1">
      <c r="A141" s="39"/>
      <c r="B141" s="40"/>
      <c r="C141" s="41"/>
      <c r="D141" s="241" t="s">
        <v>176</v>
      </c>
      <c r="E141" s="41"/>
      <c r="F141" s="242" t="s">
        <v>3783</v>
      </c>
      <c r="G141" s="41"/>
      <c r="H141" s="41"/>
      <c r="I141" s="243"/>
      <c r="J141" s="41"/>
      <c r="K141" s="41"/>
      <c r="L141" s="45"/>
      <c r="M141" s="244"/>
      <c r="N141" s="245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176</v>
      </c>
      <c r="AU141" s="18" t="s">
        <v>85</v>
      </c>
    </row>
    <row r="142" s="2" customFormat="1" ht="16.5" customHeight="1">
      <c r="A142" s="39"/>
      <c r="B142" s="40"/>
      <c r="C142" s="278" t="s">
        <v>212</v>
      </c>
      <c r="D142" s="278" t="s">
        <v>242</v>
      </c>
      <c r="E142" s="279" t="s">
        <v>3784</v>
      </c>
      <c r="F142" s="280" t="s">
        <v>3785</v>
      </c>
      <c r="G142" s="281" t="s">
        <v>695</v>
      </c>
      <c r="H142" s="282">
        <v>22</v>
      </c>
      <c r="I142" s="283"/>
      <c r="J142" s="284">
        <f>ROUND(I142*H142,2)</f>
        <v>0</v>
      </c>
      <c r="K142" s="280" t="s">
        <v>1</v>
      </c>
      <c r="L142" s="285"/>
      <c r="M142" s="286" t="s">
        <v>1</v>
      </c>
      <c r="N142" s="287" t="s">
        <v>41</v>
      </c>
      <c r="O142" s="92"/>
      <c r="P142" s="237">
        <f>O142*H142</f>
        <v>0</v>
      </c>
      <c r="Q142" s="237">
        <v>0.001</v>
      </c>
      <c r="R142" s="237">
        <f>Q142*H142</f>
        <v>0.021999999999999999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222</v>
      </c>
      <c r="AT142" s="239" t="s">
        <v>242</v>
      </c>
      <c r="AU142" s="239" t="s">
        <v>85</v>
      </c>
      <c r="AY142" s="18" t="s">
        <v>168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174</v>
      </c>
      <c r="BM142" s="239" t="s">
        <v>3786</v>
      </c>
    </row>
    <row r="143" s="2" customFormat="1">
      <c r="A143" s="39"/>
      <c r="B143" s="40"/>
      <c r="C143" s="41"/>
      <c r="D143" s="241" t="s">
        <v>176</v>
      </c>
      <c r="E143" s="41"/>
      <c r="F143" s="242" t="s">
        <v>3787</v>
      </c>
      <c r="G143" s="41"/>
      <c r="H143" s="41"/>
      <c r="I143" s="243"/>
      <c r="J143" s="41"/>
      <c r="K143" s="41"/>
      <c r="L143" s="45"/>
      <c r="M143" s="244"/>
      <c r="N143" s="245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176</v>
      </c>
      <c r="AU143" s="18" t="s">
        <v>85</v>
      </c>
    </row>
    <row r="144" s="2" customFormat="1" ht="16.5" customHeight="1">
      <c r="A144" s="39"/>
      <c r="B144" s="40"/>
      <c r="C144" s="278" t="s">
        <v>217</v>
      </c>
      <c r="D144" s="278" t="s">
        <v>242</v>
      </c>
      <c r="E144" s="279" t="s">
        <v>3788</v>
      </c>
      <c r="F144" s="280" t="s">
        <v>3789</v>
      </c>
      <c r="G144" s="281" t="s">
        <v>695</v>
      </c>
      <c r="H144" s="282">
        <v>17</v>
      </c>
      <c r="I144" s="283"/>
      <c r="J144" s="284">
        <f>ROUND(I144*H144,2)</f>
        <v>0</v>
      </c>
      <c r="K144" s="280" t="s">
        <v>1</v>
      </c>
      <c r="L144" s="285"/>
      <c r="M144" s="286" t="s">
        <v>1</v>
      </c>
      <c r="N144" s="287" t="s">
        <v>41</v>
      </c>
      <c r="O144" s="92"/>
      <c r="P144" s="237">
        <f>O144*H144</f>
        <v>0</v>
      </c>
      <c r="Q144" s="237">
        <v>0.0025999999999999999</v>
      </c>
      <c r="R144" s="237">
        <f>Q144*H144</f>
        <v>0.044199999999999996</v>
      </c>
      <c r="S144" s="237">
        <v>0</v>
      </c>
      <c r="T144" s="23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9" t="s">
        <v>222</v>
      </c>
      <c r="AT144" s="239" t="s">
        <v>242</v>
      </c>
      <c r="AU144" s="239" t="s">
        <v>85</v>
      </c>
      <c r="AY144" s="18" t="s">
        <v>168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8" t="s">
        <v>83</v>
      </c>
      <c r="BK144" s="240">
        <f>ROUND(I144*H144,2)</f>
        <v>0</v>
      </c>
      <c r="BL144" s="18" t="s">
        <v>174</v>
      </c>
      <c r="BM144" s="239" t="s">
        <v>3790</v>
      </c>
    </row>
    <row r="145" s="2" customFormat="1">
      <c r="A145" s="39"/>
      <c r="B145" s="40"/>
      <c r="C145" s="41"/>
      <c r="D145" s="241" t="s">
        <v>176</v>
      </c>
      <c r="E145" s="41"/>
      <c r="F145" s="242" t="s">
        <v>3791</v>
      </c>
      <c r="G145" s="41"/>
      <c r="H145" s="41"/>
      <c r="I145" s="243"/>
      <c r="J145" s="41"/>
      <c r="K145" s="41"/>
      <c r="L145" s="45"/>
      <c r="M145" s="244"/>
      <c r="N145" s="245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176</v>
      </c>
      <c r="AU145" s="18" t="s">
        <v>85</v>
      </c>
    </row>
    <row r="146" s="2" customFormat="1" ht="16.5" customHeight="1">
      <c r="A146" s="39"/>
      <c r="B146" s="40"/>
      <c r="C146" s="278" t="s">
        <v>222</v>
      </c>
      <c r="D146" s="278" t="s">
        <v>242</v>
      </c>
      <c r="E146" s="279" t="s">
        <v>3792</v>
      </c>
      <c r="F146" s="280" t="s">
        <v>3793</v>
      </c>
      <c r="G146" s="281" t="s">
        <v>695</v>
      </c>
      <c r="H146" s="282">
        <v>4</v>
      </c>
      <c r="I146" s="283"/>
      <c r="J146" s="284">
        <f>ROUND(I146*H146,2)</f>
        <v>0</v>
      </c>
      <c r="K146" s="280" t="s">
        <v>1</v>
      </c>
      <c r="L146" s="285"/>
      <c r="M146" s="286" t="s">
        <v>1</v>
      </c>
      <c r="N146" s="287" t="s">
        <v>41</v>
      </c>
      <c r="O146" s="92"/>
      <c r="P146" s="237">
        <f>O146*H146</f>
        <v>0</v>
      </c>
      <c r="Q146" s="237">
        <v>0.001</v>
      </c>
      <c r="R146" s="237">
        <f>Q146*H146</f>
        <v>0.0040000000000000001</v>
      </c>
      <c r="S146" s="237">
        <v>0</v>
      </c>
      <c r="T146" s="238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9" t="s">
        <v>222</v>
      </c>
      <c r="AT146" s="239" t="s">
        <v>242</v>
      </c>
      <c r="AU146" s="239" t="s">
        <v>85</v>
      </c>
      <c r="AY146" s="18" t="s">
        <v>168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8" t="s">
        <v>83</v>
      </c>
      <c r="BK146" s="240">
        <f>ROUND(I146*H146,2)</f>
        <v>0</v>
      </c>
      <c r="BL146" s="18" t="s">
        <v>174</v>
      </c>
      <c r="BM146" s="239" t="s">
        <v>3794</v>
      </c>
    </row>
    <row r="147" s="2" customFormat="1">
      <c r="A147" s="39"/>
      <c r="B147" s="40"/>
      <c r="C147" s="41"/>
      <c r="D147" s="241" t="s">
        <v>176</v>
      </c>
      <c r="E147" s="41"/>
      <c r="F147" s="242" t="s">
        <v>3795</v>
      </c>
      <c r="G147" s="41"/>
      <c r="H147" s="41"/>
      <c r="I147" s="243"/>
      <c r="J147" s="41"/>
      <c r="K147" s="41"/>
      <c r="L147" s="45"/>
      <c r="M147" s="244"/>
      <c r="N147" s="245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176</v>
      </c>
      <c r="AU147" s="18" t="s">
        <v>85</v>
      </c>
    </row>
    <row r="148" s="2" customFormat="1" ht="16.5" customHeight="1">
      <c r="A148" s="39"/>
      <c r="B148" s="40"/>
      <c r="C148" s="278" t="s">
        <v>230</v>
      </c>
      <c r="D148" s="278" t="s">
        <v>242</v>
      </c>
      <c r="E148" s="279" t="s">
        <v>3796</v>
      </c>
      <c r="F148" s="280" t="s">
        <v>3797</v>
      </c>
      <c r="G148" s="281" t="s">
        <v>695</v>
      </c>
      <c r="H148" s="282">
        <v>20</v>
      </c>
      <c r="I148" s="283"/>
      <c r="J148" s="284">
        <f>ROUND(I148*H148,2)</f>
        <v>0</v>
      </c>
      <c r="K148" s="280" t="s">
        <v>1</v>
      </c>
      <c r="L148" s="285"/>
      <c r="M148" s="286" t="s">
        <v>1</v>
      </c>
      <c r="N148" s="287" t="s">
        <v>41</v>
      </c>
      <c r="O148" s="92"/>
      <c r="P148" s="237">
        <f>O148*H148</f>
        <v>0</v>
      </c>
      <c r="Q148" s="237">
        <v>0.0024399999999999999</v>
      </c>
      <c r="R148" s="237">
        <f>Q148*H148</f>
        <v>0.048799999999999996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222</v>
      </c>
      <c r="AT148" s="239" t="s">
        <v>242</v>
      </c>
      <c r="AU148" s="239" t="s">
        <v>85</v>
      </c>
      <c r="AY148" s="18" t="s">
        <v>168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174</v>
      </c>
      <c r="BM148" s="239" t="s">
        <v>3798</v>
      </c>
    </row>
    <row r="149" s="2" customFormat="1">
      <c r="A149" s="39"/>
      <c r="B149" s="40"/>
      <c r="C149" s="41"/>
      <c r="D149" s="241" t="s">
        <v>176</v>
      </c>
      <c r="E149" s="41"/>
      <c r="F149" s="242" t="s">
        <v>3799</v>
      </c>
      <c r="G149" s="41"/>
      <c r="H149" s="41"/>
      <c r="I149" s="243"/>
      <c r="J149" s="41"/>
      <c r="K149" s="41"/>
      <c r="L149" s="45"/>
      <c r="M149" s="244"/>
      <c r="N149" s="245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176</v>
      </c>
      <c r="AU149" s="18" t="s">
        <v>85</v>
      </c>
    </row>
    <row r="150" s="2" customFormat="1" ht="16.5" customHeight="1">
      <c r="A150" s="39"/>
      <c r="B150" s="40"/>
      <c r="C150" s="278" t="s">
        <v>235</v>
      </c>
      <c r="D150" s="278" t="s">
        <v>242</v>
      </c>
      <c r="E150" s="279" t="s">
        <v>3800</v>
      </c>
      <c r="F150" s="280" t="s">
        <v>3801</v>
      </c>
      <c r="G150" s="281" t="s">
        <v>695</v>
      </c>
      <c r="H150" s="282">
        <v>11</v>
      </c>
      <c r="I150" s="283"/>
      <c r="J150" s="284">
        <f>ROUND(I150*H150,2)</f>
        <v>0</v>
      </c>
      <c r="K150" s="280" t="s">
        <v>1</v>
      </c>
      <c r="L150" s="285"/>
      <c r="M150" s="286" t="s">
        <v>1</v>
      </c>
      <c r="N150" s="287" t="s">
        <v>41</v>
      </c>
      <c r="O150" s="92"/>
      <c r="P150" s="237">
        <f>O150*H150</f>
        <v>0</v>
      </c>
      <c r="Q150" s="237">
        <v>0.0032799999999999999</v>
      </c>
      <c r="R150" s="237">
        <f>Q150*H150</f>
        <v>0.036080000000000001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222</v>
      </c>
      <c r="AT150" s="239" t="s">
        <v>242</v>
      </c>
      <c r="AU150" s="239" t="s">
        <v>85</v>
      </c>
      <c r="AY150" s="18" t="s">
        <v>168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174</v>
      </c>
      <c r="BM150" s="239" t="s">
        <v>3802</v>
      </c>
    </row>
    <row r="151" s="2" customFormat="1">
      <c r="A151" s="39"/>
      <c r="B151" s="40"/>
      <c r="C151" s="41"/>
      <c r="D151" s="241" t="s">
        <v>176</v>
      </c>
      <c r="E151" s="41"/>
      <c r="F151" s="242" t="s">
        <v>3803</v>
      </c>
      <c r="G151" s="41"/>
      <c r="H151" s="41"/>
      <c r="I151" s="243"/>
      <c r="J151" s="41"/>
      <c r="K151" s="41"/>
      <c r="L151" s="45"/>
      <c r="M151" s="244"/>
      <c r="N151" s="245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176</v>
      </c>
      <c r="AU151" s="18" t="s">
        <v>85</v>
      </c>
    </row>
    <row r="152" s="2" customFormat="1" ht="16.5" customHeight="1">
      <c r="A152" s="39"/>
      <c r="B152" s="40"/>
      <c r="C152" s="278" t="s">
        <v>241</v>
      </c>
      <c r="D152" s="278" t="s">
        <v>242</v>
      </c>
      <c r="E152" s="279" t="s">
        <v>3804</v>
      </c>
      <c r="F152" s="280" t="s">
        <v>3805</v>
      </c>
      <c r="G152" s="281" t="s">
        <v>695</v>
      </c>
      <c r="H152" s="282">
        <v>8</v>
      </c>
      <c r="I152" s="283"/>
      <c r="J152" s="284">
        <f>ROUND(I152*H152,2)</f>
        <v>0</v>
      </c>
      <c r="K152" s="280" t="s">
        <v>1</v>
      </c>
      <c r="L152" s="285"/>
      <c r="M152" s="286" t="s">
        <v>1</v>
      </c>
      <c r="N152" s="287" t="s">
        <v>41</v>
      </c>
      <c r="O152" s="92"/>
      <c r="P152" s="237">
        <f>O152*H152</f>
        <v>0</v>
      </c>
      <c r="Q152" s="237">
        <v>0.00051999999999999995</v>
      </c>
      <c r="R152" s="237">
        <f>Q152*H152</f>
        <v>0.0041599999999999996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222</v>
      </c>
      <c r="AT152" s="239" t="s">
        <v>242</v>
      </c>
      <c r="AU152" s="239" t="s">
        <v>85</v>
      </c>
      <c r="AY152" s="18" t="s">
        <v>168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174</v>
      </c>
      <c r="BM152" s="239" t="s">
        <v>3806</v>
      </c>
    </row>
    <row r="153" s="2" customFormat="1">
      <c r="A153" s="39"/>
      <c r="B153" s="40"/>
      <c r="C153" s="41"/>
      <c r="D153" s="241" t="s">
        <v>176</v>
      </c>
      <c r="E153" s="41"/>
      <c r="F153" s="242" t="s">
        <v>3807</v>
      </c>
      <c r="G153" s="41"/>
      <c r="H153" s="41"/>
      <c r="I153" s="243"/>
      <c r="J153" s="41"/>
      <c r="K153" s="41"/>
      <c r="L153" s="45"/>
      <c r="M153" s="244"/>
      <c r="N153" s="245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176</v>
      </c>
      <c r="AU153" s="18" t="s">
        <v>85</v>
      </c>
    </row>
    <row r="154" s="2" customFormat="1" ht="24.15" customHeight="1">
      <c r="A154" s="39"/>
      <c r="B154" s="40"/>
      <c r="C154" s="278" t="s">
        <v>8</v>
      </c>
      <c r="D154" s="278" t="s">
        <v>242</v>
      </c>
      <c r="E154" s="279" t="s">
        <v>3808</v>
      </c>
      <c r="F154" s="280" t="s">
        <v>3809</v>
      </c>
      <c r="G154" s="281" t="s">
        <v>695</v>
      </c>
      <c r="H154" s="282">
        <v>10</v>
      </c>
      <c r="I154" s="283"/>
      <c r="J154" s="284">
        <f>ROUND(I154*H154,2)</f>
        <v>0</v>
      </c>
      <c r="K154" s="280" t="s">
        <v>1</v>
      </c>
      <c r="L154" s="285"/>
      <c r="M154" s="286" t="s">
        <v>1</v>
      </c>
      <c r="N154" s="287" t="s">
        <v>41</v>
      </c>
      <c r="O154" s="92"/>
      <c r="P154" s="237">
        <f>O154*H154</f>
        <v>0</v>
      </c>
      <c r="Q154" s="237">
        <v>0.00027</v>
      </c>
      <c r="R154" s="237">
        <f>Q154*H154</f>
        <v>0.0027000000000000001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222</v>
      </c>
      <c r="AT154" s="239" t="s">
        <v>242</v>
      </c>
      <c r="AU154" s="239" t="s">
        <v>85</v>
      </c>
      <c r="AY154" s="18" t="s">
        <v>168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174</v>
      </c>
      <c r="BM154" s="239" t="s">
        <v>3810</v>
      </c>
    </row>
    <row r="155" s="2" customFormat="1">
      <c r="A155" s="39"/>
      <c r="B155" s="40"/>
      <c r="C155" s="41"/>
      <c r="D155" s="241" t="s">
        <v>176</v>
      </c>
      <c r="E155" s="41"/>
      <c r="F155" s="242" t="s">
        <v>3809</v>
      </c>
      <c r="G155" s="41"/>
      <c r="H155" s="41"/>
      <c r="I155" s="243"/>
      <c r="J155" s="41"/>
      <c r="K155" s="41"/>
      <c r="L155" s="45"/>
      <c r="M155" s="244"/>
      <c r="N155" s="245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176</v>
      </c>
      <c r="AU155" s="18" t="s">
        <v>85</v>
      </c>
    </row>
    <row r="156" s="2" customFormat="1" ht="24.15" customHeight="1">
      <c r="A156" s="39"/>
      <c r="B156" s="40"/>
      <c r="C156" s="228" t="s">
        <v>257</v>
      </c>
      <c r="D156" s="228" t="s">
        <v>170</v>
      </c>
      <c r="E156" s="229" t="s">
        <v>3811</v>
      </c>
      <c r="F156" s="230" t="s">
        <v>3812</v>
      </c>
      <c r="G156" s="231" t="s">
        <v>695</v>
      </c>
      <c r="H156" s="232">
        <v>36</v>
      </c>
      <c r="I156" s="233"/>
      <c r="J156" s="234">
        <f>ROUND(I156*H156,2)</f>
        <v>0</v>
      </c>
      <c r="K156" s="230" t="s">
        <v>173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298</v>
      </c>
      <c r="AT156" s="239" t="s">
        <v>170</v>
      </c>
      <c r="AU156" s="239" t="s">
        <v>85</v>
      </c>
      <c r="AY156" s="18" t="s">
        <v>168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298</v>
      </c>
      <c r="BM156" s="239" t="s">
        <v>3813</v>
      </c>
    </row>
    <row r="157" s="2" customFormat="1">
      <c r="A157" s="39"/>
      <c r="B157" s="40"/>
      <c r="C157" s="41"/>
      <c r="D157" s="241" t="s">
        <v>176</v>
      </c>
      <c r="E157" s="41"/>
      <c r="F157" s="242" t="s">
        <v>3812</v>
      </c>
      <c r="G157" s="41"/>
      <c r="H157" s="41"/>
      <c r="I157" s="243"/>
      <c r="J157" s="41"/>
      <c r="K157" s="41"/>
      <c r="L157" s="45"/>
      <c r="M157" s="244"/>
      <c r="N157" s="245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176</v>
      </c>
      <c r="AU157" s="18" t="s">
        <v>85</v>
      </c>
    </row>
    <row r="158" s="2" customFormat="1" ht="16.5" customHeight="1">
      <c r="A158" s="39"/>
      <c r="B158" s="40"/>
      <c r="C158" s="278" t="s">
        <v>264</v>
      </c>
      <c r="D158" s="278" t="s">
        <v>242</v>
      </c>
      <c r="E158" s="279" t="s">
        <v>3814</v>
      </c>
      <c r="F158" s="280" t="s">
        <v>3815</v>
      </c>
      <c r="G158" s="281" t="s">
        <v>2969</v>
      </c>
      <c r="H158" s="282">
        <v>4</v>
      </c>
      <c r="I158" s="283"/>
      <c r="J158" s="284">
        <f>ROUND(I158*H158,2)</f>
        <v>0</v>
      </c>
      <c r="K158" s="280" t="s">
        <v>1</v>
      </c>
      <c r="L158" s="285"/>
      <c r="M158" s="286" t="s">
        <v>1</v>
      </c>
      <c r="N158" s="287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222</v>
      </c>
      <c r="AT158" s="239" t="s">
        <v>242</v>
      </c>
      <c r="AU158" s="239" t="s">
        <v>85</v>
      </c>
      <c r="AY158" s="18" t="s">
        <v>168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174</v>
      </c>
      <c r="BM158" s="239" t="s">
        <v>3816</v>
      </c>
    </row>
    <row r="159" s="2" customFormat="1">
      <c r="A159" s="39"/>
      <c r="B159" s="40"/>
      <c r="C159" s="41"/>
      <c r="D159" s="241" t="s">
        <v>176</v>
      </c>
      <c r="E159" s="41"/>
      <c r="F159" s="242" t="s">
        <v>3815</v>
      </c>
      <c r="G159" s="41"/>
      <c r="H159" s="41"/>
      <c r="I159" s="243"/>
      <c r="J159" s="41"/>
      <c r="K159" s="41"/>
      <c r="L159" s="45"/>
      <c r="M159" s="244"/>
      <c r="N159" s="245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176</v>
      </c>
      <c r="AU159" s="18" t="s">
        <v>85</v>
      </c>
    </row>
    <row r="160" s="2" customFormat="1" ht="16.5" customHeight="1">
      <c r="A160" s="39"/>
      <c r="B160" s="40"/>
      <c r="C160" s="278" t="s">
        <v>292</v>
      </c>
      <c r="D160" s="278" t="s">
        <v>242</v>
      </c>
      <c r="E160" s="279" t="s">
        <v>3817</v>
      </c>
      <c r="F160" s="280" t="s">
        <v>3818</v>
      </c>
      <c r="G160" s="281" t="s">
        <v>2969</v>
      </c>
      <c r="H160" s="282">
        <v>139</v>
      </c>
      <c r="I160" s="283"/>
      <c r="J160" s="284">
        <f>ROUND(I160*H160,2)</f>
        <v>0</v>
      </c>
      <c r="K160" s="280" t="s">
        <v>1</v>
      </c>
      <c r="L160" s="285"/>
      <c r="M160" s="286" t="s">
        <v>1</v>
      </c>
      <c r="N160" s="287" t="s">
        <v>41</v>
      </c>
      <c r="O160" s="92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222</v>
      </c>
      <c r="AT160" s="239" t="s">
        <v>242</v>
      </c>
      <c r="AU160" s="239" t="s">
        <v>85</v>
      </c>
      <c r="AY160" s="18" t="s">
        <v>168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174</v>
      </c>
      <c r="BM160" s="239" t="s">
        <v>3819</v>
      </c>
    </row>
    <row r="161" s="2" customFormat="1">
      <c r="A161" s="39"/>
      <c r="B161" s="40"/>
      <c r="C161" s="41"/>
      <c r="D161" s="241" t="s">
        <v>176</v>
      </c>
      <c r="E161" s="41"/>
      <c r="F161" s="242" t="s">
        <v>3818</v>
      </c>
      <c r="G161" s="41"/>
      <c r="H161" s="41"/>
      <c r="I161" s="243"/>
      <c r="J161" s="41"/>
      <c r="K161" s="41"/>
      <c r="L161" s="45"/>
      <c r="M161" s="244"/>
      <c r="N161" s="245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176</v>
      </c>
      <c r="AU161" s="18" t="s">
        <v>85</v>
      </c>
    </row>
    <row r="162" s="2" customFormat="1" ht="16.5" customHeight="1">
      <c r="A162" s="39"/>
      <c r="B162" s="40"/>
      <c r="C162" s="278" t="s">
        <v>298</v>
      </c>
      <c r="D162" s="278" t="s">
        <v>242</v>
      </c>
      <c r="E162" s="279" t="s">
        <v>3820</v>
      </c>
      <c r="F162" s="280" t="s">
        <v>3821</v>
      </c>
      <c r="G162" s="281" t="s">
        <v>2969</v>
      </c>
      <c r="H162" s="282">
        <v>16</v>
      </c>
      <c r="I162" s="283"/>
      <c r="J162" s="284">
        <f>ROUND(I162*H162,2)</f>
        <v>0</v>
      </c>
      <c r="K162" s="280" t="s">
        <v>1</v>
      </c>
      <c r="L162" s="285"/>
      <c r="M162" s="286" t="s">
        <v>1</v>
      </c>
      <c r="N162" s="287" t="s">
        <v>41</v>
      </c>
      <c r="O162" s="92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9" t="s">
        <v>222</v>
      </c>
      <c r="AT162" s="239" t="s">
        <v>242</v>
      </c>
      <c r="AU162" s="239" t="s">
        <v>85</v>
      </c>
      <c r="AY162" s="18" t="s">
        <v>168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8" t="s">
        <v>83</v>
      </c>
      <c r="BK162" s="240">
        <f>ROUND(I162*H162,2)</f>
        <v>0</v>
      </c>
      <c r="BL162" s="18" t="s">
        <v>174</v>
      </c>
      <c r="BM162" s="239" t="s">
        <v>3822</v>
      </c>
    </row>
    <row r="163" s="2" customFormat="1">
      <c r="A163" s="39"/>
      <c r="B163" s="40"/>
      <c r="C163" s="41"/>
      <c r="D163" s="241" t="s">
        <v>176</v>
      </c>
      <c r="E163" s="41"/>
      <c r="F163" s="242" t="s">
        <v>3821</v>
      </c>
      <c r="G163" s="41"/>
      <c r="H163" s="41"/>
      <c r="I163" s="243"/>
      <c r="J163" s="41"/>
      <c r="K163" s="41"/>
      <c r="L163" s="45"/>
      <c r="M163" s="244"/>
      <c r="N163" s="245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176</v>
      </c>
      <c r="AU163" s="18" t="s">
        <v>85</v>
      </c>
    </row>
    <row r="164" s="2" customFormat="1" ht="16.5" customHeight="1">
      <c r="A164" s="39"/>
      <c r="B164" s="40"/>
      <c r="C164" s="278" t="s">
        <v>304</v>
      </c>
      <c r="D164" s="278" t="s">
        <v>242</v>
      </c>
      <c r="E164" s="279" t="s">
        <v>3823</v>
      </c>
      <c r="F164" s="280" t="s">
        <v>3824</v>
      </c>
      <c r="G164" s="281" t="s">
        <v>2969</v>
      </c>
      <c r="H164" s="282">
        <v>159</v>
      </c>
      <c r="I164" s="283"/>
      <c r="J164" s="284">
        <f>ROUND(I164*H164,2)</f>
        <v>0</v>
      </c>
      <c r="K164" s="280" t="s">
        <v>1</v>
      </c>
      <c r="L164" s="285"/>
      <c r="M164" s="286" t="s">
        <v>1</v>
      </c>
      <c r="N164" s="287" t="s">
        <v>41</v>
      </c>
      <c r="O164" s="92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9" t="s">
        <v>222</v>
      </c>
      <c r="AT164" s="239" t="s">
        <v>242</v>
      </c>
      <c r="AU164" s="239" t="s">
        <v>85</v>
      </c>
      <c r="AY164" s="18" t="s">
        <v>168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8" t="s">
        <v>83</v>
      </c>
      <c r="BK164" s="240">
        <f>ROUND(I164*H164,2)</f>
        <v>0</v>
      </c>
      <c r="BL164" s="18" t="s">
        <v>174</v>
      </c>
      <c r="BM164" s="239" t="s">
        <v>3825</v>
      </c>
    </row>
    <row r="165" s="2" customFormat="1">
      <c r="A165" s="39"/>
      <c r="B165" s="40"/>
      <c r="C165" s="41"/>
      <c r="D165" s="241" t="s">
        <v>176</v>
      </c>
      <c r="E165" s="41"/>
      <c r="F165" s="242" t="s">
        <v>3824</v>
      </c>
      <c r="G165" s="41"/>
      <c r="H165" s="41"/>
      <c r="I165" s="243"/>
      <c r="J165" s="41"/>
      <c r="K165" s="41"/>
      <c r="L165" s="45"/>
      <c r="M165" s="244"/>
      <c r="N165" s="245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176</v>
      </c>
      <c r="AU165" s="18" t="s">
        <v>85</v>
      </c>
    </row>
    <row r="166" s="2" customFormat="1" ht="16.5" customHeight="1">
      <c r="A166" s="39"/>
      <c r="B166" s="40"/>
      <c r="C166" s="228" t="s">
        <v>309</v>
      </c>
      <c r="D166" s="228" t="s">
        <v>170</v>
      </c>
      <c r="E166" s="229" t="s">
        <v>3826</v>
      </c>
      <c r="F166" s="230" t="s">
        <v>3827</v>
      </c>
      <c r="G166" s="231" t="s">
        <v>721</v>
      </c>
      <c r="H166" s="232">
        <v>5</v>
      </c>
      <c r="I166" s="233"/>
      <c r="J166" s="234">
        <f>ROUND(I166*H166,2)</f>
        <v>0</v>
      </c>
      <c r="K166" s="230" t="s">
        <v>173</v>
      </c>
      <c r="L166" s="45"/>
      <c r="M166" s="235" t="s">
        <v>1</v>
      </c>
      <c r="N166" s="236" t="s">
        <v>41</v>
      </c>
      <c r="O166" s="92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9" t="s">
        <v>174</v>
      </c>
      <c r="AT166" s="239" t="s">
        <v>170</v>
      </c>
      <c r="AU166" s="239" t="s">
        <v>85</v>
      </c>
      <c r="AY166" s="18" t="s">
        <v>168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8" t="s">
        <v>83</v>
      </c>
      <c r="BK166" s="240">
        <f>ROUND(I166*H166,2)</f>
        <v>0</v>
      </c>
      <c r="BL166" s="18" t="s">
        <v>174</v>
      </c>
      <c r="BM166" s="239" t="s">
        <v>3828</v>
      </c>
    </row>
    <row r="167" s="2" customFormat="1">
      <c r="A167" s="39"/>
      <c r="B167" s="40"/>
      <c r="C167" s="41"/>
      <c r="D167" s="241" t="s">
        <v>176</v>
      </c>
      <c r="E167" s="41"/>
      <c r="F167" s="242" t="s">
        <v>3827</v>
      </c>
      <c r="G167" s="41"/>
      <c r="H167" s="41"/>
      <c r="I167" s="243"/>
      <c r="J167" s="41"/>
      <c r="K167" s="41"/>
      <c r="L167" s="45"/>
      <c r="M167" s="244"/>
      <c r="N167" s="245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176</v>
      </c>
      <c r="AU167" s="18" t="s">
        <v>85</v>
      </c>
    </row>
    <row r="168" s="12" customFormat="1" ht="22.8" customHeight="1">
      <c r="A168" s="12"/>
      <c r="B168" s="212"/>
      <c r="C168" s="213"/>
      <c r="D168" s="214" t="s">
        <v>75</v>
      </c>
      <c r="E168" s="226" t="s">
        <v>91</v>
      </c>
      <c r="F168" s="226" t="s">
        <v>3829</v>
      </c>
      <c r="G168" s="213"/>
      <c r="H168" s="213"/>
      <c r="I168" s="216"/>
      <c r="J168" s="227">
        <f>BK168</f>
        <v>0</v>
      </c>
      <c r="K168" s="213"/>
      <c r="L168" s="218"/>
      <c r="M168" s="219"/>
      <c r="N168" s="220"/>
      <c r="O168" s="220"/>
      <c r="P168" s="221">
        <f>SUM(P169:P184)</f>
        <v>0</v>
      </c>
      <c r="Q168" s="220"/>
      <c r="R168" s="221">
        <f>SUM(R169:R184)</f>
        <v>0.0012300000000000002</v>
      </c>
      <c r="S168" s="220"/>
      <c r="T168" s="222">
        <f>SUM(T169:T184)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3" t="s">
        <v>83</v>
      </c>
      <c r="AT168" s="224" t="s">
        <v>75</v>
      </c>
      <c r="AU168" s="224" t="s">
        <v>83</v>
      </c>
      <c r="AY168" s="223" t="s">
        <v>168</v>
      </c>
      <c r="BK168" s="225">
        <f>SUM(BK169:BK184)</f>
        <v>0</v>
      </c>
    </row>
    <row r="169" s="2" customFormat="1" ht="24.15" customHeight="1">
      <c r="A169" s="39"/>
      <c r="B169" s="40"/>
      <c r="C169" s="228" t="s">
        <v>315</v>
      </c>
      <c r="D169" s="228" t="s">
        <v>170</v>
      </c>
      <c r="E169" s="229" t="s">
        <v>3830</v>
      </c>
      <c r="F169" s="230" t="s">
        <v>3831</v>
      </c>
      <c r="G169" s="231" t="s">
        <v>695</v>
      </c>
      <c r="H169" s="232">
        <v>31</v>
      </c>
      <c r="I169" s="233"/>
      <c r="J169" s="234">
        <f>ROUND(I169*H169,2)</f>
        <v>0</v>
      </c>
      <c r="K169" s="230" t="s">
        <v>173</v>
      </c>
      <c r="L169" s="45"/>
      <c r="M169" s="235" t="s">
        <v>1</v>
      </c>
      <c r="N169" s="236" t="s">
        <v>41</v>
      </c>
      <c r="O169" s="92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9" t="s">
        <v>298</v>
      </c>
      <c r="AT169" s="239" t="s">
        <v>170</v>
      </c>
      <c r="AU169" s="239" t="s">
        <v>85</v>
      </c>
      <c r="AY169" s="18" t="s">
        <v>168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8" t="s">
        <v>83</v>
      </c>
      <c r="BK169" s="240">
        <f>ROUND(I169*H169,2)</f>
        <v>0</v>
      </c>
      <c r="BL169" s="18" t="s">
        <v>298</v>
      </c>
      <c r="BM169" s="239" t="s">
        <v>3832</v>
      </c>
    </row>
    <row r="170" s="2" customFormat="1">
      <c r="A170" s="39"/>
      <c r="B170" s="40"/>
      <c r="C170" s="41"/>
      <c r="D170" s="241" t="s">
        <v>176</v>
      </c>
      <c r="E170" s="41"/>
      <c r="F170" s="242" t="s">
        <v>3833</v>
      </c>
      <c r="G170" s="41"/>
      <c r="H170" s="41"/>
      <c r="I170" s="243"/>
      <c r="J170" s="41"/>
      <c r="K170" s="41"/>
      <c r="L170" s="45"/>
      <c r="M170" s="244"/>
      <c r="N170" s="245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176</v>
      </c>
      <c r="AU170" s="18" t="s">
        <v>85</v>
      </c>
    </row>
    <row r="171" s="2" customFormat="1" ht="16.5" customHeight="1">
      <c r="A171" s="39"/>
      <c r="B171" s="40"/>
      <c r="C171" s="278" t="s">
        <v>321</v>
      </c>
      <c r="D171" s="278" t="s">
        <v>242</v>
      </c>
      <c r="E171" s="279" t="s">
        <v>3834</v>
      </c>
      <c r="F171" s="280" t="s">
        <v>3835</v>
      </c>
      <c r="G171" s="281" t="s">
        <v>695</v>
      </c>
      <c r="H171" s="282">
        <v>12</v>
      </c>
      <c r="I171" s="283"/>
      <c r="J171" s="284">
        <f>ROUND(I171*H171,2)</f>
        <v>0</v>
      </c>
      <c r="K171" s="280" t="s">
        <v>173</v>
      </c>
      <c r="L171" s="285"/>
      <c r="M171" s="286" t="s">
        <v>1</v>
      </c>
      <c r="N171" s="287" t="s">
        <v>41</v>
      </c>
      <c r="O171" s="92"/>
      <c r="P171" s="237">
        <f>O171*H171</f>
        <v>0</v>
      </c>
      <c r="Q171" s="237">
        <v>4.0000000000000003E-05</v>
      </c>
      <c r="R171" s="237">
        <f>Q171*H171</f>
        <v>0.00048000000000000007</v>
      </c>
      <c r="S171" s="237">
        <v>0</v>
      </c>
      <c r="T171" s="238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9" t="s">
        <v>443</v>
      </c>
      <c r="AT171" s="239" t="s">
        <v>242</v>
      </c>
      <c r="AU171" s="239" t="s">
        <v>85</v>
      </c>
      <c r="AY171" s="18" t="s">
        <v>168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8" t="s">
        <v>83</v>
      </c>
      <c r="BK171" s="240">
        <f>ROUND(I171*H171,2)</f>
        <v>0</v>
      </c>
      <c r="BL171" s="18" t="s">
        <v>298</v>
      </c>
      <c r="BM171" s="239" t="s">
        <v>3836</v>
      </c>
    </row>
    <row r="172" s="2" customFormat="1">
      <c r="A172" s="39"/>
      <c r="B172" s="40"/>
      <c r="C172" s="41"/>
      <c r="D172" s="241" t="s">
        <v>176</v>
      </c>
      <c r="E172" s="41"/>
      <c r="F172" s="242" t="s">
        <v>3835</v>
      </c>
      <c r="G172" s="41"/>
      <c r="H172" s="41"/>
      <c r="I172" s="243"/>
      <c r="J172" s="41"/>
      <c r="K172" s="41"/>
      <c r="L172" s="45"/>
      <c r="M172" s="244"/>
      <c r="N172" s="245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176</v>
      </c>
      <c r="AU172" s="18" t="s">
        <v>85</v>
      </c>
    </row>
    <row r="173" s="2" customFormat="1" ht="16.5" customHeight="1">
      <c r="A173" s="39"/>
      <c r="B173" s="40"/>
      <c r="C173" s="278" t="s">
        <v>7</v>
      </c>
      <c r="D173" s="278" t="s">
        <v>242</v>
      </c>
      <c r="E173" s="279" t="s">
        <v>3837</v>
      </c>
      <c r="F173" s="280" t="s">
        <v>3838</v>
      </c>
      <c r="G173" s="281" t="s">
        <v>2969</v>
      </c>
      <c r="H173" s="282">
        <v>14</v>
      </c>
      <c r="I173" s="283"/>
      <c r="J173" s="284">
        <f>ROUND(I173*H173,2)</f>
        <v>0</v>
      </c>
      <c r="K173" s="280" t="s">
        <v>1</v>
      </c>
      <c r="L173" s="285"/>
      <c r="M173" s="286" t="s">
        <v>1</v>
      </c>
      <c r="N173" s="287" t="s">
        <v>41</v>
      </c>
      <c r="O173" s="92"/>
      <c r="P173" s="237">
        <f>O173*H173</f>
        <v>0</v>
      </c>
      <c r="Q173" s="237">
        <v>0</v>
      </c>
      <c r="R173" s="237">
        <f>Q173*H173</f>
        <v>0</v>
      </c>
      <c r="S173" s="237">
        <v>0</v>
      </c>
      <c r="T173" s="238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9" t="s">
        <v>222</v>
      </c>
      <c r="AT173" s="239" t="s">
        <v>242</v>
      </c>
      <c r="AU173" s="239" t="s">
        <v>85</v>
      </c>
      <c r="AY173" s="18" t="s">
        <v>168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8" t="s">
        <v>83</v>
      </c>
      <c r="BK173" s="240">
        <f>ROUND(I173*H173,2)</f>
        <v>0</v>
      </c>
      <c r="BL173" s="18" t="s">
        <v>174</v>
      </c>
      <c r="BM173" s="239" t="s">
        <v>3839</v>
      </c>
    </row>
    <row r="174" s="2" customFormat="1">
      <c r="A174" s="39"/>
      <c r="B174" s="40"/>
      <c r="C174" s="41"/>
      <c r="D174" s="241" t="s">
        <v>176</v>
      </c>
      <c r="E174" s="41"/>
      <c r="F174" s="242" t="s">
        <v>3838</v>
      </c>
      <c r="G174" s="41"/>
      <c r="H174" s="41"/>
      <c r="I174" s="243"/>
      <c r="J174" s="41"/>
      <c r="K174" s="41"/>
      <c r="L174" s="45"/>
      <c r="M174" s="244"/>
      <c r="N174" s="245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176</v>
      </c>
      <c r="AU174" s="18" t="s">
        <v>85</v>
      </c>
    </row>
    <row r="175" s="2" customFormat="1" ht="16.5" customHeight="1">
      <c r="A175" s="39"/>
      <c r="B175" s="40"/>
      <c r="C175" s="278" t="s">
        <v>349</v>
      </c>
      <c r="D175" s="278" t="s">
        <v>242</v>
      </c>
      <c r="E175" s="279" t="s">
        <v>3840</v>
      </c>
      <c r="F175" s="280" t="s">
        <v>3841</v>
      </c>
      <c r="G175" s="281" t="s">
        <v>2969</v>
      </c>
      <c r="H175" s="282">
        <v>5</v>
      </c>
      <c r="I175" s="283"/>
      <c r="J175" s="284">
        <f>ROUND(I175*H175,2)</f>
        <v>0</v>
      </c>
      <c r="K175" s="280" t="s">
        <v>1</v>
      </c>
      <c r="L175" s="285"/>
      <c r="M175" s="286" t="s">
        <v>1</v>
      </c>
      <c r="N175" s="287" t="s">
        <v>41</v>
      </c>
      <c r="O175" s="92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9" t="s">
        <v>222</v>
      </c>
      <c r="AT175" s="239" t="s">
        <v>242</v>
      </c>
      <c r="AU175" s="239" t="s">
        <v>85</v>
      </c>
      <c r="AY175" s="18" t="s">
        <v>168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8" t="s">
        <v>83</v>
      </c>
      <c r="BK175" s="240">
        <f>ROUND(I175*H175,2)</f>
        <v>0</v>
      </c>
      <c r="BL175" s="18" t="s">
        <v>174</v>
      </c>
      <c r="BM175" s="239" t="s">
        <v>3842</v>
      </c>
    </row>
    <row r="176" s="2" customFormat="1">
      <c r="A176" s="39"/>
      <c r="B176" s="40"/>
      <c r="C176" s="41"/>
      <c r="D176" s="241" t="s">
        <v>176</v>
      </c>
      <c r="E176" s="41"/>
      <c r="F176" s="242" t="s">
        <v>3841</v>
      </c>
      <c r="G176" s="41"/>
      <c r="H176" s="41"/>
      <c r="I176" s="243"/>
      <c r="J176" s="41"/>
      <c r="K176" s="41"/>
      <c r="L176" s="45"/>
      <c r="M176" s="244"/>
      <c r="N176" s="245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176</v>
      </c>
      <c r="AU176" s="18" t="s">
        <v>85</v>
      </c>
    </row>
    <row r="177" s="2" customFormat="1" ht="24.15" customHeight="1">
      <c r="A177" s="39"/>
      <c r="B177" s="40"/>
      <c r="C177" s="228" t="s">
        <v>370</v>
      </c>
      <c r="D177" s="228" t="s">
        <v>170</v>
      </c>
      <c r="E177" s="229" t="s">
        <v>3843</v>
      </c>
      <c r="F177" s="230" t="s">
        <v>3844</v>
      </c>
      <c r="G177" s="231" t="s">
        <v>695</v>
      </c>
      <c r="H177" s="232">
        <v>11</v>
      </c>
      <c r="I177" s="233"/>
      <c r="J177" s="234">
        <f>ROUND(I177*H177,2)</f>
        <v>0</v>
      </c>
      <c r="K177" s="230" t="s">
        <v>173</v>
      </c>
      <c r="L177" s="45"/>
      <c r="M177" s="235" t="s">
        <v>1</v>
      </c>
      <c r="N177" s="236" t="s">
        <v>41</v>
      </c>
      <c r="O177" s="92"/>
      <c r="P177" s="237">
        <f>O177*H177</f>
        <v>0</v>
      </c>
      <c r="Q177" s="237">
        <v>0</v>
      </c>
      <c r="R177" s="237">
        <f>Q177*H177</f>
        <v>0</v>
      </c>
      <c r="S177" s="237">
        <v>0</v>
      </c>
      <c r="T177" s="238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9" t="s">
        <v>298</v>
      </c>
      <c r="AT177" s="239" t="s">
        <v>170</v>
      </c>
      <c r="AU177" s="239" t="s">
        <v>85</v>
      </c>
      <c r="AY177" s="18" t="s">
        <v>168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8" t="s">
        <v>83</v>
      </c>
      <c r="BK177" s="240">
        <f>ROUND(I177*H177,2)</f>
        <v>0</v>
      </c>
      <c r="BL177" s="18" t="s">
        <v>298</v>
      </c>
      <c r="BM177" s="239" t="s">
        <v>3845</v>
      </c>
    </row>
    <row r="178" s="2" customFormat="1">
      <c r="A178" s="39"/>
      <c r="B178" s="40"/>
      <c r="C178" s="41"/>
      <c r="D178" s="241" t="s">
        <v>176</v>
      </c>
      <c r="E178" s="41"/>
      <c r="F178" s="242" t="s">
        <v>3846</v>
      </c>
      <c r="G178" s="41"/>
      <c r="H178" s="41"/>
      <c r="I178" s="243"/>
      <c r="J178" s="41"/>
      <c r="K178" s="41"/>
      <c r="L178" s="45"/>
      <c r="M178" s="244"/>
      <c r="N178" s="245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176</v>
      </c>
      <c r="AU178" s="18" t="s">
        <v>85</v>
      </c>
    </row>
    <row r="179" s="2" customFormat="1" ht="16.5" customHeight="1">
      <c r="A179" s="39"/>
      <c r="B179" s="40"/>
      <c r="C179" s="278" t="s">
        <v>376</v>
      </c>
      <c r="D179" s="278" t="s">
        <v>242</v>
      </c>
      <c r="E179" s="279" t="s">
        <v>3847</v>
      </c>
      <c r="F179" s="280" t="s">
        <v>3848</v>
      </c>
      <c r="G179" s="281" t="s">
        <v>695</v>
      </c>
      <c r="H179" s="282">
        <v>11</v>
      </c>
      <c r="I179" s="283"/>
      <c r="J179" s="284">
        <f>ROUND(I179*H179,2)</f>
        <v>0</v>
      </c>
      <c r="K179" s="280" t="s">
        <v>173</v>
      </c>
      <c r="L179" s="285"/>
      <c r="M179" s="286" t="s">
        <v>1</v>
      </c>
      <c r="N179" s="287" t="s">
        <v>41</v>
      </c>
      <c r="O179" s="92"/>
      <c r="P179" s="237">
        <f>O179*H179</f>
        <v>0</v>
      </c>
      <c r="Q179" s="237">
        <v>6.0000000000000002E-05</v>
      </c>
      <c r="R179" s="237">
        <f>Q179*H179</f>
        <v>0.00066</v>
      </c>
      <c r="S179" s="237">
        <v>0</v>
      </c>
      <c r="T179" s="23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9" t="s">
        <v>443</v>
      </c>
      <c r="AT179" s="239" t="s">
        <v>242</v>
      </c>
      <c r="AU179" s="239" t="s">
        <v>85</v>
      </c>
      <c r="AY179" s="18" t="s">
        <v>168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8" t="s">
        <v>83</v>
      </c>
      <c r="BK179" s="240">
        <f>ROUND(I179*H179,2)</f>
        <v>0</v>
      </c>
      <c r="BL179" s="18" t="s">
        <v>298</v>
      </c>
      <c r="BM179" s="239" t="s">
        <v>3849</v>
      </c>
    </row>
    <row r="180" s="2" customFormat="1">
      <c r="A180" s="39"/>
      <c r="B180" s="40"/>
      <c r="C180" s="41"/>
      <c r="D180" s="241" t="s">
        <v>176</v>
      </c>
      <c r="E180" s="41"/>
      <c r="F180" s="242" t="s">
        <v>3848</v>
      </c>
      <c r="G180" s="41"/>
      <c r="H180" s="41"/>
      <c r="I180" s="243"/>
      <c r="J180" s="41"/>
      <c r="K180" s="41"/>
      <c r="L180" s="45"/>
      <c r="M180" s="244"/>
      <c r="N180" s="245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176</v>
      </c>
      <c r="AU180" s="18" t="s">
        <v>85</v>
      </c>
    </row>
    <row r="181" s="2" customFormat="1" ht="24.15" customHeight="1">
      <c r="A181" s="39"/>
      <c r="B181" s="40"/>
      <c r="C181" s="228" t="s">
        <v>386</v>
      </c>
      <c r="D181" s="228" t="s">
        <v>170</v>
      </c>
      <c r="E181" s="229" t="s">
        <v>3850</v>
      </c>
      <c r="F181" s="230" t="s">
        <v>3851</v>
      </c>
      <c r="G181" s="231" t="s">
        <v>695</v>
      </c>
      <c r="H181" s="232">
        <v>1</v>
      </c>
      <c r="I181" s="233"/>
      <c r="J181" s="234">
        <f>ROUND(I181*H181,2)</f>
        <v>0</v>
      </c>
      <c r="K181" s="230" t="s">
        <v>173</v>
      </c>
      <c r="L181" s="45"/>
      <c r="M181" s="235" t="s">
        <v>1</v>
      </c>
      <c r="N181" s="236" t="s">
        <v>41</v>
      </c>
      <c r="O181" s="92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9" t="s">
        <v>298</v>
      </c>
      <c r="AT181" s="239" t="s">
        <v>170</v>
      </c>
      <c r="AU181" s="239" t="s">
        <v>85</v>
      </c>
      <c r="AY181" s="18" t="s">
        <v>168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8" t="s">
        <v>83</v>
      </c>
      <c r="BK181" s="240">
        <f>ROUND(I181*H181,2)</f>
        <v>0</v>
      </c>
      <c r="BL181" s="18" t="s">
        <v>298</v>
      </c>
      <c r="BM181" s="239" t="s">
        <v>3852</v>
      </c>
    </row>
    <row r="182" s="2" customFormat="1">
      <c r="A182" s="39"/>
      <c r="B182" s="40"/>
      <c r="C182" s="41"/>
      <c r="D182" s="241" t="s">
        <v>176</v>
      </c>
      <c r="E182" s="41"/>
      <c r="F182" s="242" t="s">
        <v>3853</v>
      </c>
      <c r="G182" s="41"/>
      <c r="H182" s="41"/>
      <c r="I182" s="243"/>
      <c r="J182" s="41"/>
      <c r="K182" s="41"/>
      <c r="L182" s="45"/>
      <c r="M182" s="244"/>
      <c r="N182" s="245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176</v>
      </c>
      <c r="AU182" s="18" t="s">
        <v>85</v>
      </c>
    </row>
    <row r="183" s="2" customFormat="1" ht="24.15" customHeight="1">
      <c r="A183" s="39"/>
      <c r="B183" s="40"/>
      <c r="C183" s="278" t="s">
        <v>394</v>
      </c>
      <c r="D183" s="278" t="s">
        <v>242</v>
      </c>
      <c r="E183" s="279" t="s">
        <v>3854</v>
      </c>
      <c r="F183" s="280" t="s">
        <v>3855</v>
      </c>
      <c r="G183" s="281" t="s">
        <v>695</v>
      </c>
      <c r="H183" s="282">
        <v>1</v>
      </c>
      <c r="I183" s="283"/>
      <c r="J183" s="284">
        <f>ROUND(I183*H183,2)</f>
        <v>0</v>
      </c>
      <c r="K183" s="280" t="s">
        <v>1</v>
      </c>
      <c r="L183" s="285"/>
      <c r="M183" s="286" t="s">
        <v>1</v>
      </c>
      <c r="N183" s="287" t="s">
        <v>41</v>
      </c>
      <c r="O183" s="92"/>
      <c r="P183" s="237">
        <f>O183*H183</f>
        <v>0</v>
      </c>
      <c r="Q183" s="237">
        <v>9.0000000000000006E-05</v>
      </c>
      <c r="R183" s="237">
        <f>Q183*H183</f>
        <v>9.0000000000000006E-05</v>
      </c>
      <c r="S183" s="237">
        <v>0</v>
      </c>
      <c r="T183" s="23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9" t="s">
        <v>443</v>
      </c>
      <c r="AT183" s="239" t="s">
        <v>242</v>
      </c>
      <c r="AU183" s="239" t="s">
        <v>85</v>
      </c>
      <c r="AY183" s="18" t="s">
        <v>168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8" t="s">
        <v>83</v>
      </c>
      <c r="BK183" s="240">
        <f>ROUND(I183*H183,2)</f>
        <v>0</v>
      </c>
      <c r="BL183" s="18" t="s">
        <v>298</v>
      </c>
      <c r="BM183" s="239" t="s">
        <v>3856</v>
      </c>
    </row>
    <row r="184" s="2" customFormat="1">
      <c r="A184" s="39"/>
      <c r="B184" s="40"/>
      <c r="C184" s="41"/>
      <c r="D184" s="241" t="s">
        <v>176</v>
      </c>
      <c r="E184" s="41"/>
      <c r="F184" s="242" t="s">
        <v>3857</v>
      </c>
      <c r="G184" s="41"/>
      <c r="H184" s="41"/>
      <c r="I184" s="243"/>
      <c r="J184" s="41"/>
      <c r="K184" s="41"/>
      <c r="L184" s="45"/>
      <c r="M184" s="244"/>
      <c r="N184" s="245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176</v>
      </c>
      <c r="AU184" s="18" t="s">
        <v>85</v>
      </c>
    </row>
    <row r="185" s="12" customFormat="1" ht="22.8" customHeight="1">
      <c r="A185" s="12"/>
      <c r="B185" s="212"/>
      <c r="C185" s="213"/>
      <c r="D185" s="214" t="s">
        <v>75</v>
      </c>
      <c r="E185" s="226" t="s">
        <v>3858</v>
      </c>
      <c r="F185" s="226" t="s">
        <v>3859</v>
      </c>
      <c r="G185" s="213"/>
      <c r="H185" s="213"/>
      <c r="I185" s="216"/>
      <c r="J185" s="227">
        <f>BK185</f>
        <v>0</v>
      </c>
      <c r="K185" s="213"/>
      <c r="L185" s="218"/>
      <c r="M185" s="219"/>
      <c r="N185" s="220"/>
      <c r="O185" s="220"/>
      <c r="P185" s="221">
        <f>SUM(P186:P203)</f>
        <v>0</v>
      </c>
      <c r="Q185" s="220"/>
      <c r="R185" s="221">
        <f>SUM(R186:R203)</f>
        <v>0.0071500000000000001</v>
      </c>
      <c r="S185" s="220"/>
      <c r="T185" s="222">
        <f>SUM(T186:T203)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3" t="s">
        <v>83</v>
      </c>
      <c r="AT185" s="224" t="s">
        <v>75</v>
      </c>
      <c r="AU185" s="224" t="s">
        <v>83</v>
      </c>
      <c r="AY185" s="223" t="s">
        <v>168</v>
      </c>
      <c r="BK185" s="225">
        <f>SUM(BK186:BK203)</f>
        <v>0</v>
      </c>
    </row>
    <row r="186" s="2" customFormat="1" ht="24.15" customHeight="1">
      <c r="A186" s="39"/>
      <c r="B186" s="40"/>
      <c r="C186" s="228" t="s">
        <v>403</v>
      </c>
      <c r="D186" s="228" t="s">
        <v>170</v>
      </c>
      <c r="E186" s="229" t="s">
        <v>3860</v>
      </c>
      <c r="F186" s="230" t="s">
        <v>3861</v>
      </c>
      <c r="G186" s="231" t="s">
        <v>695</v>
      </c>
      <c r="H186" s="232">
        <v>48</v>
      </c>
      <c r="I186" s="233"/>
      <c r="J186" s="234">
        <f>ROUND(I186*H186,2)</f>
        <v>0</v>
      </c>
      <c r="K186" s="230" t="s">
        <v>173</v>
      </c>
      <c r="L186" s="45"/>
      <c r="M186" s="235" t="s">
        <v>1</v>
      </c>
      <c r="N186" s="236" t="s">
        <v>41</v>
      </c>
      <c r="O186" s="92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9" t="s">
        <v>298</v>
      </c>
      <c r="AT186" s="239" t="s">
        <v>170</v>
      </c>
      <c r="AU186" s="239" t="s">
        <v>85</v>
      </c>
      <c r="AY186" s="18" t="s">
        <v>168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8" t="s">
        <v>83</v>
      </c>
      <c r="BK186" s="240">
        <f>ROUND(I186*H186,2)</f>
        <v>0</v>
      </c>
      <c r="BL186" s="18" t="s">
        <v>298</v>
      </c>
      <c r="BM186" s="239" t="s">
        <v>3862</v>
      </c>
    </row>
    <row r="187" s="2" customFormat="1">
      <c r="A187" s="39"/>
      <c r="B187" s="40"/>
      <c r="C187" s="41"/>
      <c r="D187" s="241" t="s">
        <v>176</v>
      </c>
      <c r="E187" s="41"/>
      <c r="F187" s="242" t="s">
        <v>3861</v>
      </c>
      <c r="G187" s="41"/>
      <c r="H187" s="41"/>
      <c r="I187" s="243"/>
      <c r="J187" s="41"/>
      <c r="K187" s="41"/>
      <c r="L187" s="45"/>
      <c r="M187" s="244"/>
      <c r="N187" s="245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176</v>
      </c>
      <c r="AU187" s="18" t="s">
        <v>85</v>
      </c>
    </row>
    <row r="188" s="2" customFormat="1" ht="24.15" customHeight="1">
      <c r="A188" s="39"/>
      <c r="B188" s="40"/>
      <c r="C188" s="278" t="s">
        <v>410</v>
      </c>
      <c r="D188" s="278" t="s">
        <v>242</v>
      </c>
      <c r="E188" s="279" t="s">
        <v>3863</v>
      </c>
      <c r="F188" s="280" t="s">
        <v>3864</v>
      </c>
      <c r="G188" s="281" t="s">
        <v>695</v>
      </c>
      <c r="H188" s="282">
        <v>36</v>
      </c>
      <c r="I188" s="283"/>
      <c r="J188" s="284">
        <f>ROUND(I188*H188,2)</f>
        <v>0</v>
      </c>
      <c r="K188" s="280" t="s">
        <v>173</v>
      </c>
      <c r="L188" s="285"/>
      <c r="M188" s="286" t="s">
        <v>1</v>
      </c>
      <c r="N188" s="287" t="s">
        <v>41</v>
      </c>
      <c r="O188" s="92"/>
      <c r="P188" s="237">
        <f>O188*H188</f>
        <v>0</v>
      </c>
      <c r="Q188" s="237">
        <v>6.9999999999999994E-05</v>
      </c>
      <c r="R188" s="237">
        <f>Q188*H188</f>
        <v>0.0025199999999999997</v>
      </c>
      <c r="S188" s="237">
        <v>0</v>
      </c>
      <c r="T188" s="238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9" t="s">
        <v>443</v>
      </c>
      <c r="AT188" s="239" t="s">
        <v>242</v>
      </c>
      <c r="AU188" s="239" t="s">
        <v>85</v>
      </c>
      <c r="AY188" s="18" t="s">
        <v>168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8" t="s">
        <v>83</v>
      </c>
      <c r="BK188" s="240">
        <f>ROUND(I188*H188,2)</f>
        <v>0</v>
      </c>
      <c r="BL188" s="18" t="s">
        <v>298</v>
      </c>
      <c r="BM188" s="239" t="s">
        <v>3865</v>
      </c>
    </row>
    <row r="189" s="2" customFormat="1">
      <c r="A189" s="39"/>
      <c r="B189" s="40"/>
      <c r="C189" s="41"/>
      <c r="D189" s="241" t="s">
        <v>176</v>
      </c>
      <c r="E189" s="41"/>
      <c r="F189" s="242" t="s">
        <v>3864</v>
      </c>
      <c r="G189" s="41"/>
      <c r="H189" s="41"/>
      <c r="I189" s="243"/>
      <c r="J189" s="41"/>
      <c r="K189" s="41"/>
      <c r="L189" s="45"/>
      <c r="M189" s="244"/>
      <c r="N189" s="245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176</v>
      </c>
      <c r="AU189" s="18" t="s">
        <v>85</v>
      </c>
    </row>
    <row r="190" s="2" customFormat="1" ht="24.15" customHeight="1">
      <c r="A190" s="39"/>
      <c r="B190" s="40"/>
      <c r="C190" s="278" t="s">
        <v>421</v>
      </c>
      <c r="D190" s="278" t="s">
        <v>242</v>
      </c>
      <c r="E190" s="279" t="s">
        <v>3866</v>
      </c>
      <c r="F190" s="280" t="s">
        <v>3867</v>
      </c>
      <c r="G190" s="281" t="s">
        <v>695</v>
      </c>
      <c r="H190" s="282">
        <v>12</v>
      </c>
      <c r="I190" s="283"/>
      <c r="J190" s="284">
        <f>ROUND(I190*H190,2)</f>
        <v>0</v>
      </c>
      <c r="K190" s="280" t="s">
        <v>173</v>
      </c>
      <c r="L190" s="285"/>
      <c r="M190" s="286" t="s">
        <v>1</v>
      </c>
      <c r="N190" s="287" t="s">
        <v>41</v>
      </c>
      <c r="O190" s="92"/>
      <c r="P190" s="237">
        <f>O190*H190</f>
        <v>0</v>
      </c>
      <c r="Q190" s="237">
        <v>0.00013999999999999999</v>
      </c>
      <c r="R190" s="237">
        <f>Q190*H190</f>
        <v>0.0016799999999999999</v>
      </c>
      <c r="S190" s="237">
        <v>0</v>
      </c>
      <c r="T190" s="238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9" t="s">
        <v>443</v>
      </c>
      <c r="AT190" s="239" t="s">
        <v>242</v>
      </c>
      <c r="AU190" s="239" t="s">
        <v>85</v>
      </c>
      <c r="AY190" s="18" t="s">
        <v>168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8" t="s">
        <v>83</v>
      </c>
      <c r="BK190" s="240">
        <f>ROUND(I190*H190,2)</f>
        <v>0</v>
      </c>
      <c r="BL190" s="18" t="s">
        <v>298</v>
      </c>
      <c r="BM190" s="239" t="s">
        <v>3868</v>
      </c>
    </row>
    <row r="191" s="2" customFormat="1">
      <c r="A191" s="39"/>
      <c r="B191" s="40"/>
      <c r="C191" s="41"/>
      <c r="D191" s="241" t="s">
        <v>176</v>
      </c>
      <c r="E191" s="41"/>
      <c r="F191" s="242" t="s">
        <v>3867</v>
      </c>
      <c r="G191" s="41"/>
      <c r="H191" s="41"/>
      <c r="I191" s="243"/>
      <c r="J191" s="41"/>
      <c r="K191" s="41"/>
      <c r="L191" s="45"/>
      <c r="M191" s="244"/>
      <c r="N191" s="245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176</v>
      </c>
      <c r="AU191" s="18" t="s">
        <v>85</v>
      </c>
    </row>
    <row r="192" s="2" customFormat="1" ht="24.15" customHeight="1">
      <c r="A192" s="39"/>
      <c r="B192" s="40"/>
      <c r="C192" s="228" t="s">
        <v>428</v>
      </c>
      <c r="D192" s="228" t="s">
        <v>170</v>
      </c>
      <c r="E192" s="229" t="s">
        <v>3869</v>
      </c>
      <c r="F192" s="230" t="s">
        <v>3870</v>
      </c>
      <c r="G192" s="231" t="s">
        <v>695</v>
      </c>
      <c r="H192" s="232">
        <v>15</v>
      </c>
      <c r="I192" s="233"/>
      <c r="J192" s="234">
        <f>ROUND(I192*H192,2)</f>
        <v>0</v>
      </c>
      <c r="K192" s="230" t="s">
        <v>173</v>
      </c>
      <c r="L192" s="45"/>
      <c r="M192" s="235" t="s">
        <v>1</v>
      </c>
      <c r="N192" s="236" t="s">
        <v>41</v>
      </c>
      <c r="O192" s="92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9" t="s">
        <v>298</v>
      </c>
      <c r="AT192" s="239" t="s">
        <v>170</v>
      </c>
      <c r="AU192" s="239" t="s">
        <v>85</v>
      </c>
      <c r="AY192" s="18" t="s">
        <v>168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8" t="s">
        <v>83</v>
      </c>
      <c r="BK192" s="240">
        <f>ROUND(I192*H192,2)</f>
        <v>0</v>
      </c>
      <c r="BL192" s="18" t="s">
        <v>298</v>
      </c>
      <c r="BM192" s="239" t="s">
        <v>3871</v>
      </c>
    </row>
    <row r="193" s="2" customFormat="1">
      <c r="A193" s="39"/>
      <c r="B193" s="40"/>
      <c r="C193" s="41"/>
      <c r="D193" s="241" t="s">
        <v>176</v>
      </c>
      <c r="E193" s="41"/>
      <c r="F193" s="242" t="s">
        <v>3870</v>
      </c>
      <c r="G193" s="41"/>
      <c r="H193" s="41"/>
      <c r="I193" s="243"/>
      <c r="J193" s="41"/>
      <c r="K193" s="41"/>
      <c r="L193" s="45"/>
      <c r="M193" s="244"/>
      <c r="N193" s="245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176</v>
      </c>
      <c r="AU193" s="18" t="s">
        <v>85</v>
      </c>
    </row>
    <row r="194" s="2" customFormat="1" ht="16.5" customHeight="1">
      <c r="A194" s="39"/>
      <c r="B194" s="40"/>
      <c r="C194" s="278" t="s">
        <v>434</v>
      </c>
      <c r="D194" s="278" t="s">
        <v>242</v>
      </c>
      <c r="E194" s="279" t="s">
        <v>3872</v>
      </c>
      <c r="F194" s="280" t="s">
        <v>3873</v>
      </c>
      <c r="G194" s="281" t="s">
        <v>695</v>
      </c>
      <c r="H194" s="282">
        <v>15</v>
      </c>
      <c r="I194" s="283"/>
      <c r="J194" s="284">
        <f>ROUND(I194*H194,2)</f>
        <v>0</v>
      </c>
      <c r="K194" s="280" t="s">
        <v>173</v>
      </c>
      <c r="L194" s="285"/>
      <c r="M194" s="286" t="s">
        <v>1</v>
      </c>
      <c r="N194" s="287" t="s">
        <v>41</v>
      </c>
      <c r="O194" s="92"/>
      <c r="P194" s="237">
        <f>O194*H194</f>
        <v>0</v>
      </c>
      <c r="Q194" s="237">
        <v>0.00010000000000000001</v>
      </c>
      <c r="R194" s="237">
        <f>Q194*H194</f>
        <v>0.0015</v>
      </c>
      <c r="S194" s="237">
        <v>0</v>
      </c>
      <c r="T194" s="23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9" t="s">
        <v>443</v>
      </c>
      <c r="AT194" s="239" t="s">
        <v>242</v>
      </c>
      <c r="AU194" s="239" t="s">
        <v>85</v>
      </c>
      <c r="AY194" s="18" t="s">
        <v>168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8" t="s">
        <v>83</v>
      </c>
      <c r="BK194" s="240">
        <f>ROUND(I194*H194,2)</f>
        <v>0</v>
      </c>
      <c r="BL194" s="18" t="s">
        <v>298</v>
      </c>
      <c r="BM194" s="239" t="s">
        <v>3874</v>
      </c>
    </row>
    <row r="195" s="2" customFormat="1">
      <c r="A195" s="39"/>
      <c r="B195" s="40"/>
      <c r="C195" s="41"/>
      <c r="D195" s="241" t="s">
        <v>176</v>
      </c>
      <c r="E195" s="41"/>
      <c r="F195" s="242" t="s">
        <v>3873</v>
      </c>
      <c r="G195" s="41"/>
      <c r="H195" s="41"/>
      <c r="I195" s="243"/>
      <c r="J195" s="41"/>
      <c r="K195" s="41"/>
      <c r="L195" s="45"/>
      <c r="M195" s="244"/>
      <c r="N195" s="245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176</v>
      </c>
      <c r="AU195" s="18" t="s">
        <v>85</v>
      </c>
    </row>
    <row r="196" s="2" customFormat="1" ht="24.15" customHeight="1">
      <c r="A196" s="39"/>
      <c r="B196" s="40"/>
      <c r="C196" s="228" t="s">
        <v>443</v>
      </c>
      <c r="D196" s="228" t="s">
        <v>170</v>
      </c>
      <c r="E196" s="229" t="s">
        <v>3875</v>
      </c>
      <c r="F196" s="230" t="s">
        <v>3876</v>
      </c>
      <c r="G196" s="231" t="s">
        <v>695</v>
      </c>
      <c r="H196" s="232">
        <v>2</v>
      </c>
      <c r="I196" s="233"/>
      <c r="J196" s="234">
        <f>ROUND(I196*H196,2)</f>
        <v>0</v>
      </c>
      <c r="K196" s="230" t="s">
        <v>173</v>
      </c>
      <c r="L196" s="45"/>
      <c r="M196" s="235" t="s">
        <v>1</v>
      </c>
      <c r="N196" s="236" t="s">
        <v>41</v>
      </c>
      <c r="O196" s="92"/>
      <c r="P196" s="237">
        <f>O196*H196</f>
        <v>0</v>
      </c>
      <c r="Q196" s="237">
        <v>0</v>
      </c>
      <c r="R196" s="237">
        <f>Q196*H196</f>
        <v>0</v>
      </c>
      <c r="S196" s="237">
        <v>0</v>
      </c>
      <c r="T196" s="238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9" t="s">
        <v>298</v>
      </c>
      <c r="AT196" s="239" t="s">
        <v>170</v>
      </c>
      <c r="AU196" s="239" t="s">
        <v>85</v>
      </c>
      <c r="AY196" s="18" t="s">
        <v>168</v>
      </c>
      <c r="BE196" s="240">
        <f>IF(N196="základní",J196,0)</f>
        <v>0</v>
      </c>
      <c r="BF196" s="240">
        <f>IF(N196="snížená",J196,0)</f>
        <v>0</v>
      </c>
      <c r="BG196" s="240">
        <f>IF(N196="zákl. přenesená",J196,0)</f>
        <v>0</v>
      </c>
      <c r="BH196" s="240">
        <f>IF(N196="sníž. přenesená",J196,0)</f>
        <v>0</v>
      </c>
      <c r="BI196" s="240">
        <f>IF(N196="nulová",J196,0)</f>
        <v>0</v>
      </c>
      <c r="BJ196" s="18" t="s">
        <v>83</v>
      </c>
      <c r="BK196" s="240">
        <f>ROUND(I196*H196,2)</f>
        <v>0</v>
      </c>
      <c r="BL196" s="18" t="s">
        <v>298</v>
      </c>
      <c r="BM196" s="239" t="s">
        <v>3877</v>
      </c>
    </row>
    <row r="197" s="2" customFormat="1">
      <c r="A197" s="39"/>
      <c r="B197" s="40"/>
      <c r="C197" s="41"/>
      <c r="D197" s="241" t="s">
        <v>176</v>
      </c>
      <c r="E197" s="41"/>
      <c r="F197" s="242" t="s">
        <v>3876</v>
      </c>
      <c r="G197" s="41"/>
      <c r="H197" s="41"/>
      <c r="I197" s="243"/>
      <c r="J197" s="41"/>
      <c r="K197" s="41"/>
      <c r="L197" s="45"/>
      <c r="M197" s="244"/>
      <c r="N197" s="245"/>
      <c r="O197" s="92"/>
      <c r="P197" s="92"/>
      <c r="Q197" s="92"/>
      <c r="R197" s="92"/>
      <c r="S197" s="92"/>
      <c r="T197" s="93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176</v>
      </c>
      <c r="AU197" s="18" t="s">
        <v>85</v>
      </c>
    </row>
    <row r="198" s="2" customFormat="1" ht="24.15" customHeight="1">
      <c r="A198" s="39"/>
      <c r="B198" s="40"/>
      <c r="C198" s="278" t="s">
        <v>456</v>
      </c>
      <c r="D198" s="278" t="s">
        <v>242</v>
      </c>
      <c r="E198" s="279" t="s">
        <v>3878</v>
      </c>
      <c r="F198" s="280" t="s">
        <v>3879</v>
      </c>
      <c r="G198" s="281" t="s">
        <v>695</v>
      </c>
      <c r="H198" s="282">
        <v>2</v>
      </c>
      <c r="I198" s="283"/>
      <c r="J198" s="284">
        <f>ROUND(I198*H198,2)</f>
        <v>0</v>
      </c>
      <c r="K198" s="280" t="s">
        <v>173</v>
      </c>
      <c r="L198" s="285"/>
      <c r="M198" s="286" t="s">
        <v>1</v>
      </c>
      <c r="N198" s="287" t="s">
        <v>41</v>
      </c>
      <c r="O198" s="92"/>
      <c r="P198" s="237">
        <f>O198*H198</f>
        <v>0</v>
      </c>
      <c r="Q198" s="237">
        <v>0.00010000000000000001</v>
      </c>
      <c r="R198" s="237">
        <f>Q198*H198</f>
        <v>0.00020000000000000001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222</v>
      </c>
      <c r="AT198" s="239" t="s">
        <v>242</v>
      </c>
      <c r="AU198" s="239" t="s">
        <v>85</v>
      </c>
      <c r="AY198" s="18" t="s">
        <v>168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174</v>
      </c>
      <c r="BM198" s="239" t="s">
        <v>3880</v>
      </c>
    </row>
    <row r="199" s="2" customFormat="1">
      <c r="A199" s="39"/>
      <c r="B199" s="40"/>
      <c r="C199" s="41"/>
      <c r="D199" s="241" t="s">
        <v>176</v>
      </c>
      <c r="E199" s="41"/>
      <c r="F199" s="242" t="s">
        <v>3879</v>
      </c>
      <c r="G199" s="41"/>
      <c r="H199" s="41"/>
      <c r="I199" s="243"/>
      <c r="J199" s="41"/>
      <c r="K199" s="41"/>
      <c r="L199" s="45"/>
      <c r="M199" s="244"/>
      <c r="N199" s="245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176</v>
      </c>
      <c r="AU199" s="18" t="s">
        <v>85</v>
      </c>
    </row>
    <row r="200" s="2" customFormat="1" ht="24.15" customHeight="1">
      <c r="A200" s="39"/>
      <c r="B200" s="40"/>
      <c r="C200" s="228" t="s">
        <v>461</v>
      </c>
      <c r="D200" s="228" t="s">
        <v>170</v>
      </c>
      <c r="E200" s="229" t="s">
        <v>3881</v>
      </c>
      <c r="F200" s="230" t="s">
        <v>3882</v>
      </c>
      <c r="G200" s="231" t="s">
        <v>695</v>
      </c>
      <c r="H200" s="232">
        <v>5</v>
      </c>
      <c r="I200" s="233"/>
      <c r="J200" s="234">
        <f>ROUND(I200*H200,2)</f>
        <v>0</v>
      </c>
      <c r="K200" s="230" t="s">
        <v>173</v>
      </c>
      <c r="L200" s="45"/>
      <c r="M200" s="235" t="s">
        <v>1</v>
      </c>
      <c r="N200" s="236" t="s">
        <v>41</v>
      </c>
      <c r="O200" s="92"/>
      <c r="P200" s="237">
        <f>O200*H200</f>
        <v>0</v>
      </c>
      <c r="Q200" s="237">
        <v>0</v>
      </c>
      <c r="R200" s="237">
        <f>Q200*H200</f>
        <v>0</v>
      </c>
      <c r="S200" s="237">
        <v>0</v>
      </c>
      <c r="T200" s="238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9" t="s">
        <v>174</v>
      </c>
      <c r="AT200" s="239" t="s">
        <v>170</v>
      </c>
      <c r="AU200" s="239" t="s">
        <v>85</v>
      </c>
      <c r="AY200" s="18" t="s">
        <v>168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8" t="s">
        <v>83</v>
      </c>
      <c r="BK200" s="240">
        <f>ROUND(I200*H200,2)</f>
        <v>0</v>
      </c>
      <c r="BL200" s="18" t="s">
        <v>174</v>
      </c>
      <c r="BM200" s="239" t="s">
        <v>3883</v>
      </c>
    </row>
    <row r="201" s="2" customFormat="1">
      <c r="A201" s="39"/>
      <c r="B201" s="40"/>
      <c r="C201" s="41"/>
      <c r="D201" s="241" t="s">
        <v>176</v>
      </c>
      <c r="E201" s="41"/>
      <c r="F201" s="242" t="s">
        <v>3884</v>
      </c>
      <c r="G201" s="41"/>
      <c r="H201" s="41"/>
      <c r="I201" s="243"/>
      <c r="J201" s="41"/>
      <c r="K201" s="41"/>
      <c r="L201" s="45"/>
      <c r="M201" s="244"/>
      <c r="N201" s="245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176</v>
      </c>
      <c r="AU201" s="18" t="s">
        <v>85</v>
      </c>
    </row>
    <row r="202" s="2" customFormat="1" ht="24.15" customHeight="1">
      <c r="A202" s="39"/>
      <c r="B202" s="40"/>
      <c r="C202" s="278" t="s">
        <v>466</v>
      </c>
      <c r="D202" s="278" t="s">
        <v>242</v>
      </c>
      <c r="E202" s="279" t="s">
        <v>3885</v>
      </c>
      <c r="F202" s="280" t="s">
        <v>3886</v>
      </c>
      <c r="G202" s="281" t="s">
        <v>695</v>
      </c>
      <c r="H202" s="282">
        <v>5</v>
      </c>
      <c r="I202" s="283"/>
      <c r="J202" s="284">
        <f>ROUND(I202*H202,2)</f>
        <v>0</v>
      </c>
      <c r="K202" s="280" t="s">
        <v>173</v>
      </c>
      <c r="L202" s="285"/>
      <c r="M202" s="286" t="s">
        <v>1</v>
      </c>
      <c r="N202" s="287" t="s">
        <v>41</v>
      </c>
      <c r="O202" s="92"/>
      <c r="P202" s="237">
        <f>O202*H202</f>
        <v>0</v>
      </c>
      <c r="Q202" s="237">
        <v>0.00025000000000000001</v>
      </c>
      <c r="R202" s="237">
        <f>Q202*H202</f>
        <v>0.00125</v>
      </c>
      <c r="S202" s="237">
        <v>0</v>
      </c>
      <c r="T202" s="238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9" t="s">
        <v>222</v>
      </c>
      <c r="AT202" s="239" t="s">
        <v>242</v>
      </c>
      <c r="AU202" s="239" t="s">
        <v>85</v>
      </c>
      <c r="AY202" s="18" t="s">
        <v>168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8" t="s">
        <v>83</v>
      </c>
      <c r="BK202" s="240">
        <f>ROUND(I202*H202,2)</f>
        <v>0</v>
      </c>
      <c r="BL202" s="18" t="s">
        <v>174</v>
      </c>
      <c r="BM202" s="239" t="s">
        <v>3887</v>
      </c>
    </row>
    <row r="203" s="2" customFormat="1">
      <c r="A203" s="39"/>
      <c r="B203" s="40"/>
      <c r="C203" s="41"/>
      <c r="D203" s="241" t="s">
        <v>176</v>
      </c>
      <c r="E203" s="41"/>
      <c r="F203" s="242" t="s">
        <v>3886</v>
      </c>
      <c r="G203" s="41"/>
      <c r="H203" s="41"/>
      <c r="I203" s="243"/>
      <c r="J203" s="41"/>
      <c r="K203" s="41"/>
      <c r="L203" s="45"/>
      <c r="M203" s="244"/>
      <c r="N203" s="245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176</v>
      </c>
      <c r="AU203" s="18" t="s">
        <v>85</v>
      </c>
    </row>
    <row r="204" s="12" customFormat="1" ht="22.8" customHeight="1">
      <c r="A204" s="12"/>
      <c r="B204" s="212"/>
      <c r="C204" s="213"/>
      <c r="D204" s="214" t="s">
        <v>75</v>
      </c>
      <c r="E204" s="226" t="s">
        <v>3888</v>
      </c>
      <c r="F204" s="226" t="s">
        <v>3048</v>
      </c>
      <c r="G204" s="213"/>
      <c r="H204" s="213"/>
      <c r="I204" s="216"/>
      <c r="J204" s="227">
        <f>BK204</f>
        <v>0</v>
      </c>
      <c r="K204" s="213"/>
      <c r="L204" s="218"/>
      <c r="M204" s="219"/>
      <c r="N204" s="220"/>
      <c r="O204" s="220"/>
      <c r="P204" s="221">
        <f>SUM(P205:P212)</f>
        <v>0</v>
      </c>
      <c r="Q204" s="220"/>
      <c r="R204" s="221">
        <f>SUM(R205:R212)</f>
        <v>0</v>
      </c>
      <c r="S204" s="220"/>
      <c r="T204" s="222">
        <f>SUM(T205:T212)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3" t="s">
        <v>83</v>
      </c>
      <c r="AT204" s="224" t="s">
        <v>75</v>
      </c>
      <c r="AU204" s="224" t="s">
        <v>83</v>
      </c>
      <c r="AY204" s="223" t="s">
        <v>168</v>
      </c>
      <c r="BK204" s="225">
        <f>SUM(BK205:BK212)</f>
        <v>0</v>
      </c>
    </row>
    <row r="205" s="2" customFormat="1" ht="16.5" customHeight="1">
      <c r="A205" s="39"/>
      <c r="B205" s="40"/>
      <c r="C205" s="228" t="s">
        <v>473</v>
      </c>
      <c r="D205" s="228" t="s">
        <v>170</v>
      </c>
      <c r="E205" s="229" t="s">
        <v>3889</v>
      </c>
      <c r="F205" s="230" t="s">
        <v>3890</v>
      </c>
      <c r="G205" s="231" t="s">
        <v>2969</v>
      </c>
      <c r="H205" s="232">
        <v>11</v>
      </c>
      <c r="I205" s="233"/>
      <c r="J205" s="234">
        <f>ROUND(I205*H205,2)</f>
        <v>0</v>
      </c>
      <c r="K205" s="230" t="s">
        <v>1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174</v>
      </c>
      <c r="AT205" s="239" t="s">
        <v>170</v>
      </c>
      <c r="AU205" s="239" t="s">
        <v>85</v>
      </c>
      <c r="AY205" s="18" t="s">
        <v>168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174</v>
      </c>
      <c r="BM205" s="239" t="s">
        <v>3891</v>
      </c>
    </row>
    <row r="206" s="2" customFormat="1">
      <c r="A206" s="39"/>
      <c r="B206" s="40"/>
      <c r="C206" s="41"/>
      <c r="D206" s="241" t="s">
        <v>176</v>
      </c>
      <c r="E206" s="41"/>
      <c r="F206" s="242" t="s">
        <v>3890</v>
      </c>
      <c r="G206" s="41"/>
      <c r="H206" s="41"/>
      <c r="I206" s="243"/>
      <c r="J206" s="41"/>
      <c r="K206" s="41"/>
      <c r="L206" s="45"/>
      <c r="M206" s="244"/>
      <c r="N206" s="245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176</v>
      </c>
      <c r="AU206" s="18" t="s">
        <v>85</v>
      </c>
    </row>
    <row r="207" s="2" customFormat="1" ht="16.5" customHeight="1">
      <c r="A207" s="39"/>
      <c r="B207" s="40"/>
      <c r="C207" s="228" t="s">
        <v>482</v>
      </c>
      <c r="D207" s="228" t="s">
        <v>170</v>
      </c>
      <c r="E207" s="229" t="s">
        <v>3892</v>
      </c>
      <c r="F207" s="230" t="s">
        <v>3893</v>
      </c>
      <c r="G207" s="231" t="s">
        <v>2969</v>
      </c>
      <c r="H207" s="232">
        <v>4</v>
      </c>
      <c r="I207" s="233"/>
      <c r="J207" s="234">
        <f>ROUND(I207*H207,2)</f>
        <v>0</v>
      </c>
      <c r="K207" s="230" t="s">
        <v>1</v>
      </c>
      <c r="L207" s="45"/>
      <c r="M207" s="235" t="s">
        <v>1</v>
      </c>
      <c r="N207" s="236" t="s">
        <v>41</v>
      </c>
      <c r="O207" s="92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174</v>
      </c>
      <c r="AT207" s="239" t="s">
        <v>170</v>
      </c>
      <c r="AU207" s="239" t="s">
        <v>85</v>
      </c>
      <c r="AY207" s="18" t="s">
        <v>168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174</v>
      </c>
      <c r="BM207" s="239" t="s">
        <v>3894</v>
      </c>
    </row>
    <row r="208" s="2" customFormat="1">
      <c r="A208" s="39"/>
      <c r="B208" s="40"/>
      <c r="C208" s="41"/>
      <c r="D208" s="241" t="s">
        <v>176</v>
      </c>
      <c r="E208" s="41"/>
      <c r="F208" s="242" t="s">
        <v>3893</v>
      </c>
      <c r="G208" s="41"/>
      <c r="H208" s="41"/>
      <c r="I208" s="243"/>
      <c r="J208" s="41"/>
      <c r="K208" s="41"/>
      <c r="L208" s="45"/>
      <c r="M208" s="244"/>
      <c r="N208" s="245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176</v>
      </c>
      <c r="AU208" s="18" t="s">
        <v>85</v>
      </c>
    </row>
    <row r="209" s="2" customFormat="1" ht="21.75" customHeight="1">
      <c r="A209" s="39"/>
      <c r="B209" s="40"/>
      <c r="C209" s="278" t="s">
        <v>491</v>
      </c>
      <c r="D209" s="278" t="s">
        <v>242</v>
      </c>
      <c r="E209" s="279" t="s">
        <v>3895</v>
      </c>
      <c r="F209" s="280" t="s">
        <v>3896</v>
      </c>
      <c r="G209" s="281" t="s">
        <v>2969</v>
      </c>
      <c r="H209" s="282">
        <v>15</v>
      </c>
      <c r="I209" s="283"/>
      <c r="J209" s="284">
        <f>ROUND(I209*H209,2)</f>
        <v>0</v>
      </c>
      <c r="K209" s="280" t="s">
        <v>1</v>
      </c>
      <c r="L209" s="285"/>
      <c r="M209" s="286" t="s">
        <v>1</v>
      </c>
      <c r="N209" s="287" t="s">
        <v>41</v>
      </c>
      <c r="O209" s="92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222</v>
      </c>
      <c r="AT209" s="239" t="s">
        <v>242</v>
      </c>
      <c r="AU209" s="239" t="s">
        <v>85</v>
      </c>
      <c r="AY209" s="18" t="s">
        <v>168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174</v>
      </c>
      <c r="BM209" s="239" t="s">
        <v>3897</v>
      </c>
    </row>
    <row r="210" s="2" customFormat="1">
      <c r="A210" s="39"/>
      <c r="B210" s="40"/>
      <c r="C210" s="41"/>
      <c r="D210" s="241" t="s">
        <v>176</v>
      </c>
      <c r="E210" s="41"/>
      <c r="F210" s="242" t="s">
        <v>3896</v>
      </c>
      <c r="G210" s="41"/>
      <c r="H210" s="41"/>
      <c r="I210" s="243"/>
      <c r="J210" s="41"/>
      <c r="K210" s="41"/>
      <c r="L210" s="45"/>
      <c r="M210" s="244"/>
      <c r="N210" s="245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176</v>
      </c>
      <c r="AU210" s="18" t="s">
        <v>85</v>
      </c>
    </row>
    <row r="211" s="2" customFormat="1" ht="16.5" customHeight="1">
      <c r="A211" s="39"/>
      <c r="B211" s="40"/>
      <c r="C211" s="278" t="s">
        <v>500</v>
      </c>
      <c r="D211" s="278" t="s">
        <v>242</v>
      </c>
      <c r="E211" s="279" t="s">
        <v>3898</v>
      </c>
      <c r="F211" s="280" t="s">
        <v>3899</v>
      </c>
      <c r="G211" s="281" t="s">
        <v>2969</v>
      </c>
      <c r="H211" s="282">
        <v>1</v>
      </c>
      <c r="I211" s="283"/>
      <c r="J211" s="284">
        <f>ROUND(I211*H211,2)</f>
        <v>0</v>
      </c>
      <c r="K211" s="280" t="s">
        <v>1</v>
      </c>
      <c r="L211" s="285"/>
      <c r="M211" s="286" t="s">
        <v>1</v>
      </c>
      <c r="N211" s="287" t="s">
        <v>41</v>
      </c>
      <c r="O211" s="92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222</v>
      </c>
      <c r="AT211" s="239" t="s">
        <v>242</v>
      </c>
      <c r="AU211" s="239" t="s">
        <v>85</v>
      </c>
      <c r="AY211" s="18" t="s">
        <v>168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174</v>
      </c>
      <c r="BM211" s="239" t="s">
        <v>3900</v>
      </c>
    </row>
    <row r="212" s="2" customFormat="1">
      <c r="A212" s="39"/>
      <c r="B212" s="40"/>
      <c r="C212" s="41"/>
      <c r="D212" s="241" t="s">
        <v>176</v>
      </c>
      <c r="E212" s="41"/>
      <c r="F212" s="242" t="s">
        <v>3899</v>
      </c>
      <c r="G212" s="41"/>
      <c r="H212" s="41"/>
      <c r="I212" s="243"/>
      <c r="J212" s="41"/>
      <c r="K212" s="41"/>
      <c r="L212" s="45"/>
      <c r="M212" s="244"/>
      <c r="N212" s="245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176</v>
      </c>
      <c r="AU212" s="18" t="s">
        <v>85</v>
      </c>
    </row>
    <row r="213" s="12" customFormat="1" ht="22.8" customHeight="1">
      <c r="A213" s="12"/>
      <c r="B213" s="212"/>
      <c r="C213" s="213"/>
      <c r="D213" s="214" t="s">
        <v>75</v>
      </c>
      <c r="E213" s="226" t="s">
        <v>3901</v>
      </c>
      <c r="F213" s="226" t="s">
        <v>3902</v>
      </c>
      <c r="G213" s="213"/>
      <c r="H213" s="213"/>
      <c r="I213" s="216"/>
      <c r="J213" s="227">
        <f>BK213</f>
        <v>0</v>
      </c>
      <c r="K213" s="213"/>
      <c r="L213" s="218"/>
      <c r="M213" s="219"/>
      <c r="N213" s="220"/>
      <c r="O213" s="220"/>
      <c r="P213" s="221">
        <f>SUM(P214:P245)</f>
        <v>0</v>
      </c>
      <c r="Q213" s="220"/>
      <c r="R213" s="221">
        <f>SUM(R214:R245)</f>
        <v>0.55937749999999997</v>
      </c>
      <c r="S213" s="220"/>
      <c r="T213" s="222">
        <f>SUM(T214:T245)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23" t="s">
        <v>83</v>
      </c>
      <c r="AT213" s="224" t="s">
        <v>75</v>
      </c>
      <c r="AU213" s="224" t="s">
        <v>83</v>
      </c>
      <c r="AY213" s="223" t="s">
        <v>168</v>
      </c>
      <c r="BK213" s="225">
        <f>SUM(BK214:BK245)</f>
        <v>0</v>
      </c>
    </row>
    <row r="214" s="2" customFormat="1" ht="24.15" customHeight="1">
      <c r="A214" s="39"/>
      <c r="B214" s="40"/>
      <c r="C214" s="228" t="s">
        <v>507</v>
      </c>
      <c r="D214" s="228" t="s">
        <v>170</v>
      </c>
      <c r="E214" s="229" t="s">
        <v>3903</v>
      </c>
      <c r="F214" s="230" t="s">
        <v>3904</v>
      </c>
      <c r="G214" s="231" t="s">
        <v>272</v>
      </c>
      <c r="H214" s="232">
        <v>55</v>
      </c>
      <c r="I214" s="233"/>
      <c r="J214" s="234">
        <f>ROUND(I214*H214,2)</f>
        <v>0</v>
      </c>
      <c r="K214" s="230" t="s">
        <v>173</v>
      </c>
      <c r="L214" s="45"/>
      <c r="M214" s="235" t="s">
        <v>1</v>
      </c>
      <c r="N214" s="236" t="s">
        <v>41</v>
      </c>
      <c r="O214" s="92"/>
      <c r="P214" s="237">
        <f>O214*H214</f>
        <v>0</v>
      </c>
      <c r="Q214" s="237">
        <v>0</v>
      </c>
      <c r="R214" s="237">
        <f>Q214*H214</f>
        <v>0</v>
      </c>
      <c r="S214" s="237">
        <v>0</v>
      </c>
      <c r="T214" s="23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9" t="s">
        <v>298</v>
      </c>
      <c r="AT214" s="239" t="s">
        <v>170</v>
      </c>
      <c r="AU214" s="239" t="s">
        <v>85</v>
      </c>
      <c r="AY214" s="18" t="s">
        <v>168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8" t="s">
        <v>83</v>
      </c>
      <c r="BK214" s="240">
        <f>ROUND(I214*H214,2)</f>
        <v>0</v>
      </c>
      <c r="BL214" s="18" t="s">
        <v>298</v>
      </c>
      <c r="BM214" s="239" t="s">
        <v>3905</v>
      </c>
    </row>
    <row r="215" s="2" customFormat="1">
      <c r="A215" s="39"/>
      <c r="B215" s="40"/>
      <c r="C215" s="41"/>
      <c r="D215" s="241" t="s">
        <v>176</v>
      </c>
      <c r="E215" s="41"/>
      <c r="F215" s="242" t="s">
        <v>3906</v>
      </c>
      <c r="G215" s="41"/>
      <c r="H215" s="41"/>
      <c r="I215" s="243"/>
      <c r="J215" s="41"/>
      <c r="K215" s="41"/>
      <c r="L215" s="45"/>
      <c r="M215" s="244"/>
      <c r="N215" s="245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176</v>
      </c>
      <c r="AU215" s="18" t="s">
        <v>85</v>
      </c>
    </row>
    <row r="216" s="2" customFormat="1" ht="16.5" customHeight="1">
      <c r="A216" s="39"/>
      <c r="B216" s="40"/>
      <c r="C216" s="278" t="s">
        <v>518</v>
      </c>
      <c r="D216" s="278" t="s">
        <v>242</v>
      </c>
      <c r="E216" s="279" t="s">
        <v>3907</v>
      </c>
      <c r="F216" s="280" t="s">
        <v>3908</v>
      </c>
      <c r="G216" s="281" t="s">
        <v>272</v>
      </c>
      <c r="H216" s="282">
        <v>55</v>
      </c>
      <c r="I216" s="283"/>
      <c r="J216" s="284">
        <f>ROUND(I216*H216,2)</f>
        <v>0</v>
      </c>
      <c r="K216" s="280" t="s">
        <v>1</v>
      </c>
      <c r="L216" s="285"/>
      <c r="M216" s="286" t="s">
        <v>1</v>
      </c>
      <c r="N216" s="287" t="s">
        <v>41</v>
      </c>
      <c r="O216" s="92"/>
      <c r="P216" s="237">
        <f>O216*H216</f>
        <v>0</v>
      </c>
      <c r="Q216" s="237">
        <v>0.00056999999999999998</v>
      </c>
      <c r="R216" s="237">
        <f>Q216*H216</f>
        <v>0.031349999999999996</v>
      </c>
      <c r="S216" s="237">
        <v>0</v>
      </c>
      <c r="T216" s="238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443</v>
      </c>
      <c r="AT216" s="239" t="s">
        <v>242</v>
      </c>
      <c r="AU216" s="239" t="s">
        <v>85</v>
      </c>
      <c r="AY216" s="18" t="s">
        <v>168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298</v>
      </c>
      <c r="BM216" s="239" t="s">
        <v>3909</v>
      </c>
    </row>
    <row r="217" s="2" customFormat="1">
      <c r="A217" s="39"/>
      <c r="B217" s="40"/>
      <c r="C217" s="41"/>
      <c r="D217" s="241" t="s">
        <v>176</v>
      </c>
      <c r="E217" s="41"/>
      <c r="F217" s="242" t="s">
        <v>3908</v>
      </c>
      <c r="G217" s="41"/>
      <c r="H217" s="41"/>
      <c r="I217" s="243"/>
      <c r="J217" s="41"/>
      <c r="K217" s="41"/>
      <c r="L217" s="45"/>
      <c r="M217" s="244"/>
      <c r="N217" s="245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176</v>
      </c>
      <c r="AU217" s="18" t="s">
        <v>85</v>
      </c>
    </row>
    <row r="218" s="2" customFormat="1" ht="24.15" customHeight="1">
      <c r="A218" s="39"/>
      <c r="B218" s="40"/>
      <c r="C218" s="228" t="s">
        <v>527</v>
      </c>
      <c r="D218" s="228" t="s">
        <v>170</v>
      </c>
      <c r="E218" s="229" t="s">
        <v>3910</v>
      </c>
      <c r="F218" s="230" t="s">
        <v>3911</v>
      </c>
      <c r="G218" s="231" t="s">
        <v>272</v>
      </c>
      <c r="H218" s="232">
        <v>186</v>
      </c>
      <c r="I218" s="233"/>
      <c r="J218" s="234">
        <f>ROUND(I218*H218,2)</f>
        <v>0</v>
      </c>
      <c r="K218" s="230" t="s">
        <v>173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</v>
      </c>
      <c r="R218" s="237">
        <f>Q218*H218</f>
        <v>0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174</v>
      </c>
      <c r="AT218" s="239" t="s">
        <v>170</v>
      </c>
      <c r="AU218" s="239" t="s">
        <v>85</v>
      </c>
      <c r="AY218" s="18" t="s">
        <v>168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174</v>
      </c>
      <c r="BM218" s="239" t="s">
        <v>3912</v>
      </c>
    </row>
    <row r="219" s="2" customFormat="1">
      <c r="A219" s="39"/>
      <c r="B219" s="40"/>
      <c r="C219" s="41"/>
      <c r="D219" s="241" t="s">
        <v>176</v>
      </c>
      <c r="E219" s="41"/>
      <c r="F219" s="242" t="s">
        <v>3913</v>
      </c>
      <c r="G219" s="41"/>
      <c r="H219" s="41"/>
      <c r="I219" s="243"/>
      <c r="J219" s="41"/>
      <c r="K219" s="41"/>
      <c r="L219" s="45"/>
      <c r="M219" s="244"/>
      <c r="N219" s="245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176</v>
      </c>
      <c r="AU219" s="18" t="s">
        <v>85</v>
      </c>
    </row>
    <row r="220" s="2" customFormat="1" ht="21.75" customHeight="1">
      <c r="A220" s="39"/>
      <c r="B220" s="40"/>
      <c r="C220" s="278" t="s">
        <v>535</v>
      </c>
      <c r="D220" s="278" t="s">
        <v>242</v>
      </c>
      <c r="E220" s="279" t="s">
        <v>3914</v>
      </c>
      <c r="F220" s="280" t="s">
        <v>3915</v>
      </c>
      <c r="G220" s="281" t="s">
        <v>272</v>
      </c>
      <c r="H220" s="282">
        <v>50.399999999999999</v>
      </c>
      <c r="I220" s="283"/>
      <c r="J220" s="284">
        <f>ROUND(I220*H220,2)</f>
        <v>0</v>
      </c>
      <c r="K220" s="280" t="s">
        <v>173</v>
      </c>
      <c r="L220" s="285"/>
      <c r="M220" s="286" t="s">
        <v>1</v>
      </c>
      <c r="N220" s="287" t="s">
        <v>41</v>
      </c>
      <c r="O220" s="92"/>
      <c r="P220" s="237">
        <f>O220*H220</f>
        <v>0</v>
      </c>
      <c r="Q220" s="237">
        <v>0.00016000000000000001</v>
      </c>
      <c r="R220" s="237">
        <f>Q220*H220</f>
        <v>0.008064</v>
      </c>
      <c r="S220" s="237">
        <v>0</v>
      </c>
      <c r="T220" s="238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9" t="s">
        <v>222</v>
      </c>
      <c r="AT220" s="239" t="s">
        <v>242</v>
      </c>
      <c r="AU220" s="239" t="s">
        <v>85</v>
      </c>
      <c r="AY220" s="18" t="s">
        <v>168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8" t="s">
        <v>83</v>
      </c>
      <c r="BK220" s="240">
        <f>ROUND(I220*H220,2)</f>
        <v>0</v>
      </c>
      <c r="BL220" s="18" t="s">
        <v>174</v>
      </c>
      <c r="BM220" s="239" t="s">
        <v>3916</v>
      </c>
    </row>
    <row r="221" s="2" customFormat="1">
      <c r="A221" s="39"/>
      <c r="B221" s="40"/>
      <c r="C221" s="41"/>
      <c r="D221" s="241" t="s">
        <v>176</v>
      </c>
      <c r="E221" s="41"/>
      <c r="F221" s="242" t="s">
        <v>3915</v>
      </c>
      <c r="G221" s="41"/>
      <c r="H221" s="41"/>
      <c r="I221" s="243"/>
      <c r="J221" s="41"/>
      <c r="K221" s="41"/>
      <c r="L221" s="45"/>
      <c r="M221" s="244"/>
      <c r="N221" s="245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176</v>
      </c>
      <c r="AU221" s="18" t="s">
        <v>85</v>
      </c>
    </row>
    <row r="222" s="14" customFormat="1">
      <c r="A222" s="14"/>
      <c r="B222" s="256"/>
      <c r="C222" s="257"/>
      <c r="D222" s="241" t="s">
        <v>178</v>
      </c>
      <c r="E222" s="257"/>
      <c r="F222" s="259" t="s">
        <v>3917</v>
      </c>
      <c r="G222" s="257"/>
      <c r="H222" s="260">
        <v>50.399999999999999</v>
      </c>
      <c r="I222" s="261"/>
      <c r="J222" s="257"/>
      <c r="K222" s="257"/>
      <c r="L222" s="262"/>
      <c r="M222" s="263"/>
      <c r="N222" s="264"/>
      <c r="O222" s="264"/>
      <c r="P222" s="264"/>
      <c r="Q222" s="264"/>
      <c r="R222" s="264"/>
      <c r="S222" s="264"/>
      <c r="T222" s="26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6" t="s">
        <v>178</v>
      </c>
      <c r="AU222" s="266" t="s">
        <v>85</v>
      </c>
      <c r="AV222" s="14" t="s">
        <v>85</v>
      </c>
      <c r="AW222" s="14" t="s">
        <v>4</v>
      </c>
      <c r="AX222" s="14" t="s">
        <v>83</v>
      </c>
      <c r="AY222" s="266" t="s">
        <v>168</v>
      </c>
    </row>
    <row r="223" s="2" customFormat="1" ht="21.75" customHeight="1">
      <c r="A223" s="39"/>
      <c r="B223" s="40"/>
      <c r="C223" s="278" t="s">
        <v>541</v>
      </c>
      <c r="D223" s="278" t="s">
        <v>242</v>
      </c>
      <c r="E223" s="279" t="s">
        <v>3918</v>
      </c>
      <c r="F223" s="280" t="s">
        <v>3919</v>
      </c>
      <c r="G223" s="281" t="s">
        <v>272</v>
      </c>
      <c r="H223" s="282">
        <v>144.90000000000001</v>
      </c>
      <c r="I223" s="283"/>
      <c r="J223" s="284">
        <f>ROUND(I223*H223,2)</f>
        <v>0</v>
      </c>
      <c r="K223" s="280" t="s">
        <v>173</v>
      </c>
      <c r="L223" s="285"/>
      <c r="M223" s="286" t="s">
        <v>1</v>
      </c>
      <c r="N223" s="287" t="s">
        <v>41</v>
      </c>
      <c r="O223" s="92"/>
      <c r="P223" s="237">
        <f>O223*H223</f>
        <v>0</v>
      </c>
      <c r="Q223" s="237">
        <v>6.9999999999999994E-05</v>
      </c>
      <c r="R223" s="237">
        <f>Q223*H223</f>
        <v>0.010142999999999999</v>
      </c>
      <c r="S223" s="237">
        <v>0</v>
      </c>
      <c r="T223" s="23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9" t="s">
        <v>222</v>
      </c>
      <c r="AT223" s="239" t="s">
        <v>242</v>
      </c>
      <c r="AU223" s="239" t="s">
        <v>85</v>
      </c>
      <c r="AY223" s="18" t="s">
        <v>168</v>
      </c>
      <c r="BE223" s="240">
        <f>IF(N223="základní",J223,0)</f>
        <v>0</v>
      </c>
      <c r="BF223" s="240">
        <f>IF(N223="snížená",J223,0)</f>
        <v>0</v>
      </c>
      <c r="BG223" s="240">
        <f>IF(N223="zákl. přenesená",J223,0)</f>
        <v>0</v>
      </c>
      <c r="BH223" s="240">
        <f>IF(N223="sníž. přenesená",J223,0)</f>
        <v>0</v>
      </c>
      <c r="BI223" s="240">
        <f>IF(N223="nulová",J223,0)</f>
        <v>0</v>
      </c>
      <c r="BJ223" s="18" t="s">
        <v>83</v>
      </c>
      <c r="BK223" s="240">
        <f>ROUND(I223*H223,2)</f>
        <v>0</v>
      </c>
      <c r="BL223" s="18" t="s">
        <v>174</v>
      </c>
      <c r="BM223" s="239" t="s">
        <v>3920</v>
      </c>
    </row>
    <row r="224" s="2" customFormat="1">
      <c r="A224" s="39"/>
      <c r="B224" s="40"/>
      <c r="C224" s="41"/>
      <c r="D224" s="241" t="s">
        <v>176</v>
      </c>
      <c r="E224" s="41"/>
      <c r="F224" s="242" t="s">
        <v>3919</v>
      </c>
      <c r="G224" s="41"/>
      <c r="H224" s="41"/>
      <c r="I224" s="243"/>
      <c r="J224" s="41"/>
      <c r="K224" s="41"/>
      <c r="L224" s="45"/>
      <c r="M224" s="244"/>
      <c r="N224" s="245"/>
      <c r="O224" s="92"/>
      <c r="P224" s="92"/>
      <c r="Q224" s="92"/>
      <c r="R224" s="92"/>
      <c r="S224" s="92"/>
      <c r="T224" s="93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176</v>
      </c>
      <c r="AU224" s="18" t="s">
        <v>85</v>
      </c>
    </row>
    <row r="225" s="14" customFormat="1">
      <c r="A225" s="14"/>
      <c r="B225" s="256"/>
      <c r="C225" s="257"/>
      <c r="D225" s="241" t="s">
        <v>178</v>
      </c>
      <c r="E225" s="257"/>
      <c r="F225" s="259" t="s">
        <v>3921</v>
      </c>
      <c r="G225" s="257"/>
      <c r="H225" s="260">
        <v>144.90000000000001</v>
      </c>
      <c r="I225" s="261"/>
      <c r="J225" s="257"/>
      <c r="K225" s="257"/>
      <c r="L225" s="262"/>
      <c r="M225" s="263"/>
      <c r="N225" s="264"/>
      <c r="O225" s="264"/>
      <c r="P225" s="264"/>
      <c r="Q225" s="264"/>
      <c r="R225" s="264"/>
      <c r="S225" s="264"/>
      <c r="T225" s="26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6" t="s">
        <v>178</v>
      </c>
      <c r="AU225" s="266" t="s">
        <v>85</v>
      </c>
      <c r="AV225" s="14" t="s">
        <v>85</v>
      </c>
      <c r="AW225" s="14" t="s">
        <v>4</v>
      </c>
      <c r="AX225" s="14" t="s">
        <v>83</v>
      </c>
      <c r="AY225" s="266" t="s">
        <v>168</v>
      </c>
    </row>
    <row r="226" s="2" customFormat="1" ht="24.15" customHeight="1">
      <c r="A226" s="39"/>
      <c r="B226" s="40"/>
      <c r="C226" s="228" t="s">
        <v>547</v>
      </c>
      <c r="D226" s="228" t="s">
        <v>170</v>
      </c>
      <c r="E226" s="229" t="s">
        <v>3922</v>
      </c>
      <c r="F226" s="230" t="s">
        <v>3923</v>
      </c>
      <c r="G226" s="231" t="s">
        <v>272</v>
      </c>
      <c r="H226" s="232">
        <v>48</v>
      </c>
      <c r="I226" s="233"/>
      <c r="J226" s="234">
        <f>ROUND(I226*H226,2)</f>
        <v>0</v>
      </c>
      <c r="K226" s="230" t="s">
        <v>173</v>
      </c>
      <c r="L226" s="45"/>
      <c r="M226" s="235" t="s">
        <v>1</v>
      </c>
      <c r="N226" s="236" t="s">
        <v>41</v>
      </c>
      <c r="O226" s="92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298</v>
      </c>
      <c r="AT226" s="239" t="s">
        <v>170</v>
      </c>
      <c r="AU226" s="239" t="s">
        <v>85</v>
      </c>
      <c r="AY226" s="18" t="s">
        <v>168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298</v>
      </c>
      <c r="BM226" s="239" t="s">
        <v>3924</v>
      </c>
    </row>
    <row r="227" s="2" customFormat="1">
      <c r="A227" s="39"/>
      <c r="B227" s="40"/>
      <c r="C227" s="41"/>
      <c r="D227" s="241" t="s">
        <v>176</v>
      </c>
      <c r="E227" s="41"/>
      <c r="F227" s="242" t="s">
        <v>3923</v>
      </c>
      <c r="G227" s="41"/>
      <c r="H227" s="41"/>
      <c r="I227" s="243"/>
      <c r="J227" s="41"/>
      <c r="K227" s="41"/>
      <c r="L227" s="45"/>
      <c r="M227" s="244"/>
      <c r="N227" s="245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176</v>
      </c>
      <c r="AU227" s="18" t="s">
        <v>85</v>
      </c>
    </row>
    <row r="228" s="2" customFormat="1" ht="16.5" customHeight="1">
      <c r="A228" s="39"/>
      <c r="B228" s="40"/>
      <c r="C228" s="278" t="s">
        <v>553</v>
      </c>
      <c r="D228" s="278" t="s">
        <v>242</v>
      </c>
      <c r="E228" s="279" t="s">
        <v>3925</v>
      </c>
      <c r="F228" s="280" t="s">
        <v>3926</v>
      </c>
      <c r="G228" s="281" t="s">
        <v>272</v>
      </c>
      <c r="H228" s="282">
        <v>48</v>
      </c>
      <c r="I228" s="283"/>
      <c r="J228" s="284">
        <f>ROUND(I228*H228,2)</f>
        <v>0</v>
      </c>
      <c r="K228" s="280" t="s">
        <v>173</v>
      </c>
      <c r="L228" s="285"/>
      <c r="M228" s="286" t="s">
        <v>1</v>
      </c>
      <c r="N228" s="287" t="s">
        <v>41</v>
      </c>
      <c r="O228" s="92"/>
      <c r="P228" s="237">
        <f>O228*H228</f>
        <v>0</v>
      </c>
      <c r="Q228" s="237">
        <v>9.0000000000000006E-05</v>
      </c>
      <c r="R228" s="237">
        <f>Q228*H228</f>
        <v>0.0043200000000000001</v>
      </c>
      <c r="S228" s="237">
        <v>0</v>
      </c>
      <c r="T228" s="23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443</v>
      </c>
      <c r="AT228" s="239" t="s">
        <v>242</v>
      </c>
      <c r="AU228" s="239" t="s">
        <v>85</v>
      </c>
      <c r="AY228" s="18" t="s">
        <v>168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298</v>
      </c>
      <c r="BM228" s="239" t="s">
        <v>3927</v>
      </c>
    </row>
    <row r="229" s="2" customFormat="1">
      <c r="A229" s="39"/>
      <c r="B229" s="40"/>
      <c r="C229" s="41"/>
      <c r="D229" s="241" t="s">
        <v>176</v>
      </c>
      <c r="E229" s="41"/>
      <c r="F229" s="242" t="s">
        <v>3926</v>
      </c>
      <c r="G229" s="41"/>
      <c r="H229" s="41"/>
      <c r="I229" s="243"/>
      <c r="J229" s="41"/>
      <c r="K229" s="41"/>
      <c r="L229" s="45"/>
      <c r="M229" s="244"/>
      <c r="N229" s="245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176</v>
      </c>
      <c r="AU229" s="18" t="s">
        <v>85</v>
      </c>
    </row>
    <row r="230" s="2" customFormat="1" ht="24.15" customHeight="1">
      <c r="A230" s="39"/>
      <c r="B230" s="40"/>
      <c r="C230" s="228" t="s">
        <v>560</v>
      </c>
      <c r="D230" s="228" t="s">
        <v>170</v>
      </c>
      <c r="E230" s="229" t="s">
        <v>3928</v>
      </c>
      <c r="F230" s="230" t="s">
        <v>3929</v>
      </c>
      <c r="G230" s="231" t="s">
        <v>272</v>
      </c>
      <c r="H230" s="232">
        <v>2860</v>
      </c>
      <c r="I230" s="233"/>
      <c r="J230" s="234">
        <f>ROUND(I230*H230,2)</f>
        <v>0</v>
      </c>
      <c r="K230" s="230" t="s">
        <v>173</v>
      </c>
      <c r="L230" s="45"/>
      <c r="M230" s="235" t="s">
        <v>1</v>
      </c>
      <c r="N230" s="236" t="s">
        <v>41</v>
      </c>
      <c r="O230" s="92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9" t="s">
        <v>298</v>
      </c>
      <c r="AT230" s="239" t="s">
        <v>170</v>
      </c>
      <c r="AU230" s="239" t="s">
        <v>85</v>
      </c>
      <c r="AY230" s="18" t="s">
        <v>168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8" t="s">
        <v>83</v>
      </c>
      <c r="BK230" s="240">
        <f>ROUND(I230*H230,2)</f>
        <v>0</v>
      </c>
      <c r="BL230" s="18" t="s">
        <v>298</v>
      </c>
      <c r="BM230" s="239" t="s">
        <v>3930</v>
      </c>
    </row>
    <row r="231" s="2" customFormat="1">
      <c r="A231" s="39"/>
      <c r="B231" s="40"/>
      <c r="C231" s="41"/>
      <c r="D231" s="241" t="s">
        <v>176</v>
      </c>
      <c r="E231" s="41"/>
      <c r="F231" s="242" t="s">
        <v>3929</v>
      </c>
      <c r="G231" s="41"/>
      <c r="H231" s="41"/>
      <c r="I231" s="243"/>
      <c r="J231" s="41"/>
      <c r="K231" s="41"/>
      <c r="L231" s="45"/>
      <c r="M231" s="244"/>
      <c r="N231" s="245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176</v>
      </c>
      <c r="AU231" s="18" t="s">
        <v>85</v>
      </c>
    </row>
    <row r="232" s="2" customFormat="1" ht="16.5" customHeight="1">
      <c r="A232" s="39"/>
      <c r="B232" s="40"/>
      <c r="C232" s="278" t="s">
        <v>568</v>
      </c>
      <c r="D232" s="278" t="s">
        <v>242</v>
      </c>
      <c r="E232" s="279" t="s">
        <v>3931</v>
      </c>
      <c r="F232" s="280" t="s">
        <v>3932</v>
      </c>
      <c r="G232" s="281" t="s">
        <v>272</v>
      </c>
      <c r="H232" s="282">
        <v>2115</v>
      </c>
      <c r="I232" s="283"/>
      <c r="J232" s="284">
        <f>ROUND(I232*H232,2)</f>
        <v>0</v>
      </c>
      <c r="K232" s="280" t="s">
        <v>173</v>
      </c>
      <c r="L232" s="285"/>
      <c r="M232" s="286" t="s">
        <v>1</v>
      </c>
      <c r="N232" s="287" t="s">
        <v>41</v>
      </c>
      <c r="O232" s="92"/>
      <c r="P232" s="237">
        <f>O232*H232</f>
        <v>0</v>
      </c>
      <c r="Q232" s="237">
        <v>0.00012</v>
      </c>
      <c r="R232" s="237">
        <f>Q232*H232</f>
        <v>0.25380000000000003</v>
      </c>
      <c r="S232" s="237">
        <v>0</v>
      </c>
      <c r="T232" s="23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9" t="s">
        <v>443</v>
      </c>
      <c r="AT232" s="239" t="s">
        <v>242</v>
      </c>
      <c r="AU232" s="239" t="s">
        <v>85</v>
      </c>
      <c r="AY232" s="18" t="s">
        <v>168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8" t="s">
        <v>83</v>
      </c>
      <c r="BK232" s="240">
        <f>ROUND(I232*H232,2)</f>
        <v>0</v>
      </c>
      <c r="BL232" s="18" t="s">
        <v>298</v>
      </c>
      <c r="BM232" s="239" t="s">
        <v>3933</v>
      </c>
    </row>
    <row r="233" s="2" customFormat="1">
      <c r="A233" s="39"/>
      <c r="B233" s="40"/>
      <c r="C233" s="41"/>
      <c r="D233" s="241" t="s">
        <v>176</v>
      </c>
      <c r="E233" s="41"/>
      <c r="F233" s="242" t="s">
        <v>3932</v>
      </c>
      <c r="G233" s="41"/>
      <c r="H233" s="41"/>
      <c r="I233" s="243"/>
      <c r="J233" s="41"/>
      <c r="K233" s="41"/>
      <c r="L233" s="45"/>
      <c r="M233" s="244"/>
      <c r="N233" s="245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176</v>
      </c>
      <c r="AU233" s="18" t="s">
        <v>85</v>
      </c>
    </row>
    <row r="234" s="2" customFormat="1" ht="16.5" customHeight="1">
      <c r="A234" s="39"/>
      <c r="B234" s="40"/>
      <c r="C234" s="278" t="s">
        <v>583</v>
      </c>
      <c r="D234" s="278" t="s">
        <v>242</v>
      </c>
      <c r="E234" s="279" t="s">
        <v>3934</v>
      </c>
      <c r="F234" s="280" t="s">
        <v>3935</v>
      </c>
      <c r="G234" s="281" t="s">
        <v>272</v>
      </c>
      <c r="H234" s="282">
        <v>745</v>
      </c>
      <c r="I234" s="283"/>
      <c r="J234" s="284">
        <f>ROUND(I234*H234,2)</f>
        <v>0</v>
      </c>
      <c r="K234" s="280" t="s">
        <v>173</v>
      </c>
      <c r="L234" s="285"/>
      <c r="M234" s="286" t="s">
        <v>1</v>
      </c>
      <c r="N234" s="287" t="s">
        <v>41</v>
      </c>
      <c r="O234" s="92"/>
      <c r="P234" s="237">
        <f>O234*H234</f>
        <v>0</v>
      </c>
      <c r="Q234" s="237">
        <v>0.00017000000000000001</v>
      </c>
      <c r="R234" s="237">
        <f>Q234*H234</f>
        <v>0.12665000000000001</v>
      </c>
      <c r="S234" s="237">
        <v>0</v>
      </c>
      <c r="T234" s="23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9" t="s">
        <v>443</v>
      </c>
      <c r="AT234" s="239" t="s">
        <v>242</v>
      </c>
      <c r="AU234" s="239" t="s">
        <v>85</v>
      </c>
      <c r="AY234" s="18" t="s">
        <v>168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8" t="s">
        <v>83</v>
      </c>
      <c r="BK234" s="240">
        <f>ROUND(I234*H234,2)</f>
        <v>0</v>
      </c>
      <c r="BL234" s="18" t="s">
        <v>298</v>
      </c>
      <c r="BM234" s="239" t="s">
        <v>3936</v>
      </c>
    </row>
    <row r="235" s="2" customFormat="1">
      <c r="A235" s="39"/>
      <c r="B235" s="40"/>
      <c r="C235" s="41"/>
      <c r="D235" s="241" t="s">
        <v>176</v>
      </c>
      <c r="E235" s="41"/>
      <c r="F235" s="242" t="s">
        <v>3935</v>
      </c>
      <c r="G235" s="41"/>
      <c r="H235" s="41"/>
      <c r="I235" s="243"/>
      <c r="J235" s="41"/>
      <c r="K235" s="41"/>
      <c r="L235" s="45"/>
      <c r="M235" s="244"/>
      <c r="N235" s="245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176</v>
      </c>
      <c r="AU235" s="18" t="s">
        <v>85</v>
      </c>
    </row>
    <row r="236" s="2" customFormat="1" ht="24.15" customHeight="1">
      <c r="A236" s="39"/>
      <c r="B236" s="40"/>
      <c r="C236" s="228" t="s">
        <v>621</v>
      </c>
      <c r="D236" s="228" t="s">
        <v>170</v>
      </c>
      <c r="E236" s="229" t="s">
        <v>3937</v>
      </c>
      <c r="F236" s="230" t="s">
        <v>3938</v>
      </c>
      <c r="G236" s="231" t="s">
        <v>272</v>
      </c>
      <c r="H236" s="232">
        <v>324</v>
      </c>
      <c r="I236" s="233"/>
      <c r="J236" s="234">
        <f>ROUND(I236*H236,2)</f>
        <v>0</v>
      </c>
      <c r="K236" s="230" t="s">
        <v>173</v>
      </c>
      <c r="L236" s="45"/>
      <c r="M236" s="235" t="s">
        <v>1</v>
      </c>
      <c r="N236" s="236" t="s">
        <v>41</v>
      </c>
      <c r="O236" s="92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9" t="s">
        <v>298</v>
      </c>
      <c r="AT236" s="239" t="s">
        <v>170</v>
      </c>
      <c r="AU236" s="239" t="s">
        <v>85</v>
      </c>
      <c r="AY236" s="18" t="s">
        <v>168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8" t="s">
        <v>83</v>
      </c>
      <c r="BK236" s="240">
        <f>ROUND(I236*H236,2)</f>
        <v>0</v>
      </c>
      <c r="BL236" s="18" t="s">
        <v>298</v>
      </c>
      <c r="BM236" s="239" t="s">
        <v>3939</v>
      </c>
    </row>
    <row r="237" s="2" customFormat="1">
      <c r="A237" s="39"/>
      <c r="B237" s="40"/>
      <c r="C237" s="41"/>
      <c r="D237" s="241" t="s">
        <v>176</v>
      </c>
      <c r="E237" s="41"/>
      <c r="F237" s="242" t="s">
        <v>3938</v>
      </c>
      <c r="G237" s="41"/>
      <c r="H237" s="41"/>
      <c r="I237" s="243"/>
      <c r="J237" s="41"/>
      <c r="K237" s="41"/>
      <c r="L237" s="45"/>
      <c r="M237" s="244"/>
      <c r="N237" s="245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176</v>
      </c>
      <c r="AU237" s="18" t="s">
        <v>85</v>
      </c>
    </row>
    <row r="238" s="2" customFormat="1" ht="16.5" customHeight="1">
      <c r="A238" s="39"/>
      <c r="B238" s="40"/>
      <c r="C238" s="278" t="s">
        <v>631</v>
      </c>
      <c r="D238" s="278" t="s">
        <v>242</v>
      </c>
      <c r="E238" s="279" t="s">
        <v>3940</v>
      </c>
      <c r="F238" s="280" t="s">
        <v>3941</v>
      </c>
      <c r="G238" s="281" t="s">
        <v>272</v>
      </c>
      <c r="H238" s="282">
        <v>123</v>
      </c>
      <c r="I238" s="283"/>
      <c r="J238" s="284">
        <f>ROUND(I238*H238,2)</f>
        <v>0</v>
      </c>
      <c r="K238" s="280" t="s">
        <v>173</v>
      </c>
      <c r="L238" s="285"/>
      <c r="M238" s="286" t="s">
        <v>1</v>
      </c>
      <c r="N238" s="287" t="s">
        <v>41</v>
      </c>
      <c r="O238" s="92"/>
      <c r="P238" s="237">
        <f>O238*H238</f>
        <v>0</v>
      </c>
      <c r="Q238" s="237">
        <v>0.00025000000000000001</v>
      </c>
      <c r="R238" s="237">
        <f>Q238*H238</f>
        <v>0.03075</v>
      </c>
      <c r="S238" s="237">
        <v>0</v>
      </c>
      <c r="T238" s="23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9" t="s">
        <v>443</v>
      </c>
      <c r="AT238" s="239" t="s">
        <v>242</v>
      </c>
      <c r="AU238" s="239" t="s">
        <v>85</v>
      </c>
      <c r="AY238" s="18" t="s">
        <v>168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8" t="s">
        <v>83</v>
      </c>
      <c r="BK238" s="240">
        <f>ROUND(I238*H238,2)</f>
        <v>0</v>
      </c>
      <c r="BL238" s="18" t="s">
        <v>298</v>
      </c>
      <c r="BM238" s="239" t="s">
        <v>3942</v>
      </c>
    </row>
    <row r="239" s="2" customFormat="1">
      <c r="A239" s="39"/>
      <c r="B239" s="40"/>
      <c r="C239" s="41"/>
      <c r="D239" s="241" t="s">
        <v>176</v>
      </c>
      <c r="E239" s="41"/>
      <c r="F239" s="242" t="s">
        <v>3941</v>
      </c>
      <c r="G239" s="41"/>
      <c r="H239" s="41"/>
      <c r="I239" s="243"/>
      <c r="J239" s="41"/>
      <c r="K239" s="41"/>
      <c r="L239" s="45"/>
      <c r="M239" s="244"/>
      <c r="N239" s="245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176</v>
      </c>
      <c r="AU239" s="18" t="s">
        <v>85</v>
      </c>
    </row>
    <row r="240" s="2" customFormat="1" ht="24.15" customHeight="1">
      <c r="A240" s="39"/>
      <c r="B240" s="40"/>
      <c r="C240" s="278" t="s">
        <v>643</v>
      </c>
      <c r="D240" s="278" t="s">
        <v>242</v>
      </c>
      <c r="E240" s="279" t="s">
        <v>3943</v>
      </c>
      <c r="F240" s="280" t="s">
        <v>3944</v>
      </c>
      <c r="G240" s="281" t="s">
        <v>272</v>
      </c>
      <c r="H240" s="282">
        <v>92.400000000000006</v>
      </c>
      <c r="I240" s="283"/>
      <c r="J240" s="284">
        <f>ROUND(I240*H240,2)</f>
        <v>0</v>
      </c>
      <c r="K240" s="280" t="s">
        <v>173</v>
      </c>
      <c r="L240" s="285"/>
      <c r="M240" s="286" t="s">
        <v>1</v>
      </c>
      <c r="N240" s="287" t="s">
        <v>41</v>
      </c>
      <c r="O240" s="92"/>
      <c r="P240" s="237">
        <f>O240*H240</f>
        <v>0</v>
      </c>
      <c r="Q240" s="237">
        <v>0.00034000000000000002</v>
      </c>
      <c r="R240" s="237">
        <f>Q240*H240</f>
        <v>0.031416000000000006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443</v>
      </c>
      <c r="AT240" s="239" t="s">
        <v>242</v>
      </c>
      <c r="AU240" s="239" t="s">
        <v>85</v>
      </c>
      <c r="AY240" s="18" t="s">
        <v>168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298</v>
      </c>
      <c r="BM240" s="239" t="s">
        <v>3945</v>
      </c>
    </row>
    <row r="241" s="2" customFormat="1">
      <c r="A241" s="39"/>
      <c r="B241" s="40"/>
      <c r="C241" s="41"/>
      <c r="D241" s="241" t="s">
        <v>176</v>
      </c>
      <c r="E241" s="41"/>
      <c r="F241" s="242" t="s">
        <v>3944</v>
      </c>
      <c r="G241" s="41"/>
      <c r="H241" s="41"/>
      <c r="I241" s="243"/>
      <c r="J241" s="41"/>
      <c r="K241" s="41"/>
      <c r="L241" s="45"/>
      <c r="M241" s="244"/>
      <c r="N241" s="245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176</v>
      </c>
      <c r="AU241" s="18" t="s">
        <v>85</v>
      </c>
    </row>
    <row r="242" s="14" customFormat="1">
      <c r="A242" s="14"/>
      <c r="B242" s="256"/>
      <c r="C242" s="257"/>
      <c r="D242" s="241" t="s">
        <v>178</v>
      </c>
      <c r="E242" s="257"/>
      <c r="F242" s="259" t="s">
        <v>3946</v>
      </c>
      <c r="G242" s="257"/>
      <c r="H242" s="260">
        <v>92.400000000000006</v>
      </c>
      <c r="I242" s="261"/>
      <c r="J242" s="257"/>
      <c r="K242" s="257"/>
      <c r="L242" s="262"/>
      <c r="M242" s="263"/>
      <c r="N242" s="264"/>
      <c r="O242" s="264"/>
      <c r="P242" s="264"/>
      <c r="Q242" s="264"/>
      <c r="R242" s="264"/>
      <c r="S242" s="264"/>
      <c r="T242" s="26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6" t="s">
        <v>178</v>
      </c>
      <c r="AU242" s="266" t="s">
        <v>85</v>
      </c>
      <c r="AV242" s="14" t="s">
        <v>85</v>
      </c>
      <c r="AW242" s="14" t="s">
        <v>4</v>
      </c>
      <c r="AX242" s="14" t="s">
        <v>83</v>
      </c>
      <c r="AY242" s="266" t="s">
        <v>168</v>
      </c>
    </row>
    <row r="243" s="2" customFormat="1" ht="24.15" customHeight="1">
      <c r="A243" s="39"/>
      <c r="B243" s="40"/>
      <c r="C243" s="278" t="s">
        <v>652</v>
      </c>
      <c r="D243" s="278" t="s">
        <v>242</v>
      </c>
      <c r="E243" s="279" t="s">
        <v>3947</v>
      </c>
      <c r="F243" s="280" t="s">
        <v>3948</v>
      </c>
      <c r="G243" s="281" t="s">
        <v>272</v>
      </c>
      <c r="H243" s="282">
        <v>118.65000000000001</v>
      </c>
      <c r="I243" s="283"/>
      <c r="J243" s="284">
        <f>ROUND(I243*H243,2)</f>
        <v>0</v>
      </c>
      <c r="K243" s="280" t="s">
        <v>173</v>
      </c>
      <c r="L243" s="285"/>
      <c r="M243" s="286" t="s">
        <v>1</v>
      </c>
      <c r="N243" s="287" t="s">
        <v>41</v>
      </c>
      <c r="O243" s="92"/>
      <c r="P243" s="237">
        <f>O243*H243</f>
        <v>0</v>
      </c>
      <c r="Q243" s="237">
        <v>0.00052999999999999998</v>
      </c>
      <c r="R243" s="237">
        <f>Q243*H243</f>
        <v>0.062884499999999996</v>
      </c>
      <c r="S243" s="237">
        <v>0</v>
      </c>
      <c r="T243" s="23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9" t="s">
        <v>443</v>
      </c>
      <c r="AT243" s="239" t="s">
        <v>242</v>
      </c>
      <c r="AU243" s="239" t="s">
        <v>85</v>
      </c>
      <c r="AY243" s="18" t="s">
        <v>168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8" t="s">
        <v>83</v>
      </c>
      <c r="BK243" s="240">
        <f>ROUND(I243*H243,2)</f>
        <v>0</v>
      </c>
      <c r="BL243" s="18" t="s">
        <v>298</v>
      </c>
      <c r="BM243" s="239" t="s">
        <v>3949</v>
      </c>
    </row>
    <row r="244" s="2" customFormat="1">
      <c r="A244" s="39"/>
      <c r="B244" s="40"/>
      <c r="C244" s="41"/>
      <c r="D244" s="241" t="s">
        <v>176</v>
      </c>
      <c r="E244" s="41"/>
      <c r="F244" s="242" t="s">
        <v>3948</v>
      </c>
      <c r="G244" s="41"/>
      <c r="H244" s="41"/>
      <c r="I244" s="243"/>
      <c r="J244" s="41"/>
      <c r="K244" s="41"/>
      <c r="L244" s="45"/>
      <c r="M244" s="244"/>
      <c r="N244" s="245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176</v>
      </c>
      <c r="AU244" s="18" t="s">
        <v>85</v>
      </c>
    </row>
    <row r="245" s="14" customFormat="1">
      <c r="A245" s="14"/>
      <c r="B245" s="256"/>
      <c r="C245" s="257"/>
      <c r="D245" s="241" t="s">
        <v>178</v>
      </c>
      <c r="E245" s="257"/>
      <c r="F245" s="259" t="s">
        <v>3950</v>
      </c>
      <c r="G245" s="257"/>
      <c r="H245" s="260">
        <v>118.65000000000001</v>
      </c>
      <c r="I245" s="261"/>
      <c r="J245" s="257"/>
      <c r="K245" s="257"/>
      <c r="L245" s="262"/>
      <c r="M245" s="263"/>
      <c r="N245" s="264"/>
      <c r="O245" s="264"/>
      <c r="P245" s="264"/>
      <c r="Q245" s="264"/>
      <c r="R245" s="264"/>
      <c r="S245" s="264"/>
      <c r="T245" s="26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6" t="s">
        <v>178</v>
      </c>
      <c r="AU245" s="266" t="s">
        <v>85</v>
      </c>
      <c r="AV245" s="14" t="s">
        <v>85</v>
      </c>
      <c r="AW245" s="14" t="s">
        <v>4</v>
      </c>
      <c r="AX245" s="14" t="s">
        <v>83</v>
      </c>
      <c r="AY245" s="266" t="s">
        <v>168</v>
      </c>
    </row>
    <row r="246" s="12" customFormat="1" ht="22.8" customHeight="1">
      <c r="A246" s="12"/>
      <c r="B246" s="212"/>
      <c r="C246" s="213"/>
      <c r="D246" s="214" t="s">
        <v>75</v>
      </c>
      <c r="E246" s="226" t="s">
        <v>3951</v>
      </c>
      <c r="F246" s="226" t="s">
        <v>3952</v>
      </c>
      <c r="G246" s="213"/>
      <c r="H246" s="213"/>
      <c r="I246" s="216"/>
      <c r="J246" s="227">
        <f>BK246</f>
        <v>0</v>
      </c>
      <c r="K246" s="213"/>
      <c r="L246" s="218"/>
      <c r="M246" s="219"/>
      <c r="N246" s="220"/>
      <c r="O246" s="220"/>
      <c r="P246" s="221">
        <f>P247</f>
        <v>0</v>
      </c>
      <c r="Q246" s="220"/>
      <c r="R246" s="221">
        <f>R247</f>
        <v>0.0054999999999999997</v>
      </c>
      <c r="S246" s="220"/>
      <c r="T246" s="222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3" t="s">
        <v>83</v>
      </c>
      <c r="AT246" s="224" t="s">
        <v>75</v>
      </c>
      <c r="AU246" s="224" t="s">
        <v>83</v>
      </c>
      <c r="AY246" s="223" t="s">
        <v>168</v>
      </c>
      <c r="BK246" s="225">
        <f>BK247</f>
        <v>0</v>
      </c>
    </row>
    <row r="247" s="12" customFormat="1" ht="20.88" customHeight="1">
      <c r="A247" s="12"/>
      <c r="B247" s="212"/>
      <c r="C247" s="213"/>
      <c r="D247" s="214" t="s">
        <v>75</v>
      </c>
      <c r="E247" s="226" t="s">
        <v>3953</v>
      </c>
      <c r="F247" s="226" t="s">
        <v>3954</v>
      </c>
      <c r="G247" s="213"/>
      <c r="H247" s="213"/>
      <c r="I247" s="216"/>
      <c r="J247" s="227">
        <f>BK247</f>
        <v>0</v>
      </c>
      <c r="K247" s="213"/>
      <c r="L247" s="218"/>
      <c r="M247" s="219"/>
      <c r="N247" s="220"/>
      <c r="O247" s="220"/>
      <c r="P247" s="221">
        <f>SUM(P248:P277)</f>
        <v>0</v>
      </c>
      <c r="Q247" s="220"/>
      <c r="R247" s="221">
        <f>SUM(R248:R277)</f>
        <v>0.0054999999999999997</v>
      </c>
      <c r="S247" s="220"/>
      <c r="T247" s="222">
        <f>SUM(T248:T277)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3" t="s">
        <v>83</v>
      </c>
      <c r="AT247" s="224" t="s">
        <v>75</v>
      </c>
      <c r="AU247" s="224" t="s">
        <v>85</v>
      </c>
      <c r="AY247" s="223" t="s">
        <v>168</v>
      </c>
      <c r="BK247" s="225">
        <f>SUM(BK248:BK277)</f>
        <v>0</v>
      </c>
    </row>
    <row r="248" s="2" customFormat="1" ht="24.15" customHeight="1">
      <c r="A248" s="39"/>
      <c r="B248" s="40"/>
      <c r="C248" s="228" t="s">
        <v>657</v>
      </c>
      <c r="D248" s="228" t="s">
        <v>170</v>
      </c>
      <c r="E248" s="229" t="s">
        <v>3955</v>
      </c>
      <c r="F248" s="230" t="s">
        <v>3956</v>
      </c>
      <c r="G248" s="231" t="s">
        <v>695</v>
      </c>
      <c r="H248" s="232">
        <v>1</v>
      </c>
      <c r="I248" s="233"/>
      <c r="J248" s="234">
        <f>ROUND(I248*H248,2)</f>
        <v>0</v>
      </c>
      <c r="K248" s="230" t="s">
        <v>173</v>
      </c>
      <c r="L248" s="45"/>
      <c r="M248" s="235" t="s">
        <v>1</v>
      </c>
      <c r="N248" s="236" t="s">
        <v>41</v>
      </c>
      <c r="O248" s="92"/>
      <c r="P248" s="237">
        <f>O248*H248</f>
        <v>0</v>
      </c>
      <c r="Q248" s="237">
        <v>0</v>
      </c>
      <c r="R248" s="237">
        <f>Q248*H248</f>
        <v>0</v>
      </c>
      <c r="S248" s="237">
        <v>0</v>
      </c>
      <c r="T248" s="238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9" t="s">
        <v>174</v>
      </c>
      <c r="AT248" s="239" t="s">
        <v>170</v>
      </c>
      <c r="AU248" s="239" t="s">
        <v>116</v>
      </c>
      <c r="AY248" s="18" t="s">
        <v>168</v>
      </c>
      <c r="BE248" s="240">
        <f>IF(N248="základní",J248,0)</f>
        <v>0</v>
      </c>
      <c r="BF248" s="240">
        <f>IF(N248="snížená",J248,0)</f>
        <v>0</v>
      </c>
      <c r="BG248" s="240">
        <f>IF(N248="zákl. přenesená",J248,0)</f>
        <v>0</v>
      </c>
      <c r="BH248" s="240">
        <f>IF(N248="sníž. přenesená",J248,0)</f>
        <v>0</v>
      </c>
      <c r="BI248" s="240">
        <f>IF(N248="nulová",J248,0)</f>
        <v>0</v>
      </c>
      <c r="BJ248" s="18" t="s">
        <v>83</v>
      </c>
      <c r="BK248" s="240">
        <f>ROUND(I248*H248,2)</f>
        <v>0</v>
      </c>
      <c r="BL248" s="18" t="s">
        <v>174</v>
      </c>
      <c r="BM248" s="239" t="s">
        <v>3957</v>
      </c>
    </row>
    <row r="249" s="2" customFormat="1">
      <c r="A249" s="39"/>
      <c r="B249" s="40"/>
      <c r="C249" s="41"/>
      <c r="D249" s="241" t="s">
        <v>176</v>
      </c>
      <c r="E249" s="41"/>
      <c r="F249" s="242" t="s">
        <v>3958</v>
      </c>
      <c r="G249" s="41"/>
      <c r="H249" s="41"/>
      <c r="I249" s="243"/>
      <c r="J249" s="41"/>
      <c r="K249" s="41"/>
      <c r="L249" s="45"/>
      <c r="M249" s="244"/>
      <c r="N249" s="245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176</v>
      </c>
      <c r="AU249" s="18" t="s">
        <v>116</v>
      </c>
    </row>
    <row r="250" s="2" customFormat="1" ht="24.15" customHeight="1">
      <c r="A250" s="39"/>
      <c r="B250" s="40"/>
      <c r="C250" s="278" t="s">
        <v>662</v>
      </c>
      <c r="D250" s="278" t="s">
        <v>242</v>
      </c>
      <c r="E250" s="279" t="s">
        <v>3959</v>
      </c>
      <c r="F250" s="280" t="s">
        <v>3960</v>
      </c>
      <c r="G250" s="281" t="s">
        <v>2969</v>
      </c>
      <c r="H250" s="282">
        <v>1</v>
      </c>
      <c r="I250" s="283"/>
      <c r="J250" s="284">
        <f>ROUND(I250*H250,2)</f>
        <v>0</v>
      </c>
      <c r="K250" s="280" t="s">
        <v>1</v>
      </c>
      <c r="L250" s="285"/>
      <c r="M250" s="286" t="s">
        <v>1</v>
      </c>
      <c r="N250" s="287" t="s">
        <v>41</v>
      </c>
      <c r="O250" s="92"/>
      <c r="P250" s="237">
        <f>O250*H250</f>
        <v>0</v>
      </c>
      <c r="Q250" s="237">
        <v>0</v>
      </c>
      <c r="R250" s="237">
        <f>Q250*H250</f>
        <v>0</v>
      </c>
      <c r="S250" s="237">
        <v>0</v>
      </c>
      <c r="T250" s="238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9" t="s">
        <v>222</v>
      </c>
      <c r="AT250" s="239" t="s">
        <v>242</v>
      </c>
      <c r="AU250" s="239" t="s">
        <v>116</v>
      </c>
      <c r="AY250" s="18" t="s">
        <v>168</v>
      </c>
      <c r="BE250" s="240">
        <f>IF(N250="základní",J250,0)</f>
        <v>0</v>
      </c>
      <c r="BF250" s="240">
        <f>IF(N250="snížená",J250,0)</f>
        <v>0</v>
      </c>
      <c r="BG250" s="240">
        <f>IF(N250="zákl. přenesená",J250,0)</f>
        <v>0</v>
      </c>
      <c r="BH250" s="240">
        <f>IF(N250="sníž. přenesená",J250,0)</f>
        <v>0</v>
      </c>
      <c r="BI250" s="240">
        <f>IF(N250="nulová",J250,0)</f>
        <v>0</v>
      </c>
      <c r="BJ250" s="18" t="s">
        <v>83</v>
      </c>
      <c r="BK250" s="240">
        <f>ROUND(I250*H250,2)</f>
        <v>0</v>
      </c>
      <c r="BL250" s="18" t="s">
        <v>174</v>
      </c>
      <c r="BM250" s="239" t="s">
        <v>3961</v>
      </c>
    </row>
    <row r="251" s="2" customFormat="1">
      <c r="A251" s="39"/>
      <c r="B251" s="40"/>
      <c r="C251" s="41"/>
      <c r="D251" s="241" t="s">
        <v>176</v>
      </c>
      <c r="E251" s="41"/>
      <c r="F251" s="242" t="s">
        <v>3960</v>
      </c>
      <c r="G251" s="41"/>
      <c r="H251" s="41"/>
      <c r="I251" s="243"/>
      <c r="J251" s="41"/>
      <c r="K251" s="41"/>
      <c r="L251" s="45"/>
      <c r="M251" s="244"/>
      <c r="N251" s="245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176</v>
      </c>
      <c r="AU251" s="18" t="s">
        <v>116</v>
      </c>
    </row>
    <row r="252" s="2" customFormat="1" ht="16.5" customHeight="1">
      <c r="A252" s="39"/>
      <c r="B252" s="40"/>
      <c r="C252" s="228" t="s">
        <v>667</v>
      </c>
      <c r="D252" s="228" t="s">
        <v>170</v>
      </c>
      <c r="E252" s="229" t="s">
        <v>3962</v>
      </c>
      <c r="F252" s="230" t="s">
        <v>3963</v>
      </c>
      <c r="G252" s="231" t="s">
        <v>695</v>
      </c>
      <c r="H252" s="232">
        <v>2</v>
      </c>
      <c r="I252" s="233"/>
      <c r="J252" s="234">
        <f>ROUND(I252*H252,2)</f>
        <v>0</v>
      </c>
      <c r="K252" s="230" t="s">
        <v>173</v>
      </c>
      <c r="L252" s="45"/>
      <c r="M252" s="235" t="s">
        <v>1</v>
      </c>
      <c r="N252" s="236" t="s">
        <v>41</v>
      </c>
      <c r="O252" s="92"/>
      <c r="P252" s="237">
        <f>O252*H252</f>
        <v>0</v>
      </c>
      <c r="Q252" s="237">
        <v>0</v>
      </c>
      <c r="R252" s="237">
        <f>Q252*H252</f>
        <v>0</v>
      </c>
      <c r="S252" s="237">
        <v>0</v>
      </c>
      <c r="T252" s="238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9" t="s">
        <v>174</v>
      </c>
      <c r="AT252" s="239" t="s">
        <v>170</v>
      </c>
      <c r="AU252" s="239" t="s">
        <v>116</v>
      </c>
      <c r="AY252" s="18" t="s">
        <v>168</v>
      </c>
      <c r="BE252" s="240">
        <f>IF(N252="základní",J252,0)</f>
        <v>0</v>
      </c>
      <c r="BF252" s="240">
        <f>IF(N252="snížená",J252,0)</f>
        <v>0</v>
      </c>
      <c r="BG252" s="240">
        <f>IF(N252="zákl. přenesená",J252,0)</f>
        <v>0</v>
      </c>
      <c r="BH252" s="240">
        <f>IF(N252="sníž. přenesená",J252,0)</f>
        <v>0</v>
      </c>
      <c r="BI252" s="240">
        <f>IF(N252="nulová",J252,0)</f>
        <v>0</v>
      </c>
      <c r="BJ252" s="18" t="s">
        <v>83</v>
      </c>
      <c r="BK252" s="240">
        <f>ROUND(I252*H252,2)</f>
        <v>0</v>
      </c>
      <c r="BL252" s="18" t="s">
        <v>174</v>
      </c>
      <c r="BM252" s="239" t="s">
        <v>3964</v>
      </c>
    </row>
    <row r="253" s="2" customFormat="1">
      <c r="A253" s="39"/>
      <c r="B253" s="40"/>
      <c r="C253" s="41"/>
      <c r="D253" s="241" t="s">
        <v>176</v>
      </c>
      <c r="E253" s="41"/>
      <c r="F253" s="242" t="s">
        <v>3963</v>
      </c>
      <c r="G253" s="41"/>
      <c r="H253" s="41"/>
      <c r="I253" s="243"/>
      <c r="J253" s="41"/>
      <c r="K253" s="41"/>
      <c r="L253" s="45"/>
      <c r="M253" s="244"/>
      <c r="N253" s="245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176</v>
      </c>
      <c r="AU253" s="18" t="s">
        <v>116</v>
      </c>
    </row>
    <row r="254" s="2" customFormat="1" ht="16.5" customHeight="1">
      <c r="A254" s="39"/>
      <c r="B254" s="40"/>
      <c r="C254" s="278" t="s">
        <v>676</v>
      </c>
      <c r="D254" s="278" t="s">
        <v>242</v>
      </c>
      <c r="E254" s="279" t="s">
        <v>3965</v>
      </c>
      <c r="F254" s="280" t="s">
        <v>3966</v>
      </c>
      <c r="G254" s="281" t="s">
        <v>695</v>
      </c>
      <c r="H254" s="282">
        <v>1</v>
      </c>
      <c r="I254" s="283"/>
      <c r="J254" s="284">
        <f>ROUND(I254*H254,2)</f>
        <v>0</v>
      </c>
      <c r="K254" s="280" t="s">
        <v>173</v>
      </c>
      <c r="L254" s="285"/>
      <c r="M254" s="286" t="s">
        <v>1</v>
      </c>
      <c r="N254" s="287" t="s">
        <v>41</v>
      </c>
      <c r="O254" s="92"/>
      <c r="P254" s="237">
        <f>O254*H254</f>
        <v>0</v>
      </c>
      <c r="Q254" s="237">
        <v>0.00016000000000000001</v>
      </c>
      <c r="R254" s="237">
        <f>Q254*H254</f>
        <v>0.00016000000000000001</v>
      </c>
      <c r="S254" s="237">
        <v>0</v>
      </c>
      <c r="T254" s="238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9" t="s">
        <v>222</v>
      </c>
      <c r="AT254" s="239" t="s">
        <v>242</v>
      </c>
      <c r="AU254" s="239" t="s">
        <v>116</v>
      </c>
      <c r="AY254" s="18" t="s">
        <v>168</v>
      </c>
      <c r="BE254" s="240">
        <f>IF(N254="základní",J254,0)</f>
        <v>0</v>
      </c>
      <c r="BF254" s="240">
        <f>IF(N254="snížená",J254,0)</f>
        <v>0</v>
      </c>
      <c r="BG254" s="240">
        <f>IF(N254="zákl. přenesená",J254,0)</f>
        <v>0</v>
      </c>
      <c r="BH254" s="240">
        <f>IF(N254="sníž. přenesená",J254,0)</f>
        <v>0</v>
      </c>
      <c r="BI254" s="240">
        <f>IF(N254="nulová",J254,0)</f>
        <v>0</v>
      </c>
      <c r="BJ254" s="18" t="s">
        <v>83</v>
      </c>
      <c r="BK254" s="240">
        <f>ROUND(I254*H254,2)</f>
        <v>0</v>
      </c>
      <c r="BL254" s="18" t="s">
        <v>174</v>
      </c>
      <c r="BM254" s="239" t="s">
        <v>3967</v>
      </c>
    </row>
    <row r="255" s="2" customFormat="1">
      <c r="A255" s="39"/>
      <c r="B255" s="40"/>
      <c r="C255" s="41"/>
      <c r="D255" s="241" t="s">
        <v>176</v>
      </c>
      <c r="E255" s="41"/>
      <c r="F255" s="242" t="s">
        <v>3966</v>
      </c>
      <c r="G255" s="41"/>
      <c r="H255" s="41"/>
      <c r="I255" s="243"/>
      <c r="J255" s="41"/>
      <c r="K255" s="41"/>
      <c r="L255" s="45"/>
      <c r="M255" s="244"/>
      <c r="N255" s="245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176</v>
      </c>
      <c r="AU255" s="18" t="s">
        <v>116</v>
      </c>
    </row>
    <row r="256" s="2" customFormat="1" ht="16.5" customHeight="1">
      <c r="A256" s="39"/>
      <c r="B256" s="40"/>
      <c r="C256" s="278" t="s">
        <v>681</v>
      </c>
      <c r="D256" s="278" t="s">
        <v>242</v>
      </c>
      <c r="E256" s="279" t="s">
        <v>3968</v>
      </c>
      <c r="F256" s="280" t="s">
        <v>3969</v>
      </c>
      <c r="G256" s="281" t="s">
        <v>695</v>
      </c>
      <c r="H256" s="282">
        <v>1</v>
      </c>
      <c r="I256" s="283"/>
      <c r="J256" s="284">
        <f>ROUND(I256*H256,2)</f>
        <v>0</v>
      </c>
      <c r="K256" s="280" t="s">
        <v>1</v>
      </c>
      <c r="L256" s="285"/>
      <c r="M256" s="286" t="s">
        <v>1</v>
      </c>
      <c r="N256" s="287" t="s">
        <v>41</v>
      </c>
      <c r="O256" s="92"/>
      <c r="P256" s="237">
        <f>O256*H256</f>
        <v>0</v>
      </c>
      <c r="Q256" s="237">
        <v>9.0000000000000006E-05</v>
      </c>
      <c r="R256" s="237">
        <f>Q256*H256</f>
        <v>9.0000000000000006E-05</v>
      </c>
      <c r="S256" s="237">
        <v>0</v>
      </c>
      <c r="T256" s="238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9" t="s">
        <v>222</v>
      </c>
      <c r="AT256" s="239" t="s">
        <v>242</v>
      </c>
      <c r="AU256" s="239" t="s">
        <v>116</v>
      </c>
      <c r="AY256" s="18" t="s">
        <v>168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8" t="s">
        <v>83</v>
      </c>
      <c r="BK256" s="240">
        <f>ROUND(I256*H256,2)</f>
        <v>0</v>
      </c>
      <c r="BL256" s="18" t="s">
        <v>174</v>
      </c>
      <c r="BM256" s="239" t="s">
        <v>3970</v>
      </c>
    </row>
    <row r="257" s="2" customFormat="1">
      <c r="A257" s="39"/>
      <c r="B257" s="40"/>
      <c r="C257" s="41"/>
      <c r="D257" s="241" t="s">
        <v>176</v>
      </c>
      <c r="E257" s="41"/>
      <c r="F257" s="242" t="s">
        <v>3969</v>
      </c>
      <c r="G257" s="41"/>
      <c r="H257" s="41"/>
      <c r="I257" s="243"/>
      <c r="J257" s="41"/>
      <c r="K257" s="41"/>
      <c r="L257" s="45"/>
      <c r="M257" s="244"/>
      <c r="N257" s="245"/>
      <c r="O257" s="92"/>
      <c r="P257" s="92"/>
      <c r="Q257" s="92"/>
      <c r="R257" s="92"/>
      <c r="S257" s="92"/>
      <c r="T257" s="93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176</v>
      </c>
      <c r="AU257" s="18" t="s">
        <v>116</v>
      </c>
    </row>
    <row r="258" s="2" customFormat="1" ht="16.5" customHeight="1">
      <c r="A258" s="39"/>
      <c r="B258" s="40"/>
      <c r="C258" s="228" t="s">
        <v>686</v>
      </c>
      <c r="D258" s="228" t="s">
        <v>170</v>
      </c>
      <c r="E258" s="229" t="s">
        <v>3971</v>
      </c>
      <c r="F258" s="230" t="s">
        <v>3972</v>
      </c>
      <c r="G258" s="231" t="s">
        <v>695</v>
      </c>
      <c r="H258" s="232">
        <v>5</v>
      </c>
      <c r="I258" s="233"/>
      <c r="J258" s="234">
        <f>ROUND(I258*H258,2)</f>
        <v>0</v>
      </c>
      <c r="K258" s="230" t="s">
        <v>173</v>
      </c>
      <c r="L258" s="45"/>
      <c r="M258" s="235" t="s">
        <v>1</v>
      </c>
      <c r="N258" s="236" t="s">
        <v>41</v>
      </c>
      <c r="O258" s="92"/>
      <c r="P258" s="237">
        <f>O258*H258</f>
        <v>0</v>
      </c>
      <c r="Q258" s="237">
        <v>0</v>
      </c>
      <c r="R258" s="237">
        <f>Q258*H258</f>
        <v>0</v>
      </c>
      <c r="S258" s="237">
        <v>0</v>
      </c>
      <c r="T258" s="238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9" t="s">
        <v>298</v>
      </c>
      <c r="AT258" s="239" t="s">
        <v>170</v>
      </c>
      <c r="AU258" s="239" t="s">
        <v>116</v>
      </c>
      <c r="AY258" s="18" t="s">
        <v>168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8" t="s">
        <v>83</v>
      </c>
      <c r="BK258" s="240">
        <f>ROUND(I258*H258,2)</f>
        <v>0</v>
      </c>
      <c r="BL258" s="18" t="s">
        <v>298</v>
      </c>
      <c r="BM258" s="239" t="s">
        <v>3973</v>
      </c>
    </row>
    <row r="259" s="2" customFormat="1">
      <c r="A259" s="39"/>
      <c r="B259" s="40"/>
      <c r="C259" s="41"/>
      <c r="D259" s="241" t="s">
        <v>176</v>
      </c>
      <c r="E259" s="41"/>
      <c r="F259" s="242" t="s">
        <v>3972</v>
      </c>
      <c r="G259" s="41"/>
      <c r="H259" s="41"/>
      <c r="I259" s="243"/>
      <c r="J259" s="41"/>
      <c r="K259" s="41"/>
      <c r="L259" s="45"/>
      <c r="M259" s="244"/>
      <c r="N259" s="245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176</v>
      </c>
      <c r="AU259" s="18" t="s">
        <v>116</v>
      </c>
    </row>
    <row r="260" s="2" customFormat="1" ht="24.15" customHeight="1">
      <c r="A260" s="39"/>
      <c r="B260" s="40"/>
      <c r="C260" s="278" t="s">
        <v>692</v>
      </c>
      <c r="D260" s="278" t="s">
        <v>242</v>
      </c>
      <c r="E260" s="279" t="s">
        <v>3974</v>
      </c>
      <c r="F260" s="280" t="s">
        <v>3975</v>
      </c>
      <c r="G260" s="281" t="s">
        <v>695</v>
      </c>
      <c r="H260" s="282">
        <v>1</v>
      </c>
      <c r="I260" s="283"/>
      <c r="J260" s="284">
        <f>ROUND(I260*H260,2)</f>
        <v>0</v>
      </c>
      <c r="K260" s="280" t="s">
        <v>173</v>
      </c>
      <c r="L260" s="285"/>
      <c r="M260" s="286" t="s">
        <v>1</v>
      </c>
      <c r="N260" s="287" t="s">
        <v>41</v>
      </c>
      <c r="O260" s="92"/>
      <c r="P260" s="237">
        <f>O260*H260</f>
        <v>0</v>
      </c>
      <c r="Q260" s="237">
        <v>0.0010499999999999999</v>
      </c>
      <c r="R260" s="237">
        <f>Q260*H260</f>
        <v>0.0010499999999999999</v>
      </c>
      <c r="S260" s="237">
        <v>0</v>
      </c>
      <c r="T260" s="238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9" t="s">
        <v>443</v>
      </c>
      <c r="AT260" s="239" t="s">
        <v>242</v>
      </c>
      <c r="AU260" s="239" t="s">
        <v>116</v>
      </c>
      <c r="AY260" s="18" t="s">
        <v>168</v>
      </c>
      <c r="BE260" s="240">
        <f>IF(N260="základní",J260,0)</f>
        <v>0</v>
      </c>
      <c r="BF260" s="240">
        <f>IF(N260="snížená",J260,0)</f>
        <v>0</v>
      </c>
      <c r="BG260" s="240">
        <f>IF(N260="zákl. přenesená",J260,0)</f>
        <v>0</v>
      </c>
      <c r="BH260" s="240">
        <f>IF(N260="sníž. přenesená",J260,0)</f>
        <v>0</v>
      </c>
      <c r="BI260" s="240">
        <f>IF(N260="nulová",J260,0)</f>
        <v>0</v>
      </c>
      <c r="BJ260" s="18" t="s">
        <v>83</v>
      </c>
      <c r="BK260" s="240">
        <f>ROUND(I260*H260,2)</f>
        <v>0</v>
      </c>
      <c r="BL260" s="18" t="s">
        <v>298</v>
      </c>
      <c r="BM260" s="239" t="s">
        <v>3976</v>
      </c>
    </row>
    <row r="261" s="2" customFormat="1">
      <c r="A261" s="39"/>
      <c r="B261" s="40"/>
      <c r="C261" s="41"/>
      <c r="D261" s="241" t="s">
        <v>176</v>
      </c>
      <c r="E261" s="41"/>
      <c r="F261" s="242" t="s">
        <v>3975</v>
      </c>
      <c r="G261" s="41"/>
      <c r="H261" s="41"/>
      <c r="I261" s="243"/>
      <c r="J261" s="41"/>
      <c r="K261" s="41"/>
      <c r="L261" s="45"/>
      <c r="M261" s="244"/>
      <c r="N261" s="245"/>
      <c r="O261" s="92"/>
      <c r="P261" s="92"/>
      <c r="Q261" s="92"/>
      <c r="R261" s="92"/>
      <c r="S261" s="92"/>
      <c r="T261" s="93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176</v>
      </c>
      <c r="AU261" s="18" t="s">
        <v>116</v>
      </c>
    </row>
    <row r="262" s="2" customFormat="1" ht="16.5" customHeight="1">
      <c r="A262" s="39"/>
      <c r="B262" s="40"/>
      <c r="C262" s="278" t="s">
        <v>701</v>
      </c>
      <c r="D262" s="278" t="s">
        <v>242</v>
      </c>
      <c r="E262" s="279" t="s">
        <v>3977</v>
      </c>
      <c r="F262" s="280" t="s">
        <v>3978</v>
      </c>
      <c r="G262" s="281" t="s">
        <v>695</v>
      </c>
      <c r="H262" s="282">
        <v>2</v>
      </c>
      <c r="I262" s="283"/>
      <c r="J262" s="284">
        <f>ROUND(I262*H262,2)</f>
        <v>0</v>
      </c>
      <c r="K262" s="280" t="s">
        <v>173</v>
      </c>
      <c r="L262" s="285"/>
      <c r="M262" s="286" t="s">
        <v>1</v>
      </c>
      <c r="N262" s="287" t="s">
        <v>41</v>
      </c>
      <c r="O262" s="92"/>
      <c r="P262" s="237">
        <f>O262*H262</f>
        <v>0</v>
      </c>
      <c r="Q262" s="237">
        <v>0.0010499999999999999</v>
      </c>
      <c r="R262" s="237">
        <f>Q262*H262</f>
        <v>0.0020999999999999999</v>
      </c>
      <c r="S262" s="237">
        <v>0</v>
      </c>
      <c r="T262" s="238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9" t="s">
        <v>443</v>
      </c>
      <c r="AT262" s="239" t="s">
        <v>242</v>
      </c>
      <c r="AU262" s="239" t="s">
        <v>116</v>
      </c>
      <c r="AY262" s="18" t="s">
        <v>168</v>
      </c>
      <c r="BE262" s="240">
        <f>IF(N262="základní",J262,0)</f>
        <v>0</v>
      </c>
      <c r="BF262" s="240">
        <f>IF(N262="snížená",J262,0)</f>
        <v>0</v>
      </c>
      <c r="BG262" s="240">
        <f>IF(N262="zákl. přenesená",J262,0)</f>
        <v>0</v>
      </c>
      <c r="BH262" s="240">
        <f>IF(N262="sníž. přenesená",J262,0)</f>
        <v>0</v>
      </c>
      <c r="BI262" s="240">
        <f>IF(N262="nulová",J262,0)</f>
        <v>0</v>
      </c>
      <c r="BJ262" s="18" t="s">
        <v>83</v>
      </c>
      <c r="BK262" s="240">
        <f>ROUND(I262*H262,2)</f>
        <v>0</v>
      </c>
      <c r="BL262" s="18" t="s">
        <v>298</v>
      </c>
      <c r="BM262" s="239" t="s">
        <v>3979</v>
      </c>
    </row>
    <row r="263" s="2" customFormat="1">
      <c r="A263" s="39"/>
      <c r="B263" s="40"/>
      <c r="C263" s="41"/>
      <c r="D263" s="241" t="s">
        <v>176</v>
      </c>
      <c r="E263" s="41"/>
      <c r="F263" s="242" t="s">
        <v>3978</v>
      </c>
      <c r="G263" s="41"/>
      <c r="H263" s="41"/>
      <c r="I263" s="243"/>
      <c r="J263" s="41"/>
      <c r="K263" s="41"/>
      <c r="L263" s="45"/>
      <c r="M263" s="244"/>
      <c r="N263" s="245"/>
      <c r="O263" s="92"/>
      <c r="P263" s="92"/>
      <c r="Q263" s="92"/>
      <c r="R263" s="92"/>
      <c r="S263" s="92"/>
      <c r="T263" s="93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176</v>
      </c>
      <c r="AU263" s="18" t="s">
        <v>116</v>
      </c>
    </row>
    <row r="264" s="2" customFormat="1" ht="16.5" customHeight="1">
      <c r="A264" s="39"/>
      <c r="B264" s="40"/>
      <c r="C264" s="278" t="s">
        <v>710</v>
      </c>
      <c r="D264" s="278" t="s">
        <v>242</v>
      </c>
      <c r="E264" s="279" t="s">
        <v>3980</v>
      </c>
      <c r="F264" s="280" t="s">
        <v>3981</v>
      </c>
      <c r="G264" s="281" t="s">
        <v>695</v>
      </c>
      <c r="H264" s="282">
        <v>1</v>
      </c>
      <c r="I264" s="283"/>
      <c r="J264" s="284">
        <f>ROUND(I264*H264,2)</f>
        <v>0</v>
      </c>
      <c r="K264" s="280" t="s">
        <v>173</v>
      </c>
      <c r="L264" s="285"/>
      <c r="M264" s="286" t="s">
        <v>1</v>
      </c>
      <c r="N264" s="287" t="s">
        <v>41</v>
      </c>
      <c r="O264" s="92"/>
      <c r="P264" s="237">
        <f>O264*H264</f>
        <v>0</v>
      </c>
      <c r="Q264" s="237">
        <v>0.0010499999999999999</v>
      </c>
      <c r="R264" s="237">
        <f>Q264*H264</f>
        <v>0.0010499999999999999</v>
      </c>
      <c r="S264" s="237">
        <v>0</v>
      </c>
      <c r="T264" s="238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9" t="s">
        <v>443</v>
      </c>
      <c r="AT264" s="239" t="s">
        <v>242</v>
      </c>
      <c r="AU264" s="239" t="s">
        <v>116</v>
      </c>
      <c r="AY264" s="18" t="s">
        <v>168</v>
      </c>
      <c r="BE264" s="240">
        <f>IF(N264="základní",J264,0)</f>
        <v>0</v>
      </c>
      <c r="BF264" s="240">
        <f>IF(N264="snížená",J264,0)</f>
        <v>0</v>
      </c>
      <c r="BG264" s="240">
        <f>IF(N264="zákl. přenesená",J264,0)</f>
        <v>0</v>
      </c>
      <c r="BH264" s="240">
        <f>IF(N264="sníž. přenesená",J264,0)</f>
        <v>0</v>
      </c>
      <c r="BI264" s="240">
        <f>IF(N264="nulová",J264,0)</f>
        <v>0</v>
      </c>
      <c r="BJ264" s="18" t="s">
        <v>83</v>
      </c>
      <c r="BK264" s="240">
        <f>ROUND(I264*H264,2)</f>
        <v>0</v>
      </c>
      <c r="BL264" s="18" t="s">
        <v>298</v>
      </c>
      <c r="BM264" s="239" t="s">
        <v>3982</v>
      </c>
    </row>
    <row r="265" s="2" customFormat="1">
      <c r="A265" s="39"/>
      <c r="B265" s="40"/>
      <c r="C265" s="41"/>
      <c r="D265" s="241" t="s">
        <v>176</v>
      </c>
      <c r="E265" s="41"/>
      <c r="F265" s="242" t="s">
        <v>3981</v>
      </c>
      <c r="G265" s="41"/>
      <c r="H265" s="41"/>
      <c r="I265" s="243"/>
      <c r="J265" s="41"/>
      <c r="K265" s="41"/>
      <c r="L265" s="45"/>
      <c r="M265" s="244"/>
      <c r="N265" s="245"/>
      <c r="O265" s="92"/>
      <c r="P265" s="92"/>
      <c r="Q265" s="92"/>
      <c r="R265" s="92"/>
      <c r="S265" s="92"/>
      <c r="T265" s="93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176</v>
      </c>
      <c r="AU265" s="18" t="s">
        <v>116</v>
      </c>
    </row>
    <row r="266" s="2" customFormat="1" ht="16.5" customHeight="1">
      <c r="A266" s="39"/>
      <c r="B266" s="40"/>
      <c r="C266" s="278" t="s">
        <v>718</v>
      </c>
      <c r="D266" s="278" t="s">
        <v>242</v>
      </c>
      <c r="E266" s="279" t="s">
        <v>3983</v>
      </c>
      <c r="F266" s="280" t="s">
        <v>3984</v>
      </c>
      <c r="G266" s="281" t="s">
        <v>695</v>
      </c>
      <c r="H266" s="282">
        <v>1</v>
      </c>
      <c r="I266" s="283"/>
      <c r="J266" s="284">
        <f>ROUND(I266*H266,2)</f>
        <v>0</v>
      </c>
      <c r="K266" s="280" t="s">
        <v>173</v>
      </c>
      <c r="L266" s="285"/>
      <c r="M266" s="286" t="s">
        <v>1</v>
      </c>
      <c r="N266" s="287" t="s">
        <v>41</v>
      </c>
      <c r="O266" s="92"/>
      <c r="P266" s="237">
        <f>O266*H266</f>
        <v>0</v>
      </c>
      <c r="Q266" s="237">
        <v>0.0010499999999999999</v>
      </c>
      <c r="R266" s="237">
        <f>Q266*H266</f>
        <v>0.0010499999999999999</v>
      </c>
      <c r="S266" s="237">
        <v>0</v>
      </c>
      <c r="T266" s="238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9" t="s">
        <v>443</v>
      </c>
      <c r="AT266" s="239" t="s">
        <v>242</v>
      </c>
      <c r="AU266" s="239" t="s">
        <v>116</v>
      </c>
      <c r="AY266" s="18" t="s">
        <v>168</v>
      </c>
      <c r="BE266" s="240">
        <f>IF(N266="základní",J266,0)</f>
        <v>0</v>
      </c>
      <c r="BF266" s="240">
        <f>IF(N266="snížená",J266,0)</f>
        <v>0</v>
      </c>
      <c r="BG266" s="240">
        <f>IF(N266="zákl. přenesená",J266,0)</f>
        <v>0</v>
      </c>
      <c r="BH266" s="240">
        <f>IF(N266="sníž. přenesená",J266,0)</f>
        <v>0</v>
      </c>
      <c r="BI266" s="240">
        <f>IF(N266="nulová",J266,0)</f>
        <v>0</v>
      </c>
      <c r="BJ266" s="18" t="s">
        <v>83</v>
      </c>
      <c r="BK266" s="240">
        <f>ROUND(I266*H266,2)</f>
        <v>0</v>
      </c>
      <c r="BL266" s="18" t="s">
        <v>298</v>
      </c>
      <c r="BM266" s="239" t="s">
        <v>3985</v>
      </c>
    </row>
    <row r="267" s="2" customFormat="1">
      <c r="A267" s="39"/>
      <c r="B267" s="40"/>
      <c r="C267" s="41"/>
      <c r="D267" s="241" t="s">
        <v>176</v>
      </c>
      <c r="E267" s="41"/>
      <c r="F267" s="242" t="s">
        <v>3984</v>
      </c>
      <c r="G267" s="41"/>
      <c r="H267" s="41"/>
      <c r="I267" s="243"/>
      <c r="J267" s="41"/>
      <c r="K267" s="41"/>
      <c r="L267" s="45"/>
      <c r="M267" s="244"/>
      <c r="N267" s="245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176</v>
      </c>
      <c r="AU267" s="18" t="s">
        <v>116</v>
      </c>
    </row>
    <row r="268" s="2" customFormat="1" ht="21.75" customHeight="1">
      <c r="A268" s="39"/>
      <c r="B268" s="40"/>
      <c r="C268" s="228" t="s">
        <v>725</v>
      </c>
      <c r="D268" s="228" t="s">
        <v>170</v>
      </c>
      <c r="E268" s="229" t="s">
        <v>3986</v>
      </c>
      <c r="F268" s="230" t="s">
        <v>3987</v>
      </c>
      <c r="G268" s="231" t="s">
        <v>695</v>
      </c>
      <c r="H268" s="232">
        <v>4</v>
      </c>
      <c r="I268" s="233"/>
      <c r="J268" s="234">
        <f>ROUND(I268*H268,2)</f>
        <v>0</v>
      </c>
      <c r="K268" s="230" t="s">
        <v>173</v>
      </c>
      <c r="L268" s="45"/>
      <c r="M268" s="235" t="s">
        <v>1</v>
      </c>
      <c r="N268" s="236" t="s">
        <v>41</v>
      </c>
      <c r="O268" s="92"/>
      <c r="P268" s="237">
        <f>O268*H268</f>
        <v>0</v>
      </c>
      <c r="Q268" s="237">
        <v>0</v>
      </c>
      <c r="R268" s="237">
        <f>Q268*H268</f>
        <v>0</v>
      </c>
      <c r="S268" s="237">
        <v>0</v>
      </c>
      <c r="T268" s="238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9" t="s">
        <v>298</v>
      </c>
      <c r="AT268" s="239" t="s">
        <v>170</v>
      </c>
      <c r="AU268" s="239" t="s">
        <v>116</v>
      </c>
      <c r="AY268" s="18" t="s">
        <v>168</v>
      </c>
      <c r="BE268" s="240">
        <f>IF(N268="základní",J268,0)</f>
        <v>0</v>
      </c>
      <c r="BF268" s="240">
        <f>IF(N268="snížená",J268,0)</f>
        <v>0</v>
      </c>
      <c r="BG268" s="240">
        <f>IF(N268="zákl. přenesená",J268,0)</f>
        <v>0</v>
      </c>
      <c r="BH268" s="240">
        <f>IF(N268="sníž. přenesená",J268,0)</f>
        <v>0</v>
      </c>
      <c r="BI268" s="240">
        <f>IF(N268="nulová",J268,0)</f>
        <v>0</v>
      </c>
      <c r="BJ268" s="18" t="s">
        <v>83</v>
      </c>
      <c r="BK268" s="240">
        <f>ROUND(I268*H268,2)</f>
        <v>0</v>
      </c>
      <c r="BL268" s="18" t="s">
        <v>298</v>
      </c>
      <c r="BM268" s="239" t="s">
        <v>3988</v>
      </c>
    </row>
    <row r="269" s="2" customFormat="1">
      <c r="A269" s="39"/>
      <c r="B269" s="40"/>
      <c r="C269" s="41"/>
      <c r="D269" s="241" t="s">
        <v>176</v>
      </c>
      <c r="E269" s="41"/>
      <c r="F269" s="242" t="s">
        <v>3987</v>
      </c>
      <c r="G269" s="41"/>
      <c r="H269" s="41"/>
      <c r="I269" s="243"/>
      <c r="J269" s="41"/>
      <c r="K269" s="41"/>
      <c r="L269" s="45"/>
      <c r="M269" s="244"/>
      <c r="N269" s="245"/>
      <c r="O269" s="92"/>
      <c r="P269" s="92"/>
      <c r="Q269" s="92"/>
      <c r="R269" s="92"/>
      <c r="S269" s="92"/>
      <c r="T269" s="93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176</v>
      </c>
      <c r="AU269" s="18" t="s">
        <v>116</v>
      </c>
    </row>
    <row r="270" s="2" customFormat="1" ht="21.75" customHeight="1">
      <c r="A270" s="39"/>
      <c r="B270" s="40"/>
      <c r="C270" s="278" t="s">
        <v>730</v>
      </c>
      <c r="D270" s="278" t="s">
        <v>242</v>
      </c>
      <c r="E270" s="279" t="s">
        <v>3989</v>
      </c>
      <c r="F270" s="280" t="s">
        <v>3990</v>
      </c>
      <c r="G270" s="281" t="s">
        <v>2969</v>
      </c>
      <c r="H270" s="282">
        <v>4</v>
      </c>
      <c r="I270" s="283"/>
      <c r="J270" s="284">
        <f>ROUND(I270*H270,2)</f>
        <v>0</v>
      </c>
      <c r="K270" s="280" t="s">
        <v>1</v>
      </c>
      <c r="L270" s="285"/>
      <c r="M270" s="286" t="s">
        <v>1</v>
      </c>
      <c r="N270" s="287" t="s">
        <v>41</v>
      </c>
      <c r="O270" s="92"/>
      <c r="P270" s="237">
        <f>O270*H270</f>
        <v>0</v>
      </c>
      <c r="Q270" s="237">
        <v>0</v>
      </c>
      <c r="R270" s="237">
        <f>Q270*H270</f>
        <v>0</v>
      </c>
      <c r="S270" s="237">
        <v>0</v>
      </c>
      <c r="T270" s="238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9" t="s">
        <v>443</v>
      </c>
      <c r="AT270" s="239" t="s">
        <v>242</v>
      </c>
      <c r="AU270" s="239" t="s">
        <v>116</v>
      </c>
      <c r="AY270" s="18" t="s">
        <v>168</v>
      </c>
      <c r="BE270" s="240">
        <f>IF(N270="základní",J270,0)</f>
        <v>0</v>
      </c>
      <c r="BF270" s="240">
        <f>IF(N270="snížená",J270,0)</f>
        <v>0</v>
      </c>
      <c r="BG270" s="240">
        <f>IF(N270="zákl. přenesená",J270,0)</f>
        <v>0</v>
      </c>
      <c r="BH270" s="240">
        <f>IF(N270="sníž. přenesená",J270,0)</f>
        <v>0</v>
      </c>
      <c r="BI270" s="240">
        <f>IF(N270="nulová",J270,0)</f>
        <v>0</v>
      </c>
      <c r="BJ270" s="18" t="s">
        <v>83</v>
      </c>
      <c r="BK270" s="240">
        <f>ROUND(I270*H270,2)</f>
        <v>0</v>
      </c>
      <c r="BL270" s="18" t="s">
        <v>298</v>
      </c>
      <c r="BM270" s="239" t="s">
        <v>3991</v>
      </c>
    </row>
    <row r="271" s="2" customFormat="1">
      <c r="A271" s="39"/>
      <c r="B271" s="40"/>
      <c r="C271" s="41"/>
      <c r="D271" s="241" t="s">
        <v>176</v>
      </c>
      <c r="E271" s="41"/>
      <c r="F271" s="242" t="s">
        <v>3990</v>
      </c>
      <c r="G271" s="41"/>
      <c r="H271" s="41"/>
      <c r="I271" s="243"/>
      <c r="J271" s="41"/>
      <c r="K271" s="41"/>
      <c r="L271" s="45"/>
      <c r="M271" s="244"/>
      <c r="N271" s="245"/>
      <c r="O271" s="92"/>
      <c r="P271" s="92"/>
      <c r="Q271" s="92"/>
      <c r="R271" s="92"/>
      <c r="S271" s="92"/>
      <c r="T271" s="93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176</v>
      </c>
      <c r="AU271" s="18" t="s">
        <v>116</v>
      </c>
    </row>
    <row r="272" s="2" customFormat="1" ht="21.75" customHeight="1">
      <c r="A272" s="39"/>
      <c r="B272" s="40"/>
      <c r="C272" s="228" t="s">
        <v>736</v>
      </c>
      <c r="D272" s="228" t="s">
        <v>170</v>
      </c>
      <c r="E272" s="229" t="s">
        <v>3992</v>
      </c>
      <c r="F272" s="230" t="s">
        <v>3993</v>
      </c>
      <c r="G272" s="231" t="s">
        <v>695</v>
      </c>
      <c r="H272" s="232">
        <v>1</v>
      </c>
      <c r="I272" s="233"/>
      <c r="J272" s="234">
        <f>ROUND(I272*H272,2)</f>
        <v>0</v>
      </c>
      <c r="K272" s="230" t="s">
        <v>173</v>
      </c>
      <c r="L272" s="45"/>
      <c r="M272" s="235" t="s">
        <v>1</v>
      </c>
      <c r="N272" s="236" t="s">
        <v>41</v>
      </c>
      <c r="O272" s="92"/>
      <c r="P272" s="237">
        <f>O272*H272</f>
        <v>0</v>
      </c>
      <c r="Q272" s="237">
        <v>0</v>
      </c>
      <c r="R272" s="237">
        <f>Q272*H272</f>
        <v>0</v>
      </c>
      <c r="S272" s="237">
        <v>0</v>
      </c>
      <c r="T272" s="238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9" t="s">
        <v>174</v>
      </c>
      <c r="AT272" s="239" t="s">
        <v>170</v>
      </c>
      <c r="AU272" s="239" t="s">
        <v>116</v>
      </c>
      <c r="AY272" s="18" t="s">
        <v>168</v>
      </c>
      <c r="BE272" s="240">
        <f>IF(N272="základní",J272,0)</f>
        <v>0</v>
      </c>
      <c r="BF272" s="240">
        <f>IF(N272="snížená",J272,0)</f>
        <v>0</v>
      </c>
      <c r="BG272" s="240">
        <f>IF(N272="zákl. přenesená",J272,0)</f>
        <v>0</v>
      </c>
      <c r="BH272" s="240">
        <f>IF(N272="sníž. přenesená",J272,0)</f>
        <v>0</v>
      </c>
      <c r="BI272" s="240">
        <f>IF(N272="nulová",J272,0)</f>
        <v>0</v>
      </c>
      <c r="BJ272" s="18" t="s">
        <v>83</v>
      </c>
      <c r="BK272" s="240">
        <f>ROUND(I272*H272,2)</f>
        <v>0</v>
      </c>
      <c r="BL272" s="18" t="s">
        <v>174</v>
      </c>
      <c r="BM272" s="239" t="s">
        <v>3994</v>
      </c>
    </row>
    <row r="273" s="2" customFormat="1">
      <c r="A273" s="39"/>
      <c r="B273" s="40"/>
      <c r="C273" s="41"/>
      <c r="D273" s="241" t="s">
        <v>176</v>
      </c>
      <c r="E273" s="41"/>
      <c r="F273" s="242" t="s">
        <v>3993</v>
      </c>
      <c r="G273" s="41"/>
      <c r="H273" s="41"/>
      <c r="I273" s="243"/>
      <c r="J273" s="41"/>
      <c r="K273" s="41"/>
      <c r="L273" s="45"/>
      <c r="M273" s="244"/>
      <c r="N273" s="245"/>
      <c r="O273" s="92"/>
      <c r="P273" s="92"/>
      <c r="Q273" s="92"/>
      <c r="R273" s="92"/>
      <c r="S273" s="92"/>
      <c r="T273" s="93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176</v>
      </c>
      <c r="AU273" s="18" t="s">
        <v>116</v>
      </c>
    </row>
    <row r="274" s="2" customFormat="1" ht="16.5" customHeight="1">
      <c r="A274" s="39"/>
      <c r="B274" s="40"/>
      <c r="C274" s="278" t="s">
        <v>741</v>
      </c>
      <c r="D274" s="278" t="s">
        <v>242</v>
      </c>
      <c r="E274" s="279" t="s">
        <v>3995</v>
      </c>
      <c r="F274" s="280" t="s">
        <v>3996</v>
      </c>
      <c r="G274" s="281" t="s">
        <v>695</v>
      </c>
      <c r="H274" s="282">
        <v>1</v>
      </c>
      <c r="I274" s="283"/>
      <c r="J274" s="284">
        <f>ROUND(I274*H274,2)</f>
        <v>0</v>
      </c>
      <c r="K274" s="280" t="s">
        <v>1</v>
      </c>
      <c r="L274" s="285"/>
      <c r="M274" s="286" t="s">
        <v>1</v>
      </c>
      <c r="N274" s="287" t="s">
        <v>41</v>
      </c>
      <c r="O274" s="92"/>
      <c r="P274" s="237">
        <f>O274*H274</f>
        <v>0</v>
      </c>
      <c r="Q274" s="237">
        <v>0</v>
      </c>
      <c r="R274" s="237">
        <f>Q274*H274</f>
        <v>0</v>
      </c>
      <c r="S274" s="237">
        <v>0</v>
      </c>
      <c r="T274" s="238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9" t="s">
        <v>222</v>
      </c>
      <c r="AT274" s="239" t="s">
        <v>242</v>
      </c>
      <c r="AU274" s="239" t="s">
        <v>116</v>
      </c>
      <c r="AY274" s="18" t="s">
        <v>168</v>
      </c>
      <c r="BE274" s="240">
        <f>IF(N274="základní",J274,0)</f>
        <v>0</v>
      </c>
      <c r="BF274" s="240">
        <f>IF(N274="snížená",J274,0)</f>
        <v>0</v>
      </c>
      <c r="BG274" s="240">
        <f>IF(N274="zákl. přenesená",J274,0)</f>
        <v>0</v>
      </c>
      <c r="BH274" s="240">
        <f>IF(N274="sníž. přenesená",J274,0)</f>
        <v>0</v>
      </c>
      <c r="BI274" s="240">
        <f>IF(N274="nulová",J274,0)</f>
        <v>0</v>
      </c>
      <c r="BJ274" s="18" t="s">
        <v>83</v>
      </c>
      <c r="BK274" s="240">
        <f>ROUND(I274*H274,2)</f>
        <v>0</v>
      </c>
      <c r="BL274" s="18" t="s">
        <v>174</v>
      </c>
      <c r="BM274" s="239" t="s">
        <v>3997</v>
      </c>
    </row>
    <row r="275" s="2" customFormat="1">
      <c r="A275" s="39"/>
      <c r="B275" s="40"/>
      <c r="C275" s="41"/>
      <c r="D275" s="241" t="s">
        <v>176</v>
      </c>
      <c r="E275" s="41"/>
      <c r="F275" s="242" t="s">
        <v>3996</v>
      </c>
      <c r="G275" s="41"/>
      <c r="H275" s="41"/>
      <c r="I275" s="243"/>
      <c r="J275" s="41"/>
      <c r="K275" s="41"/>
      <c r="L275" s="45"/>
      <c r="M275" s="244"/>
      <c r="N275" s="245"/>
      <c r="O275" s="92"/>
      <c r="P275" s="92"/>
      <c r="Q275" s="92"/>
      <c r="R275" s="92"/>
      <c r="S275" s="92"/>
      <c r="T275" s="93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176</v>
      </c>
      <c r="AU275" s="18" t="s">
        <v>116</v>
      </c>
    </row>
    <row r="276" s="2" customFormat="1" ht="21.75" customHeight="1">
      <c r="A276" s="39"/>
      <c r="B276" s="40"/>
      <c r="C276" s="278" t="s">
        <v>746</v>
      </c>
      <c r="D276" s="278" t="s">
        <v>242</v>
      </c>
      <c r="E276" s="279" t="s">
        <v>3895</v>
      </c>
      <c r="F276" s="280" t="s">
        <v>3896</v>
      </c>
      <c r="G276" s="281" t="s">
        <v>2969</v>
      </c>
      <c r="H276" s="282">
        <v>1</v>
      </c>
      <c r="I276" s="283"/>
      <c r="J276" s="284">
        <f>ROUND(I276*H276,2)</f>
        <v>0</v>
      </c>
      <c r="K276" s="280" t="s">
        <v>1</v>
      </c>
      <c r="L276" s="285"/>
      <c r="M276" s="286" t="s">
        <v>1</v>
      </c>
      <c r="N276" s="287" t="s">
        <v>41</v>
      </c>
      <c r="O276" s="92"/>
      <c r="P276" s="237">
        <f>O276*H276</f>
        <v>0</v>
      </c>
      <c r="Q276" s="237">
        <v>0</v>
      </c>
      <c r="R276" s="237">
        <f>Q276*H276</f>
        <v>0</v>
      </c>
      <c r="S276" s="237">
        <v>0</v>
      </c>
      <c r="T276" s="238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9" t="s">
        <v>222</v>
      </c>
      <c r="AT276" s="239" t="s">
        <v>242</v>
      </c>
      <c r="AU276" s="239" t="s">
        <v>116</v>
      </c>
      <c r="AY276" s="18" t="s">
        <v>168</v>
      </c>
      <c r="BE276" s="240">
        <f>IF(N276="základní",J276,0)</f>
        <v>0</v>
      </c>
      <c r="BF276" s="240">
        <f>IF(N276="snížená",J276,0)</f>
        <v>0</v>
      </c>
      <c r="BG276" s="240">
        <f>IF(N276="zákl. přenesená",J276,0)</f>
        <v>0</v>
      </c>
      <c r="BH276" s="240">
        <f>IF(N276="sníž. přenesená",J276,0)</f>
        <v>0</v>
      </c>
      <c r="BI276" s="240">
        <f>IF(N276="nulová",J276,0)</f>
        <v>0</v>
      </c>
      <c r="BJ276" s="18" t="s">
        <v>83</v>
      </c>
      <c r="BK276" s="240">
        <f>ROUND(I276*H276,2)</f>
        <v>0</v>
      </c>
      <c r="BL276" s="18" t="s">
        <v>174</v>
      </c>
      <c r="BM276" s="239" t="s">
        <v>3998</v>
      </c>
    </row>
    <row r="277" s="2" customFormat="1">
      <c r="A277" s="39"/>
      <c r="B277" s="40"/>
      <c r="C277" s="41"/>
      <c r="D277" s="241" t="s">
        <v>176</v>
      </c>
      <c r="E277" s="41"/>
      <c r="F277" s="242" t="s">
        <v>3896</v>
      </c>
      <c r="G277" s="41"/>
      <c r="H277" s="41"/>
      <c r="I277" s="243"/>
      <c r="J277" s="41"/>
      <c r="K277" s="41"/>
      <c r="L277" s="45"/>
      <c r="M277" s="244"/>
      <c r="N277" s="245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176</v>
      </c>
      <c r="AU277" s="18" t="s">
        <v>116</v>
      </c>
    </row>
    <row r="278" s="12" customFormat="1" ht="22.8" customHeight="1">
      <c r="A278" s="12"/>
      <c r="B278" s="212"/>
      <c r="C278" s="213"/>
      <c r="D278" s="214" t="s">
        <v>75</v>
      </c>
      <c r="E278" s="226" t="s">
        <v>3999</v>
      </c>
      <c r="F278" s="226" t="s">
        <v>4000</v>
      </c>
      <c r="G278" s="213"/>
      <c r="H278" s="213"/>
      <c r="I278" s="216"/>
      <c r="J278" s="227">
        <f>BK278</f>
        <v>0</v>
      </c>
      <c r="K278" s="213"/>
      <c r="L278" s="218"/>
      <c r="M278" s="219"/>
      <c r="N278" s="220"/>
      <c r="O278" s="220"/>
      <c r="P278" s="221">
        <f>SUM(P279:P312)</f>
        <v>0</v>
      </c>
      <c r="Q278" s="220"/>
      <c r="R278" s="221">
        <f>SUM(R279:R312)</f>
        <v>0.018179999999999998</v>
      </c>
      <c r="S278" s="220"/>
      <c r="T278" s="222">
        <f>SUM(T279:T312)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23" t="s">
        <v>83</v>
      </c>
      <c r="AT278" s="224" t="s">
        <v>75</v>
      </c>
      <c r="AU278" s="224" t="s">
        <v>83</v>
      </c>
      <c r="AY278" s="223" t="s">
        <v>168</v>
      </c>
      <c r="BK278" s="225">
        <f>SUM(BK279:BK312)</f>
        <v>0</v>
      </c>
    </row>
    <row r="279" s="2" customFormat="1" ht="24.15" customHeight="1">
      <c r="A279" s="39"/>
      <c r="B279" s="40"/>
      <c r="C279" s="228" t="s">
        <v>756</v>
      </c>
      <c r="D279" s="228" t="s">
        <v>170</v>
      </c>
      <c r="E279" s="229" t="s">
        <v>3955</v>
      </c>
      <c r="F279" s="230" t="s">
        <v>3956</v>
      </c>
      <c r="G279" s="231" t="s">
        <v>695</v>
      </c>
      <c r="H279" s="232">
        <v>1</v>
      </c>
      <c r="I279" s="233"/>
      <c r="J279" s="234">
        <f>ROUND(I279*H279,2)</f>
        <v>0</v>
      </c>
      <c r="K279" s="230" t="s">
        <v>173</v>
      </c>
      <c r="L279" s="45"/>
      <c r="M279" s="235" t="s">
        <v>1</v>
      </c>
      <c r="N279" s="236" t="s">
        <v>41</v>
      </c>
      <c r="O279" s="92"/>
      <c r="P279" s="237">
        <f>O279*H279</f>
        <v>0</v>
      </c>
      <c r="Q279" s="237">
        <v>0</v>
      </c>
      <c r="R279" s="237">
        <f>Q279*H279</f>
        <v>0</v>
      </c>
      <c r="S279" s="237">
        <v>0</v>
      </c>
      <c r="T279" s="238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9" t="s">
        <v>174</v>
      </c>
      <c r="AT279" s="239" t="s">
        <v>170</v>
      </c>
      <c r="AU279" s="239" t="s">
        <v>85</v>
      </c>
      <c r="AY279" s="18" t="s">
        <v>168</v>
      </c>
      <c r="BE279" s="240">
        <f>IF(N279="základní",J279,0)</f>
        <v>0</v>
      </c>
      <c r="BF279" s="240">
        <f>IF(N279="snížená",J279,0)</f>
        <v>0</v>
      </c>
      <c r="BG279" s="240">
        <f>IF(N279="zákl. přenesená",J279,0)</f>
        <v>0</v>
      </c>
      <c r="BH279" s="240">
        <f>IF(N279="sníž. přenesená",J279,0)</f>
        <v>0</v>
      </c>
      <c r="BI279" s="240">
        <f>IF(N279="nulová",J279,0)</f>
        <v>0</v>
      </c>
      <c r="BJ279" s="18" t="s">
        <v>83</v>
      </c>
      <c r="BK279" s="240">
        <f>ROUND(I279*H279,2)</f>
        <v>0</v>
      </c>
      <c r="BL279" s="18" t="s">
        <v>174</v>
      </c>
      <c r="BM279" s="239" t="s">
        <v>4001</v>
      </c>
    </row>
    <row r="280" s="2" customFormat="1">
      <c r="A280" s="39"/>
      <c r="B280" s="40"/>
      <c r="C280" s="41"/>
      <c r="D280" s="241" t="s">
        <v>176</v>
      </c>
      <c r="E280" s="41"/>
      <c r="F280" s="242" t="s">
        <v>3958</v>
      </c>
      <c r="G280" s="41"/>
      <c r="H280" s="41"/>
      <c r="I280" s="243"/>
      <c r="J280" s="41"/>
      <c r="K280" s="41"/>
      <c r="L280" s="45"/>
      <c r="M280" s="244"/>
      <c r="N280" s="245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176</v>
      </c>
      <c r="AU280" s="18" t="s">
        <v>85</v>
      </c>
    </row>
    <row r="281" s="2" customFormat="1" ht="16.5" customHeight="1">
      <c r="A281" s="39"/>
      <c r="B281" s="40"/>
      <c r="C281" s="278" t="s">
        <v>762</v>
      </c>
      <c r="D281" s="278" t="s">
        <v>242</v>
      </c>
      <c r="E281" s="279" t="s">
        <v>4002</v>
      </c>
      <c r="F281" s="280" t="s">
        <v>4003</v>
      </c>
      <c r="G281" s="281" t="s">
        <v>695</v>
      </c>
      <c r="H281" s="282">
        <v>1</v>
      </c>
      <c r="I281" s="283"/>
      <c r="J281" s="284">
        <f>ROUND(I281*H281,2)</f>
        <v>0</v>
      </c>
      <c r="K281" s="280" t="s">
        <v>1</v>
      </c>
      <c r="L281" s="285"/>
      <c r="M281" s="286" t="s">
        <v>1</v>
      </c>
      <c r="N281" s="287" t="s">
        <v>41</v>
      </c>
      <c r="O281" s="92"/>
      <c r="P281" s="237">
        <f>O281*H281</f>
        <v>0</v>
      </c>
      <c r="Q281" s="237">
        <v>0.01418</v>
      </c>
      <c r="R281" s="237">
        <f>Q281*H281</f>
        <v>0.01418</v>
      </c>
      <c r="S281" s="237">
        <v>0</v>
      </c>
      <c r="T281" s="238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9" t="s">
        <v>222</v>
      </c>
      <c r="AT281" s="239" t="s">
        <v>242</v>
      </c>
      <c r="AU281" s="239" t="s">
        <v>85</v>
      </c>
      <c r="AY281" s="18" t="s">
        <v>168</v>
      </c>
      <c r="BE281" s="240">
        <f>IF(N281="základní",J281,0)</f>
        <v>0</v>
      </c>
      <c r="BF281" s="240">
        <f>IF(N281="snížená",J281,0)</f>
        <v>0</v>
      </c>
      <c r="BG281" s="240">
        <f>IF(N281="zákl. přenesená",J281,0)</f>
        <v>0</v>
      </c>
      <c r="BH281" s="240">
        <f>IF(N281="sníž. přenesená",J281,0)</f>
        <v>0</v>
      </c>
      <c r="BI281" s="240">
        <f>IF(N281="nulová",J281,0)</f>
        <v>0</v>
      </c>
      <c r="BJ281" s="18" t="s">
        <v>83</v>
      </c>
      <c r="BK281" s="240">
        <f>ROUND(I281*H281,2)</f>
        <v>0</v>
      </c>
      <c r="BL281" s="18" t="s">
        <v>174</v>
      </c>
      <c r="BM281" s="239" t="s">
        <v>4004</v>
      </c>
    </row>
    <row r="282" s="2" customFormat="1">
      <c r="A282" s="39"/>
      <c r="B282" s="40"/>
      <c r="C282" s="41"/>
      <c r="D282" s="241" t="s">
        <v>176</v>
      </c>
      <c r="E282" s="41"/>
      <c r="F282" s="242" t="s">
        <v>4003</v>
      </c>
      <c r="G282" s="41"/>
      <c r="H282" s="41"/>
      <c r="I282" s="243"/>
      <c r="J282" s="41"/>
      <c r="K282" s="41"/>
      <c r="L282" s="45"/>
      <c r="M282" s="244"/>
      <c r="N282" s="245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176</v>
      </c>
      <c r="AU282" s="18" t="s">
        <v>85</v>
      </c>
    </row>
    <row r="283" s="2" customFormat="1" ht="16.5" customHeight="1">
      <c r="A283" s="39"/>
      <c r="B283" s="40"/>
      <c r="C283" s="228" t="s">
        <v>769</v>
      </c>
      <c r="D283" s="228" t="s">
        <v>170</v>
      </c>
      <c r="E283" s="229" t="s">
        <v>3962</v>
      </c>
      <c r="F283" s="230" t="s">
        <v>3963</v>
      </c>
      <c r="G283" s="231" t="s">
        <v>695</v>
      </c>
      <c r="H283" s="232">
        <v>7</v>
      </c>
      <c r="I283" s="233"/>
      <c r="J283" s="234">
        <f>ROUND(I283*H283,2)</f>
        <v>0</v>
      </c>
      <c r="K283" s="230" t="s">
        <v>173</v>
      </c>
      <c r="L283" s="45"/>
      <c r="M283" s="235" t="s">
        <v>1</v>
      </c>
      <c r="N283" s="236" t="s">
        <v>41</v>
      </c>
      <c r="O283" s="92"/>
      <c r="P283" s="237">
        <f>O283*H283</f>
        <v>0</v>
      </c>
      <c r="Q283" s="237">
        <v>0</v>
      </c>
      <c r="R283" s="237">
        <f>Q283*H283</f>
        <v>0</v>
      </c>
      <c r="S283" s="237">
        <v>0</v>
      </c>
      <c r="T283" s="238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9" t="s">
        <v>174</v>
      </c>
      <c r="AT283" s="239" t="s">
        <v>170</v>
      </c>
      <c r="AU283" s="239" t="s">
        <v>85</v>
      </c>
      <c r="AY283" s="18" t="s">
        <v>168</v>
      </c>
      <c r="BE283" s="240">
        <f>IF(N283="základní",J283,0)</f>
        <v>0</v>
      </c>
      <c r="BF283" s="240">
        <f>IF(N283="snížená",J283,0)</f>
        <v>0</v>
      </c>
      <c r="BG283" s="240">
        <f>IF(N283="zákl. přenesená",J283,0)</f>
        <v>0</v>
      </c>
      <c r="BH283" s="240">
        <f>IF(N283="sníž. přenesená",J283,0)</f>
        <v>0</v>
      </c>
      <c r="BI283" s="240">
        <f>IF(N283="nulová",J283,0)</f>
        <v>0</v>
      </c>
      <c r="BJ283" s="18" t="s">
        <v>83</v>
      </c>
      <c r="BK283" s="240">
        <f>ROUND(I283*H283,2)</f>
        <v>0</v>
      </c>
      <c r="BL283" s="18" t="s">
        <v>174</v>
      </c>
      <c r="BM283" s="239" t="s">
        <v>4005</v>
      </c>
    </row>
    <row r="284" s="2" customFormat="1">
      <c r="A284" s="39"/>
      <c r="B284" s="40"/>
      <c r="C284" s="41"/>
      <c r="D284" s="241" t="s">
        <v>176</v>
      </c>
      <c r="E284" s="41"/>
      <c r="F284" s="242" t="s">
        <v>3963</v>
      </c>
      <c r="G284" s="41"/>
      <c r="H284" s="41"/>
      <c r="I284" s="243"/>
      <c r="J284" s="41"/>
      <c r="K284" s="41"/>
      <c r="L284" s="45"/>
      <c r="M284" s="244"/>
      <c r="N284" s="245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176</v>
      </c>
      <c r="AU284" s="18" t="s">
        <v>85</v>
      </c>
    </row>
    <row r="285" s="2" customFormat="1" ht="16.5" customHeight="1">
      <c r="A285" s="39"/>
      <c r="B285" s="40"/>
      <c r="C285" s="278" t="s">
        <v>775</v>
      </c>
      <c r="D285" s="278" t="s">
        <v>242</v>
      </c>
      <c r="E285" s="279" t="s">
        <v>4006</v>
      </c>
      <c r="F285" s="280" t="s">
        <v>4007</v>
      </c>
      <c r="G285" s="281" t="s">
        <v>695</v>
      </c>
      <c r="H285" s="282">
        <v>5</v>
      </c>
      <c r="I285" s="283"/>
      <c r="J285" s="284">
        <f>ROUND(I285*H285,2)</f>
        <v>0</v>
      </c>
      <c r="K285" s="280" t="s">
        <v>173</v>
      </c>
      <c r="L285" s="285"/>
      <c r="M285" s="286" t="s">
        <v>1</v>
      </c>
      <c r="N285" s="287" t="s">
        <v>41</v>
      </c>
      <c r="O285" s="92"/>
      <c r="P285" s="237">
        <f>O285*H285</f>
        <v>0</v>
      </c>
      <c r="Q285" s="237">
        <v>0.00040000000000000002</v>
      </c>
      <c r="R285" s="237">
        <f>Q285*H285</f>
        <v>0.002</v>
      </c>
      <c r="S285" s="237">
        <v>0</v>
      </c>
      <c r="T285" s="23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9" t="s">
        <v>222</v>
      </c>
      <c r="AT285" s="239" t="s">
        <v>242</v>
      </c>
      <c r="AU285" s="239" t="s">
        <v>85</v>
      </c>
      <c r="AY285" s="18" t="s">
        <v>168</v>
      </c>
      <c r="BE285" s="240">
        <f>IF(N285="základní",J285,0)</f>
        <v>0</v>
      </c>
      <c r="BF285" s="240">
        <f>IF(N285="snížená",J285,0)</f>
        <v>0</v>
      </c>
      <c r="BG285" s="240">
        <f>IF(N285="zákl. přenesená",J285,0)</f>
        <v>0</v>
      </c>
      <c r="BH285" s="240">
        <f>IF(N285="sníž. přenesená",J285,0)</f>
        <v>0</v>
      </c>
      <c r="BI285" s="240">
        <f>IF(N285="nulová",J285,0)</f>
        <v>0</v>
      </c>
      <c r="BJ285" s="18" t="s">
        <v>83</v>
      </c>
      <c r="BK285" s="240">
        <f>ROUND(I285*H285,2)</f>
        <v>0</v>
      </c>
      <c r="BL285" s="18" t="s">
        <v>174</v>
      </c>
      <c r="BM285" s="239" t="s">
        <v>4008</v>
      </c>
    </row>
    <row r="286" s="2" customFormat="1">
      <c r="A286" s="39"/>
      <c r="B286" s="40"/>
      <c r="C286" s="41"/>
      <c r="D286" s="241" t="s">
        <v>176</v>
      </c>
      <c r="E286" s="41"/>
      <c r="F286" s="242" t="s">
        <v>4007</v>
      </c>
      <c r="G286" s="41"/>
      <c r="H286" s="41"/>
      <c r="I286" s="243"/>
      <c r="J286" s="41"/>
      <c r="K286" s="41"/>
      <c r="L286" s="45"/>
      <c r="M286" s="244"/>
      <c r="N286" s="245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176</v>
      </c>
      <c r="AU286" s="18" t="s">
        <v>85</v>
      </c>
    </row>
    <row r="287" s="2" customFormat="1" ht="16.5" customHeight="1">
      <c r="A287" s="39"/>
      <c r="B287" s="40"/>
      <c r="C287" s="278" t="s">
        <v>781</v>
      </c>
      <c r="D287" s="278" t="s">
        <v>242</v>
      </c>
      <c r="E287" s="279" t="s">
        <v>4009</v>
      </c>
      <c r="F287" s="280" t="s">
        <v>4010</v>
      </c>
      <c r="G287" s="281" t="s">
        <v>695</v>
      </c>
      <c r="H287" s="282">
        <v>2</v>
      </c>
      <c r="I287" s="283"/>
      <c r="J287" s="284">
        <f>ROUND(I287*H287,2)</f>
        <v>0</v>
      </c>
      <c r="K287" s="280" t="s">
        <v>1</v>
      </c>
      <c r="L287" s="285"/>
      <c r="M287" s="286" t="s">
        <v>1</v>
      </c>
      <c r="N287" s="287" t="s">
        <v>41</v>
      </c>
      <c r="O287" s="92"/>
      <c r="P287" s="237">
        <f>O287*H287</f>
        <v>0</v>
      </c>
      <c r="Q287" s="237">
        <v>0.00040000000000000002</v>
      </c>
      <c r="R287" s="237">
        <f>Q287*H287</f>
        <v>0.00080000000000000004</v>
      </c>
      <c r="S287" s="237">
        <v>0</v>
      </c>
      <c r="T287" s="238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9" t="s">
        <v>222</v>
      </c>
      <c r="AT287" s="239" t="s">
        <v>242</v>
      </c>
      <c r="AU287" s="239" t="s">
        <v>85</v>
      </c>
      <c r="AY287" s="18" t="s">
        <v>168</v>
      </c>
      <c r="BE287" s="240">
        <f>IF(N287="základní",J287,0)</f>
        <v>0</v>
      </c>
      <c r="BF287" s="240">
        <f>IF(N287="snížená",J287,0)</f>
        <v>0</v>
      </c>
      <c r="BG287" s="240">
        <f>IF(N287="zákl. přenesená",J287,0)</f>
        <v>0</v>
      </c>
      <c r="BH287" s="240">
        <f>IF(N287="sníž. přenesená",J287,0)</f>
        <v>0</v>
      </c>
      <c r="BI287" s="240">
        <f>IF(N287="nulová",J287,0)</f>
        <v>0</v>
      </c>
      <c r="BJ287" s="18" t="s">
        <v>83</v>
      </c>
      <c r="BK287" s="240">
        <f>ROUND(I287*H287,2)</f>
        <v>0</v>
      </c>
      <c r="BL287" s="18" t="s">
        <v>174</v>
      </c>
      <c r="BM287" s="239" t="s">
        <v>4011</v>
      </c>
    </row>
    <row r="288" s="2" customFormat="1">
      <c r="A288" s="39"/>
      <c r="B288" s="40"/>
      <c r="C288" s="41"/>
      <c r="D288" s="241" t="s">
        <v>176</v>
      </c>
      <c r="E288" s="41"/>
      <c r="F288" s="242" t="s">
        <v>4007</v>
      </c>
      <c r="G288" s="41"/>
      <c r="H288" s="41"/>
      <c r="I288" s="243"/>
      <c r="J288" s="41"/>
      <c r="K288" s="41"/>
      <c r="L288" s="45"/>
      <c r="M288" s="244"/>
      <c r="N288" s="245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176</v>
      </c>
      <c r="AU288" s="18" t="s">
        <v>85</v>
      </c>
    </row>
    <row r="289" s="2" customFormat="1" ht="16.5" customHeight="1">
      <c r="A289" s="39"/>
      <c r="B289" s="40"/>
      <c r="C289" s="228" t="s">
        <v>793</v>
      </c>
      <c r="D289" s="228" t="s">
        <v>170</v>
      </c>
      <c r="E289" s="229" t="s">
        <v>3971</v>
      </c>
      <c r="F289" s="230" t="s">
        <v>3972</v>
      </c>
      <c r="G289" s="231" t="s">
        <v>695</v>
      </c>
      <c r="H289" s="232">
        <v>4</v>
      </c>
      <c r="I289" s="233"/>
      <c r="J289" s="234">
        <f>ROUND(I289*H289,2)</f>
        <v>0</v>
      </c>
      <c r="K289" s="230" t="s">
        <v>173</v>
      </c>
      <c r="L289" s="45"/>
      <c r="M289" s="235" t="s">
        <v>1</v>
      </c>
      <c r="N289" s="236" t="s">
        <v>41</v>
      </c>
      <c r="O289" s="92"/>
      <c r="P289" s="237">
        <f>O289*H289</f>
        <v>0</v>
      </c>
      <c r="Q289" s="237">
        <v>0</v>
      </c>
      <c r="R289" s="237">
        <f>Q289*H289</f>
        <v>0</v>
      </c>
      <c r="S289" s="237">
        <v>0</v>
      </c>
      <c r="T289" s="238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9" t="s">
        <v>298</v>
      </c>
      <c r="AT289" s="239" t="s">
        <v>170</v>
      </c>
      <c r="AU289" s="239" t="s">
        <v>85</v>
      </c>
      <c r="AY289" s="18" t="s">
        <v>168</v>
      </c>
      <c r="BE289" s="240">
        <f>IF(N289="základní",J289,0)</f>
        <v>0</v>
      </c>
      <c r="BF289" s="240">
        <f>IF(N289="snížená",J289,0)</f>
        <v>0</v>
      </c>
      <c r="BG289" s="240">
        <f>IF(N289="zákl. přenesená",J289,0)</f>
        <v>0</v>
      </c>
      <c r="BH289" s="240">
        <f>IF(N289="sníž. přenesená",J289,0)</f>
        <v>0</v>
      </c>
      <c r="BI289" s="240">
        <f>IF(N289="nulová",J289,0)</f>
        <v>0</v>
      </c>
      <c r="BJ289" s="18" t="s">
        <v>83</v>
      </c>
      <c r="BK289" s="240">
        <f>ROUND(I289*H289,2)</f>
        <v>0</v>
      </c>
      <c r="BL289" s="18" t="s">
        <v>298</v>
      </c>
      <c r="BM289" s="239" t="s">
        <v>4012</v>
      </c>
    </row>
    <row r="290" s="2" customFormat="1">
      <c r="A290" s="39"/>
      <c r="B290" s="40"/>
      <c r="C290" s="41"/>
      <c r="D290" s="241" t="s">
        <v>176</v>
      </c>
      <c r="E290" s="41"/>
      <c r="F290" s="242" t="s">
        <v>3972</v>
      </c>
      <c r="G290" s="41"/>
      <c r="H290" s="41"/>
      <c r="I290" s="243"/>
      <c r="J290" s="41"/>
      <c r="K290" s="41"/>
      <c r="L290" s="45"/>
      <c r="M290" s="244"/>
      <c r="N290" s="245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176</v>
      </c>
      <c r="AU290" s="18" t="s">
        <v>85</v>
      </c>
    </row>
    <row r="291" s="2" customFormat="1" ht="16.5" customHeight="1">
      <c r="A291" s="39"/>
      <c r="B291" s="40"/>
      <c r="C291" s="278" t="s">
        <v>800</v>
      </c>
      <c r="D291" s="278" t="s">
        <v>242</v>
      </c>
      <c r="E291" s="279" t="s">
        <v>4013</v>
      </c>
      <c r="F291" s="280" t="s">
        <v>4014</v>
      </c>
      <c r="G291" s="281" t="s">
        <v>695</v>
      </c>
      <c r="H291" s="282">
        <v>1</v>
      </c>
      <c r="I291" s="283"/>
      <c r="J291" s="284">
        <f>ROUND(I291*H291,2)</f>
        <v>0</v>
      </c>
      <c r="K291" s="280" t="s">
        <v>1</v>
      </c>
      <c r="L291" s="285"/>
      <c r="M291" s="286" t="s">
        <v>1</v>
      </c>
      <c r="N291" s="287" t="s">
        <v>41</v>
      </c>
      <c r="O291" s="92"/>
      <c r="P291" s="237">
        <f>O291*H291</f>
        <v>0</v>
      </c>
      <c r="Q291" s="237">
        <v>0.00040000000000000002</v>
      </c>
      <c r="R291" s="237">
        <f>Q291*H291</f>
        <v>0.00040000000000000002</v>
      </c>
      <c r="S291" s="237">
        <v>0</v>
      </c>
      <c r="T291" s="23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9" t="s">
        <v>443</v>
      </c>
      <c r="AT291" s="239" t="s">
        <v>242</v>
      </c>
      <c r="AU291" s="239" t="s">
        <v>85</v>
      </c>
      <c r="AY291" s="18" t="s">
        <v>168</v>
      </c>
      <c r="BE291" s="240">
        <f>IF(N291="základní",J291,0)</f>
        <v>0</v>
      </c>
      <c r="BF291" s="240">
        <f>IF(N291="snížená",J291,0)</f>
        <v>0</v>
      </c>
      <c r="BG291" s="240">
        <f>IF(N291="zákl. přenesená",J291,0)</f>
        <v>0</v>
      </c>
      <c r="BH291" s="240">
        <f>IF(N291="sníž. přenesená",J291,0)</f>
        <v>0</v>
      </c>
      <c r="BI291" s="240">
        <f>IF(N291="nulová",J291,0)</f>
        <v>0</v>
      </c>
      <c r="BJ291" s="18" t="s">
        <v>83</v>
      </c>
      <c r="BK291" s="240">
        <f>ROUND(I291*H291,2)</f>
        <v>0</v>
      </c>
      <c r="BL291" s="18" t="s">
        <v>298</v>
      </c>
      <c r="BM291" s="239" t="s">
        <v>4015</v>
      </c>
    </row>
    <row r="292" s="2" customFormat="1">
      <c r="A292" s="39"/>
      <c r="B292" s="40"/>
      <c r="C292" s="41"/>
      <c r="D292" s="241" t="s">
        <v>176</v>
      </c>
      <c r="E292" s="41"/>
      <c r="F292" s="242" t="s">
        <v>4014</v>
      </c>
      <c r="G292" s="41"/>
      <c r="H292" s="41"/>
      <c r="I292" s="243"/>
      <c r="J292" s="41"/>
      <c r="K292" s="41"/>
      <c r="L292" s="45"/>
      <c r="M292" s="244"/>
      <c r="N292" s="245"/>
      <c r="O292" s="92"/>
      <c r="P292" s="92"/>
      <c r="Q292" s="92"/>
      <c r="R292" s="92"/>
      <c r="S292" s="92"/>
      <c r="T292" s="93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176</v>
      </c>
      <c r="AU292" s="18" t="s">
        <v>85</v>
      </c>
    </row>
    <row r="293" s="2" customFormat="1" ht="16.5" customHeight="1">
      <c r="A293" s="39"/>
      <c r="B293" s="40"/>
      <c r="C293" s="278" t="s">
        <v>806</v>
      </c>
      <c r="D293" s="278" t="s">
        <v>242</v>
      </c>
      <c r="E293" s="279" t="s">
        <v>4016</v>
      </c>
      <c r="F293" s="280" t="s">
        <v>4017</v>
      </c>
      <c r="G293" s="281" t="s">
        <v>695</v>
      </c>
      <c r="H293" s="282">
        <v>2</v>
      </c>
      <c r="I293" s="283"/>
      <c r="J293" s="284">
        <f>ROUND(I293*H293,2)</f>
        <v>0</v>
      </c>
      <c r="K293" s="280" t="s">
        <v>1</v>
      </c>
      <c r="L293" s="285"/>
      <c r="M293" s="286" t="s">
        <v>1</v>
      </c>
      <c r="N293" s="287" t="s">
        <v>41</v>
      </c>
      <c r="O293" s="92"/>
      <c r="P293" s="237">
        <f>O293*H293</f>
        <v>0</v>
      </c>
      <c r="Q293" s="237">
        <v>0.00040000000000000002</v>
      </c>
      <c r="R293" s="237">
        <f>Q293*H293</f>
        <v>0.00080000000000000004</v>
      </c>
      <c r="S293" s="237">
        <v>0</v>
      </c>
      <c r="T293" s="238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9" t="s">
        <v>222</v>
      </c>
      <c r="AT293" s="239" t="s">
        <v>242</v>
      </c>
      <c r="AU293" s="239" t="s">
        <v>85</v>
      </c>
      <c r="AY293" s="18" t="s">
        <v>168</v>
      </c>
      <c r="BE293" s="240">
        <f>IF(N293="základní",J293,0)</f>
        <v>0</v>
      </c>
      <c r="BF293" s="240">
        <f>IF(N293="snížená",J293,0)</f>
        <v>0</v>
      </c>
      <c r="BG293" s="240">
        <f>IF(N293="zákl. přenesená",J293,0)</f>
        <v>0</v>
      </c>
      <c r="BH293" s="240">
        <f>IF(N293="sníž. přenesená",J293,0)</f>
        <v>0</v>
      </c>
      <c r="BI293" s="240">
        <f>IF(N293="nulová",J293,0)</f>
        <v>0</v>
      </c>
      <c r="BJ293" s="18" t="s">
        <v>83</v>
      </c>
      <c r="BK293" s="240">
        <f>ROUND(I293*H293,2)</f>
        <v>0</v>
      </c>
      <c r="BL293" s="18" t="s">
        <v>174</v>
      </c>
      <c r="BM293" s="239" t="s">
        <v>4018</v>
      </c>
    </row>
    <row r="294" s="2" customFormat="1">
      <c r="A294" s="39"/>
      <c r="B294" s="40"/>
      <c r="C294" s="41"/>
      <c r="D294" s="241" t="s">
        <v>176</v>
      </c>
      <c r="E294" s="41"/>
      <c r="F294" s="242" t="s">
        <v>4019</v>
      </c>
      <c r="G294" s="41"/>
      <c r="H294" s="41"/>
      <c r="I294" s="243"/>
      <c r="J294" s="41"/>
      <c r="K294" s="41"/>
      <c r="L294" s="45"/>
      <c r="M294" s="244"/>
      <c r="N294" s="245"/>
      <c r="O294" s="92"/>
      <c r="P294" s="92"/>
      <c r="Q294" s="92"/>
      <c r="R294" s="92"/>
      <c r="S294" s="92"/>
      <c r="T294" s="93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176</v>
      </c>
      <c r="AU294" s="18" t="s">
        <v>85</v>
      </c>
    </row>
    <row r="295" s="2" customFormat="1" ht="24.15" customHeight="1">
      <c r="A295" s="39"/>
      <c r="B295" s="40"/>
      <c r="C295" s="278" t="s">
        <v>813</v>
      </c>
      <c r="D295" s="278" t="s">
        <v>242</v>
      </c>
      <c r="E295" s="279" t="s">
        <v>4020</v>
      </c>
      <c r="F295" s="280" t="s">
        <v>4021</v>
      </c>
      <c r="G295" s="281" t="s">
        <v>695</v>
      </c>
      <c r="H295" s="282">
        <v>1</v>
      </c>
      <c r="I295" s="283"/>
      <c r="J295" s="284">
        <f>ROUND(I295*H295,2)</f>
        <v>0</v>
      </c>
      <c r="K295" s="280" t="s">
        <v>1</v>
      </c>
      <c r="L295" s="285"/>
      <c r="M295" s="286" t="s">
        <v>1</v>
      </c>
      <c r="N295" s="287" t="s">
        <v>41</v>
      </c>
      <c r="O295" s="92"/>
      <c r="P295" s="237">
        <f>O295*H295</f>
        <v>0</v>
      </c>
      <c r="Q295" s="237">
        <v>0</v>
      </c>
      <c r="R295" s="237">
        <f>Q295*H295</f>
        <v>0</v>
      </c>
      <c r="S295" s="237">
        <v>0</v>
      </c>
      <c r="T295" s="238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9" t="s">
        <v>443</v>
      </c>
      <c r="AT295" s="239" t="s">
        <v>242</v>
      </c>
      <c r="AU295" s="239" t="s">
        <v>85</v>
      </c>
      <c r="AY295" s="18" t="s">
        <v>168</v>
      </c>
      <c r="BE295" s="240">
        <f>IF(N295="základní",J295,0)</f>
        <v>0</v>
      </c>
      <c r="BF295" s="240">
        <f>IF(N295="snížená",J295,0)</f>
        <v>0</v>
      </c>
      <c r="BG295" s="240">
        <f>IF(N295="zákl. přenesená",J295,0)</f>
        <v>0</v>
      </c>
      <c r="BH295" s="240">
        <f>IF(N295="sníž. přenesená",J295,0)</f>
        <v>0</v>
      </c>
      <c r="BI295" s="240">
        <f>IF(N295="nulová",J295,0)</f>
        <v>0</v>
      </c>
      <c r="BJ295" s="18" t="s">
        <v>83</v>
      </c>
      <c r="BK295" s="240">
        <f>ROUND(I295*H295,2)</f>
        <v>0</v>
      </c>
      <c r="BL295" s="18" t="s">
        <v>298</v>
      </c>
      <c r="BM295" s="239" t="s">
        <v>4022</v>
      </c>
    </row>
    <row r="296" s="2" customFormat="1">
      <c r="A296" s="39"/>
      <c r="B296" s="40"/>
      <c r="C296" s="41"/>
      <c r="D296" s="241" t="s">
        <v>176</v>
      </c>
      <c r="E296" s="41"/>
      <c r="F296" s="242" t="s">
        <v>4021</v>
      </c>
      <c r="G296" s="41"/>
      <c r="H296" s="41"/>
      <c r="I296" s="243"/>
      <c r="J296" s="41"/>
      <c r="K296" s="41"/>
      <c r="L296" s="45"/>
      <c r="M296" s="244"/>
      <c r="N296" s="245"/>
      <c r="O296" s="92"/>
      <c r="P296" s="92"/>
      <c r="Q296" s="92"/>
      <c r="R296" s="92"/>
      <c r="S296" s="92"/>
      <c r="T296" s="93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176</v>
      </c>
      <c r="AU296" s="18" t="s">
        <v>85</v>
      </c>
    </row>
    <row r="297" s="2" customFormat="1" ht="24.15" customHeight="1">
      <c r="A297" s="39"/>
      <c r="B297" s="40"/>
      <c r="C297" s="228" t="s">
        <v>820</v>
      </c>
      <c r="D297" s="228" t="s">
        <v>170</v>
      </c>
      <c r="E297" s="229" t="s">
        <v>4023</v>
      </c>
      <c r="F297" s="230" t="s">
        <v>4024</v>
      </c>
      <c r="G297" s="231" t="s">
        <v>695</v>
      </c>
      <c r="H297" s="232">
        <v>5</v>
      </c>
      <c r="I297" s="233"/>
      <c r="J297" s="234">
        <f>ROUND(I297*H297,2)</f>
        <v>0</v>
      </c>
      <c r="K297" s="230" t="s">
        <v>173</v>
      </c>
      <c r="L297" s="45"/>
      <c r="M297" s="235" t="s">
        <v>1</v>
      </c>
      <c r="N297" s="236" t="s">
        <v>41</v>
      </c>
      <c r="O297" s="92"/>
      <c r="P297" s="237">
        <f>O297*H297</f>
        <v>0</v>
      </c>
      <c r="Q297" s="237">
        <v>0</v>
      </c>
      <c r="R297" s="237">
        <f>Q297*H297</f>
        <v>0</v>
      </c>
      <c r="S297" s="237">
        <v>0</v>
      </c>
      <c r="T297" s="238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9" t="s">
        <v>298</v>
      </c>
      <c r="AT297" s="239" t="s">
        <v>170</v>
      </c>
      <c r="AU297" s="239" t="s">
        <v>85</v>
      </c>
      <c r="AY297" s="18" t="s">
        <v>168</v>
      </c>
      <c r="BE297" s="240">
        <f>IF(N297="základní",J297,0)</f>
        <v>0</v>
      </c>
      <c r="BF297" s="240">
        <f>IF(N297="snížená",J297,0)</f>
        <v>0</v>
      </c>
      <c r="BG297" s="240">
        <f>IF(N297="zákl. přenesená",J297,0)</f>
        <v>0</v>
      </c>
      <c r="BH297" s="240">
        <f>IF(N297="sníž. přenesená",J297,0)</f>
        <v>0</v>
      </c>
      <c r="BI297" s="240">
        <f>IF(N297="nulová",J297,0)</f>
        <v>0</v>
      </c>
      <c r="BJ297" s="18" t="s">
        <v>83</v>
      </c>
      <c r="BK297" s="240">
        <f>ROUND(I297*H297,2)</f>
        <v>0</v>
      </c>
      <c r="BL297" s="18" t="s">
        <v>298</v>
      </c>
      <c r="BM297" s="239" t="s">
        <v>4025</v>
      </c>
    </row>
    <row r="298" s="2" customFormat="1">
      <c r="A298" s="39"/>
      <c r="B298" s="40"/>
      <c r="C298" s="41"/>
      <c r="D298" s="241" t="s">
        <v>176</v>
      </c>
      <c r="E298" s="41"/>
      <c r="F298" s="242" t="s">
        <v>4024</v>
      </c>
      <c r="G298" s="41"/>
      <c r="H298" s="41"/>
      <c r="I298" s="243"/>
      <c r="J298" s="41"/>
      <c r="K298" s="41"/>
      <c r="L298" s="45"/>
      <c r="M298" s="244"/>
      <c r="N298" s="245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176</v>
      </c>
      <c r="AU298" s="18" t="s">
        <v>85</v>
      </c>
    </row>
    <row r="299" s="2" customFormat="1" ht="24.15" customHeight="1">
      <c r="A299" s="39"/>
      <c r="B299" s="40"/>
      <c r="C299" s="278" t="s">
        <v>829</v>
      </c>
      <c r="D299" s="278" t="s">
        <v>242</v>
      </c>
      <c r="E299" s="279" t="s">
        <v>4026</v>
      </c>
      <c r="F299" s="280" t="s">
        <v>4027</v>
      </c>
      <c r="G299" s="281" t="s">
        <v>695</v>
      </c>
      <c r="H299" s="282">
        <v>4</v>
      </c>
      <c r="I299" s="283"/>
      <c r="J299" s="284">
        <f>ROUND(I299*H299,2)</f>
        <v>0</v>
      </c>
      <c r="K299" s="280" t="s">
        <v>1</v>
      </c>
      <c r="L299" s="285"/>
      <c r="M299" s="286" t="s">
        <v>1</v>
      </c>
      <c r="N299" s="287" t="s">
        <v>41</v>
      </c>
      <c r="O299" s="92"/>
      <c r="P299" s="237">
        <f>O299*H299</f>
        <v>0</v>
      </c>
      <c r="Q299" s="237">
        <v>0</v>
      </c>
      <c r="R299" s="237">
        <f>Q299*H299</f>
        <v>0</v>
      </c>
      <c r="S299" s="237">
        <v>0</v>
      </c>
      <c r="T299" s="238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9" t="s">
        <v>443</v>
      </c>
      <c r="AT299" s="239" t="s">
        <v>242</v>
      </c>
      <c r="AU299" s="239" t="s">
        <v>85</v>
      </c>
      <c r="AY299" s="18" t="s">
        <v>168</v>
      </c>
      <c r="BE299" s="240">
        <f>IF(N299="základní",J299,0)</f>
        <v>0</v>
      </c>
      <c r="BF299" s="240">
        <f>IF(N299="snížená",J299,0)</f>
        <v>0</v>
      </c>
      <c r="BG299" s="240">
        <f>IF(N299="zákl. přenesená",J299,0)</f>
        <v>0</v>
      </c>
      <c r="BH299" s="240">
        <f>IF(N299="sníž. přenesená",J299,0)</f>
        <v>0</v>
      </c>
      <c r="BI299" s="240">
        <f>IF(N299="nulová",J299,0)</f>
        <v>0</v>
      </c>
      <c r="BJ299" s="18" t="s">
        <v>83</v>
      </c>
      <c r="BK299" s="240">
        <f>ROUND(I299*H299,2)</f>
        <v>0</v>
      </c>
      <c r="BL299" s="18" t="s">
        <v>298</v>
      </c>
      <c r="BM299" s="239" t="s">
        <v>4028</v>
      </c>
    </row>
    <row r="300" s="2" customFormat="1">
      <c r="A300" s="39"/>
      <c r="B300" s="40"/>
      <c r="C300" s="41"/>
      <c r="D300" s="241" t="s">
        <v>176</v>
      </c>
      <c r="E300" s="41"/>
      <c r="F300" s="242" t="s">
        <v>4027</v>
      </c>
      <c r="G300" s="41"/>
      <c r="H300" s="41"/>
      <c r="I300" s="243"/>
      <c r="J300" s="41"/>
      <c r="K300" s="41"/>
      <c r="L300" s="45"/>
      <c r="M300" s="244"/>
      <c r="N300" s="245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176</v>
      </c>
      <c r="AU300" s="18" t="s">
        <v>85</v>
      </c>
    </row>
    <row r="301" s="2" customFormat="1" ht="24.15" customHeight="1">
      <c r="A301" s="39"/>
      <c r="B301" s="40"/>
      <c r="C301" s="278" t="s">
        <v>849</v>
      </c>
      <c r="D301" s="278" t="s">
        <v>242</v>
      </c>
      <c r="E301" s="279" t="s">
        <v>4029</v>
      </c>
      <c r="F301" s="280" t="s">
        <v>4030</v>
      </c>
      <c r="G301" s="281" t="s">
        <v>695</v>
      </c>
      <c r="H301" s="282">
        <v>1</v>
      </c>
      <c r="I301" s="283"/>
      <c r="J301" s="284">
        <f>ROUND(I301*H301,2)</f>
        <v>0</v>
      </c>
      <c r="K301" s="280" t="s">
        <v>1</v>
      </c>
      <c r="L301" s="285"/>
      <c r="M301" s="286" t="s">
        <v>1</v>
      </c>
      <c r="N301" s="287" t="s">
        <v>41</v>
      </c>
      <c r="O301" s="92"/>
      <c r="P301" s="237">
        <f>O301*H301</f>
        <v>0</v>
      </c>
      <c r="Q301" s="237">
        <v>0</v>
      </c>
      <c r="R301" s="237">
        <f>Q301*H301</f>
        <v>0</v>
      </c>
      <c r="S301" s="237">
        <v>0</v>
      </c>
      <c r="T301" s="238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9" t="s">
        <v>443</v>
      </c>
      <c r="AT301" s="239" t="s">
        <v>242</v>
      </c>
      <c r="AU301" s="239" t="s">
        <v>85</v>
      </c>
      <c r="AY301" s="18" t="s">
        <v>168</v>
      </c>
      <c r="BE301" s="240">
        <f>IF(N301="základní",J301,0)</f>
        <v>0</v>
      </c>
      <c r="BF301" s="240">
        <f>IF(N301="snížená",J301,0)</f>
        <v>0</v>
      </c>
      <c r="BG301" s="240">
        <f>IF(N301="zákl. přenesená",J301,0)</f>
        <v>0</v>
      </c>
      <c r="BH301" s="240">
        <f>IF(N301="sníž. přenesená",J301,0)</f>
        <v>0</v>
      </c>
      <c r="BI301" s="240">
        <f>IF(N301="nulová",J301,0)</f>
        <v>0</v>
      </c>
      <c r="BJ301" s="18" t="s">
        <v>83</v>
      </c>
      <c r="BK301" s="240">
        <f>ROUND(I301*H301,2)</f>
        <v>0</v>
      </c>
      <c r="BL301" s="18" t="s">
        <v>298</v>
      </c>
      <c r="BM301" s="239" t="s">
        <v>4031</v>
      </c>
    </row>
    <row r="302" s="2" customFormat="1">
      <c r="A302" s="39"/>
      <c r="B302" s="40"/>
      <c r="C302" s="41"/>
      <c r="D302" s="241" t="s">
        <v>176</v>
      </c>
      <c r="E302" s="41"/>
      <c r="F302" s="242" t="s">
        <v>4030</v>
      </c>
      <c r="G302" s="41"/>
      <c r="H302" s="41"/>
      <c r="I302" s="243"/>
      <c r="J302" s="41"/>
      <c r="K302" s="41"/>
      <c r="L302" s="45"/>
      <c r="M302" s="244"/>
      <c r="N302" s="245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176</v>
      </c>
      <c r="AU302" s="18" t="s">
        <v>85</v>
      </c>
    </row>
    <row r="303" s="2" customFormat="1" ht="24.15" customHeight="1">
      <c r="A303" s="39"/>
      <c r="B303" s="40"/>
      <c r="C303" s="228" t="s">
        <v>865</v>
      </c>
      <c r="D303" s="228" t="s">
        <v>170</v>
      </c>
      <c r="E303" s="229" t="s">
        <v>4032</v>
      </c>
      <c r="F303" s="230" t="s">
        <v>4033</v>
      </c>
      <c r="G303" s="231" t="s">
        <v>695</v>
      </c>
      <c r="H303" s="232">
        <v>2</v>
      </c>
      <c r="I303" s="233"/>
      <c r="J303" s="234">
        <f>ROUND(I303*H303,2)</f>
        <v>0</v>
      </c>
      <c r="K303" s="230" t="s">
        <v>173</v>
      </c>
      <c r="L303" s="45"/>
      <c r="M303" s="235" t="s">
        <v>1</v>
      </c>
      <c r="N303" s="236" t="s">
        <v>41</v>
      </c>
      <c r="O303" s="92"/>
      <c r="P303" s="237">
        <f>O303*H303</f>
        <v>0</v>
      </c>
      <c r="Q303" s="237">
        <v>0</v>
      </c>
      <c r="R303" s="237">
        <f>Q303*H303</f>
        <v>0</v>
      </c>
      <c r="S303" s="237">
        <v>0</v>
      </c>
      <c r="T303" s="238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9" t="s">
        <v>174</v>
      </c>
      <c r="AT303" s="239" t="s">
        <v>170</v>
      </c>
      <c r="AU303" s="239" t="s">
        <v>85</v>
      </c>
      <c r="AY303" s="18" t="s">
        <v>168</v>
      </c>
      <c r="BE303" s="240">
        <f>IF(N303="základní",J303,0)</f>
        <v>0</v>
      </c>
      <c r="BF303" s="240">
        <f>IF(N303="snížená",J303,0)</f>
        <v>0</v>
      </c>
      <c r="BG303" s="240">
        <f>IF(N303="zákl. přenesená",J303,0)</f>
        <v>0</v>
      </c>
      <c r="BH303" s="240">
        <f>IF(N303="sníž. přenesená",J303,0)</f>
        <v>0</v>
      </c>
      <c r="BI303" s="240">
        <f>IF(N303="nulová",J303,0)</f>
        <v>0</v>
      </c>
      <c r="BJ303" s="18" t="s">
        <v>83</v>
      </c>
      <c r="BK303" s="240">
        <f>ROUND(I303*H303,2)</f>
        <v>0</v>
      </c>
      <c r="BL303" s="18" t="s">
        <v>174</v>
      </c>
      <c r="BM303" s="239" t="s">
        <v>4034</v>
      </c>
    </row>
    <row r="304" s="2" customFormat="1">
      <c r="A304" s="39"/>
      <c r="B304" s="40"/>
      <c r="C304" s="41"/>
      <c r="D304" s="241" t="s">
        <v>176</v>
      </c>
      <c r="E304" s="41"/>
      <c r="F304" s="242" t="s">
        <v>4035</v>
      </c>
      <c r="G304" s="41"/>
      <c r="H304" s="41"/>
      <c r="I304" s="243"/>
      <c r="J304" s="41"/>
      <c r="K304" s="41"/>
      <c r="L304" s="45"/>
      <c r="M304" s="244"/>
      <c r="N304" s="245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176</v>
      </c>
      <c r="AU304" s="18" t="s">
        <v>85</v>
      </c>
    </row>
    <row r="305" s="2" customFormat="1" ht="24.15" customHeight="1">
      <c r="A305" s="39"/>
      <c r="B305" s="40"/>
      <c r="C305" s="278" t="s">
        <v>881</v>
      </c>
      <c r="D305" s="278" t="s">
        <v>242</v>
      </c>
      <c r="E305" s="279" t="s">
        <v>4036</v>
      </c>
      <c r="F305" s="280" t="s">
        <v>4037</v>
      </c>
      <c r="G305" s="281" t="s">
        <v>695</v>
      </c>
      <c r="H305" s="282">
        <v>2</v>
      </c>
      <c r="I305" s="283"/>
      <c r="J305" s="284">
        <f>ROUND(I305*H305,2)</f>
        <v>0</v>
      </c>
      <c r="K305" s="280" t="s">
        <v>1</v>
      </c>
      <c r="L305" s="285"/>
      <c r="M305" s="286" t="s">
        <v>1</v>
      </c>
      <c r="N305" s="287" t="s">
        <v>41</v>
      </c>
      <c r="O305" s="92"/>
      <c r="P305" s="237">
        <f>O305*H305</f>
        <v>0</v>
      </c>
      <c r="Q305" s="237">
        <v>0</v>
      </c>
      <c r="R305" s="237">
        <f>Q305*H305</f>
        <v>0</v>
      </c>
      <c r="S305" s="237">
        <v>0</v>
      </c>
      <c r="T305" s="238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9" t="s">
        <v>222</v>
      </c>
      <c r="AT305" s="239" t="s">
        <v>242</v>
      </c>
      <c r="AU305" s="239" t="s">
        <v>85</v>
      </c>
      <c r="AY305" s="18" t="s">
        <v>168</v>
      </c>
      <c r="BE305" s="240">
        <f>IF(N305="základní",J305,0)</f>
        <v>0</v>
      </c>
      <c r="BF305" s="240">
        <f>IF(N305="snížená",J305,0)</f>
        <v>0</v>
      </c>
      <c r="BG305" s="240">
        <f>IF(N305="zákl. přenesená",J305,0)</f>
        <v>0</v>
      </c>
      <c r="BH305" s="240">
        <f>IF(N305="sníž. přenesená",J305,0)</f>
        <v>0</v>
      </c>
      <c r="BI305" s="240">
        <f>IF(N305="nulová",J305,0)</f>
        <v>0</v>
      </c>
      <c r="BJ305" s="18" t="s">
        <v>83</v>
      </c>
      <c r="BK305" s="240">
        <f>ROUND(I305*H305,2)</f>
        <v>0</v>
      </c>
      <c r="BL305" s="18" t="s">
        <v>174</v>
      </c>
      <c r="BM305" s="239" t="s">
        <v>4038</v>
      </c>
    </row>
    <row r="306" s="2" customFormat="1">
      <c r="A306" s="39"/>
      <c r="B306" s="40"/>
      <c r="C306" s="41"/>
      <c r="D306" s="241" t="s">
        <v>176</v>
      </c>
      <c r="E306" s="41"/>
      <c r="F306" s="242" t="s">
        <v>4037</v>
      </c>
      <c r="G306" s="41"/>
      <c r="H306" s="41"/>
      <c r="I306" s="243"/>
      <c r="J306" s="41"/>
      <c r="K306" s="41"/>
      <c r="L306" s="45"/>
      <c r="M306" s="244"/>
      <c r="N306" s="245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176</v>
      </c>
      <c r="AU306" s="18" t="s">
        <v>85</v>
      </c>
    </row>
    <row r="307" s="2" customFormat="1" ht="21.75" customHeight="1">
      <c r="A307" s="39"/>
      <c r="B307" s="40"/>
      <c r="C307" s="228" t="s">
        <v>896</v>
      </c>
      <c r="D307" s="228" t="s">
        <v>170</v>
      </c>
      <c r="E307" s="229" t="s">
        <v>3992</v>
      </c>
      <c r="F307" s="230" t="s">
        <v>3993</v>
      </c>
      <c r="G307" s="231" t="s">
        <v>695</v>
      </c>
      <c r="H307" s="232">
        <v>1</v>
      </c>
      <c r="I307" s="233"/>
      <c r="J307" s="234">
        <f>ROUND(I307*H307,2)</f>
        <v>0</v>
      </c>
      <c r="K307" s="230" t="s">
        <v>173</v>
      </c>
      <c r="L307" s="45"/>
      <c r="M307" s="235" t="s">
        <v>1</v>
      </c>
      <c r="N307" s="236" t="s">
        <v>41</v>
      </c>
      <c r="O307" s="92"/>
      <c r="P307" s="237">
        <f>O307*H307</f>
        <v>0</v>
      </c>
      <c r="Q307" s="237">
        <v>0</v>
      </c>
      <c r="R307" s="237">
        <f>Q307*H307</f>
        <v>0</v>
      </c>
      <c r="S307" s="237">
        <v>0</v>
      </c>
      <c r="T307" s="238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9" t="s">
        <v>174</v>
      </c>
      <c r="AT307" s="239" t="s">
        <v>170</v>
      </c>
      <c r="AU307" s="239" t="s">
        <v>85</v>
      </c>
      <c r="AY307" s="18" t="s">
        <v>168</v>
      </c>
      <c r="BE307" s="240">
        <f>IF(N307="základní",J307,0)</f>
        <v>0</v>
      </c>
      <c r="BF307" s="240">
        <f>IF(N307="snížená",J307,0)</f>
        <v>0</v>
      </c>
      <c r="BG307" s="240">
        <f>IF(N307="zákl. přenesená",J307,0)</f>
        <v>0</v>
      </c>
      <c r="BH307" s="240">
        <f>IF(N307="sníž. přenesená",J307,0)</f>
        <v>0</v>
      </c>
      <c r="BI307" s="240">
        <f>IF(N307="nulová",J307,0)</f>
        <v>0</v>
      </c>
      <c r="BJ307" s="18" t="s">
        <v>83</v>
      </c>
      <c r="BK307" s="240">
        <f>ROUND(I307*H307,2)</f>
        <v>0</v>
      </c>
      <c r="BL307" s="18" t="s">
        <v>174</v>
      </c>
      <c r="BM307" s="239" t="s">
        <v>4039</v>
      </c>
    </row>
    <row r="308" s="2" customFormat="1">
      <c r="A308" s="39"/>
      <c r="B308" s="40"/>
      <c r="C308" s="41"/>
      <c r="D308" s="241" t="s">
        <v>176</v>
      </c>
      <c r="E308" s="41"/>
      <c r="F308" s="242" t="s">
        <v>3993</v>
      </c>
      <c r="G308" s="41"/>
      <c r="H308" s="41"/>
      <c r="I308" s="243"/>
      <c r="J308" s="41"/>
      <c r="K308" s="41"/>
      <c r="L308" s="45"/>
      <c r="M308" s="244"/>
      <c r="N308" s="245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176</v>
      </c>
      <c r="AU308" s="18" t="s">
        <v>85</v>
      </c>
    </row>
    <row r="309" s="2" customFormat="1" ht="16.5" customHeight="1">
      <c r="A309" s="39"/>
      <c r="B309" s="40"/>
      <c r="C309" s="278" t="s">
        <v>907</v>
      </c>
      <c r="D309" s="278" t="s">
        <v>242</v>
      </c>
      <c r="E309" s="279" t="s">
        <v>4040</v>
      </c>
      <c r="F309" s="280" t="s">
        <v>4041</v>
      </c>
      <c r="G309" s="281" t="s">
        <v>695</v>
      </c>
      <c r="H309" s="282">
        <v>1</v>
      </c>
      <c r="I309" s="283"/>
      <c r="J309" s="284">
        <f>ROUND(I309*H309,2)</f>
        <v>0</v>
      </c>
      <c r="K309" s="280" t="s">
        <v>1</v>
      </c>
      <c r="L309" s="285"/>
      <c r="M309" s="286" t="s">
        <v>1</v>
      </c>
      <c r="N309" s="287" t="s">
        <v>41</v>
      </c>
      <c r="O309" s="92"/>
      <c r="P309" s="237">
        <f>O309*H309</f>
        <v>0</v>
      </c>
      <c r="Q309" s="237">
        <v>0</v>
      </c>
      <c r="R309" s="237">
        <f>Q309*H309</f>
        <v>0</v>
      </c>
      <c r="S309" s="237">
        <v>0</v>
      </c>
      <c r="T309" s="238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9" t="s">
        <v>222</v>
      </c>
      <c r="AT309" s="239" t="s">
        <v>242</v>
      </c>
      <c r="AU309" s="239" t="s">
        <v>85</v>
      </c>
      <c r="AY309" s="18" t="s">
        <v>168</v>
      </c>
      <c r="BE309" s="240">
        <f>IF(N309="základní",J309,0)</f>
        <v>0</v>
      </c>
      <c r="BF309" s="240">
        <f>IF(N309="snížená",J309,0)</f>
        <v>0</v>
      </c>
      <c r="BG309" s="240">
        <f>IF(N309="zákl. přenesená",J309,0)</f>
        <v>0</v>
      </c>
      <c r="BH309" s="240">
        <f>IF(N309="sníž. přenesená",J309,0)</f>
        <v>0</v>
      </c>
      <c r="BI309" s="240">
        <f>IF(N309="nulová",J309,0)</f>
        <v>0</v>
      </c>
      <c r="BJ309" s="18" t="s">
        <v>83</v>
      </c>
      <c r="BK309" s="240">
        <f>ROUND(I309*H309,2)</f>
        <v>0</v>
      </c>
      <c r="BL309" s="18" t="s">
        <v>174</v>
      </c>
      <c r="BM309" s="239" t="s">
        <v>4042</v>
      </c>
    </row>
    <row r="310" s="2" customFormat="1">
      <c r="A310" s="39"/>
      <c r="B310" s="40"/>
      <c r="C310" s="41"/>
      <c r="D310" s="241" t="s">
        <v>176</v>
      </c>
      <c r="E310" s="41"/>
      <c r="F310" s="242" t="s">
        <v>4041</v>
      </c>
      <c r="G310" s="41"/>
      <c r="H310" s="41"/>
      <c r="I310" s="243"/>
      <c r="J310" s="41"/>
      <c r="K310" s="41"/>
      <c r="L310" s="45"/>
      <c r="M310" s="244"/>
      <c r="N310" s="245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176</v>
      </c>
      <c r="AU310" s="18" t="s">
        <v>85</v>
      </c>
    </row>
    <row r="311" s="2" customFormat="1" ht="21.75" customHeight="1">
      <c r="A311" s="39"/>
      <c r="B311" s="40"/>
      <c r="C311" s="278" t="s">
        <v>269</v>
      </c>
      <c r="D311" s="278" t="s">
        <v>242</v>
      </c>
      <c r="E311" s="279" t="s">
        <v>3895</v>
      </c>
      <c r="F311" s="280" t="s">
        <v>3896</v>
      </c>
      <c r="G311" s="281" t="s">
        <v>2969</v>
      </c>
      <c r="H311" s="282">
        <v>1</v>
      </c>
      <c r="I311" s="283"/>
      <c r="J311" s="284">
        <f>ROUND(I311*H311,2)</f>
        <v>0</v>
      </c>
      <c r="K311" s="280" t="s">
        <v>1</v>
      </c>
      <c r="L311" s="285"/>
      <c r="M311" s="286" t="s">
        <v>1</v>
      </c>
      <c r="N311" s="287" t="s">
        <v>41</v>
      </c>
      <c r="O311" s="92"/>
      <c r="P311" s="237">
        <f>O311*H311</f>
        <v>0</v>
      </c>
      <c r="Q311" s="237">
        <v>0</v>
      </c>
      <c r="R311" s="237">
        <f>Q311*H311</f>
        <v>0</v>
      </c>
      <c r="S311" s="237">
        <v>0</v>
      </c>
      <c r="T311" s="238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9" t="s">
        <v>222</v>
      </c>
      <c r="AT311" s="239" t="s">
        <v>242</v>
      </c>
      <c r="AU311" s="239" t="s">
        <v>85</v>
      </c>
      <c r="AY311" s="18" t="s">
        <v>168</v>
      </c>
      <c r="BE311" s="240">
        <f>IF(N311="základní",J311,0)</f>
        <v>0</v>
      </c>
      <c r="BF311" s="240">
        <f>IF(N311="snížená",J311,0)</f>
        <v>0</v>
      </c>
      <c r="BG311" s="240">
        <f>IF(N311="zákl. přenesená",J311,0)</f>
        <v>0</v>
      </c>
      <c r="BH311" s="240">
        <f>IF(N311="sníž. přenesená",J311,0)</f>
        <v>0</v>
      </c>
      <c r="BI311" s="240">
        <f>IF(N311="nulová",J311,0)</f>
        <v>0</v>
      </c>
      <c r="BJ311" s="18" t="s">
        <v>83</v>
      </c>
      <c r="BK311" s="240">
        <f>ROUND(I311*H311,2)</f>
        <v>0</v>
      </c>
      <c r="BL311" s="18" t="s">
        <v>174</v>
      </c>
      <c r="BM311" s="239" t="s">
        <v>4043</v>
      </c>
    </row>
    <row r="312" s="2" customFormat="1">
      <c r="A312" s="39"/>
      <c r="B312" s="40"/>
      <c r="C312" s="41"/>
      <c r="D312" s="241" t="s">
        <v>176</v>
      </c>
      <c r="E312" s="41"/>
      <c r="F312" s="242" t="s">
        <v>3896</v>
      </c>
      <c r="G312" s="41"/>
      <c r="H312" s="41"/>
      <c r="I312" s="243"/>
      <c r="J312" s="41"/>
      <c r="K312" s="41"/>
      <c r="L312" s="45"/>
      <c r="M312" s="244"/>
      <c r="N312" s="245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176</v>
      </c>
      <c r="AU312" s="18" t="s">
        <v>85</v>
      </c>
    </row>
    <row r="313" s="12" customFormat="1" ht="22.8" customHeight="1">
      <c r="A313" s="12"/>
      <c r="B313" s="212"/>
      <c r="C313" s="213"/>
      <c r="D313" s="214" t="s">
        <v>75</v>
      </c>
      <c r="E313" s="226" t="s">
        <v>4044</v>
      </c>
      <c r="F313" s="226" t="s">
        <v>4045</v>
      </c>
      <c r="G313" s="213"/>
      <c r="H313" s="213"/>
      <c r="I313" s="216"/>
      <c r="J313" s="227">
        <f>BK313</f>
        <v>0</v>
      </c>
      <c r="K313" s="213"/>
      <c r="L313" s="218"/>
      <c r="M313" s="219"/>
      <c r="N313" s="220"/>
      <c r="O313" s="220"/>
      <c r="P313" s="221">
        <f>SUM(P314:P339)</f>
        <v>0</v>
      </c>
      <c r="Q313" s="220"/>
      <c r="R313" s="221">
        <f>SUM(R314:R339)</f>
        <v>0.0044000000000000003</v>
      </c>
      <c r="S313" s="220"/>
      <c r="T313" s="222">
        <f>SUM(T314:T339)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23" t="s">
        <v>83</v>
      </c>
      <c r="AT313" s="224" t="s">
        <v>75</v>
      </c>
      <c r="AU313" s="224" t="s">
        <v>83</v>
      </c>
      <c r="AY313" s="223" t="s">
        <v>168</v>
      </c>
      <c r="BK313" s="225">
        <f>SUM(BK314:BK339)</f>
        <v>0</v>
      </c>
    </row>
    <row r="314" s="2" customFormat="1" ht="24.15" customHeight="1">
      <c r="A314" s="39"/>
      <c r="B314" s="40"/>
      <c r="C314" s="228" t="s">
        <v>280</v>
      </c>
      <c r="D314" s="228" t="s">
        <v>170</v>
      </c>
      <c r="E314" s="229" t="s">
        <v>3955</v>
      </c>
      <c r="F314" s="230" t="s">
        <v>3956</v>
      </c>
      <c r="G314" s="231" t="s">
        <v>695</v>
      </c>
      <c r="H314" s="232">
        <v>1</v>
      </c>
      <c r="I314" s="233"/>
      <c r="J314" s="234">
        <f>ROUND(I314*H314,2)</f>
        <v>0</v>
      </c>
      <c r="K314" s="230" t="s">
        <v>173</v>
      </c>
      <c r="L314" s="45"/>
      <c r="M314" s="235" t="s">
        <v>1</v>
      </c>
      <c r="N314" s="236" t="s">
        <v>41</v>
      </c>
      <c r="O314" s="92"/>
      <c r="P314" s="237">
        <f>O314*H314</f>
        <v>0</v>
      </c>
      <c r="Q314" s="237">
        <v>0</v>
      </c>
      <c r="R314" s="237">
        <f>Q314*H314</f>
        <v>0</v>
      </c>
      <c r="S314" s="237">
        <v>0</v>
      </c>
      <c r="T314" s="238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9" t="s">
        <v>174</v>
      </c>
      <c r="AT314" s="239" t="s">
        <v>170</v>
      </c>
      <c r="AU314" s="239" t="s">
        <v>85</v>
      </c>
      <c r="AY314" s="18" t="s">
        <v>168</v>
      </c>
      <c r="BE314" s="240">
        <f>IF(N314="základní",J314,0)</f>
        <v>0</v>
      </c>
      <c r="BF314" s="240">
        <f>IF(N314="snížená",J314,0)</f>
        <v>0</v>
      </c>
      <c r="BG314" s="240">
        <f>IF(N314="zákl. přenesená",J314,0)</f>
        <v>0</v>
      </c>
      <c r="BH314" s="240">
        <f>IF(N314="sníž. přenesená",J314,0)</f>
        <v>0</v>
      </c>
      <c r="BI314" s="240">
        <f>IF(N314="nulová",J314,0)</f>
        <v>0</v>
      </c>
      <c r="BJ314" s="18" t="s">
        <v>83</v>
      </c>
      <c r="BK314" s="240">
        <f>ROUND(I314*H314,2)</f>
        <v>0</v>
      </c>
      <c r="BL314" s="18" t="s">
        <v>174</v>
      </c>
      <c r="BM314" s="239" t="s">
        <v>4046</v>
      </c>
    </row>
    <row r="315" s="2" customFormat="1">
      <c r="A315" s="39"/>
      <c r="B315" s="40"/>
      <c r="C315" s="41"/>
      <c r="D315" s="241" t="s">
        <v>176</v>
      </c>
      <c r="E315" s="41"/>
      <c r="F315" s="242" t="s">
        <v>3958</v>
      </c>
      <c r="G315" s="41"/>
      <c r="H315" s="41"/>
      <c r="I315" s="243"/>
      <c r="J315" s="41"/>
      <c r="K315" s="41"/>
      <c r="L315" s="45"/>
      <c r="M315" s="244"/>
      <c r="N315" s="245"/>
      <c r="O315" s="92"/>
      <c r="P315" s="92"/>
      <c r="Q315" s="92"/>
      <c r="R315" s="92"/>
      <c r="S315" s="92"/>
      <c r="T315" s="93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176</v>
      </c>
      <c r="AU315" s="18" t="s">
        <v>85</v>
      </c>
    </row>
    <row r="316" s="2" customFormat="1" ht="24.15" customHeight="1">
      <c r="A316" s="39"/>
      <c r="B316" s="40"/>
      <c r="C316" s="278" t="s">
        <v>287</v>
      </c>
      <c r="D316" s="278" t="s">
        <v>242</v>
      </c>
      <c r="E316" s="279" t="s">
        <v>4047</v>
      </c>
      <c r="F316" s="280" t="s">
        <v>4048</v>
      </c>
      <c r="G316" s="281" t="s">
        <v>695</v>
      </c>
      <c r="H316" s="282">
        <v>1</v>
      </c>
      <c r="I316" s="283"/>
      <c r="J316" s="284">
        <f>ROUND(I316*H316,2)</f>
        <v>0</v>
      </c>
      <c r="K316" s="280" t="s">
        <v>173</v>
      </c>
      <c r="L316" s="285"/>
      <c r="M316" s="286" t="s">
        <v>1</v>
      </c>
      <c r="N316" s="287" t="s">
        <v>41</v>
      </c>
      <c r="O316" s="92"/>
      <c r="P316" s="237">
        <f>O316*H316</f>
        <v>0</v>
      </c>
      <c r="Q316" s="237">
        <v>0.002</v>
      </c>
      <c r="R316" s="237">
        <f>Q316*H316</f>
        <v>0.002</v>
      </c>
      <c r="S316" s="237">
        <v>0</v>
      </c>
      <c r="T316" s="238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9" t="s">
        <v>222</v>
      </c>
      <c r="AT316" s="239" t="s">
        <v>242</v>
      </c>
      <c r="AU316" s="239" t="s">
        <v>85</v>
      </c>
      <c r="AY316" s="18" t="s">
        <v>168</v>
      </c>
      <c r="BE316" s="240">
        <f>IF(N316="základní",J316,0)</f>
        <v>0</v>
      </c>
      <c r="BF316" s="240">
        <f>IF(N316="snížená",J316,0)</f>
        <v>0</v>
      </c>
      <c r="BG316" s="240">
        <f>IF(N316="zákl. přenesená",J316,0)</f>
        <v>0</v>
      </c>
      <c r="BH316" s="240">
        <f>IF(N316="sníž. přenesená",J316,0)</f>
        <v>0</v>
      </c>
      <c r="BI316" s="240">
        <f>IF(N316="nulová",J316,0)</f>
        <v>0</v>
      </c>
      <c r="BJ316" s="18" t="s">
        <v>83</v>
      </c>
      <c r="BK316" s="240">
        <f>ROUND(I316*H316,2)</f>
        <v>0</v>
      </c>
      <c r="BL316" s="18" t="s">
        <v>174</v>
      </c>
      <c r="BM316" s="239" t="s">
        <v>4049</v>
      </c>
    </row>
    <row r="317" s="2" customFormat="1">
      <c r="A317" s="39"/>
      <c r="B317" s="40"/>
      <c r="C317" s="41"/>
      <c r="D317" s="241" t="s">
        <v>176</v>
      </c>
      <c r="E317" s="41"/>
      <c r="F317" s="242" t="s">
        <v>4048</v>
      </c>
      <c r="G317" s="41"/>
      <c r="H317" s="41"/>
      <c r="I317" s="243"/>
      <c r="J317" s="41"/>
      <c r="K317" s="41"/>
      <c r="L317" s="45"/>
      <c r="M317" s="244"/>
      <c r="N317" s="245"/>
      <c r="O317" s="92"/>
      <c r="P317" s="92"/>
      <c r="Q317" s="92"/>
      <c r="R317" s="92"/>
      <c r="S317" s="92"/>
      <c r="T317" s="93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176</v>
      </c>
      <c r="AU317" s="18" t="s">
        <v>85</v>
      </c>
    </row>
    <row r="318" s="2" customFormat="1" ht="16.5" customHeight="1">
      <c r="A318" s="39"/>
      <c r="B318" s="40"/>
      <c r="C318" s="228" t="s">
        <v>1506</v>
      </c>
      <c r="D318" s="228" t="s">
        <v>170</v>
      </c>
      <c r="E318" s="229" t="s">
        <v>3962</v>
      </c>
      <c r="F318" s="230" t="s">
        <v>3963</v>
      </c>
      <c r="G318" s="231" t="s">
        <v>695</v>
      </c>
      <c r="H318" s="232">
        <v>3</v>
      </c>
      <c r="I318" s="233"/>
      <c r="J318" s="234">
        <f>ROUND(I318*H318,2)</f>
        <v>0</v>
      </c>
      <c r="K318" s="230" t="s">
        <v>173</v>
      </c>
      <c r="L318" s="45"/>
      <c r="M318" s="235" t="s">
        <v>1</v>
      </c>
      <c r="N318" s="236" t="s">
        <v>41</v>
      </c>
      <c r="O318" s="92"/>
      <c r="P318" s="237">
        <f>O318*H318</f>
        <v>0</v>
      </c>
      <c r="Q318" s="237">
        <v>0</v>
      </c>
      <c r="R318" s="237">
        <f>Q318*H318</f>
        <v>0</v>
      </c>
      <c r="S318" s="237">
        <v>0</v>
      </c>
      <c r="T318" s="238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9" t="s">
        <v>174</v>
      </c>
      <c r="AT318" s="239" t="s">
        <v>170</v>
      </c>
      <c r="AU318" s="239" t="s">
        <v>85</v>
      </c>
      <c r="AY318" s="18" t="s">
        <v>168</v>
      </c>
      <c r="BE318" s="240">
        <f>IF(N318="základní",J318,0)</f>
        <v>0</v>
      </c>
      <c r="BF318" s="240">
        <f>IF(N318="snížená",J318,0)</f>
        <v>0</v>
      </c>
      <c r="BG318" s="240">
        <f>IF(N318="zákl. přenesená",J318,0)</f>
        <v>0</v>
      </c>
      <c r="BH318" s="240">
        <f>IF(N318="sníž. přenesená",J318,0)</f>
        <v>0</v>
      </c>
      <c r="BI318" s="240">
        <f>IF(N318="nulová",J318,0)</f>
        <v>0</v>
      </c>
      <c r="BJ318" s="18" t="s">
        <v>83</v>
      </c>
      <c r="BK318" s="240">
        <f>ROUND(I318*H318,2)</f>
        <v>0</v>
      </c>
      <c r="BL318" s="18" t="s">
        <v>174</v>
      </c>
      <c r="BM318" s="239" t="s">
        <v>4050</v>
      </c>
    </row>
    <row r="319" s="2" customFormat="1">
      <c r="A319" s="39"/>
      <c r="B319" s="40"/>
      <c r="C319" s="41"/>
      <c r="D319" s="241" t="s">
        <v>176</v>
      </c>
      <c r="E319" s="41"/>
      <c r="F319" s="242" t="s">
        <v>3963</v>
      </c>
      <c r="G319" s="41"/>
      <c r="H319" s="41"/>
      <c r="I319" s="243"/>
      <c r="J319" s="41"/>
      <c r="K319" s="41"/>
      <c r="L319" s="45"/>
      <c r="M319" s="244"/>
      <c r="N319" s="245"/>
      <c r="O319" s="92"/>
      <c r="P319" s="92"/>
      <c r="Q319" s="92"/>
      <c r="R319" s="92"/>
      <c r="S319" s="92"/>
      <c r="T319" s="93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18" t="s">
        <v>176</v>
      </c>
      <c r="AU319" s="18" t="s">
        <v>85</v>
      </c>
    </row>
    <row r="320" s="2" customFormat="1" ht="16.5" customHeight="1">
      <c r="A320" s="39"/>
      <c r="B320" s="40"/>
      <c r="C320" s="278" t="s">
        <v>1511</v>
      </c>
      <c r="D320" s="278" t="s">
        <v>242</v>
      </c>
      <c r="E320" s="279" t="s">
        <v>4006</v>
      </c>
      <c r="F320" s="280" t="s">
        <v>4007</v>
      </c>
      <c r="G320" s="281" t="s">
        <v>695</v>
      </c>
      <c r="H320" s="282">
        <v>3</v>
      </c>
      <c r="I320" s="283"/>
      <c r="J320" s="284">
        <f>ROUND(I320*H320,2)</f>
        <v>0</v>
      </c>
      <c r="K320" s="280" t="s">
        <v>173</v>
      </c>
      <c r="L320" s="285"/>
      <c r="M320" s="286" t="s">
        <v>1</v>
      </c>
      <c r="N320" s="287" t="s">
        <v>41</v>
      </c>
      <c r="O320" s="92"/>
      <c r="P320" s="237">
        <f>O320*H320</f>
        <v>0</v>
      </c>
      <c r="Q320" s="237">
        <v>0.00040000000000000002</v>
      </c>
      <c r="R320" s="237">
        <f>Q320*H320</f>
        <v>0.0012000000000000001</v>
      </c>
      <c r="S320" s="237">
        <v>0</v>
      </c>
      <c r="T320" s="238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9" t="s">
        <v>222</v>
      </c>
      <c r="AT320" s="239" t="s">
        <v>242</v>
      </c>
      <c r="AU320" s="239" t="s">
        <v>85</v>
      </c>
      <c r="AY320" s="18" t="s">
        <v>168</v>
      </c>
      <c r="BE320" s="240">
        <f>IF(N320="základní",J320,0)</f>
        <v>0</v>
      </c>
      <c r="BF320" s="240">
        <f>IF(N320="snížená",J320,0)</f>
        <v>0</v>
      </c>
      <c r="BG320" s="240">
        <f>IF(N320="zákl. přenesená",J320,0)</f>
        <v>0</v>
      </c>
      <c r="BH320" s="240">
        <f>IF(N320="sníž. přenesená",J320,0)</f>
        <v>0</v>
      </c>
      <c r="BI320" s="240">
        <f>IF(N320="nulová",J320,0)</f>
        <v>0</v>
      </c>
      <c r="BJ320" s="18" t="s">
        <v>83</v>
      </c>
      <c r="BK320" s="240">
        <f>ROUND(I320*H320,2)</f>
        <v>0</v>
      </c>
      <c r="BL320" s="18" t="s">
        <v>174</v>
      </c>
      <c r="BM320" s="239" t="s">
        <v>4051</v>
      </c>
    </row>
    <row r="321" s="2" customFormat="1">
      <c r="A321" s="39"/>
      <c r="B321" s="40"/>
      <c r="C321" s="41"/>
      <c r="D321" s="241" t="s">
        <v>176</v>
      </c>
      <c r="E321" s="41"/>
      <c r="F321" s="242" t="s">
        <v>4007</v>
      </c>
      <c r="G321" s="41"/>
      <c r="H321" s="41"/>
      <c r="I321" s="243"/>
      <c r="J321" s="41"/>
      <c r="K321" s="41"/>
      <c r="L321" s="45"/>
      <c r="M321" s="244"/>
      <c r="N321" s="245"/>
      <c r="O321" s="92"/>
      <c r="P321" s="92"/>
      <c r="Q321" s="92"/>
      <c r="R321" s="92"/>
      <c r="S321" s="92"/>
      <c r="T321" s="93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176</v>
      </c>
      <c r="AU321" s="18" t="s">
        <v>85</v>
      </c>
    </row>
    <row r="322" s="2" customFormat="1" ht="16.5" customHeight="1">
      <c r="A322" s="39"/>
      <c r="B322" s="40"/>
      <c r="C322" s="228" t="s">
        <v>1517</v>
      </c>
      <c r="D322" s="228" t="s">
        <v>170</v>
      </c>
      <c r="E322" s="229" t="s">
        <v>3971</v>
      </c>
      <c r="F322" s="230" t="s">
        <v>3972</v>
      </c>
      <c r="G322" s="231" t="s">
        <v>695</v>
      </c>
      <c r="H322" s="232">
        <v>3</v>
      </c>
      <c r="I322" s="233"/>
      <c r="J322" s="234">
        <f>ROUND(I322*H322,2)</f>
        <v>0</v>
      </c>
      <c r="K322" s="230" t="s">
        <v>173</v>
      </c>
      <c r="L322" s="45"/>
      <c r="M322" s="235" t="s">
        <v>1</v>
      </c>
      <c r="N322" s="236" t="s">
        <v>41</v>
      </c>
      <c r="O322" s="92"/>
      <c r="P322" s="237">
        <f>O322*H322</f>
        <v>0</v>
      </c>
      <c r="Q322" s="237">
        <v>0</v>
      </c>
      <c r="R322" s="237">
        <f>Q322*H322</f>
        <v>0</v>
      </c>
      <c r="S322" s="237">
        <v>0</v>
      </c>
      <c r="T322" s="238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9" t="s">
        <v>298</v>
      </c>
      <c r="AT322" s="239" t="s">
        <v>170</v>
      </c>
      <c r="AU322" s="239" t="s">
        <v>85</v>
      </c>
      <c r="AY322" s="18" t="s">
        <v>168</v>
      </c>
      <c r="BE322" s="240">
        <f>IF(N322="základní",J322,0)</f>
        <v>0</v>
      </c>
      <c r="BF322" s="240">
        <f>IF(N322="snížená",J322,0)</f>
        <v>0</v>
      </c>
      <c r="BG322" s="240">
        <f>IF(N322="zákl. přenesená",J322,0)</f>
        <v>0</v>
      </c>
      <c r="BH322" s="240">
        <f>IF(N322="sníž. přenesená",J322,0)</f>
        <v>0</v>
      </c>
      <c r="BI322" s="240">
        <f>IF(N322="nulová",J322,0)</f>
        <v>0</v>
      </c>
      <c r="BJ322" s="18" t="s">
        <v>83</v>
      </c>
      <c r="BK322" s="240">
        <f>ROUND(I322*H322,2)</f>
        <v>0</v>
      </c>
      <c r="BL322" s="18" t="s">
        <v>298</v>
      </c>
      <c r="BM322" s="239" t="s">
        <v>4052</v>
      </c>
    </row>
    <row r="323" s="2" customFormat="1">
      <c r="A323" s="39"/>
      <c r="B323" s="40"/>
      <c r="C323" s="41"/>
      <c r="D323" s="241" t="s">
        <v>176</v>
      </c>
      <c r="E323" s="41"/>
      <c r="F323" s="242" t="s">
        <v>3972</v>
      </c>
      <c r="G323" s="41"/>
      <c r="H323" s="41"/>
      <c r="I323" s="243"/>
      <c r="J323" s="41"/>
      <c r="K323" s="41"/>
      <c r="L323" s="45"/>
      <c r="M323" s="244"/>
      <c r="N323" s="245"/>
      <c r="O323" s="92"/>
      <c r="P323" s="92"/>
      <c r="Q323" s="92"/>
      <c r="R323" s="92"/>
      <c r="S323" s="92"/>
      <c r="T323" s="93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176</v>
      </c>
      <c r="AU323" s="18" t="s">
        <v>85</v>
      </c>
    </row>
    <row r="324" s="2" customFormat="1" ht="16.5" customHeight="1">
      <c r="A324" s="39"/>
      <c r="B324" s="40"/>
      <c r="C324" s="278" t="s">
        <v>1532</v>
      </c>
      <c r="D324" s="278" t="s">
        <v>242</v>
      </c>
      <c r="E324" s="279" t="s">
        <v>4013</v>
      </c>
      <c r="F324" s="280" t="s">
        <v>4014</v>
      </c>
      <c r="G324" s="281" t="s">
        <v>695</v>
      </c>
      <c r="H324" s="282">
        <v>1</v>
      </c>
      <c r="I324" s="283"/>
      <c r="J324" s="284">
        <f>ROUND(I324*H324,2)</f>
        <v>0</v>
      </c>
      <c r="K324" s="280" t="s">
        <v>1</v>
      </c>
      <c r="L324" s="285"/>
      <c r="M324" s="286" t="s">
        <v>1</v>
      </c>
      <c r="N324" s="287" t="s">
        <v>41</v>
      </c>
      <c r="O324" s="92"/>
      <c r="P324" s="237">
        <f>O324*H324</f>
        <v>0</v>
      </c>
      <c r="Q324" s="237">
        <v>0.00040000000000000002</v>
      </c>
      <c r="R324" s="237">
        <f>Q324*H324</f>
        <v>0.00040000000000000002</v>
      </c>
      <c r="S324" s="237">
        <v>0</v>
      </c>
      <c r="T324" s="238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9" t="s">
        <v>443</v>
      </c>
      <c r="AT324" s="239" t="s">
        <v>242</v>
      </c>
      <c r="AU324" s="239" t="s">
        <v>85</v>
      </c>
      <c r="AY324" s="18" t="s">
        <v>168</v>
      </c>
      <c r="BE324" s="240">
        <f>IF(N324="základní",J324,0)</f>
        <v>0</v>
      </c>
      <c r="BF324" s="240">
        <f>IF(N324="snížená",J324,0)</f>
        <v>0</v>
      </c>
      <c r="BG324" s="240">
        <f>IF(N324="zákl. přenesená",J324,0)</f>
        <v>0</v>
      </c>
      <c r="BH324" s="240">
        <f>IF(N324="sníž. přenesená",J324,0)</f>
        <v>0</v>
      </c>
      <c r="BI324" s="240">
        <f>IF(N324="nulová",J324,0)</f>
        <v>0</v>
      </c>
      <c r="BJ324" s="18" t="s">
        <v>83</v>
      </c>
      <c r="BK324" s="240">
        <f>ROUND(I324*H324,2)</f>
        <v>0</v>
      </c>
      <c r="BL324" s="18" t="s">
        <v>298</v>
      </c>
      <c r="BM324" s="239" t="s">
        <v>4053</v>
      </c>
    </row>
    <row r="325" s="2" customFormat="1">
      <c r="A325" s="39"/>
      <c r="B325" s="40"/>
      <c r="C325" s="41"/>
      <c r="D325" s="241" t="s">
        <v>176</v>
      </c>
      <c r="E325" s="41"/>
      <c r="F325" s="242" t="s">
        <v>4014</v>
      </c>
      <c r="G325" s="41"/>
      <c r="H325" s="41"/>
      <c r="I325" s="243"/>
      <c r="J325" s="41"/>
      <c r="K325" s="41"/>
      <c r="L325" s="45"/>
      <c r="M325" s="244"/>
      <c r="N325" s="245"/>
      <c r="O325" s="92"/>
      <c r="P325" s="92"/>
      <c r="Q325" s="92"/>
      <c r="R325" s="92"/>
      <c r="S325" s="92"/>
      <c r="T325" s="93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176</v>
      </c>
      <c r="AU325" s="18" t="s">
        <v>85</v>
      </c>
    </row>
    <row r="326" s="2" customFormat="1" ht="16.5" customHeight="1">
      <c r="A326" s="39"/>
      <c r="B326" s="40"/>
      <c r="C326" s="278" t="s">
        <v>1537</v>
      </c>
      <c r="D326" s="278" t="s">
        <v>242</v>
      </c>
      <c r="E326" s="279" t="s">
        <v>4016</v>
      </c>
      <c r="F326" s="280" t="s">
        <v>4017</v>
      </c>
      <c r="G326" s="281" t="s">
        <v>695</v>
      </c>
      <c r="H326" s="282">
        <v>1</v>
      </c>
      <c r="I326" s="283"/>
      <c r="J326" s="284">
        <f>ROUND(I326*H326,2)</f>
        <v>0</v>
      </c>
      <c r="K326" s="280" t="s">
        <v>1</v>
      </c>
      <c r="L326" s="285"/>
      <c r="M326" s="286" t="s">
        <v>1</v>
      </c>
      <c r="N326" s="287" t="s">
        <v>41</v>
      </c>
      <c r="O326" s="92"/>
      <c r="P326" s="237">
        <f>O326*H326</f>
        <v>0</v>
      </c>
      <c r="Q326" s="237">
        <v>0.00040000000000000002</v>
      </c>
      <c r="R326" s="237">
        <f>Q326*H326</f>
        <v>0.00040000000000000002</v>
      </c>
      <c r="S326" s="237">
        <v>0</v>
      </c>
      <c r="T326" s="238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9" t="s">
        <v>222</v>
      </c>
      <c r="AT326" s="239" t="s">
        <v>242</v>
      </c>
      <c r="AU326" s="239" t="s">
        <v>85</v>
      </c>
      <c r="AY326" s="18" t="s">
        <v>168</v>
      </c>
      <c r="BE326" s="240">
        <f>IF(N326="základní",J326,0)</f>
        <v>0</v>
      </c>
      <c r="BF326" s="240">
        <f>IF(N326="snížená",J326,0)</f>
        <v>0</v>
      </c>
      <c r="BG326" s="240">
        <f>IF(N326="zákl. přenesená",J326,0)</f>
        <v>0</v>
      </c>
      <c r="BH326" s="240">
        <f>IF(N326="sníž. přenesená",J326,0)</f>
        <v>0</v>
      </c>
      <c r="BI326" s="240">
        <f>IF(N326="nulová",J326,0)</f>
        <v>0</v>
      </c>
      <c r="BJ326" s="18" t="s">
        <v>83</v>
      </c>
      <c r="BK326" s="240">
        <f>ROUND(I326*H326,2)</f>
        <v>0</v>
      </c>
      <c r="BL326" s="18" t="s">
        <v>174</v>
      </c>
      <c r="BM326" s="239" t="s">
        <v>4054</v>
      </c>
    </row>
    <row r="327" s="2" customFormat="1">
      <c r="A327" s="39"/>
      <c r="B327" s="40"/>
      <c r="C327" s="41"/>
      <c r="D327" s="241" t="s">
        <v>176</v>
      </c>
      <c r="E327" s="41"/>
      <c r="F327" s="242" t="s">
        <v>4019</v>
      </c>
      <c r="G327" s="41"/>
      <c r="H327" s="41"/>
      <c r="I327" s="243"/>
      <c r="J327" s="41"/>
      <c r="K327" s="41"/>
      <c r="L327" s="45"/>
      <c r="M327" s="244"/>
      <c r="N327" s="245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176</v>
      </c>
      <c r="AU327" s="18" t="s">
        <v>85</v>
      </c>
    </row>
    <row r="328" s="2" customFormat="1" ht="16.5" customHeight="1">
      <c r="A328" s="39"/>
      <c r="B328" s="40"/>
      <c r="C328" s="278" t="s">
        <v>1549</v>
      </c>
      <c r="D328" s="278" t="s">
        <v>242</v>
      </c>
      <c r="E328" s="279" t="s">
        <v>4055</v>
      </c>
      <c r="F328" s="280" t="s">
        <v>4056</v>
      </c>
      <c r="G328" s="281" t="s">
        <v>695</v>
      </c>
      <c r="H328" s="282">
        <v>1</v>
      </c>
      <c r="I328" s="283"/>
      <c r="J328" s="284">
        <f>ROUND(I328*H328,2)</f>
        <v>0</v>
      </c>
      <c r="K328" s="280" t="s">
        <v>1</v>
      </c>
      <c r="L328" s="285"/>
      <c r="M328" s="286" t="s">
        <v>1</v>
      </c>
      <c r="N328" s="287" t="s">
        <v>41</v>
      </c>
      <c r="O328" s="92"/>
      <c r="P328" s="237">
        <f>O328*H328</f>
        <v>0</v>
      </c>
      <c r="Q328" s="237">
        <v>0.00040000000000000002</v>
      </c>
      <c r="R328" s="237">
        <f>Q328*H328</f>
        <v>0.00040000000000000002</v>
      </c>
      <c r="S328" s="237">
        <v>0</v>
      </c>
      <c r="T328" s="238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9" t="s">
        <v>222</v>
      </c>
      <c r="AT328" s="239" t="s">
        <v>242</v>
      </c>
      <c r="AU328" s="239" t="s">
        <v>85</v>
      </c>
      <c r="AY328" s="18" t="s">
        <v>168</v>
      </c>
      <c r="BE328" s="240">
        <f>IF(N328="základní",J328,0)</f>
        <v>0</v>
      </c>
      <c r="BF328" s="240">
        <f>IF(N328="snížená",J328,0)</f>
        <v>0</v>
      </c>
      <c r="BG328" s="240">
        <f>IF(N328="zákl. přenesená",J328,0)</f>
        <v>0</v>
      </c>
      <c r="BH328" s="240">
        <f>IF(N328="sníž. přenesená",J328,0)</f>
        <v>0</v>
      </c>
      <c r="BI328" s="240">
        <f>IF(N328="nulová",J328,0)</f>
        <v>0</v>
      </c>
      <c r="BJ328" s="18" t="s">
        <v>83</v>
      </c>
      <c r="BK328" s="240">
        <f>ROUND(I328*H328,2)</f>
        <v>0</v>
      </c>
      <c r="BL328" s="18" t="s">
        <v>174</v>
      </c>
      <c r="BM328" s="239" t="s">
        <v>4057</v>
      </c>
    </row>
    <row r="329" s="2" customFormat="1">
      <c r="A329" s="39"/>
      <c r="B329" s="40"/>
      <c r="C329" s="41"/>
      <c r="D329" s="241" t="s">
        <v>176</v>
      </c>
      <c r="E329" s="41"/>
      <c r="F329" s="242" t="s">
        <v>3981</v>
      </c>
      <c r="G329" s="41"/>
      <c r="H329" s="41"/>
      <c r="I329" s="243"/>
      <c r="J329" s="41"/>
      <c r="K329" s="41"/>
      <c r="L329" s="45"/>
      <c r="M329" s="244"/>
      <c r="N329" s="245"/>
      <c r="O329" s="92"/>
      <c r="P329" s="92"/>
      <c r="Q329" s="92"/>
      <c r="R329" s="92"/>
      <c r="S329" s="92"/>
      <c r="T329" s="93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176</v>
      </c>
      <c r="AU329" s="18" t="s">
        <v>85</v>
      </c>
    </row>
    <row r="330" s="2" customFormat="1" ht="24.15" customHeight="1">
      <c r="A330" s="39"/>
      <c r="B330" s="40"/>
      <c r="C330" s="228" t="s">
        <v>1553</v>
      </c>
      <c r="D330" s="228" t="s">
        <v>170</v>
      </c>
      <c r="E330" s="229" t="s">
        <v>4023</v>
      </c>
      <c r="F330" s="230" t="s">
        <v>4024</v>
      </c>
      <c r="G330" s="231" t="s">
        <v>695</v>
      </c>
      <c r="H330" s="232">
        <v>3</v>
      </c>
      <c r="I330" s="233"/>
      <c r="J330" s="234">
        <f>ROUND(I330*H330,2)</f>
        <v>0</v>
      </c>
      <c r="K330" s="230" t="s">
        <v>173</v>
      </c>
      <c r="L330" s="45"/>
      <c r="M330" s="235" t="s">
        <v>1</v>
      </c>
      <c r="N330" s="236" t="s">
        <v>41</v>
      </c>
      <c r="O330" s="92"/>
      <c r="P330" s="237">
        <f>O330*H330</f>
        <v>0</v>
      </c>
      <c r="Q330" s="237">
        <v>0</v>
      </c>
      <c r="R330" s="237">
        <f>Q330*H330</f>
        <v>0</v>
      </c>
      <c r="S330" s="237">
        <v>0</v>
      </c>
      <c r="T330" s="238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9" t="s">
        <v>298</v>
      </c>
      <c r="AT330" s="239" t="s">
        <v>170</v>
      </c>
      <c r="AU330" s="239" t="s">
        <v>85</v>
      </c>
      <c r="AY330" s="18" t="s">
        <v>168</v>
      </c>
      <c r="BE330" s="240">
        <f>IF(N330="základní",J330,0)</f>
        <v>0</v>
      </c>
      <c r="BF330" s="240">
        <f>IF(N330="snížená",J330,0)</f>
        <v>0</v>
      </c>
      <c r="BG330" s="240">
        <f>IF(N330="zákl. přenesená",J330,0)</f>
        <v>0</v>
      </c>
      <c r="BH330" s="240">
        <f>IF(N330="sníž. přenesená",J330,0)</f>
        <v>0</v>
      </c>
      <c r="BI330" s="240">
        <f>IF(N330="nulová",J330,0)</f>
        <v>0</v>
      </c>
      <c r="BJ330" s="18" t="s">
        <v>83</v>
      </c>
      <c r="BK330" s="240">
        <f>ROUND(I330*H330,2)</f>
        <v>0</v>
      </c>
      <c r="BL330" s="18" t="s">
        <v>298</v>
      </c>
      <c r="BM330" s="239" t="s">
        <v>4058</v>
      </c>
    </row>
    <row r="331" s="2" customFormat="1">
      <c r="A331" s="39"/>
      <c r="B331" s="40"/>
      <c r="C331" s="41"/>
      <c r="D331" s="241" t="s">
        <v>176</v>
      </c>
      <c r="E331" s="41"/>
      <c r="F331" s="242" t="s">
        <v>4024</v>
      </c>
      <c r="G331" s="41"/>
      <c r="H331" s="41"/>
      <c r="I331" s="243"/>
      <c r="J331" s="41"/>
      <c r="K331" s="41"/>
      <c r="L331" s="45"/>
      <c r="M331" s="244"/>
      <c r="N331" s="245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176</v>
      </c>
      <c r="AU331" s="18" t="s">
        <v>85</v>
      </c>
    </row>
    <row r="332" s="2" customFormat="1" ht="24.15" customHeight="1">
      <c r="A332" s="39"/>
      <c r="B332" s="40"/>
      <c r="C332" s="278" t="s">
        <v>1563</v>
      </c>
      <c r="D332" s="278" t="s">
        <v>242</v>
      </c>
      <c r="E332" s="279" t="s">
        <v>4026</v>
      </c>
      <c r="F332" s="280" t="s">
        <v>4027</v>
      </c>
      <c r="G332" s="281" t="s">
        <v>695</v>
      </c>
      <c r="H332" s="282">
        <v>3</v>
      </c>
      <c r="I332" s="283"/>
      <c r="J332" s="284">
        <f>ROUND(I332*H332,2)</f>
        <v>0</v>
      </c>
      <c r="K332" s="280" t="s">
        <v>1</v>
      </c>
      <c r="L332" s="285"/>
      <c r="M332" s="286" t="s">
        <v>1</v>
      </c>
      <c r="N332" s="287" t="s">
        <v>41</v>
      </c>
      <c r="O332" s="92"/>
      <c r="P332" s="237">
        <f>O332*H332</f>
        <v>0</v>
      </c>
      <c r="Q332" s="237">
        <v>0</v>
      </c>
      <c r="R332" s="237">
        <f>Q332*H332</f>
        <v>0</v>
      </c>
      <c r="S332" s="237">
        <v>0</v>
      </c>
      <c r="T332" s="238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9" t="s">
        <v>443</v>
      </c>
      <c r="AT332" s="239" t="s">
        <v>242</v>
      </c>
      <c r="AU332" s="239" t="s">
        <v>85</v>
      </c>
      <c r="AY332" s="18" t="s">
        <v>168</v>
      </c>
      <c r="BE332" s="240">
        <f>IF(N332="základní",J332,0)</f>
        <v>0</v>
      </c>
      <c r="BF332" s="240">
        <f>IF(N332="snížená",J332,0)</f>
        <v>0</v>
      </c>
      <c r="BG332" s="240">
        <f>IF(N332="zákl. přenesená",J332,0)</f>
        <v>0</v>
      </c>
      <c r="BH332" s="240">
        <f>IF(N332="sníž. přenesená",J332,0)</f>
        <v>0</v>
      </c>
      <c r="BI332" s="240">
        <f>IF(N332="nulová",J332,0)</f>
        <v>0</v>
      </c>
      <c r="BJ332" s="18" t="s">
        <v>83</v>
      </c>
      <c r="BK332" s="240">
        <f>ROUND(I332*H332,2)</f>
        <v>0</v>
      </c>
      <c r="BL332" s="18" t="s">
        <v>298</v>
      </c>
      <c r="BM332" s="239" t="s">
        <v>4059</v>
      </c>
    </row>
    <row r="333" s="2" customFormat="1">
      <c r="A333" s="39"/>
      <c r="B333" s="40"/>
      <c r="C333" s="41"/>
      <c r="D333" s="241" t="s">
        <v>176</v>
      </c>
      <c r="E333" s="41"/>
      <c r="F333" s="242" t="s">
        <v>4027</v>
      </c>
      <c r="G333" s="41"/>
      <c r="H333" s="41"/>
      <c r="I333" s="243"/>
      <c r="J333" s="41"/>
      <c r="K333" s="41"/>
      <c r="L333" s="45"/>
      <c r="M333" s="244"/>
      <c r="N333" s="245"/>
      <c r="O333" s="92"/>
      <c r="P333" s="92"/>
      <c r="Q333" s="92"/>
      <c r="R333" s="92"/>
      <c r="S333" s="92"/>
      <c r="T333" s="93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176</v>
      </c>
      <c r="AU333" s="18" t="s">
        <v>85</v>
      </c>
    </row>
    <row r="334" s="2" customFormat="1" ht="21.75" customHeight="1">
      <c r="A334" s="39"/>
      <c r="B334" s="40"/>
      <c r="C334" s="228" t="s">
        <v>1568</v>
      </c>
      <c r="D334" s="228" t="s">
        <v>170</v>
      </c>
      <c r="E334" s="229" t="s">
        <v>3992</v>
      </c>
      <c r="F334" s="230" t="s">
        <v>3993</v>
      </c>
      <c r="G334" s="231" t="s">
        <v>695</v>
      </c>
      <c r="H334" s="232">
        <v>1</v>
      </c>
      <c r="I334" s="233"/>
      <c r="J334" s="234">
        <f>ROUND(I334*H334,2)</f>
        <v>0</v>
      </c>
      <c r="K334" s="230" t="s">
        <v>173</v>
      </c>
      <c r="L334" s="45"/>
      <c r="M334" s="235" t="s">
        <v>1</v>
      </c>
      <c r="N334" s="236" t="s">
        <v>41</v>
      </c>
      <c r="O334" s="92"/>
      <c r="P334" s="237">
        <f>O334*H334</f>
        <v>0</v>
      </c>
      <c r="Q334" s="237">
        <v>0</v>
      </c>
      <c r="R334" s="237">
        <f>Q334*H334</f>
        <v>0</v>
      </c>
      <c r="S334" s="237">
        <v>0</v>
      </c>
      <c r="T334" s="238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9" t="s">
        <v>174</v>
      </c>
      <c r="AT334" s="239" t="s">
        <v>170</v>
      </c>
      <c r="AU334" s="239" t="s">
        <v>85</v>
      </c>
      <c r="AY334" s="18" t="s">
        <v>168</v>
      </c>
      <c r="BE334" s="240">
        <f>IF(N334="základní",J334,0)</f>
        <v>0</v>
      </c>
      <c r="BF334" s="240">
        <f>IF(N334="snížená",J334,0)</f>
        <v>0</v>
      </c>
      <c r="BG334" s="240">
        <f>IF(N334="zákl. přenesená",J334,0)</f>
        <v>0</v>
      </c>
      <c r="BH334" s="240">
        <f>IF(N334="sníž. přenesená",J334,0)</f>
        <v>0</v>
      </c>
      <c r="BI334" s="240">
        <f>IF(N334="nulová",J334,0)</f>
        <v>0</v>
      </c>
      <c r="BJ334" s="18" t="s">
        <v>83</v>
      </c>
      <c r="BK334" s="240">
        <f>ROUND(I334*H334,2)</f>
        <v>0</v>
      </c>
      <c r="BL334" s="18" t="s">
        <v>174</v>
      </c>
      <c r="BM334" s="239" t="s">
        <v>4060</v>
      </c>
    </row>
    <row r="335" s="2" customFormat="1">
      <c r="A335" s="39"/>
      <c r="B335" s="40"/>
      <c r="C335" s="41"/>
      <c r="D335" s="241" t="s">
        <v>176</v>
      </c>
      <c r="E335" s="41"/>
      <c r="F335" s="242" t="s">
        <v>3993</v>
      </c>
      <c r="G335" s="41"/>
      <c r="H335" s="41"/>
      <c r="I335" s="243"/>
      <c r="J335" s="41"/>
      <c r="K335" s="41"/>
      <c r="L335" s="45"/>
      <c r="M335" s="244"/>
      <c r="N335" s="245"/>
      <c r="O335" s="92"/>
      <c r="P335" s="92"/>
      <c r="Q335" s="92"/>
      <c r="R335" s="92"/>
      <c r="S335" s="92"/>
      <c r="T335" s="93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T335" s="18" t="s">
        <v>176</v>
      </c>
      <c r="AU335" s="18" t="s">
        <v>85</v>
      </c>
    </row>
    <row r="336" s="2" customFormat="1" ht="16.5" customHeight="1">
      <c r="A336" s="39"/>
      <c r="B336" s="40"/>
      <c r="C336" s="278" t="s">
        <v>1574</v>
      </c>
      <c r="D336" s="278" t="s">
        <v>242</v>
      </c>
      <c r="E336" s="279" t="s">
        <v>4040</v>
      </c>
      <c r="F336" s="280" t="s">
        <v>4041</v>
      </c>
      <c r="G336" s="281" t="s">
        <v>695</v>
      </c>
      <c r="H336" s="282">
        <v>1</v>
      </c>
      <c r="I336" s="283"/>
      <c r="J336" s="284">
        <f>ROUND(I336*H336,2)</f>
        <v>0</v>
      </c>
      <c r="K336" s="280" t="s">
        <v>1</v>
      </c>
      <c r="L336" s="285"/>
      <c r="M336" s="286" t="s">
        <v>1</v>
      </c>
      <c r="N336" s="287" t="s">
        <v>41</v>
      </c>
      <c r="O336" s="92"/>
      <c r="P336" s="237">
        <f>O336*H336</f>
        <v>0</v>
      </c>
      <c r="Q336" s="237">
        <v>0</v>
      </c>
      <c r="R336" s="237">
        <f>Q336*H336</f>
        <v>0</v>
      </c>
      <c r="S336" s="237">
        <v>0</v>
      </c>
      <c r="T336" s="238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9" t="s">
        <v>222</v>
      </c>
      <c r="AT336" s="239" t="s">
        <v>242</v>
      </c>
      <c r="AU336" s="239" t="s">
        <v>85</v>
      </c>
      <c r="AY336" s="18" t="s">
        <v>168</v>
      </c>
      <c r="BE336" s="240">
        <f>IF(N336="základní",J336,0)</f>
        <v>0</v>
      </c>
      <c r="BF336" s="240">
        <f>IF(N336="snížená",J336,0)</f>
        <v>0</v>
      </c>
      <c r="BG336" s="240">
        <f>IF(N336="zákl. přenesená",J336,0)</f>
        <v>0</v>
      </c>
      <c r="BH336" s="240">
        <f>IF(N336="sníž. přenesená",J336,0)</f>
        <v>0</v>
      </c>
      <c r="BI336" s="240">
        <f>IF(N336="nulová",J336,0)</f>
        <v>0</v>
      </c>
      <c r="BJ336" s="18" t="s">
        <v>83</v>
      </c>
      <c r="BK336" s="240">
        <f>ROUND(I336*H336,2)</f>
        <v>0</v>
      </c>
      <c r="BL336" s="18" t="s">
        <v>174</v>
      </c>
      <c r="BM336" s="239" t="s">
        <v>4061</v>
      </c>
    </row>
    <row r="337" s="2" customFormat="1">
      <c r="A337" s="39"/>
      <c r="B337" s="40"/>
      <c r="C337" s="41"/>
      <c r="D337" s="241" t="s">
        <v>176</v>
      </c>
      <c r="E337" s="41"/>
      <c r="F337" s="242" t="s">
        <v>4041</v>
      </c>
      <c r="G337" s="41"/>
      <c r="H337" s="41"/>
      <c r="I337" s="243"/>
      <c r="J337" s="41"/>
      <c r="K337" s="41"/>
      <c r="L337" s="45"/>
      <c r="M337" s="244"/>
      <c r="N337" s="245"/>
      <c r="O337" s="92"/>
      <c r="P337" s="92"/>
      <c r="Q337" s="92"/>
      <c r="R337" s="92"/>
      <c r="S337" s="92"/>
      <c r="T337" s="93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176</v>
      </c>
      <c r="AU337" s="18" t="s">
        <v>85</v>
      </c>
    </row>
    <row r="338" s="2" customFormat="1" ht="21.75" customHeight="1">
      <c r="A338" s="39"/>
      <c r="B338" s="40"/>
      <c r="C338" s="278" t="s">
        <v>1579</v>
      </c>
      <c r="D338" s="278" t="s">
        <v>242</v>
      </c>
      <c r="E338" s="279" t="s">
        <v>3895</v>
      </c>
      <c r="F338" s="280" t="s">
        <v>3896</v>
      </c>
      <c r="G338" s="281" t="s">
        <v>2969</v>
      </c>
      <c r="H338" s="282">
        <v>1</v>
      </c>
      <c r="I338" s="283"/>
      <c r="J338" s="284">
        <f>ROUND(I338*H338,2)</f>
        <v>0</v>
      </c>
      <c r="K338" s="280" t="s">
        <v>1</v>
      </c>
      <c r="L338" s="285"/>
      <c r="M338" s="286" t="s">
        <v>1</v>
      </c>
      <c r="N338" s="287" t="s">
        <v>41</v>
      </c>
      <c r="O338" s="92"/>
      <c r="P338" s="237">
        <f>O338*H338</f>
        <v>0</v>
      </c>
      <c r="Q338" s="237">
        <v>0</v>
      </c>
      <c r="R338" s="237">
        <f>Q338*H338</f>
        <v>0</v>
      </c>
      <c r="S338" s="237">
        <v>0</v>
      </c>
      <c r="T338" s="238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9" t="s">
        <v>222</v>
      </c>
      <c r="AT338" s="239" t="s">
        <v>242</v>
      </c>
      <c r="AU338" s="239" t="s">
        <v>85</v>
      </c>
      <c r="AY338" s="18" t="s">
        <v>168</v>
      </c>
      <c r="BE338" s="240">
        <f>IF(N338="základní",J338,0)</f>
        <v>0</v>
      </c>
      <c r="BF338" s="240">
        <f>IF(N338="snížená",J338,0)</f>
        <v>0</v>
      </c>
      <c r="BG338" s="240">
        <f>IF(N338="zákl. přenesená",J338,0)</f>
        <v>0</v>
      </c>
      <c r="BH338" s="240">
        <f>IF(N338="sníž. přenesená",J338,0)</f>
        <v>0</v>
      </c>
      <c r="BI338" s="240">
        <f>IF(N338="nulová",J338,0)</f>
        <v>0</v>
      </c>
      <c r="BJ338" s="18" t="s">
        <v>83</v>
      </c>
      <c r="BK338" s="240">
        <f>ROUND(I338*H338,2)</f>
        <v>0</v>
      </c>
      <c r="BL338" s="18" t="s">
        <v>174</v>
      </c>
      <c r="BM338" s="239" t="s">
        <v>4062</v>
      </c>
    </row>
    <row r="339" s="2" customFormat="1">
      <c r="A339" s="39"/>
      <c r="B339" s="40"/>
      <c r="C339" s="41"/>
      <c r="D339" s="241" t="s">
        <v>176</v>
      </c>
      <c r="E339" s="41"/>
      <c r="F339" s="242" t="s">
        <v>3896</v>
      </c>
      <c r="G339" s="41"/>
      <c r="H339" s="41"/>
      <c r="I339" s="243"/>
      <c r="J339" s="41"/>
      <c r="K339" s="41"/>
      <c r="L339" s="45"/>
      <c r="M339" s="244"/>
      <c r="N339" s="245"/>
      <c r="O339" s="92"/>
      <c r="P339" s="92"/>
      <c r="Q339" s="92"/>
      <c r="R339" s="92"/>
      <c r="S339" s="92"/>
      <c r="T339" s="93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T339" s="18" t="s">
        <v>176</v>
      </c>
      <c r="AU339" s="18" t="s">
        <v>85</v>
      </c>
    </row>
    <row r="340" s="12" customFormat="1" ht="22.8" customHeight="1">
      <c r="A340" s="12"/>
      <c r="B340" s="212"/>
      <c r="C340" s="213"/>
      <c r="D340" s="214" t="s">
        <v>75</v>
      </c>
      <c r="E340" s="226" t="s">
        <v>4063</v>
      </c>
      <c r="F340" s="226" t="s">
        <v>4064</v>
      </c>
      <c r="G340" s="213"/>
      <c r="H340" s="213"/>
      <c r="I340" s="216"/>
      <c r="J340" s="227">
        <f>BK340</f>
        <v>0</v>
      </c>
      <c r="K340" s="213"/>
      <c r="L340" s="218"/>
      <c r="M340" s="219"/>
      <c r="N340" s="220"/>
      <c r="O340" s="220"/>
      <c r="P340" s="221">
        <f>SUM(P341:P372)</f>
        <v>0</v>
      </c>
      <c r="Q340" s="220"/>
      <c r="R340" s="221">
        <f>SUM(R341:R372)</f>
        <v>0.011650000000000001</v>
      </c>
      <c r="S340" s="220"/>
      <c r="T340" s="222">
        <f>SUM(T341:T372)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23" t="s">
        <v>83</v>
      </c>
      <c r="AT340" s="224" t="s">
        <v>75</v>
      </c>
      <c r="AU340" s="224" t="s">
        <v>83</v>
      </c>
      <c r="AY340" s="223" t="s">
        <v>168</v>
      </c>
      <c r="BK340" s="225">
        <f>SUM(BK341:BK372)</f>
        <v>0</v>
      </c>
    </row>
    <row r="341" s="2" customFormat="1" ht="24.15" customHeight="1">
      <c r="A341" s="39"/>
      <c r="B341" s="40"/>
      <c r="C341" s="228" t="s">
        <v>1585</v>
      </c>
      <c r="D341" s="228" t="s">
        <v>170</v>
      </c>
      <c r="E341" s="229" t="s">
        <v>3955</v>
      </c>
      <c r="F341" s="230" t="s">
        <v>3956</v>
      </c>
      <c r="G341" s="231" t="s">
        <v>695</v>
      </c>
      <c r="H341" s="232">
        <v>1</v>
      </c>
      <c r="I341" s="233"/>
      <c r="J341" s="234">
        <f>ROUND(I341*H341,2)</f>
        <v>0</v>
      </c>
      <c r="K341" s="230" t="s">
        <v>173</v>
      </c>
      <c r="L341" s="45"/>
      <c r="M341" s="235" t="s">
        <v>1</v>
      </c>
      <c r="N341" s="236" t="s">
        <v>41</v>
      </c>
      <c r="O341" s="92"/>
      <c r="P341" s="237">
        <f>O341*H341</f>
        <v>0</v>
      </c>
      <c r="Q341" s="237">
        <v>0</v>
      </c>
      <c r="R341" s="237">
        <f>Q341*H341</f>
        <v>0</v>
      </c>
      <c r="S341" s="237">
        <v>0</v>
      </c>
      <c r="T341" s="238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9" t="s">
        <v>174</v>
      </c>
      <c r="AT341" s="239" t="s">
        <v>170</v>
      </c>
      <c r="AU341" s="239" t="s">
        <v>85</v>
      </c>
      <c r="AY341" s="18" t="s">
        <v>168</v>
      </c>
      <c r="BE341" s="240">
        <f>IF(N341="základní",J341,0)</f>
        <v>0</v>
      </c>
      <c r="BF341" s="240">
        <f>IF(N341="snížená",J341,0)</f>
        <v>0</v>
      </c>
      <c r="BG341" s="240">
        <f>IF(N341="zákl. přenesená",J341,0)</f>
        <v>0</v>
      </c>
      <c r="BH341" s="240">
        <f>IF(N341="sníž. přenesená",J341,0)</f>
        <v>0</v>
      </c>
      <c r="BI341" s="240">
        <f>IF(N341="nulová",J341,0)</f>
        <v>0</v>
      </c>
      <c r="BJ341" s="18" t="s">
        <v>83</v>
      </c>
      <c r="BK341" s="240">
        <f>ROUND(I341*H341,2)</f>
        <v>0</v>
      </c>
      <c r="BL341" s="18" t="s">
        <v>174</v>
      </c>
      <c r="BM341" s="239" t="s">
        <v>4065</v>
      </c>
    </row>
    <row r="342" s="2" customFormat="1">
      <c r="A342" s="39"/>
      <c r="B342" s="40"/>
      <c r="C342" s="41"/>
      <c r="D342" s="241" t="s">
        <v>176</v>
      </c>
      <c r="E342" s="41"/>
      <c r="F342" s="242" t="s">
        <v>3958</v>
      </c>
      <c r="G342" s="41"/>
      <c r="H342" s="41"/>
      <c r="I342" s="243"/>
      <c r="J342" s="41"/>
      <c r="K342" s="41"/>
      <c r="L342" s="45"/>
      <c r="M342" s="244"/>
      <c r="N342" s="245"/>
      <c r="O342" s="92"/>
      <c r="P342" s="92"/>
      <c r="Q342" s="92"/>
      <c r="R342" s="92"/>
      <c r="S342" s="92"/>
      <c r="T342" s="93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T342" s="18" t="s">
        <v>176</v>
      </c>
      <c r="AU342" s="18" t="s">
        <v>85</v>
      </c>
    </row>
    <row r="343" s="2" customFormat="1" ht="24.15" customHeight="1">
      <c r="A343" s="39"/>
      <c r="B343" s="40"/>
      <c r="C343" s="278" t="s">
        <v>1591</v>
      </c>
      <c r="D343" s="278" t="s">
        <v>242</v>
      </c>
      <c r="E343" s="279" t="s">
        <v>4066</v>
      </c>
      <c r="F343" s="280" t="s">
        <v>4067</v>
      </c>
      <c r="G343" s="281" t="s">
        <v>695</v>
      </c>
      <c r="H343" s="282">
        <v>1</v>
      </c>
      <c r="I343" s="283"/>
      <c r="J343" s="284">
        <f>ROUND(I343*H343,2)</f>
        <v>0</v>
      </c>
      <c r="K343" s="280" t="s">
        <v>173</v>
      </c>
      <c r="L343" s="285"/>
      <c r="M343" s="286" t="s">
        <v>1</v>
      </c>
      <c r="N343" s="287" t="s">
        <v>41</v>
      </c>
      <c r="O343" s="92"/>
      <c r="P343" s="237">
        <f>O343*H343</f>
        <v>0</v>
      </c>
      <c r="Q343" s="237">
        <v>0.0035000000000000001</v>
      </c>
      <c r="R343" s="237">
        <f>Q343*H343</f>
        <v>0.0035000000000000001</v>
      </c>
      <c r="S343" s="237">
        <v>0</v>
      </c>
      <c r="T343" s="238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9" t="s">
        <v>222</v>
      </c>
      <c r="AT343" s="239" t="s">
        <v>242</v>
      </c>
      <c r="AU343" s="239" t="s">
        <v>85</v>
      </c>
      <c r="AY343" s="18" t="s">
        <v>168</v>
      </c>
      <c r="BE343" s="240">
        <f>IF(N343="základní",J343,0)</f>
        <v>0</v>
      </c>
      <c r="BF343" s="240">
        <f>IF(N343="snížená",J343,0)</f>
        <v>0</v>
      </c>
      <c r="BG343" s="240">
        <f>IF(N343="zákl. přenesená",J343,0)</f>
        <v>0</v>
      </c>
      <c r="BH343" s="240">
        <f>IF(N343="sníž. přenesená",J343,0)</f>
        <v>0</v>
      </c>
      <c r="BI343" s="240">
        <f>IF(N343="nulová",J343,0)</f>
        <v>0</v>
      </c>
      <c r="BJ343" s="18" t="s">
        <v>83</v>
      </c>
      <c r="BK343" s="240">
        <f>ROUND(I343*H343,2)</f>
        <v>0</v>
      </c>
      <c r="BL343" s="18" t="s">
        <v>174</v>
      </c>
      <c r="BM343" s="239" t="s">
        <v>4068</v>
      </c>
    </row>
    <row r="344" s="2" customFormat="1">
      <c r="A344" s="39"/>
      <c r="B344" s="40"/>
      <c r="C344" s="41"/>
      <c r="D344" s="241" t="s">
        <v>176</v>
      </c>
      <c r="E344" s="41"/>
      <c r="F344" s="242" t="s">
        <v>4067</v>
      </c>
      <c r="G344" s="41"/>
      <c r="H344" s="41"/>
      <c r="I344" s="243"/>
      <c r="J344" s="41"/>
      <c r="K344" s="41"/>
      <c r="L344" s="45"/>
      <c r="M344" s="244"/>
      <c r="N344" s="245"/>
      <c r="O344" s="92"/>
      <c r="P344" s="92"/>
      <c r="Q344" s="92"/>
      <c r="R344" s="92"/>
      <c r="S344" s="92"/>
      <c r="T344" s="93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176</v>
      </c>
      <c r="AU344" s="18" t="s">
        <v>85</v>
      </c>
    </row>
    <row r="345" s="2" customFormat="1" ht="16.5" customHeight="1">
      <c r="A345" s="39"/>
      <c r="B345" s="40"/>
      <c r="C345" s="228" t="s">
        <v>1597</v>
      </c>
      <c r="D345" s="228" t="s">
        <v>170</v>
      </c>
      <c r="E345" s="229" t="s">
        <v>3962</v>
      </c>
      <c r="F345" s="230" t="s">
        <v>3963</v>
      </c>
      <c r="G345" s="231" t="s">
        <v>695</v>
      </c>
      <c r="H345" s="232">
        <v>17</v>
      </c>
      <c r="I345" s="233"/>
      <c r="J345" s="234">
        <f>ROUND(I345*H345,2)</f>
        <v>0</v>
      </c>
      <c r="K345" s="230" t="s">
        <v>173</v>
      </c>
      <c r="L345" s="45"/>
      <c r="M345" s="235" t="s">
        <v>1</v>
      </c>
      <c r="N345" s="236" t="s">
        <v>41</v>
      </c>
      <c r="O345" s="92"/>
      <c r="P345" s="237">
        <f>O345*H345</f>
        <v>0</v>
      </c>
      <c r="Q345" s="237">
        <v>0</v>
      </c>
      <c r="R345" s="237">
        <f>Q345*H345</f>
        <v>0</v>
      </c>
      <c r="S345" s="237">
        <v>0</v>
      </c>
      <c r="T345" s="238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9" t="s">
        <v>174</v>
      </c>
      <c r="AT345" s="239" t="s">
        <v>170</v>
      </c>
      <c r="AU345" s="239" t="s">
        <v>85</v>
      </c>
      <c r="AY345" s="18" t="s">
        <v>168</v>
      </c>
      <c r="BE345" s="240">
        <f>IF(N345="základní",J345,0)</f>
        <v>0</v>
      </c>
      <c r="BF345" s="240">
        <f>IF(N345="snížená",J345,0)</f>
        <v>0</v>
      </c>
      <c r="BG345" s="240">
        <f>IF(N345="zákl. přenesená",J345,0)</f>
        <v>0</v>
      </c>
      <c r="BH345" s="240">
        <f>IF(N345="sníž. přenesená",J345,0)</f>
        <v>0</v>
      </c>
      <c r="BI345" s="240">
        <f>IF(N345="nulová",J345,0)</f>
        <v>0</v>
      </c>
      <c r="BJ345" s="18" t="s">
        <v>83</v>
      </c>
      <c r="BK345" s="240">
        <f>ROUND(I345*H345,2)</f>
        <v>0</v>
      </c>
      <c r="BL345" s="18" t="s">
        <v>174</v>
      </c>
      <c r="BM345" s="239" t="s">
        <v>4069</v>
      </c>
    </row>
    <row r="346" s="2" customFormat="1">
      <c r="A346" s="39"/>
      <c r="B346" s="40"/>
      <c r="C346" s="41"/>
      <c r="D346" s="241" t="s">
        <v>176</v>
      </c>
      <c r="E346" s="41"/>
      <c r="F346" s="242" t="s">
        <v>3963</v>
      </c>
      <c r="G346" s="41"/>
      <c r="H346" s="41"/>
      <c r="I346" s="243"/>
      <c r="J346" s="41"/>
      <c r="K346" s="41"/>
      <c r="L346" s="45"/>
      <c r="M346" s="244"/>
      <c r="N346" s="245"/>
      <c r="O346" s="92"/>
      <c r="P346" s="92"/>
      <c r="Q346" s="92"/>
      <c r="R346" s="92"/>
      <c r="S346" s="92"/>
      <c r="T346" s="93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176</v>
      </c>
      <c r="AU346" s="18" t="s">
        <v>85</v>
      </c>
    </row>
    <row r="347" s="2" customFormat="1" ht="16.5" customHeight="1">
      <c r="A347" s="39"/>
      <c r="B347" s="40"/>
      <c r="C347" s="278" t="s">
        <v>1603</v>
      </c>
      <c r="D347" s="278" t="s">
        <v>242</v>
      </c>
      <c r="E347" s="279" t="s">
        <v>4006</v>
      </c>
      <c r="F347" s="280" t="s">
        <v>4007</v>
      </c>
      <c r="G347" s="281" t="s">
        <v>695</v>
      </c>
      <c r="H347" s="282">
        <v>6</v>
      </c>
      <c r="I347" s="283"/>
      <c r="J347" s="284">
        <f>ROUND(I347*H347,2)</f>
        <v>0</v>
      </c>
      <c r="K347" s="280" t="s">
        <v>173</v>
      </c>
      <c r="L347" s="285"/>
      <c r="M347" s="286" t="s">
        <v>1</v>
      </c>
      <c r="N347" s="287" t="s">
        <v>41</v>
      </c>
      <c r="O347" s="92"/>
      <c r="P347" s="237">
        <f>O347*H347</f>
        <v>0</v>
      </c>
      <c r="Q347" s="237">
        <v>0.00040000000000000002</v>
      </c>
      <c r="R347" s="237">
        <f>Q347*H347</f>
        <v>0.0024000000000000002</v>
      </c>
      <c r="S347" s="237">
        <v>0</v>
      </c>
      <c r="T347" s="238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9" t="s">
        <v>222</v>
      </c>
      <c r="AT347" s="239" t="s">
        <v>242</v>
      </c>
      <c r="AU347" s="239" t="s">
        <v>85</v>
      </c>
      <c r="AY347" s="18" t="s">
        <v>168</v>
      </c>
      <c r="BE347" s="240">
        <f>IF(N347="základní",J347,0)</f>
        <v>0</v>
      </c>
      <c r="BF347" s="240">
        <f>IF(N347="snížená",J347,0)</f>
        <v>0</v>
      </c>
      <c r="BG347" s="240">
        <f>IF(N347="zákl. přenesená",J347,0)</f>
        <v>0</v>
      </c>
      <c r="BH347" s="240">
        <f>IF(N347="sníž. přenesená",J347,0)</f>
        <v>0</v>
      </c>
      <c r="BI347" s="240">
        <f>IF(N347="nulová",J347,0)</f>
        <v>0</v>
      </c>
      <c r="BJ347" s="18" t="s">
        <v>83</v>
      </c>
      <c r="BK347" s="240">
        <f>ROUND(I347*H347,2)</f>
        <v>0</v>
      </c>
      <c r="BL347" s="18" t="s">
        <v>174</v>
      </c>
      <c r="BM347" s="239" t="s">
        <v>4070</v>
      </c>
    </row>
    <row r="348" s="2" customFormat="1">
      <c r="A348" s="39"/>
      <c r="B348" s="40"/>
      <c r="C348" s="41"/>
      <c r="D348" s="241" t="s">
        <v>176</v>
      </c>
      <c r="E348" s="41"/>
      <c r="F348" s="242" t="s">
        <v>4007</v>
      </c>
      <c r="G348" s="41"/>
      <c r="H348" s="41"/>
      <c r="I348" s="243"/>
      <c r="J348" s="41"/>
      <c r="K348" s="41"/>
      <c r="L348" s="45"/>
      <c r="M348" s="244"/>
      <c r="N348" s="245"/>
      <c r="O348" s="92"/>
      <c r="P348" s="92"/>
      <c r="Q348" s="92"/>
      <c r="R348" s="92"/>
      <c r="S348" s="92"/>
      <c r="T348" s="93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176</v>
      </c>
      <c r="AU348" s="18" t="s">
        <v>85</v>
      </c>
    </row>
    <row r="349" s="2" customFormat="1" ht="16.5" customHeight="1">
      <c r="A349" s="39"/>
      <c r="B349" s="40"/>
      <c r="C349" s="278" t="s">
        <v>1608</v>
      </c>
      <c r="D349" s="278" t="s">
        <v>242</v>
      </c>
      <c r="E349" s="279" t="s">
        <v>4071</v>
      </c>
      <c r="F349" s="280" t="s">
        <v>4072</v>
      </c>
      <c r="G349" s="281" t="s">
        <v>695</v>
      </c>
      <c r="H349" s="282">
        <v>11</v>
      </c>
      <c r="I349" s="283"/>
      <c r="J349" s="284">
        <f>ROUND(I349*H349,2)</f>
        <v>0</v>
      </c>
      <c r="K349" s="280" t="s">
        <v>173</v>
      </c>
      <c r="L349" s="285"/>
      <c r="M349" s="286" t="s">
        <v>1</v>
      </c>
      <c r="N349" s="287" t="s">
        <v>41</v>
      </c>
      <c r="O349" s="92"/>
      <c r="P349" s="237">
        <f>O349*H349</f>
        <v>0</v>
      </c>
      <c r="Q349" s="237">
        <v>0.00040000000000000002</v>
      </c>
      <c r="R349" s="237">
        <f>Q349*H349</f>
        <v>0.0044000000000000003</v>
      </c>
      <c r="S349" s="237">
        <v>0</v>
      </c>
      <c r="T349" s="238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9" t="s">
        <v>222</v>
      </c>
      <c r="AT349" s="239" t="s">
        <v>242</v>
      </c>
      <c r="AU349" s="239" t="s">
        <v>85</v>
      </c>
      <c r="AY349" s="18" t="s">
        <v>168</v>
      </c>
      <c r="BE349" s="240">
        <f>IF(N349="základní",J349,0)</f>
        <v>0</v>
      </c>
      <c r="BF349" s="240">
        <f>IF(N349="snížená",J349,0)</f>
        <v>0</v>
      </c>
      <c r="BG349" s="240">
        <f>IF(N349="zákl. přenesená",J349,0)</f>
        <v>0</v>
      </c>
      <c r="BH349" s="240">
        <f>IF(N349="sníž. přenesená",J349,0)</f>
        <v>0</v>
      </c>
      <c r="BI349" s="240">
        <f>IF(N349="nulová",J349,0)</f>
        <v>0</v>
      </c>
      <c r="BJ349" s="18" t="s">
        <v>83</v>
      </c>
      <c r="BK349" s="240">
        <f>ROUND(I349*H349,2)</f>
        <v>0</v>
      </c>
      <c r="BL349" s="18" t="s">
        <v>174</v>
      </c>
      <c r="BM349" s="239" t="s">
        <v>4073</v>
      </c>
    </row>
    <row r="350" s="2" customFormat="1">
      <c r="A350" s="39"/>
      <c r="B350" s="40"/>
      <c r="C350" s="41"/>
      <c r="D350" s="241" t="s">
        <v>176</v>
      </c>
      <c r="E350" s="41"/>
      <c r="F350" s="242" t="s">
        <v>4072</v>
      </c>
      <c r="G350" s="41"/>
      <c r="H350" s="41"/>
      <c r="I350" s="243"/>
      <c r="J350" s="41"/>
      <c r="K350" s="41"/>
      <c r="L350" s="45"/>
      <c r="M350" s="244"/>
      <c r="N350" s="245"/>
      <c r="O350" s="92"/>
      <c r="P350" s="92"/>
      <c r="Q350" s="92"/>
      <c r="R350" s="92"/>
      <c r="S350" s="92"/>
      <c r="T350" s="93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176</v>
      </c>
      <c r="AU350" s="18" t="s">
        <v>85</v>
      </c>
    </row>
    <row r="351" s="2" customFormat="1" ht="16.5" customHeight="1">
      <c r="A351" s="39"/>
      <c r="B351" s="40"/>
      <c r="C351" s="228" t="s">
        <v>1614</v>
      </c>
      <c r="D351" s="228" t="s">
        <v>170</v>
      </c>
      <c r="E351" s="229" t="s">
        <v>3971</v>
      </c>
      <c r="F351" s="230" t="s">
        <v>3972</v>
      </c>
      <c r="G351" s="231" t="s">
        <v>695</v>
      </c>
      <c r="H351" s="232">
        <v>4</v>
      </c>
      <c r="I351" s="233"/>
      <c r="J351" s="234">
        <f>ROUND(I351*H351,2)</f>
        <v>0</v>
      </c>
      <c r="K351" s="230" t="s">
        <v>173</v>
      </c>
      <c r="L351" s="45"/>
      <c r="M351" s="235" t="s">
        <v>1</v>
      </c>
      <c r="N351" s="236" t="s">
        <v>41</v>
      </c>
      <c r="O351" s="92"/>
      <c r="P351" s="237">
        <f>O351*H351</f>
        <v>0</v>
      </c>
      <c r="Q351" s="237">
        <v>0</v>
      </c>
      <c r="R351" s="237">
        <f>Q351*H351</f>
        <v>0</v>
      </c>
      <c r="S351" s="237">
        <v>0</v>
      </c>
      <c r="T351" s="238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9" t="s">
        <v>298</v>
      </c>
      <c r="AT351" s="239" t="s">
        <v>170</v>
      </c>
      <c r="AU351" s="239" t="s">
        <v>85</v>
      </c>
      <c r="AY351" s="18" t="s">
        <v>168</v>
      </c>
      <c r="BE351" s="240">
        <f>IF(N351="základní",J351,0)</f>
        <v>0</v>
      </c>
      <c r="BF351" s="240">
        <f>IF(N351="snížená",J351,0)</f>
        <v>0</v>
      </c>
      <c r="BG351" s="240">
        <f>IF(N351="zákl. přenesená",J351,0)</f>
        <v>0</v>
      </c>
      <c r="BH351" s="240">
        <f>IF(N351="sníž. přenesená",J351,0)</f>
        <v>0</v>
      </c>
      <c r="BI351" s="240">
        <f>IF(N351="nulová",J351,0)</f>
        <v>0</v>
      </c>
      <c r="BJ351" s="18" t="s">
        <v>83</v>
      </c>
      <c r="BK351" s="240">
        <f>ROUND(I351*H351,2)</f>
        <v>0</v>
      </c>
      <c r="BL351" s="18" t="s">
        <v>298</v>
      </c>
      <c r="BM351" s="239" t="s">
        <v>4074</v>
      </c>
    </row>
    <row r="352" s="2" customFormat="1">
      <c r="A352" s="39"/>
      <c r="B352" s="40"/>
      <c r="C352" s="41"/>
      <c r="D352" s="241" t="s">
        <v>176</v>
      </c>
      <c r="E352" s="41"/>
      <c r="F352" s="242" t="s">
        <v>3972</v>
      </c>
      <c r="G352" s="41"/>
      <c r="H352" s="41"/>
      <c r="I352" s="243"/>
      <c r="J352" s="41"/>
      <c r="K352" s="41"/>
      <c r="L352" s="45"/>
      <c r="M352" s="244"/>
      <c r="N352" s="245"/>
      <c r="O352" s="92"/>
      <c r="P352" s="92"/>
      <c r="Q352" s="92"/>
      <c r="R352" s="92"/>
      <c r="S352" s="92"/>
      <c r="T352" s="93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176</v>
      </c>
      <c r="AU352" s="18" t="s">
        <v>85</v>
      </c>
    </row>
    <row r="353" s="2" customFormat="1" ht="16.5" customHeight="1">
      <c r="A353" s="39"/>
      <c r="B353" s="40"/>
      <c r="C353" s="278" t="s">
        <v>1621</v>
      </c>
      <c r="D353" s="278" t="s">
        <v>242</v>
      </c>
      <c r="E353" s="279" t="s">
        <v>4013</v>
      </c>
      <c r="F353" s="280" t="s">
        <v>4014</v>
      </c>
      <c r="G353" s="281" t="s">
        <v>695</v>
      </c>
      <c r="H353" s="282">
        <v>1</v>
      </c>
      <c r="I353" s="283"/>
      <c r="J353" s="284">
        <f>ROUND(I353*H353,2)</f>
        <v>0</v>
      </c>
      <c r="K353" s="280" t="s">
        <v>1</v>
      </c>
      <c r="L353" s="285"/>
      <c r="M353" s="286" t="s">
        <v>1</v>
      </c>
      <c r="N353" s="287" t="s">
        <v>41</v>
      </c>
      <c r="O353" s="92"/>
      <c r="P353" s="237">
        <f>O353*H353</f>
        <v>0</v>
      </c>
      <c r="Q353" s="237">
        <v>0.00040000000000000002</v>
      </c>
      <c r="R353" s="237">
        <f>Q353*H353</f>
        <v>0.00040000000000000002</v>
      </c>
      <c r="S353" s="237">
        <v>0</v>
      </c>
      <c r="T353" s="238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9" t="s">
        <v>443</v>
      </c>
      <c r="AT353" s="239" t="s">
        <v>242</v>
      </c>
      <c r="AU353" s="239" t="s">
        <v>85</v>
      </c>
      <c r="AY353" s="18" t="s">
        <v>168</v>
      </c>
      <c r="BE353" s="240">
        <f>IF(N353="základní",J353,0)</f>
        <v>0</v>
      </c>
      <c r="BF353" s="240">
        <f>IF(N353="snížená",J353,0)</f>
        <v>0</v>
      </c>
      <c r="BG353" s="240">
        <f>IF(N353="zákl. přenesená",J353,0)</f>
        <v>0</v>
      </c>
      <c r="BH353" s="240">
        <f>IF(N353="sníž. přenesená",J353,0)</f>
        <v>0</v>
      </c>
      <c r="BI353" s="240">
        <f>IF(N353="nulová",J353,0)</f>
        <v>0</v>
      </c>
      <c r="BJ353" s="18" t="s">
        <v>83</v>
      </c>
      <c r="BK353" s="240">
        <f>ROUND(I353*H353,2)</f>
        <v>0</v>
      </c>
      <c r="BL353" s="18" t="s">
        <v>298</v>
      </c>
      <c r="BM353" s="239" t="s">
        <v>4075</v>
      </c>
    </row>
    <row r="354" s="2" customFormat="1">
      <c r="A354" s="39"/>
      <c r="B354" s="40"/>
      <c r="C354" s="41"/>
      <c r="D354" s="241" t="s">
        <v>176</v>
      </c>
      <c r="E354" s="41"/>
      <c r="F354" s="242" t="s">
        <v>4014</v>
      </c>
      <c r="G354" s="41"/>
      <c r="H354" s="41"/>
      <c r="I354" s="243"/>
      <c r="J354" s="41"/>
      <c r="K354" s="41"/>
      <c r="L354" s="45"/>
      <c r="M354" s="244"/>
      <c r="N354" s="245"/>
      <c r="O354" s="92"/>
      <c r="P354" s="92"/>
      <c r="Q354" s="92"/>
      <c r="R354" s="92"/>
      <c r="S354" s="92"/>
      <c r="T354" s="93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176</v>
      </c>
      <c r="AU354" s="18" t="s">
        <v>85</v>
      </c>
    </row>
    <row r="355" s="2" customFormat="1" ht="16.5" customHeight="1">
      <c r="A355" s="39"/>
      <c r="B355" s="40"/>
      <c r="C355" s="278" t="s">
        <v>1626</v>
      </c>
      <c r="D355" s="278" t="s">
        <v>242</v>
      </c>
      <c r="E355" s="279" t="s">
        <v>4055</v>
      </c>
      <c r="F355" s="280" t="s">
        <v>4056</v>
      </c>
      <c r="G355" s="281" t="s">
        <v>695</v>
      </c>
      <c r="H355" s="282">
        <v>2</v>
      </c>
      <c r="I355" s="283"/>
      <c r="J355" s="284">
        <f>ROUND(I355*H355,2)</f>
        <v>0</v>
      </c>
      <c r="K355" s="280" t="s">
        <v>1</v>
      </c>
      <c r="L355" s="285"/>
      <c r="M355" s="286" t="s">
        <v>1</v>
      </c>
      <c r="N355" s="287" t="s">
        <v>41</v>
      </c>
      <c r="O355" s="92"/>
      <c r="P355" s="237">
        <f>O355*H355</f>
        <v>0</v>
      </c>
      <c r="Q355" s="237">
        <v>0.00040000000000000002</v>
      </c>
      <c r="R355" s="237">
        <f>Q355*H355</f>
        <v>0.00080000000000000004</v>
      </c>
      <c r="S355" s="237">
        <v>0</v>
      </c>
      <c r="T355" s="238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9" t="s">
        <v>222</v>
      </c>
      <c r="AT355" s="239" t="s">
        <v>242</v>
      </c>
      <c r="AU355" s="239" t="s">
        <v>85</v>
      </c>
      <c r="AY355" s="18" t="s">
        <v>168</v>
      </c>
      <c r="BE355" s="240">
        <f>IF(N355="základní",J355,0)</f>
        <v>0</v>
      </c>
      <c r="BF355" s="240">
        <f>IF(N355="snížená",J355,0)</f>
        <v>0</v>
      </c>
      <c r="BG355" s="240">
        <f>IF(N355="zákl. přenesená",J355,0)</f>
        <v>0</v>
      </c>
      <c r="BH355" s="240">
        <f>IF(N355="sníž. přenesená",J355,0)</f>
        <v>0</v>
      </c>
      <c r="BI355" s="240">
        <f>IF(N355="nulová",J355,0)</f>
        <v>0</v>
      </c>
      <c r="BJ355" s="18" t="s">
        <v>83</v>
      </c>
      <c r="BK355" s="240">
        <f>ROUND(I355*H355,2)</f>
        <v>0</v>
      </c>
      <c r="BL355" s="18" t="s">
        <v>174</v>
      </c>
      <c r="BM355" s="239" t="s">
        <v>4076</v>
      </c>
    </row>
    <row r="356" s="2" customFormat="1">
      <c r="A356" s="39"/>
      <c r="B356" s="40"/>
      <c r="C356" s="41"/>
      <c r="D356" s="241" t="s">
        <v>176</v>
      </c>
      <c r="E356" s="41"/>
      <c r="F356" s="242" t="s">
        <v>3981</v>
      </c>
      <c r="G356" s="41"/>
      <c r="H356" s="41"/>
      <c r="I356" s="243"/>
      <c r="J356" s="41"/>
      <c r="K356" s="41"/>
      <c r="L356" s="45"/>
      <c r="M356" s="244"/>
      <c r="N356" s="245"/>
      <c r="O356" s="92"/>
      <c r="P356" s="92"/>
      <c r="Q356" s="92"/>
      <c r="R356" s="92"/>
      <c r="S356" s="92"/>
      <c r="T356" s="93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176</v>
      </c>
      <c r="AU356" s="18" t="s">
        <v>85</v>
      </c>
    </row>
    <row r="357" s="2" customFormat="1" ht="16.5" customHeight="1">
      <c r="A357" s="39"/>
      <c r="B357" s="40"/>
      <c r="C357" s="278" t="s">
        <v>1632</v>
      </c>
      <c r="D357" s="278" t="s">
        <v>242</v>
      </c>
      <c r="E357" s="279" t="s">
        <v>4077</v>
      </c>
      <c r="F357" s="280" t="s">
        <v>4078</v>
      </c>
      <c r="G357" s="281" t="s">
        <v>695</v>
      </c>
      <c r="H357" s="282">
        <v>1</v>
      </c>
      <c r="I357" s="283"/>
      <c r="J357" s="284">
        <f>ROUND(I357*H357,2)</f>
        <v>0</v>
      </c>
      <c r="K357" s="280" t="s">
        <v>1</v>
      </c>
      <c r="L357" s="285"/>
      <c r="M357" s="286" t="s">
        <v>1</v>
      </c>
      <c r="N357" s="287" t="s">
        <v>41</v>
      </c>
      <c r="O357" s="92"/>
      <c r="P357" s="237">
        <f>O357*H357</f>
        <v>0</v>
      </c>
      <c r="Q357" s="237">
        <v>0.00014999999999999999</v>
      </c>
      <c r="R357" s="237">
        <f>Q357*H357</f>
        <v>0.00014999999999999999</v>
      </c>
      <c r="S357" s="237">
        <v>0</v>
      </c>
      <c r="T357" s="238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9" t="s">
        <v>222</v>
      </c>
      <c r="AT357" s="239" t="s">
        <v>242</v>
      </c>
      <c r="AU357" s="239" t="s">
        <v>85</v>
      </c>
      <c r="AY357" s="18" t="s">
        <v>168</v>
      </c>
      <c r="BE357" s="240">
        <f>IF(N357="základní",J357,0)</f>
        <v>0</v>
      </c>
      <c r="BF357" s="240">
        <f>IF(N357="snížená",J357,0)</f>
        <v>0</v>
      </c>
      <c r="BG357" s="240">
        <f>IF(N357="zákl. přenesená",J357,0)</f>
        <v>0</v>
      </c>
      <c r="BH357" s="240">
        <f>IF(N357="sníž. přenesená",J357,0)</f>
        <v>0</v>
      </c>
      <c r="BI357" s="240">
        <f>IF(N357="nulová",J357,0)</f>
        <v>0</v>
      </c>
      <c r="BJ357" s="18" t="s">
        <v>83</v>
      </c>
      <c r="BK357" s="240">
        <f>ROUND(I357*H357,2)</f>
        <v>0</v>
      </c>
      <c r="BL357" s="18" t="s">
        <v>174</v>
      </c>
      <c r="BM357" s="239" t="s">
        <v>4079</v>
      </c>
    </row>
    <row r="358" s="2" customFormat="1">
      <c r="A358" s="39"/>
      <c r="B358" s="40"/>
      <c r="C358" s="41"/>
      <c r="D358" s="241" t="s">
        <v>176</v>
      </c>
      <c r="E358" s="41"/>
      <c r="F358" s="242" t="s">
        <v>4078</v>
      </c>
      <c r="G358" s="41"/>
      <c r="H358" s="41"/>
      <c r="I358" s="243"/>
      <c r="J358" s="41"/>
      <c r="K358" s="41"/>
      <c r="L358" s="45"/>
      <c r="M358" s="244"/>
      <c r="N358" s="245"/>
      <c r="O358" s="92"/>
      <c r="P358" s="92"/>
      <c r="Q358" s="92"/>
      <c r="R358" s="92"/>
      <c r="S358" s="92"/>
      <c r="T358" s="93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176</v>
      </c>
      <c r="AU358" s="18" t="s">
        <v>85</v>
      </c>
    </row>
    <row r="359" s="2" customFormat="1" ht="24.15" customHeight="1">
      <c r="A359" s="39"/>
      <c r="B359" s="40"/>
      <c r="C359" s="228" t="s">
        <v>1634</v>
      </c>
      <c r="D359" s="228" t="s">
        <v>170</v>
      </c>
      <c r="E359" s="229" t="s">
        <v>4023</v>
      </c>
      <c r="F359" s="230" t="s">
        <v>4024</v>
      </c>
      <c r="G359" s="231" t="s">
        <v>695</v>
      </c>
      <c r="H359" s="232">
        <v>3</v>
      </c>
      <c r="I359" s="233"/>
      <c r="J359" s="234">
        <f>ROUND(I359*H359,2)</f>
        <v>0</v>
      </c>
      <c r="K359" s="230" t="s">
        <v>173</v>
      </c>
      <c r="L359" s="45"/>
      <c r="M359" s="235" t="s">
        <v>1</v>
      </c>
      <c r="N359" s="236" t="s">
        <v>41</v>
      </c>
      <c r="O359" s="92"/>
      <c r="P359" s="237">
        <f>O359*H359</f>
        <v>0</v>
      </c>
      <c r="Q359" s="237">
        <v>0</v>
      </c>
      <c r="R359" s="237">
        <f>Q359*H359</f>
        <v>0</v>
      </c>
      <c r="S359" s="237">
        <v>0</v>
      </c>
      <c r="T359" s="238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9" t="s">
        <v>298</v>
      </c>
      <c r="AT359" s="239" t="s">
        <v>170</v>
      </c>
      <c r="AU359" s="239" t="s">
        <v>85</v>
      </c>
      <c r="AY359" s="18" t="s">
        <v>168</v>
      </c>
      <c r="BE359" s="240">
        <f>IF(N359="základní",J359,0)</f>
        <v>0</v>
      </c>
      <c r="BF359" s="240">
        <f>IF(N359="snížená",J359,0)</f>
        <v>0</v>
      </c>
      <c r="BG359" s="240">
        <f>IF(N359="zákl. přenesená",J359,0)</f>
        <v>0</v>
      </c>
      <c r="BH359" s="240">
        <f>IF(N359="sníž. přenesená",J359,0)</f>
        <v>0</v>
      </c>
      <c r="BI359" s="240">
        <f>IF(N359="nulová",J359,0)</f>
        <v>0</v>
      </c>
      <c r="BJ359" s="18" t="s">
        <v>83</v>
      </c>
      <c r="BK359" s="240">
        <f>ROUND(I359*H359,2)</f>
        <v>0</v>
      </c>
      <c r="BL359" s="18" t="s">
        <v>298</v>
      </c>
      <c r="BM359" s="239" t="s">
        <v>4080</v>
      </c>
    </row>
    <row r="360" s="2" customFormat="1">
      <c r="A360" s="39"/>
      <c r="B360" s="40"/>
      <c r="C360" s="41"/>
      <c r="D360" s="241" t="s">
        <v>176</v>
      </c>
      <c r="E360" s="41"/>
      <c r="F360" s="242" t="s">
        <v>4024</v>
      </c>
      <c r="G360" s="41"/>
      <c r="H360" s="41"/>
      <c r="I360" s="243"/>
      <c r="J360" s="41"/>
      <c r="K360" s="41"/>
      <c r="L360" s="45"/>
      <c r="M360" s="244"/>
      <c r="N360" s="245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176</v>
      </c>
      <c r="AU360" s="18" t="s">
        <v>85</v>
      </c>
    </row>
    <row r="361" s="2" customFormat="1" ht="24.15" customHeight="1">
      <c r="A361" s="39"/>
      <c r="B361" s="40"/>
      <c r="C361" s="278" t="s">
        <v>1636</v>
      </c>
      <c r="D361" s="278" t="s">
        <v>242</v>
      </c>
      <c r="E361" s="279" t="s">
        <v>4026</v>
      </c>
      <c r="F361" s="280" t="s">
        <v>4027</v>
      </c>
      <c r="G361" s="281" t="s">
        <v>695</v>
      </c>
      <c r="H361" s="282">
        <v>3</v>
      </c>
      <c r="I361" s="283"/>
      <c r="J361" s="284">
        <f>ROUND(I361*H361,2)</f>
        <v>0</v>
      </c>
      <c r="K361" s="280" t="s">
        <v>1</v>
      </c>
      <c r="L361" s="285"/>
      <c r="M361" s="286" t="s">
        <v>1</v>
      </c>
      <c r="N361" s="287" t="s">
        <v>41</v>
      </c>
      <c r="O361" s="92"/>
      <c r="P361" s="237">
        <f>O361*H361</f>
        <v>0</v>
      </c>
      <c r="Q361" s="237">
        <v>0</v>
      </c>
      <c r="R361" s="237">
        <f>Q361*H361</f>
        <v>0</v>
      </c>
      <c r="S361" s="237">
        <v>0</v>
      </c>
      <c r="T361" s="238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9" t="s">
        <v>443</v>
      </c>
      <c r="AT361" s="239" t="s">
        <v>242</v>
      </c>
      <c r="AU361" s="239" t="s">
        <v>85</v>
      </c>
      <c r="AY361" s="18" t="s">
        <v>168</v>
      </c>
      <c r="BE361" s="240">
        <f>IF(N361="základní",J361,0)</f>
        <v>0</v>
      </c>
      <c r="BF361" s="240">
        <f>IF(N361="snížená",J361,0)</f>
        <v>0</v>
      </c>
      <c r="BG361" s="240">
        <f>IF(N361="zákl. přenesená",J361,0)</f>
        <v>0</v>
      </c>
      <c r="BH361" s="240">
        <f>IF(N361="sníž. přenesená",J361,0)</f>
        <v>0</v>
      </c>
      <c r="BI361" s="240">
        <f>IF(N361="nulová",J361,0)</f>
        <v>0</v>
      </c>
      <c r="BJ361" s="18" t="s">
        <v>83</v>
      </c>
      <c r="BK361" s="240">
        <f>ROUND(I361*H361,2)</f>
        <v>0</v>
      </c>
      <c r="BL361" s="18" t="s">
        <v>298</v>
      </c>
      <c r="BM361" s="239" t="s">
        <v>4081</v>
      </c>
    </row>
    <row r="362" s="2" customFormat="1">
      <c r="A362" s="39"/>
      <c r="B362" s="40"/>
      <c r="C362" s="41"/>
      <c r="D362" s="241" t="s">
        <v>176</v>
      </c>
      <c r="E362" s="41"/>
      <c r="F362" s="242" t="s">
        <v>4027</v>
      </c>
      <c r="G362" s="41"/>
      <c r="H362" s="41"/>
      <c r="I362" s="243"/>
      <c r="J362" s="41"/>
      <c r="K362" s="41"/>
      <c r="L362" s="45"/>
      <c r="M362" s="244"/>
      <c r="N362" s="245"/>
      <c r="O362" s="92"/>
      <c r="P362" s="92"/>
      <c r="Q362" s="92"/>
      <c r="R362" s="92"/>
      <c r="S362" s="92"/>
      <c r="T362" s="93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176</v>
      </c>
      <c r="AU362" s="18" t="s">
        <v>85</v>
      </c>
    </row>
    <row r="363" s="2" customFormat="1" ht="24.15" customHeight="1">
      <c r="A363" s="39"/>
      <c r="B363" s="40"/>
      <c r="C363" s="228" t="s">
        <v>1642</v>
      </c>
      <c r="D363" s="228" t="s">
        <v>170</v>
      </c>
      <c r="E363" s="229" t="s">
        <v>4032</v>
      </c>
      <c r="F363" s="230" t="s">
        <v>4033</v>
      </c>
      <c r="G363" s="231" t="s">
        <v>695</v>
      </c>
      <c r="H363" s="232">
        <v>1</v>
      </c>
      <c r="I363" s="233"/>
      <c r="J363" s="234">
        <f>ROUND(I363*H363,2)</f>
        <v>0</v>
      </c>
      <c r="K363" s="230" t="s">
        <v>173</v>
      </c>
      <c r="L363" s="45"/>
      <c r="M363" s="235" t="s">
        <v>1</v>
      </c>
      <c r="N363" s="236" t="s">
        <v>41</v>
      </c>
      <c r="O363" s="92"/>
      <c r="P363" s="237">
        <f>O363*H363</f>
        <v>0</v>
      </c>
      <c r="Q363" s="237">
        <v>0</v>
      </c>
      <c r="R363" s="237">
        <f>Q363*H363</f>
        <v>0</v>
      </c>
      <c r="S363" s="237">
        <v>0</v>
      </c>
      <c r="T363" s="238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9" t="s">
        <v>174</v>
      </c>
      <c r="AT363" s="239" t="s">
        <v>170</v>
      </c>
      <c r="AU363" s="239" t="s">
        <v>85</v>
      </c>
      <c r="AY363" s="18" t="s">
        <v>168</v>
      </c>
      <c r="BE363" s="240">
        <f>IF(N363="základní",J363,0)</f>
        <v>0</v>
      </c>
      <c r="BF363" s="240">
        <f>IF(N363="snížená",J363,0)</f>
        <v>0</v>
      </c>
      <c r="BG363" s="240">
        <f>IF(N363="zákl. přenesená",J363,0)</f>
        <v>0</v>
      </c>
      <c r="BH363" s="240">
        <f>IF(N363="sníž. přenesená",J363,0)</f>
        <v>0</v>
      </c>
      <c r="BI363" s="240">
        <f>IF(N363="nulová",J363,0)</f>
        <v>0</v>
      </c>
      <c r="BJ363" s="18" t="s">
        <v>83</v>
      </c>
      <c r="BK363" s="240">
        <f>ROUND(I363*H363,2)</f>
        <v>0</v>
      </c>
      <c r="BL363" s="18" t="s">
        <v>174</v>
      </c>
      <c r="BM363" s="239" t="s">
        <v>4082</v>
      </c>
    </row>
    <row r="364" s="2" customFormat="1">
      <c r="A364" s="39"/>
      <c r="B364" s="40"/>
      <c r="C364" s="41"/>
      <c r="D364" s="241" t="s">
        <v>176</v>
      </c>
      <c r="E364" s="41"/>
      <c r="F364" s="242" t="s">
        <v>4035</v>
      </c>
      <c r="G364" s="41"/>
      <c r="H364" s="41"/>
      <c r="I364" s="243"/>
      <c r="J364" s="41"/>
      <c r="K364" s="41"/>
      <c r="L364" s="45"/>
      <c r="M364" s="244"/>
      <c r="N364" s="245"/>
      <c r="O364" s="92"/>
      <c r="P364" s="92"/>
      <c r="Q364" s="92"/>
      <c r="R364" s="92"/>
      <c r="S364" s="92"/>
      <c r="T364" s="93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176</v>
      </c>
      <c r="AU364" s="18" t="s">
        <v>85</v>
      </c>
    </row>
    <row r="365" s="2" customFormat="1" ht="24.15" customHeight="1">
      <c r="A365" s="39"/>
      <c r="B365" s="40"/>
      <c r="C365" s="278" t="s">
        <v>1649</v>
      </c>
      <c r="D365" s="278" t="s">
        <v>242</v>
      </c>
      <c r="E365" s="279" t="s">
        <v>4036</v>
      </c>
      <c r="F365" s="280" t="s">
        <v>4037</v>
      </c>
      <c r="G365" s="281" t="s">
        <v>695</v>
      </c>
      <c r="H365" s="282">
        <v>1</v>
      </c>
      <c r="I365" s="283"/>
      <c r="J365" s="284">
        <f>ROUND(I365*H365,2)</f>
        <v>0</v>
      </c>
      <c r="K365" s="280" t="s">
        <v>1</v>
      </c>
      <c r="L365" s="285"/>
      <c r="M365" s="286" t="s">
        <v>1</v>
      </c>
      <c r="N365" s="287" t="s">
        <v>41</v>
      </c>
      <c r="O365" s="92"/>
      <c r="P365" s="237">
        <f>O365*H365</f>
        <v>0</v>
      </c>
      <c r="Q365" s="237">
        <v>0</v>
      </c>
      <c r="R365" s="237">
        <f>Q365*H365</f>
        <v>0</v>
      </c>
      <c r="S365" s="237">
        <v>0</v>
      </c>
      <c r="T365" s="238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9" t="s">
        <v>222</v>
      </c>
      <c r="AT365" s="239" t="s">
        <v>242</v>
      </c>
      <c r="AU365" s="239" t="s">
        <v>85</v>
      </c>
      <c r="AY365" s="18" t="s">
        <v>168</v>
      </c>
      <c r="BE365" s="240">
        <f>IF(N365="základní",J365,0)</f>
        <v>0</v>
      </c>
      <c r="BF365" s="240">
        <f>IF(N365="snížená",J365,0)</f>
        <v>0</v>
      </c>
      <c r="BG365" s="240">
        <f>IF(N365="zákl. přenesená",J365,0)</f>
        <v>0</v>
      </c>
      <c r="BH365" s="240">
        <f>IF(N365="sníž. přenesená",J365,0)</f>
        <v>0</v>
      </c>
      <c r="BI365" s="240">
        <f>IF(N365="nulová",J365,0)</f>
        <v>0</v>
      </c>
      <c r="BJ365" s="18" t="s">
        <v>83</v>
      </c>
      <c r="BK365" s="240">
        <f>ROUND(I365*H365,2)</f>
        <v>0</v>
      </c>
      <c r="BL365" s="18" t="s">
        <v>174</v>
      </c>
      <c r="BM365" s="239" t="s">
        <v>4083</v>
      </c>
    </row>
    <row r="366" s="2" customFormat="1">
      <c r="A366" s="39"/>
      <c r="B366" s="40"/>
      <c r="C366" s="41"/>
      <c r="D366" s="241" t="s">
        <v>176</v>
      </c>
      <c r="E366" s="41"/>
      <c r="F366" s="242" t="s">
        <v>4037</v>
      </c>
      <c r="G366" s="41"/>
      <c r="H366" s="41"/>
      <c r="I366" s="243"/>
      <c r="J366" s="41"/>
      <c r="K366" s="41"/>
      <c r="L366" s="45"/>
      <c r="M366" s="244"/>
      <c r="N366" s="245"/>
      <c r="O366" s="92"/>
      <c r="P366" s="92"/>
      <c r="Q366" s="92"/>
      <c r="R366" s="92"/>
      <c r="S366" s="92"/>
      <c r="T366" s="93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176</v>
      </c>
      <c r="AU366" s="18" t="s">
        <v>85</v>
      </c>
    </row>
    <row r="367" s="2" customFormat="1" ht="21.75" customHeight="1">
      <c r="A367" s="39"/>
      <c r="B367" s="40"/>
      <c r="C367" s="228" t="s">
        <v>1655</v>
      </c>
      <c r="D367" s="228" t="s">
        <v>170</v>
      </c>
      <c r="E367" s="229" t="s">
        <v>3992</v>
      </c>
      <c r="F367" s="230" t="s">
        <v>3993</v>
      </c>
      <c r="G367" s="231" t="s">
        <v>695</v>
      </c>
      <c r="H367" s="232">
        <v>1</v>
      </c>
      <c r="I367" s="233"/>
      <c r="J367" s="234">
        <f>ROUND(I367*H367,2)</f>
        <v>0</v>
      </c>
      <c r="K367" s="230" t="s">
        <v>173</v>
      </c>
      <c r="L367" s="45"/>
      <c r="M367" s="235" t="s">
        <v>1</v>
      </c>
      <c r="N367" s="236" t="s">
        <v>41</v>
      </c>
      <c r="O367" s="92"/>
      <c r="P367" s="237">
        <f>O367*H367</f>
        <v>0</v>
      </c>
      <c r="Q367" s="237">
        <v>0</v>
      </c>
      <c r="R367" s="237">
        <f>Q367*H367</f>
        <v>0</v>
      </c>
      <c r="S367" s="237">
        <v>0</v>
      </c>
      <c r="T367" s="238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9" t="s">
        <v>174</v>
      </c>
      <c r="AT367" s="239" t="s">
        <v>170</v>
      </c>
      <c r="AU367" s="239" t="s">
        <v>85</v>
      </c>
      <c r="AY367" s="18" t="s">
        <v>168</v>
      </c>
      <c r="BE367" s="240">
        <f>IF(N367="základní",J367,0)</f>
        <v>0</v>
      </c>
      <c r="BF367" s="240">
        <f>IF(N367="snížená",J367,0)</f>
        <v>0</v>
      </c>
      <c r="BG367" s="240">
        <f>IF(N367="zákl. přenesená",J367,0)</f>
        <v>0</v>
      </c>
      <c r="BH367" s="240">
        <f>IF(N367="sníž. přenesená",J367,0)</f>
        <v>0</v>
      </c>
      <c r="BI367" s="240">
        <f>IF(N367="nulová",J367,0)</f>
        <v>0</v>
      </c>
      <c r="BJ367" s="18" t="s">
        <v>83</v>
      </c>
      <c r="BK367" s="240">
        <f>ROUND(I367*H367,2)</f>
        <v>0</v>
      </c>
      <c r="BL367" s="18" t="s">
        <v>174</v>
      </c>
      <c r="BM367" s="239" t="s">
        <v>4084</v>
      </c>
    </row>
    <row r="368" s="2" customFormat="1">
      <c r="A368" s="39"/>
      <c r="B368" s="40"/>
      <c r="C368" s="41"/>
      <c r="D368" s="241" t="s">
        <v>176</v>
      </c>
      <c r="E368" s="41"/>
      <c r="F368" s="242" t="s">
        <v>3993</v>
      </c>
      <c r="G368" s="41"/>
      <c r="H368" s="41"/>
      <c r="I368" s="243"/>
      <c r="J368" s="41"/>
      <c r="K368" s="41"/>
      <c r="L368" s="45"/>
      <c r="M368" s="244"/>
      <c r="N368" s="245"/>
      <c r="O368" s="92"/>
      <c r="P368" s="92"/>
      <c r="Q368" s="92"/>
      <c r="R368" s="92"/>
      <c r="S368" s="92"/>
      <c r="T368" s="93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176</v>
      </c>
      <c r="AU368" s="18" t="s">
        <v>85</v>
      </c>
    </row>
    <row r="369" s="2" customFormat="1" ht="16.5" customHeight="1">
      <c r="A369" s="39"/>
      <c r="B369" s="40"/>
      <c r="C369" s="278" t="s">
        <v>1659</v>
      </c>
      <c r="D369" s="278" t="s">
        <v>242</v>
      </c>
      <c r="E369" s="279" t="s">
        <v>4040</v>
      </c>
      <c r="F369" s="280" t="s">
        <v>4041</v>
      </c>
      <c r="G369" s="281" t="s">
        <v>695</v>
      </c>
      <c r="H369" s="282">
        <v>1</v>
      </c>
      <c r="I369" s="283"/>
      <c r="J369" s="284">
        <f>ROUND(I369*H369,2)</f>
        <v>0</v>
      </c>
      <c r="K369" s="280" t="s">
        <v>1</v>
      </c>
      <c r="L369" s="285"/>
      <c r="M369" s="286" t="s">
        <v>1</v>
      </c>
      <c r="N369" s="287" t="s">
        <v>41</v>
      </c>
      <c r="O369" s="92"/>
      <c r="P369" s="237">
        <f>O369*H369</f>
        <v>0</v>
      </c>
      <c r="Q369" s="237">
        <v>0</v>
      </c>
      <c r="R369" s="237">
        <f>Q369*H369</f>
        <v>0</v>
      </c>
      <c r="S369" s="237">
        <v>0</v>
      </c>
      <c r="T369" s="238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9" t="s">
        <v>222</v>
      </c>
      <c r="AT369" s="239" t="s">
        <v>242</v>
      </c>
      <c r="AU369" s="239" t="s">
        <v>85</v>
      </c>
      <c r="AY369" s="18" t="s">
        <v>168</v>
      </c>
      <c r="BE369" s="240">
        <f>IF(N369="základní",J369,0)</f>
        <v>0</v>
      </c>
      <c r="BF369" s="240">
        <f>IF(N369="snížená",J369,0)</f>
        <v>0</v>
      </c>
      <c r="BG369" s="240">
        <f>IF(N369="zákl. přenesená",J369,0)</f>
        <v>0</v>
      </c>
      <c r="BH369" s="240">
        <f>IF(N369="sníž. přenesená",J369,0)</f>
        <v>0</v>
      </c>
      <c r="BI369" s="240">
        <f>IF(N369="nulová",J369,0)</f>
        <v>0</v>
      </c>
      <c r="BJ369" s="18" t="s">
        <v>83</v>
      </c>
      <c r="BK369" s="240">
        <f>ROUND(I369*H369,2)</f>
        <v>0</v>
      </c>
      <c r="BL369" s="18" t="s">
        <v>174</v>
      </c>
      <c r="BM369" s="239" t="s">
        <v>4085</v>
      </c>
    </row>
    <row r="370" s="2" customFormat="1">
      <c r="A370" s="39"/>
      <c r="B370" s="40"/>
      <c r="C370" s="41"/>
      <c r="D370" s="241" t="s">
        <v>176</v>
      </c>
      <c r="E370" s="41"/>
      <c r="F370" s="242" t="s">
        <v>4041</v>
      </c>
      <c r="G370" s="41"/>
      <c r="H370" s="41"/>
      <c r="I370" s="243"/>
      <c r="J370" s="41"/>
      <c r="K370" s="41"/>
      <c r="L370" s="45"/>
      <c r="M370" s="244"/>
      <c r="N370" s="245"/>
      <c r="O370" s="92"/>
      <c r="P370" s="92"/>
      <c r="Q370" s="92"/>
      <c r="R370" s="92"/>
      <c r="S370" s="92"/>
      <c r="T370" s="93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176</v>
      </c>
      <c r="AU370" s="18" t="s">
        <v>85</v>
      </c>
    </row>
    <row r="371" s="2" customFormat="1" ht="21.75" customHeight="1">
      <c r="A371" s="39"/>
      <c r="B371" s="40"/>
      <c r="C371" s="278" t="s">
        <v>1663</v>
      </c>
      <c r="D371" s="278" t="s">
        <v>242</v>
      </c>
      <c r="E371" s="279" t="s">
        <v>3895</v>
      </c>
      <c r="F371" s="280" t="s">
        <v>3896</v>
      </c>
      <c r="G371" s="281" t="s">
        <v>2969</v>
      </c>
      <c r="H371" s="282">
        <v>1</v>
      </c>
      <c r="I371" s="283"/>
      <c r="J371" s="284">
        <f>ROUND(I371*H371,2)</f>
        <v>0</v>
      </c>
      <c r="K371" s="280" t="s">
        <v>1</v>
      </c>
      <c r="L371" s="285"/>
      <c r="M371" s="286" t="s">
        <v>1</v>
      </c>
      <c r="N371" s="287" t="s">
        <v>41</v>
      </c>
      <c r="O371" s="92"/>
      <c r="P371" s="237">
        <f>O371*H371</f>
        <v>0</v>
      </c>
      <c r="Q371" s="237">
        <v>0</v>
      </c>
      <c r="R371" s="237">
        <f>Q371*H371</f>
        <v>0</v>
      </c>
      <c r="S371" s="237">
        <v>0</v>
      </c>
      <c r="T371" s="238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9" t="s">
        <v>222</v>
      </c>
      <c r="AT371" s="239" t="s">
        <v>242</v>
      </c>
      <c r="AU371" s="239" t="s">
        <v>85</v>
      </c>
      <c r="AY371" s="18" t="s">
        <v>168</v>
      </c>
      <c r="BE371" s="240">
        <f>IF(N371="základní",J371,0)</f>
        <v>0</v>
      </c>
      <c r="BF371" s="240">
        <f>IF(N371="snížená",J371,0)</f>
        <v>0</v>
      </c>
      <c r="BG371" s="240">
        <f>IF(N371="zákl. přenesená",J371,0)</f>
        <v>0</v>
      </c>
      <c r="BH371" s="240">
        <f>IF(N371="sníž. přenesená",J371,0)</f>
        <v>0</v>
      </c>
      <c r="BI371" s="240">
        <f>IF(N371="nulová",J371,0)</f>
        <v>0</v>
      </c>
      <c r="BJ371" s="18" t="s">
        <v>83</v>
      </c>
      <c r="BK371" s="240">
        <f>ROUND(I371*H371,2)</f>
        <v>0</v>
      </c>
      <c r="BL371" s="18" t="s">
        <v>174</v>
      </c>
      <c r="BM371" s="239" t="s">
        <v>4086</v>
      </c>
    </row>
    <row r="372" s="2" customFormat="1">
      <c r="A372" s="39"/>
      <c r="B372" s="40"/>
      <c r="C372" s="41"/>
      <c r="D372" s="241" t="s">
        <v>176</v>
      </c>
      <c r="E372" s="41"/>
      <c r="F372" s="242" t="s">
        <v>3896</v>
      </c>
      <c r="G372" s="41"/>
      <c r="H372" s="41"/>
      <c r="I372" s="243"/>
      <c r="J372" s="41"/>
      <c r="K372" s="41"/>
      <c r="L372" s="45"/>
      <c r="M372" s="244"/>
      <c r="N372" s="245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176</v>
      </c>
      <c r="AU372" s="18" t="s">
        <v>85</v>
      </c>
    </row>
    <row r="373" s="12" customFormat="1" ht="22.8" customHeight="1">
      <c r="A373" s="12"/>
      <c r="B373" s="212"/>
      <c r="C373" s="213"/>
      <c r="D373" s="214" t="s">
        <v>75</v>
      </c>
      <c r="E373" s="226" t="s">
        <v>4087</v>
      </c>
      <c r="F373" s="226" t="s">
        <v>4088</v>
      </c>
      <c r="G373" s="213"/>
      <c r="H373" s="213"/>
      <c r="I373" s="216"/>
      <c r="J373" s="227">
        <f>BK373</f>
        <v>0</v>
      </c>
      <c r="K373" s="213"/>
      <c r="L373" s="218"/>
      <c r="M373" s="219"/>
      <c r="N373" s="220"/>
      <c r="O373" s="220"/>
      <c r="P373" s="221">
        <f>SUM(P374:P405)</f>
        <v>0</v>
      </c>
      <c r="Q373" s="220"/>
      <c r="R373" s="221">
        <f>SUM(R374:R405)</f>
        <v>0.11371000000000001</v>
      </c>
      <c r="S373" s="220"/>
      <c r="T373" s="222">
        <f>SUM(T374:T405)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23" t="s">
        <v>83</v>
      </c>
      <c r="AT373" s="224" t="s">
        <v>75</v>
      </c>
      <c r="AU373" s="224" t="s">
        <v>83</v>
      </c>
      <c r="AY373" s="223" t="s">
        <v>168</v>
      </c>
      <c r="BK373" s="225">
        <f>SUM(BK374:BK405)</f>
        <v>0</v>
      </c>
    </row>
    <row r="374" s="2" customFormat="1" ht="24.15" customHeight="1">
      <c r="A374" s="39"/>
      <c r="B374" s="40"/>
      <c r="C374" s="228" t="s">
        <v>1667</v>
      </c>
      <c r="D374" s="228" t="s">
        <v>170</v>
      </c>
      <c r="E374" s="229" t="s">
        <v>4089</v>
      </c>
      <c r="F374" s="230" t="s">
        <v>4090</v>
      </c>
      <c r="G374" s="231" t="s">
        <v>272</v>
      </c>
      <c r="H374" s="232">
        <v>162</v>
      </c>
      <c r="I374" s="233"/>
      <c r="J374" s="234">
        <f>ROUND(I374*H374,2)</f>
        <v>0</v>
      </c>
      <c r="K374" s="230" t="s">
        <v>173</v>
      </c>
      <c r="L374" s="45"/>
      <c r="M374" s="235" t="s">
        <v>1</v>
      </c>
      <c r="N374" s="236" t="s">
        <v>41</v>
      </c>
      <c r="O374" s="92"/>
      <c r="P374" s="237">
        <f>O374*H374</f>
        <v>0</v>
      </c>
      <c r="Q374" s="237">
        <v>0</v>
      </c>
      <c r="R374" s="237">
        <f>Q374*H374</f>
        <v>0</v>
      </c>
      <c r="S374" s="237">
        <v>0</v>
      </c>
      <c r="T374" s="238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9" t="s">
        <v>298</v>
      </c>
      <c r="AT374" s="239" t="s">
        <v>170</v>
      </c>
      <c r="AU374" s="239" t="s">
        <v>85</v>
      </c>
      <c r="AY374" s="18" t="s">
        <v>168</v>
      </c>
      <c r="BE374" s="240">
        <f>IF(N374="základní",J374,0)</f>
        <v>0</v>
      </c>
      <c r="BF374" s="240">
        <f>IF(N374="snížená",J374,0)</f>
        <v>0</v>
      </c>
      <c r="BG374" s="240">
        <f>IF(N374="zákl. přenesená",J374,0)</f>
        <v>0</v>
      </c>
      <c r="BH374" s="240">
        <f>IF(N374="sníž. přenesená",J374,0)</f>
        <v>0</v>
      </c>
      <c r="BI374" s="240">
        <f>IF(N374="nulová",J374,0)</f>
        <v>0</v>
      </c>
      <c r="BJ374" s="18" t="s">
        <v>83</v>
      </c>
      <c r="BK374" s="240">
        <f>ROUND(I374*H374,2)</f>
        <v>0</v>
      </c>
      <c r="BL374" s="18" t="s">
        <v>298</v>
      </c>
      <c r="BM374" s="239" t="s">
        <v>4091</v>
      </c>
    </row>
    <row r="375" s="2" customFormat="1">
      <c r="A375" s="39"/>
      <c r="B375" s="40"/>
      <c r="C375" s="41"/>
      <c r="D375" s="241" t="s">
        <v>176</v>
      </c>
      <c r="E375" s="41"/>
      <c r="F375" s="242" t="s">
        <v>4090</v>
      </c>
      <c r="G375" s="41"/>
      <c r="H375" s="41"/>
      <c r="I375" s="243"/>
      <c r="J375" s="41"/>
      <c r="K375" s="41"/>
      <c r="L375" s="45"/>
      <c r="M375" s="244"/>
      <c r="N375" s="245"/>
      <c r="O375" s="92"/>
      <c r="P375" s="92"/>
      <c r="Q375" s="92"/>
      <c r="R375" s="92"/>
      <c r="S375" s="92"/>
      <c r="T375" s="93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T375" s="18" t="s">
        <v>176</v>
      </c>
      <c r="AU375" s="18" t="s">
        <v>85</v>
      </c>
    </row>
    <row r="376" s="2" customFormat="1" ht="16.5" customHeight="1">
      <c r="A376" s="39"/>
      <c r="B376" s="40"/>
      <c r="C376" s="278" t="s">
        <v>1673</v>
      </c>
      <c r="D376" s="278" t="s">
        <v>242</v>
      </c>
      <c r="E376" s="279" t="s">
        <v>4092</v>
      </c>
      <c r="F376" s="280" t="s">
        <v>4093</v>
      </c>
      <c r="G376" s="281" t="s">
        <v>2300</v>
      </c>
      <c r="H376" s="282">
        <v>64.799999999999997</v>
      </c>
      <c r="I376" s="283"/>
      <c r="J376" s="284">
        <f>ROUND(I376*H376,2)</f>
        <v>0</v>
      </c>
      <c r="K376" s="280" t="s">
        <v>173</v>
      </c>
      <c r="L376" s="285"/>
      <c r="M376" s="286" t="s">
        <v>1</v>
      </c>
      <c r="N376" s="287" t="s">
        <v>41</v>
      </c>
      <c r="O376" s="92"/>
      <c r="P376" s="237">
        <f>O376*H376</f>
        <v>0</v>
      </c>
      <c r="Q376" s="237">
        <v>0.001</v>
      </c>
      <c r="R376" s="237">
        <f>Q376*H376</f>
        <v>0.064799999999999996</v>
      </c>
      <c r="S376" s="237">
        <v>0</v>
      </c>
      <c r="T376" s="238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9" t="s">
        <v>443</v>
      </c>
      <c r="AT376" s="239" t="s">
        <v>242</v>
      </c>
      <c r="AU376" s="239" t="s">
        <v>85</v>
      </c>
      <c r="AY376" s="18" t="s">
        <v>168</v>
      </c>
      <c r="BE376" s="240">
        <f>IF(N376="základní",J376,0)</f>
        <v>0</v>
      </c>
      <c r="BF376" s="240">
        <f>IF(N376="snížená",J376,0)</f>
        <v>0</v>
      </c>
      <c r="BG376" s="240">
        <f>IF(N376="zákl. přenesená",J376,0)</f>
        <v>0</v>
      </c>
      <c r="BH376" s="240">
        <f>IF(N376="sníž. přenesená",J376,0)</f>
        <v>0</v>
      </c>
      <c r="BI376" s="240">
        <f>IF(N376="nulová",J376,0)</f>
        <v>0</v>
      </c>
      <c r="BJ376" s="18" t="s">
        <v>83</v>
      </c>
      <c r="BK376" s="240">
        <f>ROUND(I376*H376,2)</f>
        <v>0</v>
      </c>
      <c r="BL376" s="18" t="s">
        <v>298</v>
      </c>
      <c r="BM376" s="239" t="s">
        <v>4094</v>
      </c>
    </row>
    <row r="377" s="2" customFormat="1">
      <c r="A377" s="39"/>
      <c r="B377" s="40"/>
      <c r="C377" s="41"/>
      <c r="D377" s="241" t="s">
        <v>176</v>
      </c>
      <c r="E377" s="41"/>
      <c r="F377" s="242" t="s">
        <v>4093</v>
      </c>
      <c r="G377" s="41"/>
      <c r="H377" s="41"/>
      <c r="I377" s="243"/>
      <c r="J377" s="41"/>
      <c r="K377" s="41"/>
      <c r="L377" s="45"/>
      <c r="M377" s="244"/>
      <c r="N377" s="245"/>
      <c r="O377" s="92"/>
      <c r="P377" s="92"/>
      <c r="Q377" s="92"/>
      <c r="R377" s="92"/>
      <c r="S377" s="92"/>
      <c r="T377" s="93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176</v>
      </c>
      <c r="AU377" s="18" t="s">
        <v>85</v>
      </c>
    </row>
    <row r="378" s="2" customFormat="1" ht="16.5" customHeight="1">
      <c r="A378" s="39"/>
      <c r="B378" s="40"/>
      <c r="C378" s="278" t="s">
        <v>1680</v>
      </c>
      <c r="D378" s="278" t="s">
        <v>242</v>
      </c>
      <c r="E378" s="279" t="s">
        <v>4095</v>
      </c>
      <c r="F378" s="280" t="s">
        <v>4096</v>
      </c>
      <c r="G378" s="281" t="s">
        <v>695</v>
      </c>
      <c r="H378" s="282">
        <v>28</v>
      </c>
      <c r="I378" s="283"/>
      <c r="J378" s="284">
        <f>ROUND(I378*H378,2)</f>
        <v>0</v>
      </c>
      <c r="K378" s="280" t="s">
        <v>173</v>
      </c>
      <c r="L378" s="285"/>
      <c r="M378" s="286" t="s">
        <v>1</v>
      </c>
      <c r="N378" s="287" t="s">
        <v>41</v>
      </c>
      <c r="O378" s="92"/>
      <c r="P378" s="237">
        <f>O378*H378</f>
        <v>0</v>
      </c>
      <c r="Q378" s="237">
        <v>0.00013999999999999999</v>
      </c>
      <c r="R378" s="237">
        <f>Q378*H378</f>
        <v>0.0039199999999999999</v>
      </c>
      <c r="S378" s="237">
        <v>0</v>
      </c>
      <c r="T378" s="238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9" t="s">
        <v>443</v>
      </c>
      <c r="AT378" s="239" t="s">
        <v>242</v>
      </c>
      <c r="AU378" s="239" t="s">
        <v>85</v>
      </c>
      <c r="AY378" s="18" t="s">
        <v>168</v>
      </c>
      <c r="BE378" s="240">
        <f>IF(N378="základní",J378,0)</f>
        <v>0</v>
      </c>
      <c r="BF378" s="240">
        <f>IF(N378="snížená",J378,0)</f>
        <v>0</v>
      </c>
      <c r="BG378" s="240">
        <f>IF(N378="zákl. přenesená",J378,0)</f>
        <v>0</v>
      </c>
      <c r="BH378" s="240">
        <f>IF(N378="sníž. přenesená",J378,0)</f>
        <v>0</v>
      </c>
      <c r="BI378" s="240">
        <f>IF(N378="nulová",J378,0)</f>
        <v>0</v>
      </c>
      <c r="BJ378" s="18" t="s">
        <v>83</v>
      </c>
      <c r="BK378" s="240">
        <f>ROUND(I378*H378,2)</f>
        <v>0</v>
      </c>
      <c r="BL378" s="18" t="s">
        <v>298</v>
      </c>
      <c r="BM378" s="239" t="s">
        <v>4097</v>
      </c>
    </row>
    <row r="379" s="2" customFormat="1">
      <c r="A379" s="39"/>
      <c r="B379" s="40"/>
      <c r="C379" s="41"/>
      <c r="D379" s="241" t="s">
        <v>176</v>
      </c>
      <c r="E379" s="41"/>
      <c r="F379" s="242" t="s">
        <v>4096</v>
      </c>
      <c r="G379" s="41"/>
      <c r="H379" s="41"/>
      <c r="I379" s="243"/>
      <c r="J379" s="41"/>
      <c r="K379" s="41"/>
      <c r="L379" s="45"/>
      <c r="M379" s="244"/>
      <c r="N379" s="245"/>
      <c r="O379" s="92"/>
      <c r="P379" s="92"/>
      <c r="Q379" s="92"/>
      <c r="R379" s="92"/>
      <c r="S379" s="92"/>
      <c r="T379" s="93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T379" s="18" t="s">
        <v>176</v>
      </c>
      <c r="AU379" s="18" t="s">
        <v>85</v>
      </c>
    </row>
    <row r="380" s="2" customFormat="1" ht="16.5" customHeight="1">
      <c r="A380" s="39"/>
      <c r="B380" s="40"/>
      <c r="C380" s="278" t="s">
        <v>1688</v>
      </c>
      <c r="D380" s="278" t="s">
        <v>242</v>
      </c>
      <c r="E380" s="279" t="s">
        <v>4098</v>
      </c>
      <c r="F380" s="280" t="s">
        <v>4099</v>
      </c>
      <c r="G380" s="281" t="s">
        <v>695</v>
      </c>
      <c r="H380" s="282">
        <v>3</v>
      </c>
      <c r="I380" s="283"/>
      <c r="J380" s="284">
        <f>ROUND(I380*H380,2)</f>
        <v>0</v>
      </c>
      <c r="K380" s="280" t="s">
        <v>173</v>
      </c>
      <c r="L380" s="285"/>
      <c r="M380" s="286" t="s">
        <v>1</v>
      </c>
      <c r="N380" s="287" t="s">
        <v>41</v>
      </c>
      <c r="O380" s="92"/>
      <c r="P380" s="237">
        <f>O380*H380</f>
        <v>0</v>
      </c>
      <c r="Q380" s="237">
        <v>0.00023000000000000001</v>
      </c>
      <c r="R380" s="237">
        <f>Q380*H380</f>
        <v>0.00069000000000000008</v>
      </c>
      <c r="S380" s="237">
        <v>0</v>
      </c>
      <c r="T380" s="238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9" t="s">
        <v>443</v>
      </c>
      <c r="AT380" s="239" t="s">
        <v>242</v>
      </c>
      <c r="AU380" s="239" t="s">
        <v>85</v>
      </c>
      <c r="AY380" s="18" t="s">
        <v>168</v>
      </c>
      <c r="BE380" s="240">
        <f>IF(N380="základní",J380,0)</f>
        <v>0</v>
      </c>
      <c r="BF380" s="240">
        <f>IF(N380="snížená",J380,0)</f>
        <v>0</v>
      </c>
      <c r="BG380" s="240">
        <f>IF(N380="zákl. přenesená",J380,0)</f>
        <v>0</v>
      </c>
      <c r="BH380" s="240">
        <f>IF(N380="sníž. přenesená",J380,0)</f>
        <v>0</v>
      </c>
      <c r="BI380" s="240">
        <f>IF(N380="nulová",J380,0)</f>
        <v>0</v>
      </c>
      <c r="BJ380" s="18" t="s">
        <v>83</v>
      </c>
      <c r="BK380" s="240">
        <f>ROUND(I380*H380,2)</f>
        <v>0</v>
      </c>
      <c r="BL380" s="18" t="s">
        <v>298</v>
      </c>
      <c r="BM380" s="239" t="s">
        <v>4100</v>
      </c>
    </row>
    <row r="381" s="2" customFormat="1">
      <c r="A381" s="39"/>
      <c r="B381" s="40"/>
      <c r="C381" s="41"/>
      <c r="D381" s="241" t="s">
        <v>176</v>
      </c>
      <c r="E381" s="41"/>
      <c r="F381" s="242" t="s">
        <v>4099</v>
      </c>
      <c r="G381" s="41"/>
      <c r="H381" s="41"/>
      <c r="I381" s="243"/>
      <c r="J381" s="41"/>
      <c r="K381" s="41"/>
      <c r="L381" s="45"/>
      <c r="M381" s="244"/>
      <c r="N381" s="245"/>
      <c r="O381" s="92"/>
      <c r="P381" s="92"/>
      <c r="Q381" s="92"/>
      <c r="R381" s="92"/>
      <c r="S381" s="92"/>
      <c r="T381" s="93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176</v>
      </c>
      <c r="AU381" s="18" t="s">
        <v>85</v>
      </c>
    </row>
    <row r="382" s="2" customFormat="1" ht="21.75" customHeight="1">
      <c r="A382" s="39"/>
      <c r="B382" s="40"/>
      <c r="C382" s="278" t="s">
        <v>1694</v>
      </c>
      <c r="D382" s="278" t="s">
        <v>242</v>
      </c>
      <c r="E382" s="279" t="s">
        <v>4101</v>
      </c>
      <c r="F382" s="280" t="s">
        <v>4102</v>
      </c>
      <c r="G382" s="281" t="s">
        <v>695</v>
      </c>
      <c r="H382" s="282">
        <v>34</v>
      </c>
      <c r="I382" s="283"/>
      <c r="J382" s="284">
        <f>ROUND(I382*H382,2)</f>
        <v>0</v>
      </c>
      <c r="K382" s="280" t="s">
        <v>173</v>
      </c>
      <c r="L382" s="285"/>
      <c r="M382" s="286" t="s">
        <v>1</v>
      </c>
      <c r="N382" s="287" t="s">
        <v>41</v>
      </c>
      <c r="O382" s="92"/>
      <c r="P382" s="237">
        <f>O382*H382</f>
        <v>0</v>
      </c>
      <c r="Q382" s="237">
        <v>0.00021000000000000001</v>
      </c>
      <c r="R382" s="237">
        <f>Q382*H382</f>
        <v>0.0071400000000000005</v>
      </c>
      <c r="S382" s="237">
        <v>0</v>
      </c>
      <c r="T382" s="238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9" t="s">
        <v>443</v>
      </c>
      <c r="AT382" s="239" t="s">
        <v>242</v>
      </c>
      <c r="AU382" s="239" t="s">
        <v>85</v>
      </c>
      <c r="AY382" s="18" t="s">
        <v>168</v>
      </c>
      <c r="BE382" s="240">
        <f>IF(N382="základní",J382,0)</f>
        <v>0</v>
      </c>
      <c r="BF382" s="240">
        <f>IF(N382="snížená",J382,0)</f>
        <v>0</v>
      </c>
      <c r="BG382" s="240">
        <f>IF(N382="zákl. přenesená",J382,0)</f>
        <v>0</v>
      </c>
      <c r="BH382" s="240">
        <f>IF(N382="sníž. přenesená",J382,0)</f>
        <v>0</v>
      </c>
      <c r="BI382" s="240">
        <f>IF(N382="nulová",J382,0)</f>
        <v>0</v>
      </c>
      <c r="BJ382" s="18" t="s">
        <v>83</v>
      </c>
      <c r="BK382" s="240">
        <f>ROUND(I382*H382,2)</f>
        <v>0</v>
      </c>
      <c r="BL382" s="18" t="s">
        <v>298</v>
      </c>
      <c r="BM382" s="239" t="s">
        <v>4103</v>
      </c>
    </row>
    <row r="383" s="2" customFormat="1">
      <c r="A383" s="39"/>
      <c r="B383" s="40"/>
      <c r="C383" s="41"/>
      <c r="D383" s="241" t="s">
        <v>176</v>
      </c>
      <c r="E383" s="41"/>
      <c r="F383" s="242" t="s">
        <v>4102</v>
      </c>
      <c r="G383" s="41"/>
      <c r="H383" s="41"/>
      <c r="I383" s="243"/>
      <c r="J383" s="41"/>
      <c r="K383" s="41"/>
      <c r="L383" s="45"/>
      <c r="M383" s="244"/>
      <c r="N383" s="245"/>
      <c r="O383" s="92"/>
      <c r="P383" s="92"/>
      <c r="Q383" s="92"/>
      <c r="R383" s="92"/>
      <c r="S383" s="92"/>
      <c r="T383" s="93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176</v>
      </c>
      <c r="AU383" s="18" t="s">
        <v>85</v>
      </c>
    </row>
    <row r="384" s="2" customFormat="1" ht="16.5" customHeight="1">
      <c r="A384" s="39"/>
      <c r="B384" s="40"/>
      <c r="C384" s="228" t="s">
        <v>1700</v>
      </c>
      <c r="D384" s="228" t="s">
        <v>170</v>
      </c>
      <c r="E384" s="229" t="s">
        <v>4104</v>
      </c>
      <c r="F384" s="230" t="s">
        <v>4105</v>
      </c>
      <c r="G384" s="231" t="s">
        <v>695</v>
      </c>
      <c r="H384" s="232">
        <v>17</v>
      </c>
      <c r="I384" s="233"/>
      <c r="J384" s="234">
        <f>ROUND(I384*H384,2)</f>
        <v>0</v>
      </c>
      <c r="K384" s="230" t="s">
        <v>173</v>
      </c>
      <c r="L384" s="45"/>
      <c r="M384" s="235" t="s">
        <v>1</v>
      </c>
      <c r="N384" s="236" t="s">
        <v>41</v>
      </c>
      <c r="O384" s="92"/>
      <c r="P384" s="237">
        <f>O384*H384</f>
        <v>0</v>
      </c>
      <c r="Q384" s="237">
        <v>0</v>
      </c>
      <c r="R384" s="237">
        <f>Q384*H384</f>
        <v>0</v>
      </c>
      <c r="S384" s="237">
        <v>0</v>
      </c>
      <c r="T384" s="238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9" t="s">
        <v>298</v>
      </c>
      <c r="AT384" s="239" t="s">
        <v>170</v>
      </c>
      <c r="AU384" s="239" t="s">
        <v>85</v>
      </c>
      <c r="AY384" s="18" t="s">
        <v>168</v>
      </c>
      <c r="BE384" s="240">
        <f>IF(N384="základní",J384,0)</f>
        <v>0</v>
      </c>
      <c r="BF384" s="240">
        <f>IF(N384="snížená",J384,0)</f>
        <v>0</v>
      </c>
      <c r="BG384" s="240">
        <f>IF(N384="zákl. přenesená",J384,0)</f>
        <v>0</v>
      </c>
      <c r="BH384" s="240">
        <f>IF(N384="sníž. přenesená",J384,0)</f>
        <v>0</v>
      </c>
      <c r="BI384" s="240">
        <f>IF(N384="nulová",J384,0)</f>
        <v>0</v>
      </c>
      <c r="BJ384" s="18" t="s">
        <v>83</v>
      </c>
      <c r="BK384" s="240">
        <f>ROUND(I384*H384,2)</f>
        <v>0</v>
      </c>
      <c r="BL384" s="18" t="s">
        <v>298</v>
      </c>
      <c r="BM384" s="239" t="s">
        <v>4106</v>
      </c>
    </row>
    <row r="385" s="2" customFormat="1">
      <c r="A385" s="39"/>
      <c r="B385" s="40"/>
      <c r="C385" s="41"/>
      <c r="D385" s="241" t="s">
        <v>176</v>
      </c>
      <c r="E385" s="41"/>
      <c r="F385" s="242" t="s">
        <v>4105</v>
      </c>
      <c r="G385" s="41"/>
      <c r="H385" s="41"/>
      <c r="I385" s="243"/>
      <c r="J385" s="41"/>
      <c r="K385" s="41"/>
      <c r="L385" s="45"/>
      <c r="M385" s="244"/>
      <c r="N385" s="245"/>
      <c r="O385" s="92"/>
      <c r="P385" s="92"/>
      <c r="Q385" s="92"/>
      <c r="R385" s="92"/>
      <c r="S385" s="92"/>
      <c r="T385" s="93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176</v>
      </c>
      <c r="AU385" s="18" t="s">
        <v>85</v>
      </c>
    </row>
    <row r="386" s="2" customFormat="1" ht="16.5" customHeight="1">
      <c r="A386" s="39"/>
      <c r="B386" s="40"/>
      <c r="C386" s="278" t="s">
        <v>1703</v>
      </c>
      <c r="D386" s="278" t="s">
        <v>242</v>
      </c>
      <c r="E386" s="279" t="s">
        <v>4107</v>
      </c>
      <c r="F386" s="280" t="s">
        <v>4108</v>
      </c>
      <c r="G386" s="281" t="s">
        <v>695</v>
      </c>
      <c r="H386" s="282">
        <v>12</v>
      </c>
      <c r="I386" s="283"/>
      <c r="J386" s="284">
        <f>ROUND(I386*H386,2)</f>
        <v>0</v>
      </c>
      <c r="K386" s="280" t="s">
        <v>173</v>
      </c>
      <c r="L386" s="285"/>
      <c r="M386" s="286" t="s">
        <v>1</v>
      </c>
      <c r="N386" s="287" t="s">
        <v>41</v>
      </c>
      <c r="O386" s="92"/>
      <c r="P386" s="237">
        <f>O386*H386</f>
        <v>0</v>
      </c>
      <c r="Q386" s="237">
        <v>0.00025000000000000001</v>
      </c>
      <c r="R386" s="237">
        <f>Q386*H386</f>
        <v>0.0030000000000000001</v>
      </c>
      <c r="S386" s="237">
        <v>0</v>
      </c>
      <c r="T386" s="238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9" t="s">
        <v>443</v>
      </c>
      <c r="AT386" s="239" t="s">
        <v>242</v>
      </c>
      <c r="AU386" s="239" t="s">
        <v>85</v>
      </c>
      <c r="AY386" s="18" t="s">
        <v>168</v>
      </c>
      <c r="BE386" s="240">
        <f>IF(N386="základní",J386,0)</f>
        <v>0</v>
      </c>
      <c r="BF386" s="240">
        <f>IF(N386="snížená",J386,0)</f>
        <v>0</v>
      </c>
      <c r="BG386" s="240">
        <f>IF(N386="zákl. přenesená",J386,0)</f>
        <v>0</v>
      </c>
      <c r="BH386" s="240">
        <f>IF(N386="sníž. přenesená",J386,0)</f>
        <v>0</v>
      </c>
      <c r="BI386" s="240">
        <f>IF(N386="nulová",J386,0)</f>
        <v>0</v>
      </c>
      <c r="BJ386" s="18" t="s">
        <v>83</v>
      </c>
      <c r="BK386" s="240">
        <f>ROUND(I386*H386,2)</f>
        <v>0</v>
      </c>
      <c r="BL386" s="18" t="s">
        <v>298</v>
      </c>
      <c r="BM386" s="239" t="s">
        <v>4109</v>
      </c>
    </row>
    <row r="387" s="2" customFormat="1">
      <c r="A387" s="39"/>
      <c r="B387" s="40"/>
      <c r="C387" s="41"/>
      <c r="D387" s="241" t="s">
        <v>176</v>
      </c>
      <c r="E387" s="41"/>
      <c r="F387" s="242" t="s">
        <v>4108</v>
      </c>
      <c r="G387" s="41"/>
      <c r="H387" s="41"/>
      <c r="I387" s="243"/>
      <c r="J387" s="41"/>
      <c r="K387" s="41"/>
      <c r="L387" s="45"/>
      <c r="M387" s="244"/>
      <c r="N387" s="245"/>
      <c r="O387" s="92"/>
      <c r="P387" s="92"/>
      <c r="Q387" s="92"/>
      <c r="R387" s="92"/>
      <c r="S387" s="92"/>
      <c r="T387" s="93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T387" s="18" t="s">
        <v>176</v>
      </c>
      <c r="AU387" s="18" t="s">
        <v>85</v>
      </c>
    </row>
    <row r="388" s="2" customFormat="1" ht="16.5" customHeight="1">
      <c r="A388" s="39"/>
      <c r="B388" s="40"/>
      <c r="C388" s="278" t="s">
        <v>1711</v>
      </c>
      <c r="D388" s="278" t="s">
        <v>242</v>
      </c>
      <c r="E388" s="279" t="s">
        <v>4110</v>
      </c>
      <c r="F388" s="280" t="s">
        <v>4111</v>
      </c>
      <c r="G388" s="281" t="s">
        <v>695</v>
      </c>
      <c r="H388" s="282">
        <v>5</v>
      </c>
      <c r="I388" s="283"/>
      <c r="J388" s="284">
        <f>ROUND(I388*H388,2)</f>
        <v>0</v>
      </c>
      <c r="K388" s="280" t="s">
        <v>173</v>
      </c>
      <c r="L388" s="285"/>
      <c r="M388" s="286" t="s">
        <v>1</v>
      </c>
      <c r="N388" s="287" t="s">
        <v>41</v>
      </c>
      <c r="O388" s="92"/>
      <c r="P388" s="237">
        <f>O388*H388</f>
        <v>0</v>
      </c>
      <c r="Q388" s="237">
        <v>0.00010000000000000001</v>
      </c>
      <c r="R388" s="237">
        <f>Q388*H388</f>
        <v>0.00050000000000000001</v>
      </c>
      <c r="S388" s="237">
        <v>0</v>
      </c>
      <c r="T388" s="238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9" t="s">
        <v>443</v>
      </c>
      <c r="AT388" s="239" t="s">
        <v>242</v>
      </c>
      <c r="AU388" s="239" t="s">
        <v>85</v>
      </c>
      <c r="AY388" s="18" t="s">
        <v>168</v>
      </c>
      <c r="BE388" s="240">
        <f>IF(N388="základní",J388,0)</f>
        <v>0</v>
      </c>
      <c r="BF388" s="240">
        <f>IF(N388="snížená",J388,0)</f>
        <v>0</v>
      </c>
      <c r="BG388" s="240">
        <f>IF(N388="zákl. přenesená",J388,0)</f>
        <v>0</v>
      </c>
      <c r="BH388" s="240">
        <f>IF(N388="sníž. přenesená",J388,0)</f>
        <v>0</v>
      </c>
      <c r="BI388" s="240">
        <f>IF(N388="nulová",J388,0)</f>
        <v>0</v>
      </c>
      <c r="BJ388" s="18" t="s">
        <v>83</v>
      </c>
      <c r="BK388" s="240">
        <f>ROUND(I388*H388,2)</f>
        <v>0</v>
      </c>
      <c r="BL388" s="18" t="s">
        <v>298</v>
      </c>
      <c r="BM388" s="239" t="s">
        <v>4112</v>
      </c>
    </row>
    <row r="389" s="2" customFormat="1">
      <c r="A389" s="39"/>
      <c r="B389" s="40"/>
      <c r="C389" s="41"/>
      <c r="D389" s="241" t="s">
        <v>176</v>
      </c>
      <c r="E389" s="41"/>
      <c r="F389" s="242" t="s">
        <v>4111</v>
      </c>
      <c r="G389" s="41"/>
      <c r="H389" s="41"/>
      <c r="I389" s="243"/>
      <c r="J389" s="41"/>
      <c r="K389" s="41"/>
      <c r="L389" s="45"/>
      <c r="M389" s="244"/>
      <c r="N389" s="245"/>
      <c r="O389" s="92"/>
      <c r="P389" s="92"/>
      <c r="Q389" s="92"/>
      <c r="R389" s="92"/>
      <c r="S389" s="92"/>
      <c r="T389" s="93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18" t="s">
        <v>176</v>
      </c>
      <c r="AU389" s="18" t="s">
        <v>85</v>
      </c>
    </row>
    <row r="390" s="2" customFormat="1" ht="24.15" customHeight="1">
      <c r="A390" s="39"/>
      <c r="B390" s="40"/>
      <c r="C390" s="278" t="s">
        <v>1716</v>
      </c>
      <c r="D390" s="278" t="s">
        <v>242</v>
      </c>
      <c r="E390" s="279" t="s">
        <v>4113</v>
      </c>
      <c r="F390" s="280" t="s">
        <v>4114</v>
      </c>
      <c r="G390" s="281" t="s">
        <v>695</v>
      </c>
      <c r="H390" s="282">
        <v>6</v>
      </c>
      <c r="I390" s="283"/>
      <c r="J390" s="284">
        <f>ROUND(I390*H390,2)</f>
        <v>0</v>
      </c>
      <c r="K390" s="280" t="s">
        <v>173</v>
      </c>
      <c r="L390" s="285"/>
      <c r="M390" s="286" t="s">
        <v>1</v>
      </c>
      <c r="N390" s="287" t="s">
        <v>41</v>
      </c>
      <c r="O390" s="92"/>
      <c r="P390" s="237">
        <f>O390*H390</f>
        <v>0</v>
      </c>
      <c r="Q390" s="237">
        <v>0.00058</v>
      </c>
      <c r="R390" s="237">
        <f>Q390*H390</f>
        <v>0.00348</v>
      </c>
      <c r="S390" s="237">
        <v>0</v>
      </c>
      <c r="T390" s="238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9" t="s">
        <v>443</v>
      </c>
      <c r="AT390" s="239" t="s">
        <v>242</v>
      </c>
      <c r="AU390" s="239" t="s">
        <v>85</v>
      </c>
      <c r="AY390" s="18" t="s">
        <v>168</v>
      </c>
      <c r="BE390" s="240">
        <f>IF(N390="základní",J390,0)</f>
        <v>0</v>
      </c>
      <c r="BF390" s="240">
        <f>IF(N390="snížená",J390,0)</f>
        <v>0</v>
      </c>
      <c r="BG390" s="240">
        <f>IF(N390="zákl. přenesená",J390,0)</f>
        <v>0</v>
      </c>
      <c r="BH390" s="240">
        <f>IF(N390="sníž. přenesená",J390,0)</f>
        <v>0</v>
      </c>
      <c r="BI390" s="240">
        <f>IF(N390="nulová",J390,0)</f>
        <v>0</v>
      </c>
      <c r="BJ390" s="18" t="s">
        <v>83</v>
      </c>
      <c r="BK390" s="240">
        <f>ROUND(I390*H390,2)</f>
        <v>0</v>
      </c>
      <c r="BL390" s="18" t="s">
        <v>298</v>
      </c>
      <c r="BM390" s="239" t="s">
        <v>4115</v>
      </c>
    </row>
    <row r="391" s="2" customFormat="1">
      <c r="A391" s="39"/>
      <c r="B391" s="40"/>
      <c r="C391" s="41"/>
      <c r="D391" s="241" t="s">
        <v>176</v>
      </c>
      <c r="E391" s="41"/>
      <c r="F391" s="242" t="s">
        <v>4114</v>
      </c>
      <c r="G391" s="41"/>
      <c r="H391" s="41"/>
      <c r="I391" s="243"/>
      <c r="J391" s="41"/>
      <c r="K391" s="41"/>
      <c r="L391" s="45"/>
      <c r="M391" s="244"/>
      <c r="N391" s="245"/>
      <c r="O391" s="92"/>
      <c r="P391" s="92"/>
      <c r="Q391" s="92"/>
      <c r="R391" s="92"/>
      <c r="S391" s="92"/>
      <c r="T391" s="93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176</v>
      </c>
      <c r="AU391" s="18" t="s">
        <v>85</v>
      </c>
    </row>
    <row r="392" s="2" customFormat="1" ht="16.5" customHeight="1">
      <c r="A392" s="39"/>
      <c r="B392" s="40"/>
      <c r="C392" s="278" t="s">
        <v>1722</v>
      </c>
      <c r="D392" s="278" t="s">
        <v>242</v>
      </c>
      <c r="E392" s="279" t="s">
        <v>4116</v>
      </c>
      <c r="F392" s="280" t="s">
        <v>4117</v>
      </c>
      <c r="G392" s="281" t="s">
        <v>695</v>
      </c>
      <c r="H392" s="282">
        <v>6</v>
      </c>
      <c r="I392" s="283"/>
      <c r="J392" s="284">
        <f>ROUND(I392*H392,2)</f>
        <v>0</v>
      </c>
      <c r="K392" s="280" t="s">
        <v>173</v>
      </c>
      <c r="L392" s="285"/>
      <c r="M392" s="286" t="s">
        <v>1</v>
      </c>
      <c r="N392" s="287" t="s">
        <v>41</v>
      </c>
      <c r="O392" s="92"/>
      <c r="P392" s="237">
        <f>O392*H392</f>
        <v>0</v>
      </c>
      <c r="Q392" s="237">
        <v>0.00012</v>
      </c>
      <c r="R392" s="237">
        <f>Q392*H392</f>
        <v>0.00072000000000000005</v>
      </c>
      <c r="S392" s="237">
        <v>0</v>
      </c>
      <c r="T392" s="238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9" t="s">
        <v>443</v>
      </c>
      <c r="AT392" s="239" t="s">
        <v>242</v>
      </c>
      <c r="AU392" s="239" t="s">
        <v>85</v>
      </c>
      <c r="AY392" s="18" t="s">
        <v>168</v>
      </c>
      <c r="BE392" s="240">
        <f>IF(N392="základní",J392,0)</f>
        <v>0</v>
      </c>
      <c r="BF392" s="240">
        <f>IF(N392="snížená",J392,0)</f>
        <v>0</v>
      </c>
      <c r="BG392" s="240">
        <f>IF(N392="zákl. přenesená",J392,0)</f>
        <v>0</v>
      </c>
      <c r="BH392" s="240">
        <f>IF(N392="sníž. přenesená",J392,0)</f>
        <v>0</v>
      </c>
      <c r="BI392" s="240">
        <f>IF(N392="nulová",J392,0)</f>
        <v>0</v>
      </c>
      <c r="BJ392" s="18" t="s">
        <v>83</v>
      </c>
      <c r="BK392" s="240">
        <f>ROUND(I392*H392,2)</f>
        <v>0</v>
      </c>
      <c r="BL392" s="18" t="s">
        <v>298</v>
      </c>
      <c r="BM392" s="239" t="s">
        <v>4118</v>
      </c>
    </row>
    <row r="393" s="2" customFormat="1">
      <c r="A393" s="39"/>
      <c r="B393" s="40"/>
      <c r="C393" s="41"/>
      <c r="D393" s="241" t="s">
        <v>176</v>
      </c>
      <c r="E393" s="41"/>
      <c r="F393" s="242" t="s">
        <v>4117</v>
      </c>
      <c r="G393" s="41"/>
      <c r="H393" s="41"/>
      <c r="I393" s="243"/>
      <c r="J393" s="41"/>
      <c r="K393" s="41"/>
      <c r="L393" s="45"/>
      <c r="M393" s="244"/>
      <c r="N393" s="245"/>
      <c r="O393" s="92"/>
      <c r="P393" s="92"/>
      <c r="Q393" s="92"/>
      <c r="R393" s="92"/>
      <c r="S393" s="92"/>
      <c r="T393" s="93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176</v>
      </c>
      <c r="AU393" s="18" t="s">
        <v>85</v>
      </c>
    </row>
    <row r="394" s="2" customFormat="1" ht="24.15" customHeight="1">
      <c r="A394" s="39"/>
      <c r="B394" s="40"/>
      <c r="C394" s="278" t="s">
        <v>1725</v>
      </c>
      <c r="D394" s="278" t="s">
        <v>242</v>
      </c>
      <c r="E394" s="279" t="s">
        <v>4119</v>
      </c>
      <c r="F394" s="280" t="s">
        <v>4120</v>
      </c>
      <c r="G394" s="281" t="s">
        <v>695</v>
      </c>
      <c r="H394" s="282">
        <v>6</v>
      </c>
      <c r="I394" s="283"/>
      <c r="J394" s="284">
        <f>ROUND(I394*H394,2)</f>
        <v>0</v>
      </c>
      <c r="K394" s="280" t="s">
        <v>173</v>
      </c>
      <c r="L394" s="285"/>
      <c r="M394" s="286" t="s">
        <v>1</v>
      </c>
      <c r="N394" s="287" t="s">
        <v>41</v>
      </c>
      <c r="O394" s="92"/>
      <c r="P394" s="237">
        <f>O394*H394</f>
        <v>0</v>
      </c>
      <c r="Q394" s="237">
        <v>0.00089999999999999998</v>
      </c>
      <c r="R394" s="237">
        <f>Q394*H394</f>
        <v>0.0054000000000000003</v>
      </c>
      <c r="S394" s="237">
        <v>0</v>
      </c>
      <c r="T394" s="238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9" t="s">
        <v>443</v>
      </c>
      <c r="AT394" s="239" t="s">
        <v>242</v>
      </c>
      <c r="AU394" s="239" t="s">
        <v>85</v>
      </c>
      <c r="AY394" s="18" t="s">
        <v>168</v>
      </c>
      <c r="BE394" s="240">
        <f>IF(N394="základní",J394,0)</f>
        <v>0</v>
      </c>
      <c r="BF394" s="240">
        <f>IF(N394="snížená",J394,0)</f>
        <v>0</v>
      </c>
      <c r="BG394" s="240">
        <f>IF(N394="zákl. přenesená",J394,0)</f>
        <v>0</v>
      </c>
      <c r="BH394" s="240">
        <f>IF(N394="sníž. přenesená",J394,0)</f>
        <v>0</v>
      </c>
      <c r="BI394" s="240">
        <f>IF(N394="nulová",J394,0)</f>
        <v>0</v>
      </c>
      <c r="BJ394" s="18" t="s">
        <v>83</v>
      </c>
      <c r="BK394" s="240">
        <f>ROUND(I394*H394,2)</f>
        <v>0</v>
      </c>
      <c r="BL394" s="18" t="s">
        <v>298</v>
      </c>
      <c r="BM394" s="239" t="s">
        <v>4121</v>
      </c>
    </row>
    <row r="395" s="2" customFormat="1">
      <c r="A395" s="39"/>
      <c r="B395" s="40"/>
      <c r="C395" s="41"/>
      <c r="D395" s="241" t="s">
        <v>176</v>
      </c>
      <c r="E395" s="41"/>
      <c r="F395" s="242" t="s">
        <v>4120</v>
      </c>
      <c r="G395" s="41"/>
      <c r="H395" s="41"/>
      <c r="I395" s="243"/>
      <c r="J395" s="41"/>
      <c r="K395" s="41"/>
      <c r="L395" s="45"/>
      <c r="M395" s="244"/>
      <c r="N395" s="245"/>
      <c r="O395" s="92"/>
      <c r="P395" s="92"/>
      <c r="Q395" s="92"/>
      <c r="R395" s="92"/>
      <c r="S395" s="92"/>
      <c r="T395" s="93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176</v>
      </c>
      <c r="AU395" s="18" t="s">
        <v>85</v>
      </c>
    </row>
    <row r="396" s="2" customFormat="1" ht="16.5" customHeight="1">
      <c r="A396" s="39"/>
      <c r="B396" s="40"/>
      <c r="C396" s="278" t="s">
        <v>1731</v>
      </c>
      <c r="D396" s="278" t="s">
        <v>242</v>
      </c>
      <c r="E396" s="279" t="s">
        <v>4122</v>
      </c>
      <c r="F396" s="280" t="s">
        <v>4123</v>
      </c>
      <c r="G396" s="281" t="s">
        <v>695</v>
      </c>
      <c r="H396" s="282">
        <v>6</v>
      </c>
      <c r="I396" s="283"/>
      <c r="J396" s="284">
        <f>ROUND(I396*H396,2)</f>
        <v>0</v>
      </c>
      <c r="K396" s="280" t="s">
        <v>173</v>
      </c>
      <c r="L396" s="285"/>
      <c r="M396" s="286" t="s">
        <v>1</v>
      </c>
      <c r="N396" s="287" t="s">
        <v>41</v>
      </c>
      <c r="O396" s="92"/>
      <c r="P396" s="237">
        <f>O396*H396</f>
        <v>0</v>
      </c>
      <c r="Q396" s="237">
        <v>1.0000000000000001E-05</v>
      </c>
      <c r="R396" s="237">
        <f>Q396*H396</f>
        <v>6.0000000000000008E-05</v>
      </c>
      <c r="S396" s="237">
        <v>0</v>
      </c>
      <c r="T396" s="238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9" t="s">
        <v>443</v>
      </c>
      <c r="AT396" s="239" t="s">
        <v>242</v>
      </c>
      <c r="AU396" s="239" t="s">
        <v>85</v>
      </c>
      <c r="AY396" s="18" t="s">
        <v>168</v>
      </c>
      <c r="BE396" s="240">
        <f>IF(N396="základní",J396,0)</f>
        <v>0</v>
      </c>
      <c r="BF396" s="240">
        <f>IF(N396="snížená",J396,0)</f>
        <v>0</v>
      </c>
      <c r="BG396" s="240">
        <f>IF(N396="zákl. přenesená",J396,0)</f>
        <v>0</v>
      </c>
      <c r="BH396" s="240">
        <f>IF(N396="sníž. přenesená",J396,0)</f>
        <v>0</v>
      </c>
      <c r="BI396" s="240">
        <f>IF(N396="nulová",J396,0)</f>
        <v>0</v>
      </c>
      <c r="BJ396" s="18" t="s">
        <v>83</v>
      </c>
      <c r="BK396" s="240">
        <f>ROUND(I396*H396,2)</f>
        <v>0</v>
      </c>
      <c r="BL396" s="18" t="s">
        <v>298</v>
      </c>
      <c r="BM396" s="239" t="s">
        <v>4124</v>
      </c>
    </row>
    <row r="397" s="2" customFormat="1">
      <c r="A397" s="39"/>
      <c r="B397" s="40"/>
      <c r="C397" s="41"/>
      <c r="D397" s="241" t="s">
        <v>176</v>
      </c>
      <c r="E397" s="41"/>
      <c r="F397" s="242" t="s">
        <v>4123</v>
      </c>
      <c r="G397" s="41"/>
      <c r="H397" s="41"/>
      <c r="I397" s="243"/>
      <c r="J397" s="41"/>
      <c r="K397" s="41"/>
      <c r="L397" s="45"/>
      <c r="M397" s="244"/>
      <c r="N397" s="245"/>
      <c r="O397" s="92"/>
      <c r="P397" s="92"/>
      <c r="Q397" s="92"/>
      <c r="R397" s="92"/>
      <c r="S397" s="92"/>
      <c r="T397" s="93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176</v>
      </c>
      <c r="AU397" s="18" t="s">
        <v>85</v>
      </c>
    </row>
    <row r="398" s="2" customFormat="1" ht="21.75" customHeight="1">
      <c r="A398" s="39"/>
      <c r="B398" s="40"/>
      <c r="C398" s="228" t="s">
        <v>1736</v>
      </c>
      <c r="D398" s="228" t="s">
        <v>170</v>
      </c>
      <c r="E398" s="229" t="s">
        <v>4125</v>
      </c>
      <c r="F398" s="230" t="s">
        <v>4126</v>
      </c>
      <c r="G398" s="231" t="s">
        <v>695</v>
      </c>
      <c r="H398" s="232">
        <v>6</v>
      </c>
      <c r="I398" s="233"/>
      <c r="J398" s="234">
        <f>ROUND(I398*H398,2)</f>
        <v>0</v>
      </c>
      <c r="K398" s="230" t="s">
        <v>173</v>
      </c>
      <c r="L398" s="45"/>
      <c r="M398" s="235" t="s">
        <v>1</v>
      </c>
      <c r="N398" s="236" t="s">
        <v>41</v>
      </c>
      <c r="O398" s="92"/>
      <c r="P398" s="237">
        <f>O398*H398</f>
        <v>0</v>
      </c>
      <c r="Q398" s="237">
        <v>0</v>
      </c>
      <c r="R398" s="237">
        <f>Q398*H398</f>
        <v>0</v>
      </c>
      <c r="S398" s="237">
        <v>0</v>
      </c>
      <c r="T398" s="238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9" t="s">
        <v>174</v>
      </c>
      <c r="AT398" s="239" t="s">
        <v>170</v>
      </c>
      <c r="AU398" s="239" t="s">
        <v>85</v>
      </c>
      <c r="AY398" s="18" t="s">
        <v>168</v>
      </c>
      <c r="BE398" s="240">
        <f>IF(N398="základní",J398,0)</f>
        <v>0</v>
      </c>
      <c r="BF398" s="240">
        <f>IF(N398="snížená",J398,0)</f>
        <v>0</v>
      </c>
      <c r="BG398" s="240">
        <f>IF(N398="zákl. přenesená",J398,0)</f>
        <v>0</v>
      </c>
      <c r="BH398" s="240">
        <f>IF(N398="sníž. přenesená",J398,0)</f>
        <v>0</v>
      </c>
      <c r="BI398" s="240">
        <f>IF(N398="nulová",J398,0)</f>
        <v>0</v>
      </c>
      <c r="BJ398" s="18" t="s">
        <v>83</v>
      </c>
      <c r="BK398" s="240">
        <f>ROUND(I398*H398,2)</f>
        <v>0</v>
      </c>
      <c r="BL398" s="18" t="s">
        <v>174</v>
      </c>
      <c r="BM398" s="239" t="s">
        <v>4127</v>
      </c>
    </row>
    <row r="399" s="2" customFormat="1">
      <c r="A399" s="39"/>
      <c r="B399" s="40"/>
      <c r="C399" s="41"/>
      <c r="D399" s="241" t="s">
        <v>176</v>
      </c>
      <c r="E399" s="41"/>
      <c r="F399" s="242" t="s">
        <v>4128</v>
      </c>
      <c r="G399" s="41"/>
      <c r="H399" s="41"/>
      <c r="I399" s="243"/>
      <c r="J399" s="41"/>
      <c r="K399" s="41"/>
      <c r="L399" s="45"/>
      <c r="M399" s="244"/>
      <c r="N399" s="245"/>
      <c r="O399" s="92"/>
      <c r="P399" s="92"/>
      <c r="Q399" s="92"/>
      <c r="R399" s="92"/>
      <c r="S399" s="92"/>
      <c r="T399" s="93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176</v>
      </c>
      <c r="AU399" s="18" t="s">
        <v>85</v>
      </c>
    </row>
    <row r="400" s="2" customFormat="1" ht="16.5" customHeight="1">
      <c r="A400" s="39"/>
      <c r="B400" s="40"/>
      <c r="C400" s="278" t="s">
        <v>1745</v>
      </c>
      <c r="D400" s="278" t="s">
        <v>242</v>
      </c>
      <c r="E400" s="279" t="s">
        <v>4129</v>
      </c>
      <c r="F400" s="280" t="s">
        <v>4130</v>
      </c>
      <c r="G400" s="281" t="s">
        <v>695</v>
      </c>
      <c r="H400" s="282">
        <v>6</v>
      </c>
      <c r="I400" s="283"/>
      <c r="J400" s="284">
        <f>ROUND(I400*H400,2)</f>
        <v>0</v>
      </c>
      <c r="K400" s="280" t="s">
        <v>173</v>
      </c>
      <c r="L400" s="285"/>
      <c r="M400" s="286" t="s">
        <v>1</v>
      </c>
      <c r="N400" s="287" t="s">
        <v>41</v>
      </c>
      <c r="O400" s="92"/>
      <c r="P400" s="237">
        <f>O400*H400</f>
        <v>0</v>
      </c>
      <c r="Q400" s="237">
        <v>0.0030000000000000001</v>
      </c>
      <c r="R400" s="237">
        <f>Q400*H400</f>
        <v>0.018000000000000002</v>
      </c>
      <c r="S400" s="237">
        <v>0</v>
      </c>
      <c r="T400" s="238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9" t="s">
        <v>443</v>
      </c>
      <c r="AT400" s="239" t="s">
        <v>242</v>
      </c>
      <c r="AU400" s="239" t="s">
        <v>85</v>
      </c>
      <c r="AY400" s="18" t="s">
        <v>168</v>
      </c>
      <c r="BE400" s="240">
        <f>IF(N400="základní",J400,0)</f>
        <v>0</v>
      </c>
      <c r="BF400" s="240">
        <f>IF(N400="snížená",J400,0)</f>
        <v>0</v>
      </c>
      <c r="BG400" s="240">
        <f>IF(N400="zákl. přenesená",J400,0)</f>
        <v>0</v>
      </c>
      <c r="BH400" s="240">
        <f>IF(N400="sníž. přenesená",J400,0)</f>
        <v>0</v>
      </c>
      <c r="BI400" s="240">
        <f>IF(N400="nulová",J400,0)</f>
        <v>0</v>
      </c>
      <c r="BJ400" s="18" t="s">
        <v>83</v>
      </c>
      <c r="BK400" s="240">
        <f>ROUND(I400*H400,2)</f>
        <v>0</v>
      </c>
      <c r="BL400" s="18" t="s">
        <v>298</v>
      </c>
      <c r="BM400" s="239" t="s">
        <v>4131</v>
      </c>
    </row>
    <row r="401" s="2" customFormat="1">
      <c r="A401" s="39"/>
      <c r="B401" s="40"/>
      <c r="C401" s="41"/>
      <c r="D401" s="241" t="s">
        <v>176</v>
      </c>
      <c r="E401" s="41"/>
      <c r="F401" s="242" t="s">
        <v>4130</v>
      </c>
      <c r="G401" s="41"/>
      <c r="H401" s="41"/>
      <c r="I401" s="243"/>
      <c r="J401" s="41"/>
      <c r="K401" s="41"/>
      <c r="L401" s="45"/>
      <c r="M401" s="244"/>
      <c r="N401" s="245"/>
      <c r="O401" s="92"/>
      <c r="P401" s="92"/>
      <c r="Q401" s="92"/>
      <c r="R401" s="92"/>
      <c r="S401" s="92"/>
      <c r="T401" s="93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176</v>
      </c>
      <c r="AU401" s="18" t="s">
        <v>85</v>
      </c>
    </row>
    <row r="402" s="2" customFormat="1" ht="24.15" customHeight="1">
      <c r="A402" s="39"/>
      <c r="B402" s="40"/>
      <c r="C402" s="278" t="s">
        <v>1750</v>
      </c>
      <c r="D402" s="278" t="s">
        <v>242</v>
      </c>
      <c r="E402" s="279" t="s">
        <v>4132</v>
      </c>
      <c r="F402" s="280" t="s">
        <v>4133</v>
      </c>
      <c r="G402" s="281" t="s">
        <v>695</v>
      </c>
      <c r="H402" s="282">
        <v>6</v>
      </c>
      <c r="I402" s="283"/>
      <c r="J402" s="284">
        <f>ROUND(I402*H402,2)</f>
        <v>0</v>
      </c>
      <c r="K402" s="280" t="s">
        <v>173</v>
      </c>
      <c r="L402" s="285"/>
      <c r="M402" s="286" t="s">
        <v>1</v>
      </c>
      <c r="N402" s="287" t="s">
        <v>41</v>
      </c>
      <c r="O402" s="92"/>
      <c r="P402" s="237">
        <f>O402*H402</f>
        <v>0</v>
      </c>
      <c r="Q402" s="237">
        <v>0.001</v>
      </c>
      <c r="R402" s="237">
        <f>Q402*H402</f>
        <v>0.0060000000000000001</v>
      </c>
      <c r="S402" s="237">
        <v>0</v>
      </c>
      <c r="T402" s="238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9" t="s">
        <v>443</v>
      </c>
      <c r="AT402" s="239" t="s">
        <v>242</v>
      </c>
      <c r="AU402" s="239" t="s">
        <v>85</v>
      </c>
      <c r="AY402" s="18" t="s">
        <v>168</v>
      </c>
      <c r="BE402" s="240">
        <f>IF(N402="základní",J402,0)</f>
        <v>0</v>
      </c>
      <c r="BF402" s="240">
        <f>IF(N402="snížená",J402,0)</f>
        <v>0</v>
      </c>
      <c r="BG402" s="240">
        <f>IF(N402="zákl. přenesená",J402,0)</f>
        <v>0</v>
      </c>
      <c r="BH402" s="240">
        <f>IF(N402="sníž. přenesená",J402,0)</f>
        <v>0</v>
      </c>
      <c r="BI402" s="240">
        <f>IF(N402="nulová",J402,0)</f>
        <v>0</v>
      </c>
      <c r="BJ402" s="18" t="s">
        <v>83</v>
      </c>
      <c r="BK402" s="240">
        <f>ROUND(I402*H402,2)</f>
        <v>0</v>
      </c>
      <c r="BL402" s="18" t="s">
        <v>298</v>
      </c>
      <c r="BM402" s="239" t="s">
        <v>4134</v>
      </c>
    </row>
    <row r="403" s="2" customFormat="1">
      <c r="A403" s="39"/>
      <c r="B403" s="40"/>
      <c r="C403" s="41"/>
      <c r="D403" s="241" t="s">
        <v>176</v>
      </c>
      <c r="E403" s="41"/>
      <c r="F403" s="242" t="s">
        <v>4133</v>
      </c>
      <c r="G403" s="41"/>
      <c r="H403" s="41"/>
      <c r="I403" s="243"/>
      <c r="J403" s="41"/>
      <c r="K403" s="41"/>
      <c r="L403" s="45"/>
      <c r="M403" s="244"/>
      <c r="N403" s="245"/>
      <c r="O403" s="92"/>
      <c r="P403" s="92"/>
      <c r="Q403" s="92"/>
      <c r="R403" s="92"/>
      <c r="S403" s="92"/>
      <c r="T403" s="93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176</v>
      </c>
      <c r="AU403" s="18" t="s">
        <v>85</v>
      </c>
    </row>
    <row r="404" s="2" customFormat="1" ht="21.75" customHeight="1">
      <c r="A404" s="39"/>
      <c r="B404" s="40"/>
      <c r="C404" s="278" t="s">
        <v>1757</v>
      </c>
      <c r="D404" s="278" t="s">
        <v>242</v>
      </c>
      <c r="E404" s="279" t="s">
        <v>3895</v>
      </c>
      <c r="F404" s="280" t="s">
        <v>3896</v>
      </c>
      <c r="G404" s="281" t="s">
        <v>2969</v>
      </c>
      <c r="H404" s="282">
        <v>5</v>
      </c>
      <c r="I404" s="283"/>
      <c r="J404" s="284">
        <f>ROUND(I404*H404,2)</f>
        <v>0</v>
      </c>
      <c r="K404" s="280" t="s">
        <v>1</v>
      </c>
      <c r="L404" s="285"/>
      <c r="M404" s="286" t="s">
        <v>1</v>
      </c>
      <c r="N404" s="287" t="s">
        <v>41</v>
      </c>
      <c r="O404" s="92"/>
      <c r="P404" s="237">
        <f>O404*H404</f>
        <v>0</v>
      </c>
      <c r="Q404" s="237">
        <v>0</v>
      </c>
      <c r="R404" s="237">
        <f>Q404*H404</f>
        <v>0</v>
      </c>
      <c r="S404" s="237">
        <v>0</v>
      </c>
      <c r="T404" s="238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9" t="s">
        <v>222</v>
      </c>
      <c r="AT404" s="239" t="s">
        <v>242</v>
      </c>
      <c r="AU404" s="239" t="s">
        <v>85</v>
      </c>
      <c r="AY404" s="18" t="s">
        <v>168</v>
      </c>
      <c r="BE404" s="240">
        <f>IF(N404="základní",J404,0)</f>
        <v>0</v>
      </c>
      <c r="BF404" s="240">
        <f>IF(N404="snížená",J404,0)</f>
        <v>0</v>
      </c>
      <c r="BG404" s="240">
        <f>IF(N404="zákl. přenesená",J404,0)</f>
        <v>0</v>
      </c>
      <c r="BH404" s="240">
        <f>IF(N404="sníž. přenesená",J404,0)</f>
        <v>0</v>
      </c>
      <c r="BI404" s="240">
        <f>IF(N404="nulová",J404,0)</f>
        <v>0</v>
      </c>
      <c r="BJ404" s="18" t="s">
        <v>83</v>
      </c>
      <c r="BK404" s="240">
        <f>ROUND(I404*H404,2)</f>
        <v>0</v>
      </c>
      <c r="BL404" s="18" t="s">
        <v>174</v>
      </c>
      <c r="BM404" s="239" t="s">
        <v>4135</v>
      </c>
    </row>
    <row r="405" s="2" customFormat="1">
      <c r="A405" s="39"/>
      <c r="B405" s="40"/>
      <c r="C405" s="41"/>
      <c r="D405" s="241" t="s">
        <v>176</v>
      </c>
      <c r="E405" s="41"/>
      <c r="F405" s="242" t="s">
        <v>3896</v>
      </c>
      <c r="G405" s="41"/>
      <c r="H405" s="41"/>
      <c r="I405" s="243"/>
      <c r="J405" s="41"/>
      <c r="K405" s="41"/>
      <c r="L405" s="45"/>
      <c r="M405" s="244"/>
      <c r="N405" s="245"/>
      <c r="O405" s="92"/>
      <c r="P405" s="92"/>
      <c r="Q405" s="92"/>
      <c r="R405" s="92"/>
      <c r="S405" s="92"/>
      <c r="T405" s="93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176</v>
      </c>
      <c r="AU405" s="18" t="s">
        <v>85</v>
      </c>
    </row>
    <row r="406" s="12" customFormat="1" ht="25.92" customHeight="1">
      <c r="A406" s="12"/>
      <c r="B406" s="212"/>
      <c r="C406" s="213"/>
      <c r="D406" s="214" t="s">
        <v>75</v>
      </c>
      <c r="E406" s="215" t="s">
        <v>4136</v>
      </c>
      <c r="F406" s="215" t="s">
        <v>4137</v>
      </c>
      <c r="G406" s="213"/>
      <c r="H406" s="213"/>
      <c r="I406" s="216"/>
      <c r="J406" s="217">
        <f>BK406</f>
        <v>0</v>
      </c>
      <c r="K406" s="213"/>
      <c r="L406" s="218"/>
      <c r="M406" s="219"/>
      <c r="N406" s="220"/>
      <c r="O406" s="220"/>
      <c r="P406" s="221">
        <f>SUM(P407:P430)</f>
        <v>0</v>
      </c>
      <c r="Q406" s="220"/>
      <c r="R406" s="221">
        <f>SUM(R407:R430)</f>
        <v>0</v>
      </c>
      <c r="S406" s="220"/>
      <c r="T406" s="222">
        <f>SUM(T407:T430)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223" t="s">
        <v>83</v>
      </c>
      <c r="AT406" s="224" t="s">
        <v>75</v>
      </c>
      <c r="AU406" s="224" t="s">
        <v>76</v>
      </c>
      <c r="AY406" s="223" t="s">
        <v>168</v>
      </c>
      <c r="BK406" s="225">
        <f>SUM(BK407:BK430)</f>
        <v>0</v>
      </c>
    </row>
    <row r="407" s="2" customFormat="1" ht="16.5" customHeight="1">
      <c r="A407" s="39"/>
      <c r="B407" s="40"/>
      <c r="C407" s="228" t="s">
        <v>1764</v>
      </c>
      <c r="D407" s="228" t="s">
        <v>170</v>
      </c>
      <c r="E407" s="229" t="s">
        <v>4138</v>
      </c>
      <c r="F407" s="230" t="s">
        <v>3050</v>
      </c>
      <c r="G407" s="231" t="s">
        <v>2984</v>
      </c>
      <c r="H407" s="232">
        <v>1</v>
      </c>
      <c r="I407" s="233"/>
      <c r="J407" s="234">
        <f>ROUND(I407*H407,2)</f>
        <v>0</v>
      </c>
      <c r="K407" s="230" t="s">
        <v>173</v>
      </c>
      <c r="L407" s="45"/>
      <c r="M407" s="235" t="s">
        <v>1</v>
      </c>
      <c r="N407" s="236" t="s">
        <v>41</v>
      </c>
      <c r="O407" s="92"/>
      <c r="P407" s="237">
        <f>O407*H407</f>
        <v>0</v>
      </c>
      <c r="Q407" s="237">
        <v>0</v>
      </c>
      <c r="R407" s="237">
        <f>Q407*H407</f>
        <v>0</v>
      </c>
      <c r="S407" s="237">
        <v>0</v>
      </c>
      <c r="T407" s="238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9" t="s">
        <v>4139</v>
      </c>
      <c r="AT407" s="239" t="s">
        <v>170</v>
      </c>
      <c r="AU407" s="239" t="s">
        <v>83</v>
      </c>
      <c r="AY407" s="18" t="s">
        <v>168</v>
      </c>
      <c r="BE407" s="240">
        <f>IF(N407="základní",J407,0)</f>
        <v>0</v>
      </c>
      <c r="BF407" s="240">
        <f>IF(N407="snížená",J407,0)</f>
        <v>0</v>
      </c>
      <c r="BG407" s="240">
        <f>IF(N407="zákl. přenesená",J407,0)</f>
        <v>0</v>
      </c>
      <c r="BH407" s="240">
        <f>IF(N407="sníž. přenesená",J407,0)</f>
        <v>0</v>
      </c>
      <c r="BI407" s="240">
        <f>IF(N407="nulová",J407,0)</f>
        <v>0</v>
      </c>
      <c r="BJ407" s="18" t="s">
        <v>83</v>
      </c>
      <c r="BK407" s="240">
        <f>ROUND(I407*H407,2)</f>
        <v>0</v>
      </c>
      <c r="BL407" s="18" t="s">
        <v>4139</v>
      </c>
      <c r="BM407" s="239" t="s">
        <v>4140</v>
      </c>
    </row>
    <row r="408" s="2" customFormat="1">
      <c r="A408" s="39"/>
      <c r="B408" s="40"/>
      <c r="C408" s="41"/>
      <c r="D408" s="241" t="s">
        <v>176</v>
      </c>
      <c r="E408" s="41"/>
      <c r="F408" s="242" t="s">
        <v>3050</v>
      </c>
      <c r="G408" s="41"/>
      <c r="H408" s="41"/>
      <c r="I408" s="243"/>
      <c r="J408" s="41"/>
      <c r="K408" s="41"/>
      <c r="L408" s="45"/>
      <c r="M408" s="244"/>
      <c r="N408" s="245"/>
      <c r="O408" s="92"/>
      <c r="P408" s="92"/>
      <c r="Q408" s="92"/>
      <c r="R408" s="92"/>
      <c r="S408" s="92"/>
      <c r="T408" s="93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18" t="s">
        <v>176</v>
      </c>
      <c r="AU408" s="18" t="s">
        <v>83</v>
      </c>
    </row>
    <row r="409" s="2" customFormat="1" ht="16.5" customHeight="1">
      <c r="A409" s="39"/>
      <c r="B409" s="40"/>
      <c r="C409" s="228" t="s">
        <v>1770</v>
      </c>
      <c r="D409" s="228" t="s">
        <v>170</v>
      </c>
      <c r="E409" s="229" t="s">
        <v>4141</v>
      </c>
      <c r="F409" s="230" t="s">
        <v>4142</v>
      </c>
      <c r="G409" s="231" t="s">
        <v>2969</v>
      </c>
      <c r="H409" s="232">
        <v>3</v>
      </c>
      <c r="I409" s="233"/>
      <c r="J409" s="234">
        <f>ROUND(I409*H409,2)</f>
        <v>0</v>
      </c>
      <c r="K409" s="230" t="s">
        <v>1</v>
      </c>
      <c r="L409" s="45"/>
      <c r="M409" s="235" t="s">
        <v>1</v>
      </c>
      <c r="N409" s="236" t="s">
        <v>41</v>
      </c>
      <c r="O409" s="92"/>
      <c r="P409" s="237">
        <f>O409*H409</f>
        <v>0</v>
      </c>
      <c r="Q409" s="237">
        <v>0</v>
      </c>
      <c r="R409" s="237">
        <f>Q409*H409</f>
        <v>0</v>
      </c>
      <c r="S409" s="237">
        <v>0</v>
      </c>
      <c r="T409" s="238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9" t="s">
        <v>174</v>
      </c>
      <c r="AT409" s="239" t="s">
        <v>170</v>
      </c>
      <c r="AU409" s="239" t="s">
        <v>83</v>
      </c>
      <c r="AY409" s="18" t="s">
        <v>168</v>
      </c>
      <c r="BE409" s="240">
        <f>IF(N409="základní",J409,0)</f>
        <v>0</v>
      </c>
      <c r="BF409" s="240">
        <f>IF(N409="snížená",J409,0)</f>
        <v>0</v>
      </c>
      <c r="BG409" s="240">
        <f>IF(N409="zákl. přenesená",J409,0)</f>
        <v>0</v>
      </c>
      <c r="BH409" s="240">
        <f>IF(N409="sníž. přenesená",J409,0)</f>
        <v>0</v>
      </c>
      <c r="BI409" s="240">
        <f>IF(N409="nulová",J409,0)</f>
        <v>0</v>
      </c>
      <c r="BJ409" s="18" t="s">
        <v>83</v>
      </c>
      <c r="BK409" s="240">
        <f>ROUND(I409*H409,2)</f>
        <v>0</v>
      </c>
      <c r="BL409" s="18" t="s">
        <v>174</v>
      </c>
      <c r="BM409" s="239" t="s">
        <v>4143</v>
      </c>
    </row>
    <row r="410" s="2" customFormat="1">
      <c r="A410" s="39"/>
      <c r="B410" s="40"/>
      <c r="C410" s="41"/>
      <c r="D410" s="241" t="s">
        <v>176</v>
      </c>
      <c r="E410" s="41"/>
      <c r="F410" s="242" t="s">
        <v>4142</v>
      </c>
      <c r="G410" s="41"/>
      <c r="H410" s="41"/>
      <c r="I410" s="243"/>
      <c r="J410" s="41"/>
      <c r="K410" s="41"/>
      <c r="L410" s="45"/>
      <c r="M410" s="244"/>
      <c r="N410" s="245"/>
      <c r="O410" s="92"/>
      <c r="P410" s="92"/>
      <c r="Q410" s="92"/>
      <c r="R410" s="92"/>
      <c r="S410" s="92"/>
      <c r="T410" s="93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18" t="s">
        <v>176</v>
      </c>
      <c r="AU410" s="18" t="s">
        <v>83</v>
      </c>
    </row>
    <row r="411" s="2" customFormat="1" ht="16.5" customHeight="1">
      <c r="A411" s="39"/>
      <c r="B411" s="40"/>
      <c r="C411" s="278" t="s">
        <v>1777</v>
      </c>
      <c r="D411" s="278" t="s">
        <v>242</v>
      </c>
      <c r="E411" s="279" t="s">
        <v>4144</v>
      </c>
      <c r="F411" s="280" t="s">
        <v>4145</v>
      </c>
      <c r="G411" s="281" t="s">
        <v>2969</v>
      </c>
      <c r="H411" s="282">
        <v>1</v>
      </c>
      <c r="I411" s="283"/>
      <c r="J411" s="284">
        <f>ROUND(I411*H411,2)</f>
        <v>0</v>
      </c>
      <c r="K411" s="280" t="s">
        <v>1</v>
      </c>
      <c r="L411" s="285"/>
      <c r="M411" s="286" t="s">
        <v>1</v>
      </c>
      <c r="N411" s="287" t="s">
        <v>41</v>
      </c>
      <c r="O411" s="92"/>
      <c r="P411" s="237">
        <f>O411*H411</f>
        <v>0</v>
      </c>
      <c r="Q411" s="237">
        <v>0</v>
      </c>
      <c r="R411" s="237">
        <f>Q411*H411</f>
        <v>0</v>
      </c>
      <c r="S411" s="237">
        <v>0</v>
      </c>
      <c r="T411" s="238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9" t="s">
        <v>222</v>
      </c>
      <c r="AT411" s="239" t="s">
        <v>242</v>
      </c>
      <c r="AU411" s="239" t="s">
        <v>83</v>
      </c>
      <c r="AY411" s="18" t="s">
        <v>168</v>
      </c>
      <c r="BE411" s="240">
        <f>IF(N411="základní",J411,0)</f>
        <v>0</v>
      </c>
      <c r="BF411" s="240">
        <f>IF(N411="snížená",J411,0)</f>
        <v>0</v>
      </c>
      <c r="BG411" s="240">
        <f>IF(N411="zákl. přenesená",J411,0)</f>
        <v>0</v>
      </c>
      <c r="BH411" s="240">
        <f>IF(N411="sníž. přenesená",J411,0)</f>
        <v>0</v>
      </c>
      <c r="BI411" s="240">
        <f>IF(N411="nulová",J411,0)</f>
        <v>0</v>
      </c>
      <c r="BJ411" s="18" t="s">
        <v>83</v>
      </c>
      <c r="BK411" s="240">
        <f>ROUND(I411*H411,2)</f>
        <v>0</v>
      </c>
      <c r="BL411" s="18" t="s">
        <v>174</v>
      </c>
      <c r="BM411" s="239" t="s">
        <v>4146</v>
      </c>
    </row>
    <row r="412" s="2" customFormat="1">
      <c r="A412" s="39"/>
      <c r="B412" s="40"/>
      <c r="C412" s="41"/>
      <c r="D412" s="241" t="s">
        <v>176</v>
      </c>
      <c r="E412" s="41"/>
      <c r="F412" s="242" t="s">
        <v>4145</v>
      </c>
      <c r="G412" s="41"/>
      <c r="H412" s="41"/>
      <c r="I412" s="243"/>
      <c r="J412" s="41"/>
      <c r="K412" s="41"/>
      <c r="L412" s="45"/>
      <c r="M412" s="244"/>
      <c r="N412" s="245"/>
      <c r="O412" s="92"/>
      <c r="P412" s="92"/>
      <c r="Q412" s="92"/>
      <c r="R412" s="92"/>
      <c r="S412" s="92"/>
      <c r="T412" s="93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176</v>
      </c>
      <c r="AU412" s="18" t="s">
        <v>83</v>
      </c>
    </row>
    <row r="413" s="2" customFormat="1" ht="16.5" customHeight="1">
      <c r="A413" s="39"/>
      <c r="B413" s="40"/>
      <c r="C413" s="278" t="s">
        <v>1784</v>
      </c>
      <c r="D413" s="278" t="s">
        <v>242</v>
      </c>
      <c r="E413" s="279" t="s">
        <v>4147</v>
      </c>
      <c r="F413" s="280" t="s">
        <v>4148</v>
      </c>
      <c r="G413" s="281" t="s">
        <v>2969</v>
      </c>
      <c r="H413" s="282">
        <v>2</v>
      </c>
      <c r="I413" s="283"/>
      <c r="J413" s="284">
        <f>ROUND(I413*H413,2)</f>
        <v>0</v>
      </c>
      <c r="K413" s="280" t="s">
        <v>1</v>
      </c>
      <c r="L413" s="285"/>
      <c r="M413" s="286" t="s">
        <v>1</v>
      </c>
      <c r="N413" s="287" t="s">
        <v>41</v>
      </c>
      <c r="O413" s="92"/>
      <c r="P413" s="237">
        <f>O413*H413</f>
        <v>0</v>
      </c>
      <c r="Q413" s="237">
        <v>0</v>
      </c>
      <c r="R413" s="237">
        <f>Q413*H413</f>
        <v>0</v>
      </c>
      <c r="S413" s="237">
        <v>0</v>
      </c>
      <c r="T413" s="238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9" t="s">
        <v>222</v>
      </c>
      <c r="AT413" s="239" t="s">
        <v>242</v>
      </c>
      <c r="AU413" s="239" t="s">
        <v>83</v>
      </c>
      <c r="AY413" s="18" t="s">
        <v>168</v>
      </c>
      <c r="BE413" s="240">
        <f>IF(N413="základní",J413,0)</f>
        <v>0</v>
      </c>
      <c r="BF413" s="240">
        <f>IF(N413="snížená",J413,0)</f>
        <v>0</v>
      </c>
      <c r="BG413" s="240">
        <f>IF(N413="zákl. přenesená",J413,0)</f>
        <v>0</v>
      </c>
      <c r="BH413" s="240">
        <f>IF(N413="sníž. přenesená",J413,0)</f>
        <v>0</v>
      </c>
      <c r="BI413" s="240">
        <f>IF(N413="nulová",J413,0)</f>
        <v>0</v>
      </c>
      <c r="BJ413" s="18" t="s">
        <v>83</v>
      </c>
      <c r="BK413" s="240">
        <f>ROUND(I413*H413,2)</f>
        <v>0</v>
      </c>
      <c r="BL413" s="18" t="s">
        <v>174</v>
      </c>
      <c r="BM413" s="239" t="s">
        <v>4149</v>
      </c>
    </row>
    <row r="414" s="2" customFormat="1">
      <c r="A414" s="39"/>
      <c r="B414" s="40"/>
      <c r="C414" s="41"/>
      <c r="D414" s="241" t="s">
        <v>176</v>
      </c>
      <c r="E414" s="41"/>
      <c r="F414" s="242" t="s">
        <v>4148</v>
      </c>
      <c r="G414" s="41"/>
      <c r="H414" s="41"/>
      <c r="I414" s="243"/>
      <c r="J414" s="41"/>
      <c r="K414" s="41"/>
      <c r="L414" s="45"/>
      <c r="M414" s="244"/>
      <c r="N414" s="245"/>
      <c r="O414" s="92"/>
      <c r="P414" s="92"/>
      <c r="Q414" s="92"/>
      <c r="R414" s="92"/>
      <c r="S414" s="92"/>
      <c r="T414" s="93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176</v>
      </c>
      <c r="AU414" s="18" t="s">
        <v>83</v>
      </c>
    </row>
    <row r="415" s="2" customFormat="1" ht="24.15" customHeight="1">
      <c r="A415" s="39"/>
      <c r="B415" s="40"/>
      <c r="C415" s="228" t="s">
        <v>1788</v>
      </c>
      <c r="D415" s="228" t="s">
        <v>170</v>
      </c>
      <c r="E415" s="229" t="s">
        <v>4150</v>
      </c>
      <c r="F415" s="230" t="s">
        <v>4151</v>
      </c>
      <c r="G415" s="231" t="s">
        <v>695</v>
      </c>
      <c r="H415" s="232">
        <v>1</v>
      </c>
      <c r="I415" s="233"/>
      <c r="J415" s="234">
        <f>ROUND(I415*H415,2)</f>
        <v>0</v>
      </c>
      <c r="K415" s="230" t="s">
        <v>173</v>
      </c>
      <c r="L415" s="45"/>
      <c r="M415" s="235" t="s">
        <v>1</v>
      </c>
      <c r="N415" s="236" t="s">
        <v>41</v>
      </c>
      <c r="O415" s="92"/>
      <c r="P415" s="237">
        <f>O415*H415</f>
        <v>0</v>
      </c>
      <c r="Q415" s="237">
        <v>0</v>
      </c>
      <c r="R415" s="237">
        <f>Q415*H415</f>
        <v>0</v>
      </c>
      <c r="S415" s="237">
        <v>0</v>
      </c>
      <c r="T415" s="238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9" t="s">
        <v>298</v>
      </c>
      <c r="AT415" s="239" t="s">
        <v>170</v>
      </c>
      <c r="AU415" s="239" t="s">
        <v>83</v>
      </c>
      <c r="AY415" s="18" t="s">
        <v>168</v>
      </c>
      <c r="BE415" s="240">
        <f>IF(N415="základní",J415,0)</f>
        <v>0</v>
      </c>
      <c r="BF415" s="240">
        <f>IF(N415="snížená",J415,0)</f>
        <v>0</v>
      </c>
      <c r="BG415" s="240">
        <f>IF(N415="zákl. přenesená",J415,0)</f>
        <v>0</v>
      </c>
      <c r="BH415" s="240">
        <f>IF(N415="sníž. přenesená",J415,0)</f>
        <v>0</v>
      </c>
      <c r="BI415" s="240">
        <f>IF(N415="nulová",J415,0)</f>
        <v>0</v>
      </c>
      <c r="BJ415" s="18" t="s">
        <v>83</v>
      </c>
      <c r="BK415" s="240">
        <f>ROUND(I415*H415,2)</f>
        <v>0</v>
      </c>
      <c r="BL415" s="18" t="s">
        <v>298</v>
      </c>
      <c r="BM415" s="239" t="s">
        <v>4152</v>
      </c>
    </row>
    <row r="416" s="2" customFormat="1">
      <c r="A416" s="39"/>
      <c r="B416" s="40"/>
      <c r="C416" s="41"/>
      <c r="D416" s="241" t="s">
        <v>176</v>
      </c>
      <c r="E416" s="41"/>
      <c r="F416" s="242" t="s">
        <v>4153</v>
      </c>
      <c r="G416" s="41"/>
      <c r="H416" s="41"/>
      <c r="I416" s="243"/>
      <c r="J416" s="41"/>
      <c r="K416" s="41"/>
      <c r="L416" s="45"/>
      <c r="M416" s="244"/>
      <c r="N416" s="245"/>
      <c r="O416" s="92"/>
      <c r="P416" s="92"/>
      <c r="Q416" s="92"/>
      <c r="R416" s="92"/>
      <c r="S416" s="92"/>
      <c r="T416" s="93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176</v>
      </c>
      <c r="AU416" s="18" t="s">
        <v>83</v>
      </c>
    </row>
    <row r="417" s="2" customFormat="1" ht="24.15" customHeight="1">
      <c r="A417" s="39"/>
      <c r="B417" s="40"/>
      <c r="C417" s="228" t="s">
        <v>1794</v>
      </c>
      <c r="D417" s="228" t="s">
        <v>170</v>
      </c>
      <c r="E417" s="229" t="s">
        <v>4154</v>
      </c>
      <c r="F417" s="230" t="s">
        <v>4155</v>
      </c>
      <c r="G417" s="231" t="s">
        <v>695</v>
      </c>
      <c r="H417" s="232">
        <v>5</v>
      </c>
      <c r="I417" s="233"/>
      <c r="J417" s="234">
        <f>ROUND(I417*H417,2)</f>
        <v>0</v>
      </c>
      <c r="K417" s="230" t="s">
        <v>173</v>
      </c>
      <c r="L417" s="45"/>
      <c r="M417" s="235" t="s">
        <v>1</v>
      </c>
      <c r="N417" s="236" t="s">
        <v>41</v>
      </c>
      <c r="O417" s="92"/>
      <c r="P417" s="237">
        <f>O417*H417</f>
        <v>0</v>
      </c>
      <c r="Q417" s="237">
        <v>0</v>
      </c>
      <c r="R417" s="237">
        <f>Q417*H417</f>
        <v>0</v>
      </c>
      <c r="S417" s="237">
        <v>0</v>
      </c>
      <c r="T417" s="238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9" t="s">
        <v>298</v>
      </c>
      <c r="AT417" s="239" t="s">
        <v>170</v>
      </c>
      <c r="AU417" s="239" t="s">
        <v>83</v>
      </c>
      <c r="AY417" s="18" t="s">
        <v>168</v>
      </c>
      <c r="BE417" s="240">
        <f>IF(N417="základní",J417,0)</f>
        <v>0</v>
      </c>
      <c r="BF417" s="240">
        <f>IF(N417="snížená",J417,0)</f>
        <v>0</v>
      </c>
      <c r="BG417" s="240">
        <f>IF(N417="zákl. přenesená",J417,0)</f>
        <v>0</v>
      </c>
      <c r="BH417" s="240">
        <f>IF(N417="sníž. přenesená",J417,0)</f>
        <v>0</v>
      </c>
      <c r="BI417" s="240">
        <f>IF(N417="nulová",J417,0)</f>
        <v>0</v>
      </c>
      <c r="BJ417" s="18" t="s">
        <v>83</v>
      </c>
      <c r="BK417" s="240">
        <f>ROUND(I417*H417,2)</f>
        <v>0</v>
      </c>
      <c r="BL417" s="18" t="s">
        <v>298</v>
      </c>
      <c r="BM417" s="239" t="s">
        <v>4156</v>
      </c>
    </row>
    <row r="418" s="2" customFormat="1">
      <c r="A418" s="39"/>
      <c r="B418" s="40"/>
      <c r="C418" s="41"/>
      <c r="D418" s="241" t="s">
        <v>176</v>
      </c>
      <c r="E418" s="41"/>
      <c r="F418" s="242" t="s">
        <v>4157</v>
      </c>
      <c r="G418" s="41"/>
      <c r="H418" s="41"/>
      <c r="I418" s="243"/>
      <c r="J418" s="41"/>
      <c r="K418" s="41"/>
      <c r="L418" s="45"/>
      <c r="M418" s="244"/>
      <c r="N418" s="245"/>
      <c r="O418" s="92"/>
      <c r="P418" s="92"/>
      <c r="Q418" s="92"/>
      <c r="R418" s="92"/>
      <c r="S418" s="92"/>
      <c r="T418" s="93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18" t="s">
        <v>176</v>
      </c>
      <c r="AU418" s="18" t="s">
        <v>83</v>
      </c>
    </row>
    <row r="419" s="2" customFormat="1" ht="16.5" customHeight="1">
      <c r="A419" s="39"/>
      <c r="B419" s="40"/>
      <c r="C419" s="278" t="s">
        <v>1798</v>
      </c>
      <c r="D419" s="278" t="s">
        <v>242</v>
      </c>
      <c r="E419" s="279" t="s">
        <v>1820</v>
      </c>
      <c r="F419" s="280" t="s">
        <v>4158</v>
      </c>
      <c r="G419" s="281" t="s">
        <v>695</v>
      </c>
      <c r="H419" s="282">
        <v>1</v>
      </c>
      <c r="I419" s="283"/>
      <c r="J419" s="284">
        <f>ROUND(I419*H419,2)</f>
        <v>0</v>
      </c>
      <c r="K419" s="280" t="s">
        <v>1</v>
      </c>
      <c r="L419" s="285"/>
      <c r="M419" s="286" t="s">
        <v>1</v>
      </c>
      <c r="N419" s="287" t="s">
        <v>41</v>
      </c>
      <c r="O419" s="92"/>
      <c r="P419" s="237">
        <f>O419*H419</f>
        <v>0</v>
      </c>
      <c r="Q419" s="237">
        <v>0</v>
      </c>
      <c r="R419" s="237">
        <f>Q419*H419</f>
        <v>0</v>
      </c>
      <c r="S419" s="237">
        <v>0</v>
      </c>
      <c r="T419" s="238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9" t="s">
        <v>222</v>
      </c>
      <c r="AT419" s="239" t="s">
        <v>242</v>
      </c>
      <c r="AU419" s="239" t="s">
        <v>83</v>
      </c>
      <c r="AY419" s="18" t="s">
        <v>168</v>
      </c>
      <c r="BE419" s="240">
        <f>IF(N419="základní",J419,0)</f>
        <v>0</v>
      </c>
      <c r="BF419" s="240">
        <f>IF(N419="snížená",J419,0)</f>
        <v>0</v>
      </c>
      <c r="BG419" s="240">
        <f>IF(N419="zákl. přenesená",J419,0)</f>
        <v>0</v>
      </c>
      <c r="BH419" s="240">
        <f>IF(N419="sníž. přenesená",J419,0)</f>
        <v>0</v>
      </c>
      <c r="BI419" s="240">
        <f>IF(N419="nulová",J419,0)</f>
        <v>0</v>
      </c>
      <c r="BJ419" s="18" t="s">
        <v>83</v>
      </c>
      <c r="BK419" s="240">
        <f>ROUND(I419*H419,2)</f>
        <v>0</v>
      </c>
      <c r="BL419" s="18" t="s">
        <v>174</v>
      </c>
      <c r="BM419" s="239" t="s">
        <v>4159</v>
      </c>
    </row>
    <row r="420" s="2" customFormat="1">
      <c r="A420" s="39"/>
      <c r="B420" s="40"/>
      <c r="C420" s="41"/>
      <c r="D420" s="241" t="s">
        <v>176</v>
      </c>
      <c r="E420" s="41"/>
      <c r="F420" s="242" t="s">
        <v>4158</v>
      </c>
      <c r="G420" s="41"/>
      <c r="H420" s="41"/>
      <c r="I420" s="243"/>
      <c r="J420" s="41"/>
      <c r="K420" s="41"/>
      <c r="L420" s="45"/>
      <c r="M420" s="244"/>
      <c r="N420" s="245"/>
      <c r="O420" s="92"/>
      <c r="P420" s="92"/>
      <c r="Q420" s="92"/>
      <c r="R420" s="92"/>
      <c r="S420" s="92"/>
      <c r="T420" s="93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176</v>
      </c>
      <c r="AU420" s="18" t="s">
        <v>83</v>
      </c>
    </row>
    <row r="421" s="2" customFormat="1" ht="16.5" customHeight="1">
      <c r="A421" s="39"/>
      <c r="B421" s="40"/>
      <c r="C421" s="278" t="s">
        <v>1802</v>
      </c>
      <c r="D421" s="278" t="s">
        <v>242</v>
      </c>
      <c r="E421" s="279" t="s">
        <v>1825</v>
      </c>
      <c r="F421" s="280" t="s">
        <v>4160</v>
      </c>
      <c r="G421" s="281" t="s">
        <v>2969</v>
      </c>
      <c r="H421" s="282">
        <v>1</v>
      </c>
      <c r="I421" s="283"/>
      <c r="J421" s="284">
        <f>ROUND(I421*H421,2)</f>
        <v>0</v>
      </c>
      <c r="K421" s="280" t="s">
        <v>1</v>
      </c>
      <c r="L421" s="285"/>
      <c r="M421" s="286" t="s">
        <v>1</v>
      </c>
      <c r="N421" s="287" t="s">
        <v>41</v>
      </c>
      <c r="O421" s="92"/>
      <c r="P421" s="237">
        <f>O421*H421</f>
        <v>0</v>
      </c>
      <c r="Q421" s="237">
        <v>0</v>
      </c>
      <c r="R421" s="237">
        <f>Q421*H421</f>
        <v>0</v>
      </c>
      <c r="S421" s="237">
        <v>0</v>
      </c>
      <c r="T421" s="238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9" t="s">
        <v>222</v>
      </c>
      <c r="AT421" s="239" t="s">
        <v>242</v>
      </c>
      <c r="AU421" s="239" t="s">
        <v>83</v>
      </c>
      <c r="AY421" s="18" t="s">
        <v>168</v>
      </c>
      <c r="BE421" s="240">
        <f>IF(N421="základní",J421,0)</f>
        <v>0</v>
      </c>
      <c r="BF421" s="240">
        <f>IF(N421="snížená",J421,0)</f>
        <v>0</v>
      </c>
      <c r="BG421" s="240">
        <f>IF(N421="zákl. přenesená",J421,0)</f>
        <v>0</v>
      </c>
      <c r="BH421" s="240">
        <f>IF(N421="sníž. přenesená",J421,0)</f>
        <v>0</v>
      </c>
      <c r="BI421" s="240">
        <f>IF(N421="nulová",J421,0)</f>
        <v>0</v>
      </c>
      <c r="BJ421" s="18" t="s">
        <v>83</v>
      </c>
      <c r="BK421" s="240">
        <f>ROUND(I421*H421,2)</f>
        <v>0</v>
      </c>
      <c r="BL421" s="18" t="s">
        <v>174</v>
      </c>
      <c r="BM421" s="239" t="s">
        <v>4161</v>
      </c>
    </row>
    <row r="422" s="2" customFormat="1">
      <c r="A422" s="39"/>
      <c r="B422" s="40"/>
      <c r="C422" s="41"/>
      <c r="D422" s="241" t="s">
        <v>176</v>
      </c>
      <c r="E422" s="41"/>
      <c r="F422" s="242" t="s">
        <v>4160</v>
      </c>
      <c r="G422" s="41"/>
      <c r="H422" s="41"/>
      <c r="I422" s="243"/>
      <c r="J422" s="41"/>
      <c r="K422" s="41"/>
      <c r="L422" s="45"/>
      <c r="M422" s="244"/>
      <c r="N422" s="245"/>
      <c r="O422" s="92"/>
      <c r="P422" s="92"/>
      <c r="Q422" s="92"/>
      <c r="R422" s="92"/>
      <c r="S422" s="92"/>
      <c r="T422" s="93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176</v>
      </c>
      <c r="AU422" s="18" t="s">
        <v>83</v>
      </c>
    </row>
    <row r="423" s="2" customFormat="1" ht="16.5" customHeight="1">
      <c r="A423" s="39"/>
      <c r="B423" s="40"/>
      <c r="C423" s="278" t="s">
        <v>1808</v>
      </c>
      <c r="D423" s="278" t="s">
        <v>242</v>
      </c>
      <c r="E423" s="279" t="s">
        <v>4162</v>
      </c>
      <c r="F423" s="280" t="s">
        <v>4163</v>
      </c>
      <c r="G423" s="281" t="s">
        <v>3060</v>
      </c>
      <c r="H423" s="282">
        <v>5</v>
      </c>
      <c r="I423" s="283"/>
      <c r="J423" s="284">
        <f>ROUND(I423*H423,2)</f>
        <v>0</v>
      </c>
      <c r="K423" s="280" t="s">
        <v>1</v>
      </c>
      <c r="L423" s="285"/>
      <c r="M423" s="286" t="s">
        <v>1</v>
      </c>
      <c r="N423" s="287" t="s">
        <v>41</v>
      </c>
      <c r="O423" s="92"/>
      <c r="P423" s="237">
        <f>O423*H423</f>
        <v>0</v>
      </c>
      <c r="Q423" s="237">
        <v>0</v>
      </c>
      <c r="R423" s="237">
        <f>Q423*H423</f>
        <v>0</v>
      </c>
      <c r="S423" s="237">
        <v>0</v>
      </c>
      <c r="T423" s="238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9" t="s">
        <v>222</v>
      </c>
      <c r="AT423" s="239" t="s">
        <v>242</v>
      </c>
      <c r="AU423" s="239" t="s">
        <v>83</v>
      </c>
      <c r="AY423" s="18" t="s">
        <v>168</v>
      </c>
      <c r="BE423" s="240">
        <f>IF(N423="základní",J423,0)</f>
        <v>0</v>
      </c>
      <c r="BF423" s="240">
        <f>IF(N423="snížená",J423,0)</f>
        <v>0</v>
      </c>
      <c r="BG423" s="240">
        <f>IF(N423="zákl. přenesená",J423,0)</f>
        <v>0</v>
      </c>
      <c r="BH423" s="240">
        <f>IF(N423="sníž. přenesená",J423,0)</f>
        <v>0</v>
      </c>
      <c r="BI423" s="240">
        <f>IF(N423="nulová",J423,0)</f>
        <v>0</v>
      </c>
      <c r="BJ423" s="18" t="s">
        <v>83</v>
      </c>
      <c r="BK423" s="240">
        <f>ROUND(I423*H423,2)</f>
        <v>0</v>
      </c>
      <c r="BL423" s="18" t="s">
        <v>174</v>
      </c>
      <c r="BM423" s="239" t="s">
        <v>4164</v>
      </c>
    </row>
    <row r="424" s="2" customFormat="1">
      <c r="A424" s="39"/>
      <c r="B424" s="40"/>
      <c r="C424" s="41"/>
      <c r="D424" s="241" t="s">
        <v>176</v>
      </c>
      <c r="E424" s="41"/>
      <c r="F424" s="242" t="s">
        <v>4163</v>
      </c>
      <c r="G424" s="41"/>
      <c r="H424" s="41"/>
      <c r="I424" s="243"/>
      <c r="J424" s="41"/>
      <c r="K424" s="41"/>
      <c r="L424" s="45"/>
      <c r="M424" s="244"/>
      <c r="N424" s="245"/>
      <c r="O424" s="92"/>
      <c r="P424" s="92"/>
      <c r="Q424" s="92"/>
      <c r="R424" s="92"/>
      <c r="S424" s="92"/>
      <c r="T424" s="93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T424" s="18" t="s">
        <v>176</v>
      </c>
      <c r="AU424" s="18" t="s">
        <v>83</v>
      </c>
    </row>
    <row r="425" s="2" customFormat="1" ht="16.5" customHeight="1">
      <c r="A425" s="39"/>
      <c r="B425" s="40"/>
      <c r="C425" s="278" t="s">
        <v>1815</v>
      </c>
      <c r="D425" s="278" t="s">
        <v>242</v>
      </c>
      <c r="E425" s="279" t="s">
        <v>4165</v>
      </c>
      <c r="F425" s="280" t="s">
        <v>4166</v>
      </c>
      <c r="G425" s="281" t="s">
        <v>3060</v>
      </c>
      <c r="H425" s="282">
        <v>15</v>
      </c>
      <c r="I425" s="283"/>
      <c r="J425" s="284">
        <f>ROUND(I425*H425,2)</f>
        <v>0</v>
      </c>
      <c r="K425" s="280" t="s">
        <v>1</v>
      </c>
      <c r="L425" s="285"/>
      <c r="M425" s="286" t="s">
        <v>1</v>
      </c>
      <c r="N425" s="287" t="s">
        <v>41</v>
      </c>
      <c r="O425" s="92"/>
      <c r="P425" s="237">
        <f>O425*H425</f>
        <v>0</v>
      </c>
      <c r="Q425" s="237">
        <v>0</v>
      </c>
      <c r="R425" s="237">
        <f>Q425*H425</f>
        <v>0</v>
      </c>
      <c r="S425" s="237">
        <v>0</v>
      </c>
      <c r="T425" s="238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9" t="s">
        <v>222</v>
      </c>
      <c r="AT425" s="239" t="s">
        <v>242</v>
      </c>
      <c r="AU425" s="239" t="s">
        <v>83</v>
      </c>
      <c r="AY425" s="18" t="s">
        <v>168</v>
      </c>
      <c r="BE425" s="240">
        <f>IF(N425="základní",J425,0)</f>
        <v>0</v>
      </c>
      <c r="BF425" s="240">
        <f>IF(N425="snížená",J425,0)</f>
        <v>0</v>
      </c>
      <c r="BG425" s="240">
        <f>IF(N425="zákl. přenesená",J425,0)</f>
        <v>0</v>
      </c>
      <c r="BH425" s="240">
        <f>IF(N425="sníž. přenesená",J425,0)</f>
        <v>0</v>
      </c>
      <c r="BI425" s="240">
        <f>IF(N425="nulová",J425,0)</f>
        <v>0</v>
      </c>
      <c r="BJ425" s="18" t="s">
        <v>83</v>
      </c>
      <c r="BK425" s="240">
        <f>ROUND(I425*H425,2)</f>
        <v>0</v>
      </c>
      <c r="BL425" s="18" t="s">
        <v>174</v>
      </c>
      <c r="BM425" s="239" t="s">
        <v>4167</v>
      </c>
    </row>
    <row r="426" s="2" customFormat="1">
      <c r="A426" s="39"/>
      <c r="B426" s="40"/>
      <c r="C426" s="41"/>
      <c r="D426" s="241" t="s">
        <v>176</v>
      </c>
      <c r="E426" s="41"/>
      <c r="F426" s="242" t="s">
        <v>4166</v>
      </c>
      <c r="G426" s="41"/>
      <c r="H426" s="41"/>
      <c r="I426" s="243"/>
      <c r="J426" s="41"/>
      <c r="K426" s="41"/>
      <c r="L426" s="45"/>
      <c r="M426" s="244"/>
      <c r="N426" s="245"/>
      <c r="O426" s="92"/>
      <c r="P426" s="92"/>
      <c r="Q426" s="92"/>
      <c r="R426" s="92"/>
      <c r="S426" s="92"/>
      <c r="T426" s="93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176</v>
      </c>
      <c r="AU426" s="18" t="s">
        <v>83</v>
      </c>
    </row>
    <row r="427" s="2" customFormat="1" ht="24.15" customHeight="1">
      <c r="A427" s="39"/>
      <c r="B427" s="40"/>
      <c r="C427" s="228" t="s">
        <v>1820</v>
      </c>
      <c r="D427" s="228" t="s">
        <v>170</v>
      </c>
      <c r="E427" s="229" t="s">
        <v>4168</v>
      </c>
      <c r="F427" s="230" t="s">
        <v>4169</v>
      </c>
      <c r="G427" s="231" t="s">
        <v>225</v>
      </c>
      <c r="H427" s="232">
        <v>3</v>
      </c>
      <c r="I427" s="233"/>
      <c r="J427" s="234">
        <f>ROUND(I427*H427,2)</f>
        <v>0</v>
      </c>
      <c r="K427" s="230" t="s">
        <v>173</v>
      </c>
      <c r="L427" s="45"/>
      <c r="M427" s="235" t="s">
        <v>1</v>
      </c>
      <c r="N427" s="236" t="s">
        <v>41</v>
      </c>
      <c r="O427" s="92"/>
      <c r="P427" s="237">
        <f>O427*H427</f>
        <v>0</v>
      </c>
      <c r="Q427" s="237">
        <v>0</v>
      </c>
      <c r="R427" s="237">
        <f>Q427*H427</f>
        <v>0</v>
      </c>
      <c r="S427" s="237">
        <v>0</v>
      </c>
      <c r="T427" s="238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9" t="s">
        <v>174</v>
      </c>
      <c r="AT427" s="239" t="s">
        <v>170</v>
      </c>
      <c r="AU427" s="239" t="s">
        <v>83</v>
      </c>
      <c r="AY427" s="18" t="s">
        <v>168</v>
      </c>
      <c r="BE427" s="240">
        <f>IF(N427="základní",J427,0)</f>
        <v>0</v>
      </c>
      <c r="BF427" s="240">
        <f>IF(N427="snížená",J427,0)</f>
        <v>0</v>
      </c>
      <c r="BG427" s="240">
        <f>IF(N427="zákl. přenesená",J427,0)</f>
        <v>0</v>
      </c>
      <c r="BH427" s="240">
        <f>IF(N427="sníž. přenesená",J427,0)</f>
        <v>0</v>
      </c>
      <c r="BI427" s="240">
        <f>IF(N427="nulová",J427,0)</f>
        <v>0</v>
      </c>
      <c r="BJ427" s="18" t="s">
        <v>83</v>
      </c>
      <c r="BK427" s="240">
        <f>ROUND(I427*H427,2)</f>
        <v>0</v>
      </c>
      <c r="BL427" s="18" t="s">
        <v>174</v>
      </c>
      <c r="BM427" s="239" t="s">
        <v>4170</v>
      </c>
    </row>
    <row r="428" s="2" customFormat="1">
      <c r="A428" s="39"/>
      <c r="B428" s="40"/>
      <c r="C428" s="41"/>
      <c r="D428" s="241" t="s">
        <v>176</v>
      </c>
      <c r="E428" s="41"/>
      <c r="F428" s="242" t="s">
        <v>4169</v>
      </c>
      <c r="G428" s="41"/>
      <c r="H428" s="41"/>
      <c r="I428" s="243"/>
      <c r="J428" s="41"/>
      <c r="K428" s="41"/>
      <c r="L428" s="45"/>
      <c r="M428" s="244"/>
      <c r="N428" s="245"/>
      <c r="O428" s="92"/>
      <c r="P428" s="92"/>
      <c r="Q428" s="92"/>
      <c r="R428" s="92"/>
      <c r="S428" s="92"/>
      <c r="T428" s="93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176</v>
      </c>
      <c r="AU428" s="18" t="s">
        <v>83</v>
      </c>
    </row>
    <row r="429" s="2" customFormat="1" ht="21.75" customHeight="1">
      <c r="A429" s="39"/>
      <c r="B429" s="40"/>
      <c r="C429" s="278" t="s">
        <v>1825</v>
      </c>
      <c r="D429" s="278" t="s">
        <v>242</v>
      </c>
      <c r="E429" s="279" t="s">
        <v>3895</v>
      </c>
      <c r="F429" s="280" t="s">
        <v>3896</v>
      </c>
      <c r="G429" s="281" t="s">
        <v>2969</v>
      </c>
      <c r="H429" s="282">
        <v>5</v>
      </c>
      <c r="I429" s="283"/>
      <c r="J429" s="284">
        <f>ROUND(I429*H429,2)</f>
        <v>0</v>
      </c>
      <c r="K429" s="280" t="s">
        <v>1</v>
      </c>
      <c r="L429" s="285"/>
      <c r="M429" s="286" t="s">
        <v>1</v>
      </c>
      <c r="N429" s="287" t="s">
        <v>41</v>
      </c>
      <c r="O429" s="92"/>
      <c r="P429" s="237">
        <f>O429*H429</f>
        <v>0</v>
      </c>
      <c r="Q429" s="237">
        <v>0</v>
      </c>
      <c r="R429" s="237">
        <f>Q429*H429</f>
        <v>0</v>
      </c>
      <c r="S429" s="237">
        <v>0</v>
      </c>
      <c r="T429" s="238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39" t="s">
        <v>222</v>
      </c>
      <c r="AT429" s="239" t="s">
        <v>242</v>
      </c>
      <c r="AU429" s="239" t="s">
        <v>83</v>
      </c>
      <c r="AY429" s="18" t="s">
        <v>168</v>
      </c>
      <c r="BE429" s="240">
        <f>IF(N429="základní",J429,0)</f>
        <v>0</v>
      </c>
      <c r="BF429" s="240">
        <f>IF(N429="snížená",J429,0)</f>
        <v>0</v>
      </c>
      <c r="BG429" s="240">
        <f>IF(N429="zákl. přenesená",J429,0)</f>
        <v>0</v>
      </c>
      <c r="BH429" s="240">
        <f>IF(N429="sníž. přenesená",J429,0)</f>
        <v>0</v>
      </c>
      <c r="BI429" s="240">
        <f>IF(N429="nulová",J429,0)</f>
        <v>0</v>
      </c>
      <c r="BJ429" s="18" t="s">
        <v>83</v>
      </c>
      <c r="BK429" s="240">
        <f>ROUND(I429*H429,2)</f>
        <v>0</v>
      </c>
      <c r="BL429" s="18" t="s">
        <v>174</v>
      </c>
      <c r="BM429" s="239" t="s">
        <v>4171</v>
      </c>
    </row>
    <row r="430" s="2" customFormat="1">
      <c r="A430" s="39"/>
      <c r="B430" s="40"/>
      <c r="C430" s="41"/>
      <c r="D430" s="241" t="s">
        <v>176</v>
      </c>
      <c r="E430" s="41"/>
      <c r="F430" s="242" t="s">
        <v>3896</v>
      </c>
      <c r="G430" s="41"/>
      <c r="H430" s="41"/>
      <c r="I430" s="243"/>
      <c r="J430" s="41"/>
      <c r="K430" s="41"/>
      <c r="L430" s="45"/>
      <c r="M430" s="304"/>
      <c r="N430" s="305"/>
      <c r="O430" s="306"/>
      <c r="P430" s="306"/>
      <c r="Q430" s="306"/>
      <c r="R430" s="306"/>
      <c r="S430" s="306"/>
      <c r="T430" s="307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176</v>
      </c>
      <c r="AU430" s="18" t="s">
        <v>83</v>
      </c>
    </row>
    <row r="431" s="2" customFormat="1" ht="6.96" customHeight="1">
      <c r="A431" s="39"/>
      <c r="B431" s="67"/>
      <c r="C431" s="68"/>
      <c r="D431" s="68"/>
      <c r="E431" s="68"/>
      <c r="F431" s="68"/>
      <c r="G431" s="68"/>
      <c r="H431" s="68"/>
      <c r="I431" s="68"/>
      <c r="J431" s="68"/>
      <c r="K431" s="68"/>
      <c r="L431" s="45"/>
      <c r="M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</row>
  </sheetData>
  <sheetProtection sheet="1" autoFilter="0" formatColumns="0" formatRows="0" objects="1" scenarios="1" spinCount="100000" saltValue="8vZ0qSffGGdcNBTBEmox4FIIu+puhoV7RaUFkFQFKE8Nx7yojPsXks/n5/z1Fambnw4J6knhls5NXbiLHdzyXQ==" hashValue="MWYch+TZPK6gNgbFbabJTyPkwCMyZ2TYM4yei5CP3+1owkZyoVlXmKJIBKsf9WSB1KS88h5hu8+KQGpXSAahFQ==" algorithmName="SHA-512" password="CC35"/>
  <autoFilter ref="C128:K430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120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2755, ul. Západní ve Varnsdorfu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127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4172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13. 3. 2025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2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36</v>
      </c>
      <c r="E30" s="39"/>
      <c r="F30" s="39"/>
      <c r="G30" s="39"/>
      <c r="H30" s="39"/>
      <c r="I30" s="39"/>
      <c r="J30" s="162">
        <f>ROUND(J130,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38</v>
      </c>
      <c r="G32" s="39"/>
      <c r="H32" s="39"/>
      <c r="I32" s="163" t="s">
        <v>37</v>
      </c>
      <c r="J32" s="16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40</v>
      </c>
      <c r="E33" s="152" t="s">
        <v>41</v>
      </c>
      <c r="F33" s="165">
        <f>ROUND((SUM(BE130:BE305)),  2)</f>
        <v>0</v>
      </c>
      <c r="G33" s="39"/>
      <c r="H33" s="39"/>
      <c r="I33" s="166">
        <v>0.20999999999999999</v>
      </c>
      <c r="J33" s="165">
        <f>ROUND(((SUM(BE130:BE305))*I33),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42</v>
      </c>
      <c r="F34" s="165">
        <f>ROUND((SUM(BF130:BF305)),  2)</f>
        <v>0</v>
      </c>
      <c r="G34" s="39"/>
      <c r="H34" s="39"/>
      <c r="I34" s="166">
        <v>0.12</v>
      </c>
      <c r="J34" s="165">
        <f>ROUND(((SUM(BF130:BF305))*I34),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43</v>
      </c>
      <c r="F35" s="165">
        <f>ROUND((SUM(BG130:BG305)),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44</v>
      </c>
      <c r="F36" s="165">
        <f>ROUND((SUM(BH130:BH305)),  2)</f>
        <v>0</v>
      </c>
      <c r="G36" s="39"/>
      <c r="H36" s="39"/>
      <c r="I36" s="166">
        <v>0.12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45</v>
      </c>
      <c r="F37" s="165">
        <f>ROUND((SUM(BI130:BI305)),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2755, ul. Západní ve Varnsdorfu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D.1.4.H - Slaboproud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ul. Západní 2755, Varnsdorf, 470 47</v>
      </c>
      <c r="G89" s="41"/>
      <c r="H89" s="41"/>
      <c r="I89" s="33" t="s">
        <v>22</v>
      </c>
      <c r="J89" s="80" t="str">
        <f>IF(J12="","",J12)</f>
        <v>13. 3. 2025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Varnsdorf</v>
      </c>
      <c r="G91" s="41"/>
      <c r="H91" s="41"/>
      <c r="I91" s="33" t="s">
        <v>30</v>
      </c>
      <c r="J91" s="37" t="str">
        <f>E21</f>
        <v>DIGITRONIC CZ s. r. 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132</v>
      </c>
      <c r="D94" s="187"/>
      <c r="E94" s="187"/>
      <c r="F94" s="187"/>
      <c r="G94" s="187"/>
      <c r="H94" s="187"/>
      <c r="I94" s="187"/>
      <c r="J94" s="188" t="s">
        <v>133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134</v>
      </c>
      <c r="D96" s="41"/>
      <c r="E96" s="41"/>
      <c r="F96" s="41"/>
      <c r="G96" s="41"/>
      <c r="H96" s="41"/>
      <c r="I96" s="41"/>
      <c r="J96" s="111">
        <f>J130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0"/>
      <c r="C97" s="191"/>
      <c r="D97" s="192" t="s">
        <v>4173</v>
      </c>
      <c r="E97" s="193"/>
      <c r="F97" s="193"/>
      <c r="G97" s="193"/>
      <c r="H97" s="193"/>
      <c r="I97" s="193"/>
      <c r="J97" s="194">
        <f>J131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4174</v>
      </c>
      <c r="E98" s="198"/>
      <c r="F98" s="198"/>
      <c r="G98" s="198"/>
      <c r="H98" s="198"/>
      <c r="I98" s="198"/>
      <c r="J98" s="199">
        <f>J132</f>
        <v>0</v>
      </c>
      <c r="K98" s="134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34"/>
      <c r="D99" s="197" t="s">
        <v>4175</v>
      </c>
      <c r="E99" s="198"/>
      <c r="F99" s="198"/>
      <c r="G99" s="198"/>
      <c r="H99" s="198"/>
      <c r="I99" s="198"/>
      <c r="J99" s="199">
        <f>J147</f>
        <v>0</v>
      </c>
      <c r="K99" s="134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34"/>
      <c r="D100" s="197" t="s">
        <v>4176</v>
      </c>
      <c r="E100" s="198"/>
      <c r="F100" s="198"/>
      <c r="G100" s="198"/>
      <c r="H100" s="198"/>
      <c r="I100" s="198"/>
      <c r="J100" s="199">
        <f>J162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4177</v>
      </c>
      <c r="E101" s="198"/>
      <c r="F101" s="198"/>
      <c r="G101" s="198"/>
      <c r="H101" s="198"/>
      <c r="I101" s="198"/>
      <c r="J101" s="199">
        <f>J169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4178</v>
      </c>
      <c r="E102" s="198"/>
      <c r="F102" s="198"/>
      <c r="G102" s="198"/>
      <c r="H102" s="198"/>
      <c r="I102" s="198"/>
      <c r="J102" s="199">
        <f>J182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4179</v>
      </c>
      <c r="E103" s="198"/>
      <c r="F103" s="198"/>
      <c r="G103" s="198"/>
      <c r="H103" s="198"/>
      <c r="I103" s="198"/>
      <c r="J103" s="199">
        <f>J215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0"/>
      <c r="C104" s="191"/>
      <c r="D104" s="192" t="s">
        <v>4180</v>
      </c>
      <c r="E104" s="193"/>
      <c r="F104" s="193"/>
      <c r="G104" s="193"/>
      <c r="H104" s="193"/>
      <c r="I104" s="193"/>
      <c r="J104" s="194">
        <f>J220</f>
        <v>0</v>
      </c>
      <c r="K104" s="191"/>
      <c r="L104" s="19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6"/>
      <c r="C105" s="134"/>
      <c r="D105" s="197" t="s">
        <v>4181</v>
      </c>
      <c r="E105" s="198"/>
      <c r="F105" s="198"/>
      <c r="G105" s="198"/>
      <c r="H105" s="198"/>
      <c r="I105" s="198"/>
      <c r="J105" s="199">
        <f>J221</f>
        <v>0</v>
      </c>
      <c r="K105" s="134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34"/>
      <c r="D106" s="197" t="s">
        <v>4182</v>
      </c>
      <c r="E106" s="198"/>
      <c r="F106" s="198"/>
      <c r="G106" s="198"/>
      <c r="H106" s="198"/>
      <c r="I106" s="198"/>
      <c r="J106" s="199">
        <f>J246</f>
        <v>0</v>
      </c>
      <c r="K106" s="134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0"/>
      <c r="C107" s="191"/>
      <c r="D107" s="192" t="s">
        <v>4183</v>
      </c>
      <c r="E107" s="193"/>
      <c r="F107" s="193"/>
      <c r="G107" s="193"/>
      <c r="H107" s="193"/>
      <c r="I107" s="193"/>
      <c r="J107" s="194">
        <f>J265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6"/>
      <c r="C108" s="134"/>
      <c r="D108" s="197" t="s">
        <v>4184</v>
      </c>
      <c r="E108" s="198"/>
      <c r="F108" s="198"/>
      <c r="G108" s="198"/>
      <c r="H108" s="198"/>
      <c r="I108" s="198"/>
      <c r="J108" s="199">
        <f>J266</f>
        <v>0</v>
      </c>
      <c r="K108" s="134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34"/>
      <c r="D109" s="197" t="s">
        <v>4182</v>
      </c>
      <c r="E109" s="198"/>
      <c r="F109" s="198"/>
      <c r="G109" s="198"/>
      <c r="H109" s="198"/>
      <c r="I109" s="198"/>
      <c r="J109" s="199">
        <f>J279</f>
        <v>0</v>
      </c>
      <c r="K109" s="134"/>
      <c r="L109" s="20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0"/>
      <c r="C110" s="191"/>
      <c r="D110" s="192" t="s">
        <v>4185</v>
      </c>
      <c r="E110" s="193"/>
      <c r="F110" s="193"/>
      <c r="G110" s="193"/>
      <c r="H110" s="193"/>
      <c r="I110" s="193"/>
      <c r="J110" s="194">
        <f>J284</f>
        <v>0</v>
      </c>
      <c r="K110" s="191"/>
      <c r="L110" s="19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153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Stavební úpravy objektu č.p. 2755, ul. Západní ve Varnsdorfu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127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E9</f>
        <v>D.1.4.H - Slaboproud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F12</f>
        <v>ul. Západní 2755, Varnsdorf, 470 47</v>
      </c>
      <c r="G124" s="41"/>
      <c r="H124" s="41"/>
      <c r="I124" s="33" t="s">
        <v>22</v>
      </c>
      <c r="J124" s="80" t="str">
        <f>IF(J12="","",J12)</f>
        <v>13. 3. 2025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5.65" customHeight="1">
      <c r="A126" s="39"/>
      <c r="B126" s="40"/>
      <c r="C126" s="33" t="s">
        <v>24</v>
      </c>
      <c r="D126" s="41"/>
      <c r="E126" s="41"/>
      <c r="F126" s="28" t="str">
        <f>E15</f>
        <v>Město Varnsdorf</v>
      </c>
      <c r="G126" s="41"/>
      <c r="H126" s="41"/>
      <c r="I126" s="33" t="s">
        <v>30</v>
      </c>
      <c r="J126" s="37" t="str">
        <f>E21</f>
        <v>DIGITRONIC CZ s. r. 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28</v>
      </c>
      <c r="D127" s="41"/>
      <c r="E127" s="41"/>
      <c r="F127" s="28" t="str">
        <f>IF(E18="","",E18)</f>
        <v>Vyplň údaj</v>
      </c>
      <c r="G127" s="41"/>
      <c r="H127" s="41"/>
      <c r="I127" s="33" t="s">
        <v>33</v>
      </c>
      <c r="J127" s="37" t="str">
        <f>E24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1"/>
      <c r="B129" s="202"/>
      <c r="C129" s="203" t="s">
        <v>154</v>
      </c>
      <c r="D129" s="204" t="s">
        <v>61</v>
      </c>
      <c r="E129" s="204" t="s">
        <v>57</v>
      </c>
      <c r="F129" s="204" t="s">
        <v>58</v>
      </c>
      <c r="G129" s="204" t="s">
        <v>155</v>
      </c>
      <c r="H129" s="204" t="s">
        <v>156</v>
      </c>
      <c r="I129" s="204" t="s">
        <v>157</v>
      </c>
      <c r="J129" s="204" t="s">
        <v>133</v>
      </c>
      <c r="K129" s="205" t="s">
        <v>158</v>
      </c>
      <c r="L129" s="206"/>
      <c r="M129" s="101" t="s">
        <v>1</v>
      </c>
      <c r="N129" s="102" t="s">
        <v>40</v>
      </c>
      <c r="O129" s="102" t="s">
        <v>159</v>
      </c>
      <c r="P129" s="102" t="s">
        <v>160</v>
      </c>
      <c r="Q129" s="102" t="s">
        <v>161</v>
      </c>
      <c r="R129" s="102" t="s">
        <v>162</v>
      </c>
      <c r="S129" s="102" t="s">
        <v>163</v>
      </c>
      <c r="T129" s="103" t="s">
        <v>164</v>
      </c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</row>
    <row r="130" s="2" customFormat="1" ht="22.8" customHeight="1">
      <c r="A130" s="39"/>
      <c r="B130" s="40"/>
      <c r="C130" s="108" t="s">
        <v>165</v>
      </c>
      <c r="D130" s="41"/>
      <c r="E130" s="41"/>
      <c r="F130" s="41"/>
      <c r="G130" s="41"/>
      <c r="H130" s="41"/>
      <c r="I130" s="41"/>
      <c r="J130" s="207">
        <f>BK130</f>
        <v>0</v>
      </c>
      <c r="K130" s="41"/>
      <c r="L130" s="45"/>
      <c r="M130" s="104"/>
      <c r="N130" s="208"/>
      <c r="O130" s="105"/>
      <c r="P130" s="209">
        <f>P131+P220+P265+P284</f>
        <v>0</v>
      </c>
      <c r="Q130" s="105"/>
      <c r="R130" s="209">
        <f>R131+R220+R265+R284</f>
        <v>0.080360000000000015</v>
      </c>
      <c r="S130" s="105"/>
      <c r="T130" s="210">
        <f>T131+T220+T265+T284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75</v>
      </c>
      <c r="AU130" s="18" t="s">
        <v>135</v>
      </c>
      <c r="BK130" s="211">
        <f>BK131+BK220+BK265+BK284</f>
        <v>0</v>
      </c>
    </row>
    <row r="131" s="12" customFormat="1" ht="25.92" customHeight="1">
      <c r="A131" s="12"/>
      <c r="B131" s="212"/>
      <c r="C131" s="213"/>
      <c r="D131" s="214" t="s">
        <v>75</v>
      </c>
      <c r="E131" s="215" t="s">
        <v>4186</v>
      </c>
      <c r="F131" s="215" t="s">
        <v>4187</v>
      </c>
      <c r="G131" s="213"/>
      <c r="H131" s="213"/>
      <c r="I131" s="216"/>
      <c r="J131" s="217">
        <f>BK131</f>
        <v>0</v>
      </c>
      <c r="K131" s="213"/>
      <c r="L131" s="218"/>
      <c r="M131" s="219"/>
      <c r="N131" s="220"/>
      <c r="O131" s="220"/>
      <c r="P131" s="221">
        <f>P132+P147+P162+P169+P182+P215</f>
        <v>0</v>
      </c>
      <c r="Q131" s="220"/>
      <c r="R131" s="221">
        <f>R132+R147+R162+R169+R182+R215</f>
        <v>0.058670000000000007</v>
      </c>
      <c r="S131" s="220"/>
      <c r="T131" s="222">
        <f>T132+T147+T162+T169+T182+T215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83</v>
      </c>
      <c r="AT131" s="224" t="s">
        <v>75</v>
      </c>
      <c r="AU131" s="224" t="s">
        <v>76</v>
      </c>
      <c r="AY131" s="223" t="s">
        <v>168</v>
      </c>
      <c r="BK131" s="225">
        <f>BK132+BK147+BK162+BK169+BK182+BK215</f>
        <v>0</v>
      </c>
    </row>
    <row r="132" s="12" customFormat="1" ht="22.8" customHeight="1">
      <c r="A132" s="12"/>
      <c r="B132" s="212"/>
      <c r="C132" s="213"/>
      <c r="D132" s="214" t="s">
        <v>75</v>
      </c>
      <c r="E132" s="226" t="s">
        <v>4188</v>
      </c>
      <c r="F132" s="226" t="s">
        <v>4189</v>
      </c>
      <c r="G132" s="213"/>
      <c r="H132" s="213"/>
      <c r="I132" s="216"/>
      <c r="J132" s="227">
        <f>BK132</f>
        <v>0</v>
      </c>
      <c r="K132" s="213"/>
      <c r="L132" s="218"/>
      <c r="M132" s="219"/>
      <c r="N132" s="220"/>
      <c r="O132" s="220"/>
      <c r="P132" s="221">
        <f>SUM(P133:P146)</f>
        <v>0</v>
      </c>
      <c r="Q132" s="220"/>
      <c r="R132" s="221">
        <f>SUM(R133:R146)</f>
        <v>0</v>
      </c>
      <c r="S132" s="220"/>
      <c r="T132" s="222">
        <f>SUM(T133:T146)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83</v>
      </c>
      <c r="AT132" s="224" t="s">
        <v>75</v>
      </c>
      <c r="AU132" s="224" t="s">
        <v>83</v>
      </c>
      <c r="AY132" s="223" t="s">
        <v>168</v>
      </c>
      <c r="BK132" s="225">
        <f>SUM(BK133:BK146)</f>
        <v>0</v>
      </c>
    </row>
    <row r="133" s="2" customFormat="1" ht="16.5" customHeight="1">
      <c r="A133" s="39"/>
      <c r="B133" s="40"/>
      <c r="C133" s="228" t="s">
        <v>83</v>
      </c>
      <c r="D133" s="228" t="s">
        <v>170</v>
      </c>
      <c r="E133" s="229" t="s">
        <v>3814</v>
      </c>
      <c r="F133" s="230" t="s">
        <v>4190</v>
      </c>
      <c r="G133" s="231" t="s">
        <v>2969</v>
      </c>
      <c r="H133" s="232">
        <v>1</v>
      </c>
      <c r="I133" s="233"/>
      <c r="J133" s="234">
        <f>ROUND(I133*H133,2)</f>
        <v>0</v>
      </c>
      <c r="K133" s="230" t="s">
        <v>1</v>
      </c>
      <c r="L133" s="45"/>
      <c r="M133" s="235" t="s">
        <v>1</v>
      </c>
      <c r="N133" s="236" t="s">
        <v>41</v>
      </c>
      <c r="O133" s="92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298</v>
      </c>
      <c r="AT133" s="239" t="s">
        <v>170</v>
      </c>
      <c r="AU133" s="239" t="s">
        <v>85</v>
      </c>
      <c r="AY133" s="18" t="s">
        <v>168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298</v>
      </c>
      <c r="BM133" s="239" t="s">
        <v>4191</v>
      </c>
    </row>
    <row r="134" s="2" customFormat="1">
      <c r="A134" s="39"/>
      <c r="B134" s="40"/>
      <c r="C134" s="41"/>
      <c r="D134" s="241" t="s">
        <v>176</v>
      </c>
      <c r="E134" s="41"/>
      <c r="F134" s="242" t="s">
        <v>4192</v>
      </c>
      <c r="G134" s="41"/>
      <c r="H134" s="41"/>
      <c r="I134" s="243"/>
      <c r="J134" s="41"/>
      <c r="K134" s="41"/>
      <c r="L134" s="45"/>
      <c r="M134" s="244"/>
      <c r="N134" s="245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176</v>
      </c>
      <c r="AU134" s="18" t="s">
        <v>85</v>
      </c>
    </row>
    <row r="135" s="2" customFormat="1" ht="24.15" customHeight="1">
      <c r="A135" s="39"/>
      <c r="B135" s="40"/>
      <c r="C135" s="228" t="s">
        <v>85</v>
      </c>
      <c r="D135" s="228" t="s">
        <v>170</v>
      </c>
      <c r="E135" s="229" t="s">
        <v>4193</v>
      </c>
      <c r="F135" s="230" t="s">
        <v>4194</v>
      </c>
      <c r="G135" s="231" t="s">
        <v>2969</v>
      </c>
      <c r="H135" s="232">
        <v>1</v>
      </c>
      <c r="I135" s="233"/>
      <c r="J135" s="234">
        <f>ROUND(I135*H135,2)</f>
        <v>0</v>
      </c>
      <c r="K135" s="230" t="s">
        <v>1</v>
      </c>
      <c r="L135" s="45"/>
      <c r="M135" s="235" t="s">
        <v>1</v>
      </c>
      <c r="N135" s="236" t="s">
        <v>41</v>
      </c>
      <c r="O135" s="92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9" t="s">
        <v>298</v>
      </c>
      <c r="AT135" s="239" t="s">
        <v>170</v>
      </c>
      <c r="AU135" s="239" t="s">
        <v>85</v>
      </c>
      <c r="AY135" s="18" t="s">
        <v>168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8" t="s">
        <v>83</v>
      </c>
      <c r="BK135" s="240">
        <f>ROUND(I135*H135,2)</f>
        <v>0</v>
      </c>
      <c r="BL135" s="18" t="s">
        <v>298</v>
      </c>
      <c r="BM135" s="239" t="s">
        <v>4195</v>
      </c>
    </row>
    <row r="136" s="2" customFormat="1">
      <c r="A136" s="39"/>
      <c r="B136" s="40"/>
      <c r="C136" s="41"/>
      <c r="D136" s="241" t="s">
        <v>176</v>
      </c>
      <c r="E136" s="41"/>
      <c r="F136" s="242" t="s">
        <v>4196</v>
      </c>
      <c r="G136" s="41"/>
      <c r="H136" s="41"/>
      <c r="I136" s="243"/>
      <c r="J136" s="41"/>
      <c r="K136" s="41"/>
      <c r="L136" s="45"/>
      <c r="M136" s="244"/>
      <c r="N136" s="245"/>
      <c r="O136" s="92"/>
      <c r="P136" s="92"/>
      <c r="Q136" s="92"/>
      <c r="R136" s="92"/>
      <c r="S136" s="92"/>
      <c r="T136" s="93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176</v>
      </c>
      <c r="AU136" s="18" t="s">
        <v>85</v>
      </c>
    </row>
    <row r="137" s="2" customFormat="1" ht="24.15" customHeight="1">
      <c r="A137" s="39"/>
      <c r="B137" s="40"/>
      <c r="C137" s="228" t="s">
        <v>116</v>
      </c>
      <c r="D137" s="228" t="s">
        <v>170</v>
      </c>
      <c r="E137" s="229" t="s">
        <v>4197</v>
      </c>
      <c r="F137" s="230" t="s">
        <v>4198</v>
      </c>
      <c r="G137" s="231" t="s">
        <v>2969</v>
      </c>
      <c r="H137" s="232">
        <v>1</v>
      </c>
      <c r="I137" s="233"/>
      <c r="J137" s="234">
        <f>ROUND(I137*H137,2)</f>
        <v>0</v>
      </c>
      <c r="K137" s="230" t="s">
        <v>1</v>
      </c>
      <c r="L137" s="45"/>
      <c r="M137" s="235" t="s">
        <v>1</v>
      </c>
      <c r="N137" s="236" t="s">
        <v>41</v>
      </c>
      <c r="O137" s="92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9" t="s">
        <v>298</v>
      </c>
      <c r="AT137" s="239" t="s">
        <v>170</v>
      </c>
      <c r="AU137" s="239" t="s">
        <v>85</v>
      </c>
      <c r="AY137" s="18" t="s">
        <v>168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8" t="s">
        <v>83</v>
      </c>
      <c r="BK137" s="240">
        <f>ROUND(I137*H137,2)</f>
        <v>0</v>
      </c>
      <c r="BL137" s="18" t="s">
        <v>298</v>
      </c>
      <c r="BM137" s="239" t="s">
        <v>4199</v>
      </c>
    </row>
    <row r="138" s="2" customFormat="1">
      <c r="A138" s="39"/>
      <c r="B138" s="40"/>
      <c r="C138" s="41"/>
      <c r="D138" s="241" t="s">
        <v>176</v>
      </c>
      <c r="E138" s="41"/>
      <c r="F138" s="242" t="s">
        <v>4200</v>
      </c>
      <c r="G138" s="41"/>
      <c r="H138" s="41"/>
      <c r="I138" s="243"/>
      <c r="J138" s="41"/>
      <c r="K138" s="41"/>
      <c r="L138" s="45"/>
      <c r="M138" s="244"/>
      <c r="N138" s="245"/>
      <c r="O138" s="92"/>
      <c r="P138" s="92"/>
      <c r="Q138" s="92"/>
      <c r="R138" s="92"/>
      <c r="S138" s="92"/>
      <c r="T138" s="93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176</v>
      </c>
      <c r="AU138" s="18" t="s">
        <v>85</v>
      </c>
    </row>
    <row r="139" s="2" customFormat="1" ht="24.15" customHeight="1">
      <c r="A139" s="39"/>
      <c r="B139" s="40"/>
      <c r="C139" s="228" t="s">
        <v>174</v>
      </c>
      <c r="D139" s="228" t="s">
        <v>170</v>
      </c>
      <c r="E139" s="229" t="s">
        <v>4201</v>
      </c>
      <c r="F139" s="230" t="s">
        <v>4202</v>
      </c>
      <c r="G139" s="231" t="s">
        <v>2969</v>
      </c>
      <c r="H139" s="232">
        <v>1</v>
      </c>
      <c r="I139" s="233"/>
      <c r="J139" s="234">
        <f>ROUND(I139*H139,2)</f>
        <v>0</v>
      </c>
      <c r="K139" s="230" t="s">
        <v>1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298</v>
      </c>
      <c r="AT139" s="239" t="s">
        <v>170</v>
      </c>
      <c r="AU139" s="239" t="s">
        <v>85</v>
      </c>
      <c r="AY139" s="18" t="s">
        <v>168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298</v>
      </c>
      <c r="BM139" s="239" t="s">
        <v>4203</v>
      </c>
    </row>
    <row r="140" s="2" customFormat="1">
      <c r="A140" s="39"/>
      <c r="B140" s="40"/>
      <c r="C140" s="41"/>
      <c r="D140" s="241" t="s">
        <v>176</v>
      </c>
      <c r="E140" s="41"/>
      <c r="F140" s="242" t="s">
        <v>4204</v>
      </c>
      <c r="G140" s="41"/>
      <c r="H140" s="41"/>
      <c r="I140" s="243"/>
      <c r="J140" s="41"/>
      <c r="K140" s="41"/>
      <c r="L140" s="45"/>
      <c r="M140" s="244"/>
      <c r="N140" s="245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176</v>
      </c>
      <c r="AU140" s="18" t="s">
        <v>85</v>
      </c>
    </row>
    <row r="141" s="2" customFormat="1" ht="21.75" customHeight="1">
      <c r="A141" s="39"/>
      <c r="B141" s="40"/>
      <c r="C141" s="228" t="s">
        <v>206</v>
      </c>
      <c r="D141" s="228" t="s">
        <v>170</v>
      </c>
      <c r="E141" s="229" t="s">
        <v>4205</v>
      </c>
      <c r="F141" s="230" t="s">
        <v>4206</v>
      </c>
      <c r="G141" s="231" t="s">
        <v>2969</v>
      </c>
      <c r="H141" s="232">
        <v>2</v>
      </c>
      <c r="I141" s="233"/>
      <c r="J141" s="234">
        <f>ROUND(I141*H141,2)</f>
        <v>0</v>
      </c>
      <c r="K141" s="230" t="s">
        <v>1</v>
      </c>
      <c r="L141" s="45"/>
      <c r="M141" s="235" t="s">
        <v>1</v>
      </c>
      <c r="N141" s="236" t="s">
        <v>41</v>
      </c>
      <c r="O141" s="92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9" t="s">
        <v>298</v>
      </c>
      <c r="AT141" s="239" t="s">
        <v>170</v>
      </c>
      <c r="AU141" s="239" t="s">
        <v>85</v>
      </c>
      <c r="AY141" s="18" t="s">
        <v>168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8" t="s">
        <v>83</v>
      </c>
      <c r="BK141" s="240">
        <f>ROUND(I141*H141,2)</f>
        <v>0</v>
      </c>
      <c r="BL141" s="18" t="s">
        <v>298</v>
      </c>
      <c r="BM141" s="239" t="s">
        <v>1823</v>
      </c>
    </row>
    <row r="142" s="2" customFormat="1">
      <c r="A142" s="39"/>
      <c r="B142" s="40"/>
      <c r="C142" s="41"/>
      <c r="D142" s="241" t="s">
        <v>176</v>
      </c>
      <c r="E142" s="41"/>
      <c r="F142" s="242" t="s">
        <v>4207</v>
      </c>
      <c r="G142" s="41"/>
      <c r="H142" s="41"/>
      <c r="I142" s="243"/>
      <c r="J142" s="41"/>
      <c r="K142" s="41"/>
      <c r="L142" s="45"/>
      <c r="M142" s="244"/>
      <c r="N142" s="245"/>
      <c r="O142" s="92"/>
      <c r="P142" s="92"/>
      <c r="Q142" s="92"/>
      <c r="R142" s="92"/>
      <c r="S142" s="92"/>
      <c r="T142" s="93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176</v>
      </c>
      <c r="AU142" s="18" t="s">
        <v>85</v>
      </c>
    </row>
    <row r="143" s="2" customFormat="1" ht="24.15" customHeight="1">
      <c r="A143" s="39"/>
      <c r="B143" s="40"/>
      <c r="C143" s="228" t="s">
        <v>212</v>
      </c>
      <c r="D143" s="228" t="s">
        <v>170</v>
      </c>
      <c r="E143" s="229" t="s">
        <v>4208</v>
      </c>
      <c r="F143" s="230" t="s">
        <v>4209</v>
      </c>
      <c r="G143" s="231" t="s">
        <v>2969</v>
      </c>
      <c r="H143" s="232">
        <v>1</v>
      </c>
      <c r="I143" s="233"/>
      <c r="J143" s="234">
        <f>ROUND(I143*H143,2)</f>
        <v>0</v>
      </c>
      <c r="K143" s="230" t="s">
        <v>1</v>
      </c>
      <c r="L143" s="45"/>
      <c r="M143" s="235" t="s">
        <v>1</v>
      </c>
      <c r="N143" s="236" t="s">
        <v>41</v>
      </c>
      <c r="O143" s="92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9" t="s">
        <v>298</v>
      </c>
      <c r="AT143" s="239" t="s">
        <v>170</v>
      </c>
      <c r="AU143" s="239" t="s">
        <v>85</v>
      </c>
      <c r="AY143" s="18" t="s">
        <v>168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8" t="s">
        <v>83</v>
      </c>
      <c r="BK143" s="240">
        <f>ROUND(I143*H143,2)</f>
        <v>0</v>
      </c>
      <c r="BL143" s="18" t="s">
        <v>298</v>
      </c>
      <c r="BM143" s="239" t="s">
        <v>4210</v>
      </c>
    </row>
    <row r="144" s="2" customFormat="1">
      <c r="A144" s="39"/>
      <c r="B144" s="40"/>
      <c r="C144" s="41"/>
      <c r="D144" s="241" t="s">
        <v>176</v>
      </c>
      <c r="E144" s="41"/>
      <c r="F144" s="242" t="s">
        <v>4211</v>
      </c>
      <c r="G144" s="41"/>
      <c r="H144" s="41"/>
      <c r="I144" s="243"/>
      <c r="J144" s="41"/>
      <c r="K144" s="41"/>
      <c r="L144" s="45"/>
      <c r="M144" s="244"/>
      <c r="N144" s="245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176</v>
      </c>
      <c r="AU144" s="18" t="s">
        <v>85</v>
      </c>
    </row>
    <row r="145" s="2" customFormat="1" ht="24.15" customHeight="1">
      <c r="A145" s="39"/>
      <c r="B145" s="40"/>
      <c r="C145" s="278" t="s">
        <v>217</v>
      </c>
      <c r="D145" s="278" t="s">
        <v>242</v>
      </c>
      <c r="E145" s="279" t="s">
        <v>4212</v>
      </c>
      <c r="F145" s="280" t="s">
        <v>4213</v>
      </c>
      <c r="G145" s="281" t="s">
        <v>2969</v>
      </c>
      <c r="H145" s="282">
        <v>15</v>
      </c>
      <c r="I145" s="283"/>
      <c r="J145" s="284">
        <f>ROUND(I145*H145,2)</f>
        <v>0</v>
      </c>
      <c r="K145" s="280" t="s">
        <v>1</v>
      </c>
      <c r="L145" s="285"/>
      <c r="M145" s="286" t="s">
        <v>1</v>
      </c>
      <c r="N145" s="287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443</v>
      </c>
      <c r="AT145" s="239" t="s">
        <v>242</v>
      </c>
      <c r="AU145" s="239" t="s">
        <v>85</v>
      </c>
      <c r="AY145" s="18" t="s">
        <v>168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298</v>
      </c>
      <c r="BM145" s="239" t="s">
        <v>4214</v>
      </c>
    </row>
    <row r="146" s="2" customFormat="1">
      <c r="A146" s="39"/>
      <c r="B146" s="40"/>
      <c r="C146" s="41"/>
      <c r="D146" s="241" t="s">
        <v>176</v>
      </c>
      <c r="E146" s="41"/>
      <c r="F146" s="242" t="s">
        <v>4215</v>
      </c>
      <c r="G146" s="41"/>
      <c r="H146" s="41"/>
      <c r="I146" s="243"/>
      <c r="J146" s="41"/>
      <c r="K146" s="41"/>
      <c r="L146" s="45"/>
      <c r="M146" s="244"/>
      <c r="N146" s="245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176</v>
      </c>
      <c r="AU146" s="18" t="s">
        <v>85</v>
      </c>
    </row>
    <row r="147" s="12" customFormat="1" ht="22.8" customHeight="1">
      <c r="A147" s="12"/>
      <c r="B147" s="212"/>
      <c r="C147" s="213"/>
      <c r="D147" s="214" t="s">
        <v>75</v>
      </c>
      <c r="E147" s="226" t="s">
        <v>4216</v>
      </c>
      <c r="F147" s="226" t="s">
        <v>4217</v>
      </c>
      <c r="G147" s="213"/>
      <c r="H147" s="213"/>
      <c r="I147" s="216"/>
      <c r="J147" s="227">
        <f>BK147</f>
        <v>0</v>
      </c>
      <c r="K147" s="213"/>
      <c r="L147" s="218"/>
      <c r="M147" s="219"/>
      <c r="N147" s="220"/>
      <c r="O147" s="220"/>
      <c r="P147" s="221">
        <f>SUM(P148:P161)</f>
        <v>0</v>
      </c>
      <c r="Q147" s="220"/>
      <c r="R147" s="221">
        <f>SUM(R148:R161)</f>
        <v>0</v>
      </c>
      <c r="S147" s="220"/>
      <c r="T147" s="222">
        <f>SUM(T148:T161)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3" t="s">
        <v>83</v>
      </c>
      <c r="AT147" s="224" t="s">
        <v>75</v>
      </c>
      <c r="AU147" s="224" t="s">
        <v>83</v>
      </c>
      <c r="AY147" s="223" t="s">
        <v>168</v>
      </c>
      <c r="BK147" s="225">
        <f>SUM(BK148:BK161)</f>
        <v>0</v>
      </c>
    </row>
    <row r="148" s="2" customFormat="1" ht="49.05" customHeight="1">
      <c r="A148" s="39"/>
      <c r="B148" s="40"/>
      <c r="C148" s="228" t="s">
        <v>222</v>
      </c>
      <c r="D148" s="228" t="s">
        <v>170</v>
      </c>
      <c r="E148" s="229" t="s">
        <v>4218</v>
      </c>
      <c r="F148" s="230" t="s">
        <v>4219</v>
      </c>
      <c r="G148" s="231" t="s">
        <v>2969</v>
      </c>
      <c r="H148" s="232">
        <v>1</v>
      </c>
      <c r="I148" s="233"/>
      <c r="J148" s="234">
        <f>ROUND(I148*H148,2)</f>
        <v>0</v>
      </c>
      <c r="K148" s="230" t="s">
        <v>1</v>
      </c>
      <c r="L148" s="45"/>
      <c r="M148" s="235" t="s">
        <v>1</v>
      </c>
      <c r="N148" s="236" t="s">
        <v>41</v>
      </c>
      <c r="O148" s="92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9" t="s">
        <v>174</v>
      </c>
      <c r="AT148" s="239" t="s">
        <v>170</v>
      </c>
      <c r="AU148" s="239" t="s">
        <v>85</v>
      </c>
      <c r="AY148" s="18" t="s">
        <v>168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8" t="s">
        <v>83</v>
      </c>
      <c r="BK148" s="240">
        <f>ROUND(I148*H148,2)</f>
        <v>0</v>
      </c>
      <c r="BL148" s="18" t="s">
        <v>174</v>
      </c>
      <c r="BM148" s="239" t="s">
        <v>4220</v>
      </c>
    </row>
    <row r="149" s="2" customFormat="1">
      <c r="A149" s="39"/>
      <c r="B149" s="40"/>
      <c r="C149" s="41"/>
      <c r="D149" s="241" t="s">
        <v>176</v>
      </c>
      <c r="E149" s="41"/>
      <c r="F149" s="242" t="s">
        <v>4221</v>
      </c>
      <c r="G149" s="41"/>
      <c r="H149" s="41"/>
      <c r="I149" s="243"/>
      <c r="J149" s="41"/>
      <c r="K149" s="41"/>
      <c r="L149" s="45"/>
      <c r="M149" s="244"/>
      <c r="N149" s="245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176</v>
      </c>
      <c r="AU149" s="18" t="s">
        <v>85</v>
      </c>
    </row>
    <row r="150" s="2" customFormat="1" ht="24.15" customHeight="1">
      <c r="A150" s="39"/>
      <c r="B150" s="40"/>
      <c r="C150" s="228" t="s">
        <v>230</v>
      </c>
      <c r="D150" s="228" t="s">
        <v>170</v>
      </c>
      <c r="E150" s="229" t="s">
        <v>4222</v>
      </c>
      <c r="F150" s="230" t="s">
        <v>4223</v>
      </c>
      <c r="G150" s="231" t="s">
        <v>2969</v>
      </c>
      <c r="H150" s="232">
        <v>2</v>
      </c>
      <c r="I150" s="233"/>
      <c r="J150" s="234">
        <f>ROUND(I150*H150,2)</f>
        <v>0</v>
      </c>
      <c r="K150" s="230" t="s">
        <v>1</v>
      </c>
      <c r="L150" s="45"/>
      <c r="M150" s="235" t="s">
        <v>1</v>
      </c>
      <c r="N150" s="236" t="s">
        <v>41</v>
      </c>
      <c r="O150" s="92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9" t="s">
        <v>174</v>
      </c>
      <c r="AT150" s="239" t="s">
        <v>170</v>
      </c>
      <c r="AU150" s="239" t="s">
        <v>85</v>
      </c>
      <c r="AY150" s="18" t="s">
        <v>168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8" t="s">
        <v>83</v>
      </c>
      <c r="BK150" s="240">
        <f>ROUND(I150*H150,2)</f>
        <v>0</v>
      </c>
      <c r="BL150" s="18" t="s">
        <v>174</v>
      </c>
      <c r="BM150" s="239" t="s">
        <v>4224</v>
      </c>
    </row>
    <row r="151" s="2" customFormat="1">
      <c r="A151" s="39"/>
      <c r="B151" s="40"/>
      <c r="C151" s="41"/>
      <c r="D151" s="241" t="s">
        <v>176</v>
      </c>
      <c r="E151" s="41"/>
      <c r="F151" s="242" t="s">
        <v>4225</v>
      </c>
      <c r="G151" s="41"/>
      <c r="H151" s="41"/>
      <c r="I151" s="243"/>
      <c r="J151" s="41"/>
      <c r="K151" s="41"/>
      <c r="L151" s="45"/>
      <c r="M151" s="244"/>
      <c r="N151" s="245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176</v>
      </c>
      <c r="AU151" s="18" t="s">
        <v>85</v>
      </c>
    </row>
    <row r="152" s="2" customFormat="1" ht="16.5" customHeight="1">
      <c r="A152" s="39"/>
      <c r="B152" s="40"/>
      <c r="C152" s="228" t="s">
        <v>235</v>
      </c>
      <c r="D152" s="228" t="s">
        <v>170</v>
      </c>
      <c r="E152" s="229" t="s">
        <v>4226</v>
      </c>
      <c r="F152" s="230" t="s">
        <v>4227</v>
      </c>
      <c r="G152" s="231" t="s">
        <v>2969</v>
      </c>
      <c r="H152" s="232">
        <v>22</v>
      </c>
      <c r="I152" s="233"/>
      <c r="J152" s="234">
        <f>ROUND(I152*H152,2)</f>
        <v>0</v>
      </c>
      <c r="K152" s="230" t="s">
        <v>1</v>
      </c>
      <c r="L152" s="45"/>
      <c r="M152" s="235" t="s">
        <v>1</v>
      </c>
      <c r="N152" s="236" t="s">
        <v>41</v>
      </c>
      <c r="O152" s="92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9" t="s">
        <v>174</v>
      </c>
      <c r="AT152" s="239" t="s">
        <v>170</v>
      </c>
      <c r="AU152" s="239" t="s">
        <v>85</v>
      </c>
      <c r="AY152" s="18" t="s">
        <v>168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8" t="s">
        <v>83</v>
      </c>
      <c r="BK152" s="240">
        <f>ROUND(I152*H152,2)</f>
        <v>0</v>
      </c>
      <c r="BL152" s="18" t="s">
        <v>174</v>
      </c>
      <c r="BM152" s="239" t="s">
        <v>4228</v>
      </c>
    </row>
    <row r="153" s="2" customFormat="1">
      <c r="A153" s="39"/>
      <c r="B153" s="40"/>
      <c r="C153" s="41"/>
      <c r="D153" s="241" t="s">
        <v>176</v>
      </c>
      <c r="E153" s="41"/>
      <c r="F153" s="242" t="s">
        <v>4229</v>
      </c>
      <c r="G153" s="41"/>
      <c r="H153" s="41"/>
      <c r="I153" s="243"/>
      <c r="J153" s="41"/>
      <c r="K153" s="41"/>
      <c r="L153" s="45"/>
      <c r="M153" s="244"/>
      <c r="N153" s="245"/>
      <c r="O153" s="92"/>
      <c r="P153" s="92"/>
      <c r="Q153" s="92"/>
      <c r="R153" s="92"/>
      <c r="S153" s="92"/>
      <c r="T153" s="93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176</v>
      </c>
      <c r="AU153" s="18" t="s">
        <v>85</v>
      </c>
    </row>
    <row r="154" s="2" customFormat="1" ht="21.75" customHeight="1">
      <c r="A154" s="39"/>
      <c r="B154" s="40"/>
      <c r="C154" s="228" t="s">
        <v>241</v>
      </c>
      <c r="D154" s="228" t="s">
        <v>170</v>
      </c>
      <c r="E154" s="229" t="s">
        <v>4230</v>
      </c>
      <c r="F154" s="230" t="s">
        <v>4231</v>
      </c>
      <c r="G154" s="231" t="s">
        <v>2969</v>
      </c>
      <c r="H154" s="232">
        <v>1</v>
      </c>
      <c r="I154" s="233"/>
      <c r="J154" s="234">
        <f>ROUND(I154*H154,2)</f>
        <v>0</v>
      </c>
      <c r="K154" s="230" t="s">
        <v>1</v>
      </c>
      <c r="L154" s="45"/>
      <c r="M154" s="235" t="s">
        <v>1</v>
      </c>
      <c r="N154" s="236" t="s">
        <v>41</v>
      </c>
      <c r="O154" s="92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9" t="s">
        <v>174</v>
      </c>
      <c r="AT154" s="239" t="s">
        <v>170</v>
      </c>
      <c r="AU154" s="239" t="s">
        <v>85</v>
      </c>
      <c r="AY154" s="18" t="s">
        <v>168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8" t="s">
        <v>83</v>
      </c>
      <c r="BK154" s="240">
        <f>ROUND(I154*H154,2)</f>
        <v>0</v>
      </c>
      <c r="BL154" s="18" t="s">
        <v>174</v>
      </c>
      <c r="BM154" s="239" t="s">
        <v>4232</v>
      </c>
    </row>
    <row r="155" s="2" customFormat="1">
      <c r="A155" s="39"/>
      <c r="B155" s="40"/>
      <c r="C155" s="41"/>
      <c r="D155" s="241" t="s">
        <v>176</v>
      </c>
      <c r="E155" s="41"/>
      <c r="F155" s="242" t="s">
        <v>4233</v>
      </c>
      <c r="G155" s="41"/>
      <c r="H155" s="41"/>
      <c r="I155" s="243"/>
      <c r="J155" s="41"/>
      <c r="K155" s="41"/>
      <c r="L155" s="45"/>
      <c r="M155" s="244"/>
      <c r="N155" s="245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176</v>
      </c>
      <c r="AU155" s="18" t="s">
        <v>85</v>
      </c>
    </row>
    <row r="156" s="2" customFormat="1" ht="24.15" customHeight="1">
      <c r="A156" s="39"/>
      <c r="B156" s="40"/>
      <c r="C156" s="228" t="s">
        <v>8</v>
      </c>
      <c r="D156" s="228" t="s">
        <v>170</v>
      </c>
      <c r="E156" s="229" t="s">
        <v>4234</v>
      </c>
      <c r="F156" s="230" t="s">
        <v>4235</v>
      </c>
      <c r="G156" s="231" t="s">
        <v>2969</v>
      </c>
      <c r="H156" s="232">
        <v>1</v>
      </c>
      <c r="I156" s="233"/>
      <c r="J156" s="234">
        <f>ROUND(I156*H156,2)</f>
        <v>0</v>
      </c>
      <c r="K156" s="230" t="s">
        <v>1</v>
      </c>
      <c r="L156" s="45"/>
      <c r="M156" s="235" t="s">
        <v>1</v>
      </c>
      <c r="N156" s="236" t="s">
        <v>41</v>
      </c>
      <c r="O156" s="92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9" t="s">
        <v>174</v>
      </c>
      <c r="AT156" s="239" t="s">
        <v>170</v>
      </c>
      <c r="AU156" s="239" t="s">
        <v>85</v>
      </c>
      <c r="AY156" s="18" t="s">
        <v>168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8" t="s">
        <v>83</v>
      </c>
      <c r="BK156" s="240">
        <f>ROUND(I156*H156,2)</f>
        <v>0</v>
      </c>
      <c r="BL156" s="18" t="s">
        <v>174</v>
      </c>
      <c r="BM156" s="239" t="s">
        <v>4236</v>
      </c>
    </row>
    <row r="157" s="2" customFormat="1">
      <c r="A157" s="39"/>
      <c r="B157" s="40"/>
      <c r="C157" s="41"/>
      <c r="D157" s="241" t="s">
        <v>176</v>
      </c>
      <c r="E157" s="41"/>
      <c r="F157" s="242" t="s">
        <v>4237</v>
      </c>
      <c r="G157" s="41"/>
      <c r="H157" s="41"/>
      <c r="I157" s="243"/>
      <c r="J157" s="41"/>
      <c r="K157" s="41"/>
      <c r="L157" s="45"/>
      <c r="M157" s="244"/>
      <c r="N157" s="245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176</v>
      </c>
      <c r="AU157" s="18" t="s">
        <v>85</v>
      </c>
    </row>
    <row r="158" s="2" customFormat="1" ht="21.75" customHeight="1">
      <c r="A158" s="39"/>
      <c r="B158" s="40"/>
      <c r="C158" s="228" t="s">
        <v>257</v>
      </c>
      <c r="D158" s="228" t="s">
        <v>170</v>
      </c>
      <c r="E158" s="229" t="s">
        <v>4238</v>
      </c>
      <c r="F158" s="230" t="s">
        <v>4239</v>
      </c>
      <c r="G158" s="231" t="s">
        <v>2969</v>
      </c>
      <c r="H158" s="232">
        <v>8</v>
      </c>
      <c r="I158" s="233"/>
      <c r="J158" s="234">
        <f>ROUND(I158*H158,2)</f>
        <v>0</v>
      </c>
      <c r="K158" s="230" t="s">
        <v>1</v>
      </c>
      <c r="L158" s="45"/>
      <c r="M158" s="235" t="s">
        <v>1</v>
      </c>
      <c r="N158" s="236" t="s">
        <v>41</v>
      </c>
      <c r="O158" s="92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9" t="s">
        <v>174</v>
      </c>
      <c r="AT158" s="239" t="s">
        <v>170</v>
      </c>
      <c r="AU158" s="239" t="s">
        <v>85</v>
      </c>
      <c r="AY158" s="18" t="s">
        <v>168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8" t="s">
        <v>83</v>
      </c>
      <c r="BK158" s="240">
        <f>ROUND(I158*H158,2)</f>
        <v>0</v>
      </c>
      <c r="BL158" s="18" t="s">
        <v>174</v>
      </c>
      <c r="BM158" s="239" t="s">
        <v>4240</v>
      </c>
    </row>
    <row r="159" s="2" customFormat="1">
      <c r="A159" s="39"/>
      <c r="B159" s="40"/>
      <c r="C159" s="41"/>
      <c r="D159" s="241" t="s">
        <v>176</v>
      </c>
      <c r="E159" s="41"/>
      <c r="F159" s="242" t="s">
        <v>4241</v>
      </c>
      <c r="G159" s="41"/>
      <c r="H159" s="41"/>
      <c r="I159" s="243"/>
      <c r="J159" s="41"/>
      <c r="K159" s="41"/>
      <c r="L159" s="45"/>
      <c r="M159" s="244"/>
      <c r="N159" s="245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176</v>
      </c>
      <c r="AU159" s="18" t="s">
        <v>85</v>
      </c>
    </row>
    <row r="160" s="2" customFormat="1" ht="21.75" customHeight="1">
      <c r="A160" s="39"/>
      <c r="B160" s="40"/>
      <c r="C160" s="228" t="s">
        <v>264</v>
      </c>
      <c r="D160" s="228" t="s">
        <v>170</v>
      </c>
      <c r="E160" s="229" t="s">
        <v>4242</v>
      </c>
      <c r="F160" s="230" t="s">
        <v>4243</v>
      </c>
      <c r="G160" s="231" t="s">
        <v>2969</v>
      </c>
      <c r="H160" s="232">
        <v>8</v>
      </c>
      <c r="I160" s="233"/>
      <c r="J160" s="234">
        <f>ROUND(I160*H160,2)</f>
        <v>0</v>
      </c>
      <c r="K160" s="230" t="s">
        <v>1</v>
      </c>
      <c r="L160" s="45"/>
      <c r="M160" s="235" t="s">
        <v>1</v>
      </c>
      <c r="N160" s="236" t="s">
        <v>41</v>
      </c>
      <c r="O160" s="92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9" t="s">
        <v>174</v>
      </c>
      <c r="AT160" s="239" t="s">
        <v>170</v>
      </c>
      <c r="AU160" s="239" t="s">
        <v>85</v>
      </c>
      <c r="AY160" s="18" t="s">
        <v>168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8" t="s">
        <v>83</v>
      </c>
      <c r="BK160" s="240">
        <f>ROUND(I160*H160,2)</f>
        <v>0</v>
      </c>
      <c r="BL160" s="18" t="s">
        <v>174</v>
      </c>
      <c r="BM160" s="239" t="s">
        <v>4244</v>
      </c>
    </row>
    <row r="161" s="2" customFormat="1">
      <c r="A161" s="39"/>
      <c r="B161" s="40"/>
      <c r="C161" s="41"/>
      <c r="D161" s="241" t="s">
        <v>176</v>
      </c>
      <c r="E161" s="41"/>
      <c r="F161" s="242" t="s">
        <v>4245</v>
      </c>
      <c r="G161" s="41"/>
      <c r="H161" s="41"/>
      <c r="I161" s="243"/>
      <c r="J161" s="41"/>
      <c r="K161" s="41"/>
      <c r="L161" s="45"/>
      <c r="M161" s="244"/>
      <c r="N161" s="245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176</v>
      </c>
      <c r="AU161" s="18" t="s">
        <v>85</v>
      </c>
    </row>
    <row r="162" s="12" customFormat="1" ht="22.8" customHeight="1">
      <c r="A162" s="12"/>
      <c r="B162" s="212"/>
      <c r="C162" s="213"/>
      <c r="D162" s="214" t="s">
        <v>75</v>
      </c>
      <c r="E162" s="226" t="s">
        <v>4246</v>
      </c>
      <c r="F162" s="226" t="s">
        <v>4247</v>
      </c>
      <c r="G162" s="213"/>
      <c r="H162" s="213"/>
      <c r="I162" s="216"/>
      <c r="J162" s="227">
        <f>BK162</f>
        <v>0</v>
      </c>
      <c r="K162" s="213"/>
      <c r="L162" s="218"/>
      <c r="M162" s="219"/>
      <c r="N162" s="220"/>
      <c r="O162" s="220"/>
      <c r="P162" s="221">
        <f>SUM(P163:P168)</f>
        <v>0</v>
      </c>
      <c r="Q162" s="220"/>
      <c r="R162" s="221">
        <f>SUM(R163:R168)</f>
        <v>0</v>
      </c>
      <c r="S162" s="220"/>
      <c r="T162" s="222">
        <f>SUM(T163:T168)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3" t="s">
        <v>83</v>
      </c>
      <c r="AT162" s="224" t="s">
        <v>75</v>
      </c>
      <c r="AU162" s="224" t="s">
        <v>83</v>
      </c>
      <c r="AY162" s="223" t="s">
        <v>168</v>
      </c>
      <c r="BK162" s="225">
        <f>SUM(BK163:BK168)</f>
        <v>0</v>
      </c>
    </row>
    <row r="163" s="2" customFormat="1" ht="66.75" customHeight="1">
      <c r="A163" s="39"/>
      <c r="B163" s="40"/>
      <c r="C163" s="228" t="s">
        <v>292</v>
      </c>
      <c r="D163" s="228" t="s">
        <v>170</v>
      </c>
      <c r="E163" s="229" t="s">
        <v>4248</v>
      </c>
      <c r="F163" s="230" t="s">
        <v>4249</v>
      </c>
      <c r="G163" s="231" t="s">
        <v>2969</v>
      </c>
      <c r="H163" s="232">
        <v>1</v>
      </c>
      <c r="I163" s="233"/>
      <c r="J163" s="234">
        <f>ROUND(I163*H163,2)</f>
        <v>0</v>
      </c>
      <c r="K163" s="230" t="s">
        <v>1</v>
      </c>
      <c r="L163" s="45"/>
      <c r="M163" s="235" t="s">
        <v>1</v>
      </c>
      <c r="N163" s="236" t="s">
        <v>41</v>
      </c>
      <c r="O163" s="92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9" t="s">
        <v>174</v>
      </c>
      <c r="AT163" s="239" t="s">
        <v>170</v>
      </c>
      <c r="AU163" s="239" t="s">
        <v>85</v>
      </c>
      <c r="AY163" s="18" t="s">
        <v>168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8" t="s">
        <v>83</v>
      </c>
      <c r="BK163" s="240">
        <f>ROUND(I163*H163,2)</f>
        <v>0</v>
      </c>
      <c r="BL163" s="18" t="s">
        <v>174</v>
      </c>
      <c r="BM163" s="239" t="s">
        <v>4250</v>
      </c>
    </row>
    <row r="164" s="2" customFormat="1">
      <c r="A164" s="39"/>
      <c r="B164" s="40"/>
      <c r="C164" s="41"/>
      <c r="D164" s="241" t="s">
        <v>176</v>
      </c>
      <c r="E164" s="41"/>
      <c r="F164" s="242" t="s">
        <v>4251</v>
      </c>
      <c r="G164" s="41"/>
      <c r="H164" s="41"/>
      <c r="I164" s="243"/>
      <c r="J164" s="41"/>
      <c r="K164" s="41"/>
      <c r="L164" s="45"/>
      <c r="M164" s="244"/>
      <c r="N164" s="245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176</v>
      </c>
      <c r="AU164" s="18" t="s">
        <v>85</v>
      </c>
    </row>
    <row r="165" s="2" customFormat="1" ht="24.15" customHeight="1">
      <c r="A165" s="39"/>
      <c r="B165" s="40"/>
      <c r="C165" s="228" t="s">
        <v>298</v>
      </c>
      <c r="D165" s="228" t="s">
        <v>170</v>
      </c>
      <c r="E165" s="229" t="s">
        <v>4252</v>
      </c>
      <c r="F165" s="230" t="s">
        <v>4253</v>
      </c>
      <c r="G165" s="231" t="s">
        <v>2969</v>
      </c>
      <c r="H165" s="232">
        <v>4</v>
      </c>
      <c r="I165" s="233"/>
      <c r="J165" s="234">
        <f>ROUND(I165*H165,2)</f>
        <v>0</v>
      </c>
      <c r="K165" s="230" t="s">
        <v>1</v>
      </c>
      <c r="L165" s="45"/>
      <c r="M165" s="235" t="s">
        <v>1</v>
      </c>
      <c r="N165" s="236" t="s">
        <v>41</v>
      </c>
      <c r="O165" s="92"/>
      <c r="P165" s="237">
        <f>O165*H165</f>
        <v>0</v>
      </c>
      <c r="Q165" s="237">
        <v>0</v>
      </c>
      <c r="R165" s="237">
        <f>Q165*H165</f>
        <v>0</v>
      </c>
      <c r="S165" s="237">
        <v>0</v>
      </c>
      <c r="T165" s="238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9" t="s">
        <v>174</v>
      </c>
      <c r="AT165" s="239" t="s">
        <v>170</v>
      </c>
      <c r="AU165" s="239" t="s">
        <v>85</v>
      </c>
      <c r="AY165" s="18" t="s">
        <v>168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8" t="s">
        <v>83</v>
      </c>
      <c r="BK165" s="240">
        <f>ROUND(I165*H165,2)</f>
        <v>0</v>
      </c>
      <c r="BL165" s="18" t="s">
        <v>174</v>
      </c>
      <c r="BM165" s="239" t="s">
        <v>4254</v>
      </c>
    </row>
    <row r="166" s="2" customFormat="1">
      <c r="A166" s="39"/>
      <c r="B166" s="40"/>
      <c r="C166" s="41"/>
      <c r="D166" s="241" t="s">
        <v>176</v>
      </c>
      <c r="E166" s="41"/>
      <c r="F166" s="242" t="s">
        <v>4255</v>
      </c>
      <c r="G166" s="41"/>
      <c r="H166" s="41"/>
      <c r="I166" s="243"/>
      <c r="J166" s="41"/>
      <c r="K166" s="41"/>
      <c r="L166" s="45"/>
      <c r="M166" s="244"/>
      <c r="N166" s="245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176</v>
      </c>
      <c r="AU166" s="18" t="s">
        <v>85</v>
      </c>
    </row>
    <row r="167" s="2" customFormat="1" ht="37.8" customHeight="1">
      <c r="A167" s="39"/>
      <c r="B167" s="40"/>
      <c r="C167" s="228" t="s">
        <v>304</v>
      </c>
      <c r="D167" s="228" t="s">
        <v>170</v>
      </c>
      <c r="E167" s="229" t="s">
        <v>4256</v>
      </c>
      <c r="F167" s="230" t="s">
        <v>4257</v>
      </c>
      <c r="G167" s="231" t="s">
        <v>2969</v>
      </c>
      <c r="H167" s="232">
        <v>2</v>
      </c>
      <c r="I167" s="233"/>
      <c r="J167" s="234">
        <f>ROUND(I167*H167,2)</f>
        <v>0</v>
      </c>
      <c r="K167" s="230" t="s">
        <v>1</v>
      </c>
      <c r="L167" s="45"/>
      <c r="M167" s="235" t="s">
        <v>1</v>
      </c>
      <c r="N167" s="236" t="s">
        <v>41</v>
      </c>
      <c r="O167" s="92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9" t="s">
        <v>174</v>
      </c>
      <c r="AT167" s="239" t="s">
        <v>170</v>
      </c>
      <c r="AU167" s="239" t="s">
        <v>85</v>
      </c>
      <c r="AY167" s="18" t="s">
        <v>168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8" t="s">
        <v>83</v>
      </c>
      <c r="BK167" s="240">
        <f>ROUND(I167*H167,2)</f>
        <v>0</v>
      </c>
      <c r="BL167" s="18" t="s">
        <v>174</v>
      </c>
      <c r="BM167" s="239" t="s">
        <v>4258</v>
      </c>
    </row>
    <row r="168" s="2" customFormat="1">
      <c r="A168" s="39"/>
      <c r="B168" s="40"/>
      <c r="C168" s="41"/>
      <c r="D168" s="241" t="s">
        <v>176</v>
      </c>
      <c r="E168" s="41"/>
      <c r="F168" s="242" t="s">
        <v>4259</v>
      </c>
      <c r="G168" s="41"/>
      <c r="H168" s="41"/>
      <c r="I168" s="243"/>
      <c r="J168" s="41"/>
      <c r="K168" s="41"/>
      <c r="L168" s="45"/>
      <c r="M168" s="244"/>
      <c r="N168" s="245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176</v>
      </c>
      <c r="AU168" s="18" t="s">
        <v>85</v>
      </c>
    </row>
    <row r="169" s="12" customFormat="1" ht="22.8" customHeight="1">
      <c r="A169" s="12"/>
      <c r="B169" s="212"/>
      <c r="C169" s="213"/>
      <c r="D169" s="214" t="s">
        <v>75</v>
      </c>
      <c r="E169" s="226" t="s">
        <v>4260</v>
      </c>
      <c r="F169" s="226" t="s">
        <v>4261</v>
      </c>
      <c r="G169" s="213"/>
      <c r="H169" s="213"/>
      <c r="I169" s="216"/>
      <c r="J169" s="227">
        <f>BK169</f>
        <v>0</v>
      </c>
      <c r="K169" s="213"/>
      <c r="L169" s="218"/>
      <c r="M169" s="219"/>
      <c r="N169" s="220"/>
      <c r="O169" s="220"/>
      <c r="P169" s="221">
        <f>SUM(P170:P181)</f>
        <v>0</v>
      </c>
      <c r="Q169" s="220"/>
      <c r="R169" s="221">
        <f>SUM(R170:R181)</f>
        <v>0</v>
      </c>
      <c r="S169" s="220"/>
      <c r="T169" s="222">
        <f>SUM(T170:T181)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3" t="s">
        <v>83</v>
      </c>
      <c r="AT169" s="224" t="s">
        <v>75</v>
      </c>
      <c r="AU169" s="224" t="s">
        <v>83</v>
      </c>
      <c r="AY169" s="223" t="s">
        <v>168</v>
      </c>
      <c r="BK169" s="225">
        <f>SUM(BK170:BK181)</f>
        <v>0</v>
      </c>
    </row>
    <row r="170" s="2" customFormat="1" ht="24.15" customHeight="1">
      <c r="A170" s="39"/>
      <c r="B170" s="40"/>
      <c r="C170" s="228" t="s">
        <v>309</v>
      </c>
      <c r="D170" s="228" t="s">
        <v>170</v>
      </c>
      <c r="E170" s="229" t="s">
        <v>4262</v>
      </c>
      <c r="F170" s="230" t="s">
        <v>4263</v>
      </c>
      <c r="G170" s="231" t="s">
        <v>695</v>
      </c>
      <c r="H170" s="232">
        <v>28</v>
      </c>
      <c r="I170" s="233"/>
      <c r="J170" s="234">
        <f>ROUND(I170*H170,2)</f>
        <v>0</v>
      </c>
      <c r="K170" s="230" t="s">
        <v>173</v>
      </c>
      <c r="L170" s="45"/>
      <c r="M170" s="235" t="s">
        <v>1</v>
      </c>
      <c r="N170" s="236" t="s">
        <v>41</v>
      </c>
      <c r="O170" s="92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9" t="s">
        <v>298</v>
      </c>
      <c r="AT170" s="239" t="s">
        <v>170</v>
      </c>
      <c r="AU170" s="239" t="s">
        <v>85</v>
      </c>
      <c r="AY170" s="18" t="s">
        <v>168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8" t="s">
        <v>83</v>
      </c>
      <c r="BK170" s="240">
        <f>ROUND(I170*H170,2)</f>
        <v>0</v>
      </c>
      <c r="BL170" s="18" t="s">
        <v>298</v>
      </c>
      <c r="BM170" s="239" t="s">
        <v>4264</v>
      </c>
    </row>
    <row r="171" s="2" customFormat="1">
      <c r="A171" s="39"/>
      <c r="B171" s="40"/>
      <c r="C171" s="41"/>
      <c r="D171" s="241" t="s">
        <v>176</v>
      </c>
      <c r="E171" s="41"/>
      <c r="F171" s="242" t="s">
        <v>4265</v>
      </c>
      <c r="G171" s="41"/>
      <c r="H171" s="41"/>
      <c r="I171" s="243"/>
      <c r="J171" s="41"/>
      <c r="K171" s="41"/>
      <c r="L171" s="45"/>
      <c r="M171" s="244"/>
      <c r="N171" s="245"/>
      <c r="O171" s="92"/>
      <c r="P171" s="92"/>
      <c r="Q171" s="92"/>
      <c r="R171" s="92"/>
      <c r="S171" s="92"/>
      <c r="T171" s="93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176</v>
      </c>
      <c r="AU171" s="18" t="s">
        <v>85</v>
      </c>
    </row>
    <row r="172" s="2" customFormat="1" ht="16.5" customHeight="1">
      <c r="A172" s="39"/>
      <c r="B172" s="40"/>
      <c r="C172" s="278" t="s">
        <v>315</v>
      </c>
      <c r="D172" s="278" t="s">
        <v>242</v>
      </c>
      <c r="E172" s="279" t="s">
        <v>4266</v>
      </c>
      <c r="F172" s="280" t="s">
        <v>4267</v>
      </c>
      <c r="G172" s="281" t="s">
        <v>2969</v>
      </c>
      <c r="H172" s="282">
        <v>14</v>
      </c>
      <c r="I172" s="283"/>
      <c r="J172" s="284">
        <f>ROUND(I172*H172,2)</f>
        <v>0</v>
      </c>
      <c r="K172" s="280" t="s">
        <v>1</v>
      </c>
      <c r="L172" s="285"/>
      <c r="M172" s="286" t="s">
        <v>1</v>
      </c>
      <c r="N172" s="287" t="s">
        <v>41</v>
      </c>
      <c r="O172" s="92"/>
      <c r="P172" s="237">
        <f>O172*H172</f>
        <v>0</v>
      </c>
      <c r="Q172" s="237">
        <v>0</v>
      </c>
      <c r="R172" s="237">
        <f>Q172*H172</f>
        <v>0</v>
      </c>
      <c r="S172" s="237">
        <v>0</v>
      </c>
      <c r="T172" s="238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9" t="s">
        <v>443</v>
      </c>
      <c r="AT172" s="239" t="s">
        <v>242</v>
      </c>
      <c r="AU172" s="239" t="s">
        <v>85</v>
      </c>
      <c r="AY172" s="18" t="s">
        <v>168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8" t="s">
        <v>83</v>
      </c>
      <c r="BK172" s="240">
        <f>ROUND(I172*H172,2)</f>
        <v>0</v>
      </c>
      <c r="BL172" s="18" t="s">
        <v>298</v>
      </c>
      <c r="BM172" s="239" t="s">
        <v>4268</v>
      </c>
    </row>
    <row r="173" s="2" customFormat="1">
      <c r="A173" s="39"/>
      <c r="B173" s="40"/>
      <c r="C173" s="41"/>
      <c r="D173" s="241" t="s">
        <v>176</v>
      </c>
      <c r="E173" s="41"/>
      <c r="F173" s="242" t="s">
        <v>4269</v>
      </c>
      <c r="G173" s="41"/>
      <c r="H173" s="41"/>
      <c r="I173" s="243"/>
      <c r="J173" s="41"/>
      <c r="K173" s="41"/>
      <c r="L173" s="45"/>
      <c r="M173" s="244"/>
      <c r="N173" s="245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176</v>
      </c>
      <c r="AU173" s="18" t="s">
        <v>85</v>
      </c>
    </row>
    <row r="174" s="2" customFormat="1" ht="16.5" customHeight="1">
      <c r="A174" s="39"/>
      <c r="B174" s="40"/>
      <c r="C174" s="228" t="s">
        <v>321</v>
      </c>
      <c r="D174" s="228" t="s">
        <v>170</v>
      </c>
      <c r="E174" s="229" t="s">
        <v>4270</v>
      </c>
      <c r="F174" s="230" t="s">
        <v>4271</v>
      </c>
      <c r="G174" s="231" t="s">
        <v>695</v>
      </c>
      <c r="H174" s="232">
        <v>14</v>
      </c>
      <c r="I174" s="233"/>
      <c r="J174" s="234">
        <f>ROUND(I174*H174,2)</f>
        <v>0</v>
      </c>
      <c r="K174" s="230" t="s">
        <v>2858</v>
      </c>
      <c r="L174" s="45"/>
      <c r="M174" s="235" t="s">
        <v>1</v>
      </c>
      <c r="N174" s="236" t="s">
        <v>41</v>
      </c>
      <c r="O174" s="92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9" t="s">
        <v>298</v>
      </c>
      <c r="AT174" s="239" t="s">
        <v>170</v>
      </c>
      <c r="AU174" s="239" t="s">
        <v>85</v>
      </c>
      <c r="AY174" s="18" t="s">
        <v>168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8" t="s">
        <v>83</v>
      </c>
      <c r="BK174" s="240">
        <f>ROUND(I174*H174,2)</f>
        <v>0</v>
      </c>
      <c r="BL174" s="18" t="s">
        <v>298</v>
      </c>
      <c r="BM174" s="239" t="s">
        <v>4272</v>
      </c>
    </row>
    <row r="175" s="2" customFormat="1">
      <c r="A175" s="39"/>
      <c r="B175" s="40"/>
      <c r="C175" s="41"/>
      <c r="D175" s="241" t="s">
        <v>176</v>
      </c>
      <c r="E175" s="41"/>
      <c r="F175" s="242" t="s">
        <v>4273</v>
      </c>
      <c r="G175" s="41"/>
      <c r="H175" s="41"/>
      <c r="I175" s="243"/>
      <c r="J175" s="41"/>
      <c r="K175" s="41"/>
      <c r="L175" s="45"/>
      <c r="M175" s="244"/>
      <c r="N175" s="245"/>
      <c r="O175" s="92"/>
      <c r="P175" s="92"/>
      <c r="Q175" s="92"/>
      <c r="R175" s="92"/>
      <c r="S175" s="92"/>
      <c r="T175" s="93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176</v>
      </c>
      <c r="AU175" s="18" t="s">
        <v>85</v>
      </c>
    </row>
    <row r="176" s="2" customFormat="1" ht="24.15" customHeight="1">
      <c r="A176" s="39"/>
      <c r="B176" s="40"/>
      <c r="C176" s="278" t="s">
        <v>7</v>
      </c>
      <c r="D176" s="278" t="s">
        <v>242</v>
      </c>
      <c r="E176" s="279" t="s">
        <v>4274</v>
      </c>
      <c r="F176" s="280" t="s">
        <v>4275</v>
      </c>
      <c r="G176" s="281" t="s">
        <v>2969</v>
      </c>
      <c r="H176" s="282">
        <v>14</v>
      </c>
      <c r="I176" s="283"/>
      <c r="J176" s="284">
        <f>ROUND(I176*H176,2)</f>
        <v>0</v>
      </c>
      <c r="K176" s="280" t="s">
        <v>1</v>
      </c>
      <c r="L176" s="285"/>
      <c r="M176" s="286" t="s">
        <v>1</v>
      </c>
      <c r="N176" s="287" t="s">
        <v>41</v>
      </c>
      <c r="O176" s="92"/>
      <c r="P176" s="237">
        <f>O176*H176</f>
        <v>0</v>
      </c>
      <c r="Q176" s="237">
        <v>0</v>
      </c>
      <c r="R176" s="237">
        <f>Q176*H176</f>
        <v>0</v>
      </c>
      <c r="S176" s="237">
        <v>0</v>
      </c>
      <c r="T176" s="238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9" t="s">
        <v>443</v>
      </c>
      <c r="AT176" s="239" t="s">
        <v>242</v>
      </c>
      <c r="AU176" s="239" t="s">
        <v>85</v>
      </c>
      <c r="AY176" s="18" t="s">
        <v>168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8" t="s">
        <v>83</v>
      </c>
      <c r="BK176" s="240">
        <f>ROUND(I176*H176,2)</f>
        <v>0</v>
      </c>
      <c r="BL176" s="18" t="s">
        <v>298</v>
      </c>
      <c r="BM176" s="239" t="s">
        <v>4276</v>
      </c>
    </row>
    <row r="177" s="2" customFormat="1">
      <c r="A177" s="39"/>
      <c r="B177" s="40"/>
      <c r="C177" s="41"/>
      <c r="D177" s="241" t="s">
        <v>176</v>
      </c>
      <c r="E177" s="41"/>
      <c r="F177" s="242" t="s">
        <v>4275</v>
      </c>
      <c r="G177" s="41"/>
      <c r="H177" s="41"/>
      <c r="I177" s="243"/>
      <c r="J177" s="41"/>
      <c r="K177" s="41"/>
      <c r="L177" s="45"/>
      <c r="M177" s="244"/>
      <c r="N177" s="245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176</v>
      </c>
      <c r="AU177" s="18" t="s">
        <v>85</v>
      </c>
    </row>
    <row r="178" s="2" customFormat="1" ht="24.15" customHeight="1">
      <c r="A178" s="39"/>
      <c r="B178" s="40"/>
      <c r="C178" s="228" t="s">
        <v>349</v>
      </c>
      <c r="D178" s="228" t="s">
        <v>170</v>
      </c>
      <c r="E178" s="229" t="s">
        <v>4168</v>
      </c>
      <c r="F178" s="230" t="s">
        <v>4169</v>
      </c>
      <c r="G178" s="231" t="s">
        <v>225</v>
      </c>
      <c r="H178" s="232">
        <v>1</v>
      </c>
      <c r="I178" s="233"/>
      <c r="J178" s="234">
        <f>ROUND(I178*H178,2)</f>
        <v>0</v>
      </c>
      <c r="K178" s="230" t="s">
        <v>173</v>
      </c>
      <c r="L178" s="45"/>
      <c r="M178" s="235" t="s">
        <v>1</v>
      </c>
      <c r="N178" s="236" t="s">
        <v>41</v>
      </c>
      <c r="O178" s="92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9" t="s">
        <v>174</v>
      </c>
      <c r="AT178" s="239" t="s">
        <v>170</v>
      </c>
      <c r="AU178" s="239" t="s">
        <v>85</v>
      </c>
      <c r="AY178" s="18" t="s">
        <v>168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8" t="s">
        <v>83</v>
      </c>
      <c r="BK178" s="240">
        <f>ROUND(I178*H178,2)</f>
        <v>0</v>
      </c>
      <c r="BL178" s="18" t="s">
        <v>174</v>
      </c>
      <c r="BM178" s="239" t="s">
        <v>4277</v>
      </c>
    </row>
    <row r="179" s="2" customFormat="1">
      <c r="A179" s="39"/>
      <c r="B179" s="40"/>
      <c r="C179" s="41"/>
      <c r="D179" s="241" t="s">
        <v>176</v>
      </c>
      <c r="E179" s="41"/>
      <c r="F179" s="242" t="s">
        <v>4278</v>
      </c>
      <c r="G179" s="41"/>
      <c r="H179" s="41"/>
      <c r="I179" s="243"/>
      <c r="J179" s="41"/>
      <c r="K179" s="41"/>
      <c r="L179" s="45"/>
      <c r="M179" s="244"/>
      <c r="N179" s="245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176</v>
      </c>
      <c r="AU179" s="18" t="s">
        <v>85</v>
      </c>
    </row>
    <row r="180" s="2" customFormat="1" ht="24.15" customHeight="1">
      <c r="A180" s="39"/>
      <c r="B180" s="40"/>
      <c r="C180" s="228" t="s">
        <v>370</v>
      </c>
      <c r="D180" s="228" t="s">
        <v>170</v>
      </c>
      <c r="E180" s="229" t="s">
        <v>4279</v>
      </c>
      <c r="F180" s="230" t="s">
        <v>4280</v>
      </c>
      <c r="G180" s="231" t="s">
        <v>2969</v>
      </c>
      <c r="H180" s="232">
        <v>14</v>
      </c>
      <c r="I180" s="233"/>
      <c r="J180" s="234">
        <f>ROUND(I180*H180,2)</f>
        <v>0</v>
      </c>
      <c r="K180" s="230" t="s">
        <v>1</v>
      </c>
      <c r="L180" s="45"/>
      <c r="M180" s="235" t="s">
        <v>1</v>
      </c>
      <c r="N180" s="236" t="s">
        <v>41</v>
      </c>
      <c r="O180" s="92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9" t="s">
        <v>298</v>
      </c>
      <c r="AT180" s="239" t="s">
        <v>170</v>
      </c>
      <c r="AU180" s="239" t="s">
        <v>85</v>
      </c>
      <c r="AY180" s="18" t="s">
        <v>168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8" t="s">
        <v>83</v>
      </c>
      <c r="BK180" s="240">
        <f>ROUND(I180*H180,2)</f>
        <v>0</v>
      </c>
      <c r="BL180" s="18" t="s">
        <v>298</v>
      </c>
      <c r="BM180" s="239" t="s">
        <v>4281</v>
      </c>
    </row>
    <row r="181" s="2" customFormat="1">
      <c r="A181" s="39"/>
      <c r="B181" s="40"/>
      <c r="C181" s="41"/>
      <c r="D181" s="241" t="s">
        <v>176</v>
      </c>
      <c r="E181" s="41"/>
      <c r="F181" s="242" t="s">
        <v>4282</v>
      </c>
      <c r="G181" s="41"/>
      <c r="H181" s="41"/>
      <c r="I181" s="243"/>
      <c r="J181" s="41"/>
      <c r="K181" s="41"/>
      <c r="L181" s="45"/>
      <c r="M181" s="244"/>
      <c r="N181" s="245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176</v>
      </c>
      <c r="AU181" s="18" t="s">
        <v>85</v>
      </c>
    </row>
    <row r="182" s="12" customFormat="1" ht="22.8" customHeight="1">
      <c r="A182" s="12"/>
      <c r="B182" s="212"/>
      <c r="C182" s="213"/>
      <c r="D182" s="214" t="s">
        <v>75</v>
      </c>
      <c r="E182" s="226" t="s">
        <v>4283</v>
      </c>
      <c r="F182" s="226" t="s">
        <v>4284</v>
      </c>
      <c r="G182" s="213"/>
      <c r="H182" s="213"/>
      <c r="I182" s="216"/>
      <c r="J182" s="227">
        <f>BK182</f>
        <v>0</v>
      </c>
      <c r="K182" s="213"/>
      <c r="L182" s="218"/>
      <c r="M182" s="219"/>
      <c r="N182" s="220"/>
      <c r="O182" s="220"/>
      <c r="P182" s="221">
        <f>SUM(P183:P214)</f>
        <v>0</v>
      </c>
      <c r="Q182" s="220"/>
      <c r="R182" s="221">
        <f>SUM(R183:R214)</f>
        <v>0.058670000000000007</v>
      </c>
      <c r="S182" s="220"/>
      <c r="T182" s="222">
        <f>SUM(T183:T214)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3" t="s">
        <v>83</v>
      </c>
      <c r="AT182" s="224" t="s">
        <v>75</v>
      </c>
      <c r="AU182" s="224" t="s">
        <v>83</v>
      </c>
      <c r="AY182" s="223" t="s">
        <v>168</v>
      </c>
      <c r="BK182" s="225">
        <f>SUM(BK183:BK214)</f>
        <v>0</v>
      </c>
    </row>
    <row r="183" s="2" customFormat="1" ht="24.15" customHeight="1">
      <c r="A183" s="39"/>
      <c r="B183" s="40"/>
      <c r="C183" s="228" t="s">
        <v>376</v>
      </c>
      <c r="D183" s="228" t="s">
        <v>170</v>
      </c>
      <c r="E183" s="229" t="s">
        <v>4285</v>
      </c>
      <c r="F183" s="230" t="s">
        <v>4286</v>
      </c>
      <c r="G183" s="231" t="s">
        <v>272</v>
      </c>
      <c r="H183" s="232">
        <v>21</v>
      </c>
      <c r="I183" s="233"/>
      <c r="J183" s="234">
        <f>ROUND(I183*H183,2)</f>
        <v>0</v>
      </c>
      <c r="K183" s="230" t="s">
        <v>173</v>
      </c>
      <c r="L183" s="45"/>
      <c r="M183" s="235" t="s">
        <v>1</v>
      </c>
      <c r="N183" s="236" t="s">
        <v>41</v>
      </c>
      <c r="O183" s="92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9" t="s">
        <v>298</v>
      </c>
      <c r="AT183" s="239" t="s">
        <v>170</v>
      </c>
      <c r="AU183" s="239" t="s">
        <v>85</v>
      </c>
      <c r="AY183" s="18" t="s">
        <v>168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8" t="s">
        <v>83</v>
      </c>
      <c r="BK183" s="240">
        <f>ROUND(I183*H183,2)</f>
        <v>0</v>
      </c>
      <c r="BL183" s="18" t="s">
        <v>298</v>
      </c>
      <c r="BM183" s="239" t="s">
        <v>4287</v>
      </c>
    </row>
    <row r="184" s="2" customFormat="1">
      <c r="A184" s="39"/>
      <c r="B184" s="40"/>
      <c r="C184" s="41"/>
      <c r="D184" s="241" t="s">
        <v>176</v>
      </c>
      <c r="E184" s="41"/>
      <c r="F184" s="242" t="s">
        <v>4288</v>
      </c>
      <c r="G184" s="41"/>
      <c r="H184" s="41"/>
      <c r="I184" s="243"/>
      <c r="J184" s="41"/>
      <c r="K184" s="41"/>
      <c r="L184" s="45"/>
      <c r="M184" s="244"/>
      <c r="N184" s="245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176</v>
      </c>
      <c r="AU184" s="18" t="s">
        <v>85</v>
      </c>
    </row>
    <row r="185" s="2" customFormat="1" ht="16.5" customHeight="1">
      <c r="A185" s="39"/>
      <c r="B185" s="40"/>
      <c r="C185" s="278" t="s">
        <v>386</v>
      </c>
      <c r="D185" s="278" t="s">
        <v>242</v>
      </c>
      <c r="E185" s="279" t="s">
        <v>4289</v>
      </c>
      <c r="F185" s="280" t="s">
        <v>4290</v>
      </c>
      <c r="G185" s="281" t="s">
        <v>272</v>
      </c>
      <c r="H185" s="282">
        <v>21</v>
      </c>
      <c r="I185" s="283"/>
      <c r="J185" s="284">
        <f>ROUND(I185*H185,2)</f>
        <v>0</v>
      </c>
      <c r="K185" s="280" t="s">
        <v>1</v>
      </c>
      <c r="L185" s="285"/>
      <c r="M185" s="286" t="s">
        <v>1</v>
      </c>
      <c r="N185" s="287" t="s">
        <v>41</v>
      </c>
      <c r="O185" s="92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9" t="s">
        <v>443</v>
      </c>
      <c r="AT185" s="239" t="s">
        <v>242</v>
      </c>
      <c r="AU185" s="239" t="s">
        <v>85</v>
      </c>
      <c r="AY185" s="18" t="s">
        <v>168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8" t="s">
        <v>83</v>
      </c>
      <c r="BK185" s="240">
        <f>ROUND(I185*H185,2)</f>
        <v>0</v>
      </c>
      <c r="BL185" s="18" t="s">
        <v>298</v>
      </c>
      <c r="BM185" s="239" t="s">
        <v>4291</v>
      </c>
    </row>
    <row r="186" s="2" customFormat="1">
      <c r="A186" s="39"/>
      <c r="B186" s="40"/>
      <c r="C186" s="41"/>
      <c r="D186" s="241" t="s">
        <v>176</v>
      </c>
      <c r="E186" s="41"/>
      <c r="F186" s="242" t="s">
        <v>4290</v>
      </c>
      <c r="G186" s="41"/>
      <c r="H186" s="41"/>
      <c r="I186" s="243"/>
      <c r="J186" s="41"/>
      <c r="K186" s="41"/>
      <c r="L186" s="45"/>
      <c r="M186" s="244"/>
      <c r="N186" s="245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176</v>
      </c>
      <c r="AU186" s="18" t="s">
        <v>85</v>
      </c>
    </row>
    <row r="187" s="2" customFormat="1" ht="24.15" customHeight="1">
      <c r="A187" s="39"/>
      <c r="B187" s="40"/>
      <c r="C187" s="228" t="s">
        <v>394</v>
      </c>
      <c r="D187" s="228" t="s">
        <v>170</v>
      </c>
      <c r="E187" s="229" t="s">
        <v>3903</v>
      </c>
      <c r="F187" s="230" t="s">
        <v>3904</v>
      </c>
      <c r="G187" s="231" t="s">
        <v>272</v>
      </c>
      <c r="H187" s="232">
        <v>50</v>
      </c>
      <c r="I187" s="233"/>
      <c r="J187" s="234">
        <f>ROUND(I187*H187,2)</f>
        <v>0</v>
      </c>
      <c r="K187" s="230" t="s">
        <v>173</v>
      </c>
      <c r="L187" s="45"/>
      <c r="M187" s="235" t="s">
        <v>1</v>
      </c>
      <c r="N187" s="236" t="s">
        <v>41</v>
      </c>
      <c r="O187" s="92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9" t="s">
        <v>298</v>
      </c>
      <c r="AT187" s="239" t="s">
        <v>170</v>
      </c>
      <c r="AU187" s="239" t="s">
        <v>85</v>
      </c>
      <c r="AY187" s="18" t="s">
        <v>168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8" t="s">
        <v>83</v>
      </c>
      <c r="BK187" s="240">
        <f>ROUND(I187*H187,2)</f>
        <v>0</v>
      </c>
      <c r="BL187" s="18" t="s">
        <v>298</v>
      </c>
      <c r="BM187" s="239" t="s">
        <v>4292</v>
      </c>
    </row>
    <row r="188" s="2" customFormat="1">
      <c r="A188" s="39"/>
      <c r="B188" s="40"/>
      <c r="C188" s="41"/>
      <c r="D188" s="241" t="s">
        <v>176</v>
      </c>
      <c r="E188" s="41"/>
      <c r="F188" s="242" t="s">
        <v>3906</v>
      </c>
      <c r="G188" s="41"/>
      <c r="H188" s="41"/>
      <c r="I188" s="243"/>
      <c r="J188" s="41"/>
      <c r="K188" s="41"/>
      <c r="L188" s="45"/>
      <c r="M188" s="244"/>
      <c r="N188" s="245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176</v>
      </c>
      <c r="AU188" s="18" t="s">
        <v>85</v>
      </c>
    </row>
    <row r="189" s="2" customFormat="1" ht="16.5" customHeight="1">
      <c r="A189" s="39"/>
      <c r="B189" s="40"/>
      <c r="C189" s="278" t="s">
        <v>403</v>
      </c>
      <c r="D189" s="278" t="s">
        <v>242</v>
      </c>
      <c r="E189" s="279" t="s">
        <v>4293</v>
      </c>
      <c r="F189" s="280" t="s">
        <v>4294</v>
      </c>
      <c r="G189" s="281" t="s">
        <v>272</v>
      </c>
      <c r="H189" s="282">
        <v>35</v>
      </c>
      <c r="I189" s="283"/>
      <c r="J189" s="284">
        <f>ROUND(I189*H189,2)</f>
        <v>0</v>
      </c>
      <c r="K189" s="280" t="s">
        <v>1</v>
      </c>
      <c r="L189" s="285"/>
      <c r="M189" s="286" t="s">
        <v>1</v>
      </c>
      <c r="N189" s="287" t="s">
        <v>41</v>
      </c>
      <c r="O189" s="92"/>
      <c r="P189" s="237">
        <f>O189*H189</f>
        <v>0</v>
      </c>
      <c r="Q189" s="237">
        <v>0.00079000000000000001</v>
      </c>
      <c r="R189" s="237">
        <f>Q189*H189</f>
        <v>0.027650000000000001</v>
      </c>
      <c r="S189" s="237">
        <v>0</v>
      </c>
      <c r="T189" s="238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9" t="s">
        <v>443</v>
      </c>
      <c r="AT189" s="239" t="s">
        <v>242</v>
      </c>
      <c r="AU189" s="239" t="s">
        <v>85</v>
      </c>
      <c r="AY189" s="18" t="s">
        <v>168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8" t="s">
        <v>83</v>
      </c>
      <c r="BK189" s="240">
        <f>ROUND(I189*H189,2)</f>
        <v>0</v>
      </c>
      <c r="BL189" s="18" t="s">
        <v>298</v>
      </c>
      <c r="BM189" s="239" t="s">
        <v>4295</v>
      </c>
    </row>
    <row r="190" s="2" customFormat="1">
      <c r="A190" s="39"/>
      <c r="B190" s="40"/>
      <c r="C190" s="41"/>
      <c r="D190" s="241" t="s">
        <v>176</v>
      </c>
      <c r="E190" s="41"/>
      <c r="F190" s="242" t="s">
        <v>4294</v>
      </c>
      <c r="G190" s="41"/>
      <c r="H190" s="41"/>
      <c r="I190" s="243"/>
      <c r="J190" s="41"/>
      <c r="K190" s="41"/>
      <c r="L190" s="45"/>
      <c r="M190" s="244"/>
      <c r="N190" s="245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176</v>
      </c>
      <c r="AU190" s="18" t="s">
        <v>85</v>
      </c>
    </row>
    <row r="191" s="2" customFormat="1" ht="16.5" customHeight="1">
      <c r="A191" s="39"/>
      <c r="B191" s="40"/>
      <c r="C191" s="278" t="s">
        <v>410</v>
      </c>
      <c r="D191" s="278" t="s">
        <v>242</v>
      </c>
      <c r="E191" s="279" t="s">
        <v>4296</v>
      </c>
      <c r="F191" s="280" t="s">
        <v>4297</v>
      </c>
      <c r="G191" s="281" t="s">
        <v>272</v>
      </c>
      <c r="H191" s="282">
        <v>15</v>
      </c>
      <c r="I191" s="283"/>
      <c r="J191" s="284">
        <f>ROUND(I191*H191,2)</f>
        <v>0</v>
      </c>
      <c r="K191" s="280" t="s">
        <v>1</v>
      </c>
      <c r="L191" s="285"/>
      <c r="M191" s="286" t="s">
        <v>1</v>
      </c>
      <c r="N191" s="287" t="s">
        <v>41</v>
      </c>
      <c r="O191" s="92"/>
      <c r="P191" s="237">
        <f>O191*H191</f>
        <v>0</v>
      </c>
      <c r="Q191" s="237">
        <v>0.00075000000000000002</v>
      </c>
      <c r="R191" s="237">
        <f>Q191*H191</f>
        <v>0.01125</v>
      </c>
      <c r="S191" s="237">
        <v>0</v>
      </c>
      <c r="T191" s="238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9" t="s">
        <v>443</v>
      </c>
      <c r="AT191" s="239" t="s">
        <v>242</v>
      </c>
      <c r="AU191" s="239" t="s">
        <v>85</v>
      </c>
      <c r="AY191" s="18" t="s">
        <v>168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8" t="s">
        <v>83</v>
      </c>
      <c r="BK191" s="240">
        <f>ROUND(I191*H191,2)</f>
        <v>0</v>
      </c>
      <c r="BL191" s="18" t="s">
        <v>298</v>
      </c>
      <c r="BM191" s="239" t="s">
        <v>4298</v>
      </c>
    </row>
    <row r="192" s="2" customFormat="1">
      <c r="A192" s="39"/>
      <c r="B192" s="40"/>
      <c r="C192" s="41"/>
      <c r="D192" s="241" t="s">
        <v>176</v>
      </c>
      <c r="E192" s="41"/>
      <c r="F192" s="242" t="s">
        <v>4297</v>
      </c>
      <c r="G192" s="41"/>
      <c r="H192" s="41"/>
      <c r="I192" s="243"/>
      <c r="J192" s="41"/>
      <c r="K192" s="41"/>
      <c r="L192" s="45"/>
      <c r="M192" s="244"/>
      <c r="N192" s="245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176</v>
      </c>
      <c r="AU192" s="18" t="s">
        <v>85</v>
      </c>
    </row>
    <row r="193" s="2" customFormat="1" ht="24.15" customHeight="1">
      <c r="A193" s="39"/>
      <c r="B193" s="40"/>
      <c r="C193" s="228" t="s">
        <v>421</v>
      </c>
      <c r="D193" s="228" t="s">
        <v>170</v>
      </c>
      <c r="E193" s="229" t="s">
        <v>4299</v>
      </c>
      <c r="F193" s="230" t="s">
        <v>4300</v>
      </c>
      <c r="G193" s="231" t="s">
        <v>272</v>
      </c>
      <c r="H193" s="232">
        <v>52.856999999999999</v>
      </c>
      <c r="I193" s="233"/>
      <c r="J193" s="234">
        <f>ROUND(I193*H193,2)</f>
        <v>0</v>
      </c>
      <c r="K193" s="230" t="s">
        <v>173</v>
      </c>
      <c r="L193" s="45"/>
      <c r="M193" s="235" t="s">
        <v>1</v>
      </c>
      <c r="N193" s="236" t="s">
        <v>41</v>
      </c>
      <c r="O193" s="92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9" t="s">
        <v>298</v>
      </c>
      <c r="AT193" s="239" t="s">
        <v>170</v>
      </c>
      <c r="AU193" s="239" t="s">
        <v>85</v>
      </c>
      <c r="AY193" s="18" t="s">
        <v>168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8" t="s">
        <v>83</v>
      </c>
      <c r="BK193" s="240">
        <f>ROUND(I193*H193,2)</f>
        <v>0</v>
      </c>
      <c r="BL193" s="18" t="s">
        <v>298</v>
      </c>
      <c r="BM193" s="239" t="s">
        <v>4301</v>
      </c>
    </row>
    <row r="194" s="2" customFormat="1">
      <c r="A194" s="39"/>
      <c r="B194" s="40"/>
      <c r="C194" s="41"/>
      <c r="D194" s="241" t="s">
        <v>176</v>
      </c>
      <c r="E194" s="41"/>
      <c r="F194" s="242" t="s">
        <v>4302</v>
      </c>
      <c r="G194" s="41"/>
      <c r="H194" s="41"/>
      <c r="I194" s="243"/>
      <c r="J194" s="41"/>
      <c r="K194" s="41"/>
      <c r="L194" s="45"/>
      <c r="M194" s="244"/>
      <c r="N194" s="245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176</v>
      </c>
      <c r="AU194" s="18" t="s">
        <v>85</v>
      </c>
    </row>
    <row r="195" s="2" customFormat="1" ht="21.75" customHeight="1">
      <c r="A195" s="39"/>
      <c r="B195" s="40"/>
      <c r="C195" s="278" t="s">
        <v>428</v>
      </c>
      <c r="D195" s="278" t="s">
        <v>242</v>
      </c>
      <c r="E195" s="279" t="s">
        <v>4303</v>
      </c>
      <c r="F195" s="280" t="s">
        <v>4304</v>
      </c>
      <c r="G195" s="281" t="s">
        <v>272</v>
      </c>
      <c r="H195" s="282">
        <v>45</v>
      </c>
      <c r="I195" s="283"/>
      <c r="J195" s="284">
        <f>ROUND(I195*H195,2)</f>
        <v>0</v>
      </c>
      <c r="K195" s="280" t="s">
        <v>173</v>
      </c>
      <c r="L195" s="285"/>
      <c r="M195" s="286" t="s">
        <v>1</v>
      </c>
      <c r="N195" s="287" t="s">
        <v>41</v>
      </c>
      <c r="O195" s="92"/>
      <c r="P195" s="237">
        <f>O195*H195</f>
        <v>0</v>
      </c>
      <c r="Q195" s="237">
        <v>8.0000000000000007E-05</v>
      </c>
      <c r="R195" s="237">
        <f>Q195*H195</f>
        <v>0.0036000000000000003</v>
      </c>
      <c r="S195" s="237">
        <v>0</v>
      </c>
      <c r="T195" s="238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9" t="s">
        <v>443</v>
      </c>
      <c r="AT195" s="239" t="s">
        <v>242</v>
      </c>
      <c r="AU195" s="239" t="s">
        <v>85</v>
      </c>
      <c r="AY195" s="18" t="s">
        <v>168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8" t="s">
        <v>83</v>
      </c>
      <c r="BK195" s="240">
        <f>ROUND(I195*H195,2)</f>
        <v>0</v>
      </c>
      <c r="BL195" s="18" t="s">
        <v>298</v>
      </c>
      <c r="BM195" s="239" t="s">
        <v>4305</v>
      </c>
    </row>
    <row r="196" s="2" customFormat="1">
      <c r="A196" s="39"/>
      <c r="B196" s="40"/>
      <c r="C196" s="41"/>
      <c r="D196" s="241" t="s">
        <v>176</v>
      </c>
      <c r="E196" s="41"/>
      <c r="F196" s="242" t="s">
        <v>4304</v>
      </c>
      <c r="G196" s="41"/>
      <c r="H196" s="41"/>
      <c r="I196" s="243"/>
      <c r="J196" s="41"/>
      <c r="K196" s="41"/>
      <c r="L196" s="45"/>
      <c r="M196" s="244"/>
      <c r="N196" s="245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176</v>
      </c>
      <c r="AU196" s="18" t="s">
        <v>85</v>
      </c>
    </row>
    <row r="197" s="14" customFormat="1">
      <c r="A197" s="14"/>
      <c r="B197" s="256"/>
      <c r="C197" s="257"/>
      <c r="D197" s="241" t="s">
        <v>178</v>
      </c>
      <c r="E197" s="257"/>
      <c r="F197" s="259" t="s">
        <v>4306</v>
      </c>
      <c r="G197" s="257"/>
      <c r="H197" s="260">
        <v>45</v>
      </c>
      <c r="I197" s="261"/>
      <c r="J197" s="257"/>
      <c r="K197" s="257"/>
      <c r="L197" s="262"/>
      <c r="M197" s="263"/>
      <c r="N197" s="264"/>
      <c r="O197" s="264"/>
      <c r="P197" s="264"/>
      <c r="Q197" s="264"/>
      <c r="R197" s="264"/>
      <c r="S197" s="264"/>
      <c r="T197" s="26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6" t="s">
        <v>178</v>
      </c>
      <c r="AU197" s="266" t="s">
        <v>85</v>
      </c>
      <c r="AV197" s="14" t="s">
        <v>85</v>
      </c>
      <c r="AW197" s="14" t="s">
        <v>4</v>
      </c>
      <c r="AX197" s="14" t="s">
        <v>83</v>
      </c>
      <c r="AY197" s="266" t="s">
        <v>168</v>
      </c>
    </row>
    <row r="198" s="2" customFormat="1" ht="24.15" customHeight="1">
      <c r="A198" s="39"/>
      <c r="B198" s="40"/>
      <c r="C198" s="278" t="s">
        <v>434</v>
      </c>
      <c r="D198" s="278" t="s">
        <v>242</v>
      </c>
      <c r="E198" s="279" t="s">
        <v>4307</v>
      </c>
      <c r="F198" s="280" t="s">
        <v>4308</v>
      </c>
      <c r="G198" s="281" t="s">
        <v>272</v>
      </c>
      <c r="H198" s="282">
        <v>10.5</v>
      </c>
      <c r="I198" s="283"/>
      <c r="J198" s="284">
        <f>ROUND(I198*H198,2)</f>
        <v>0</v>
      </c>
      <c r="K198" s="280" t="s">
        <v>173</v>
      </c>
      <c r="L198" s="285"/>
      <c r="M198" s="286" t="s">
        <v>1</v>
      </c>
      <c r="N198" s="287" t="s">
        <v>41</v>
      </c>
      <c r="O198" s="92"/>
      <c r="P198" s="237">
        <f>O198*H198</f>
        <v>0</v>
      </c>
      <c r="Q198" s="237">
        <v>0.00010000000000000001</v>
      </c>
      <c r="R198" s="237">
        <f>Q198*H198</f>
        <v>0.0010500000000000002</v>
      </c>
      <c r="S198" s="237">
        <v>0</v>
      </c>
      <c r="T198" s="238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9" t="s">
        <v>443</v>
      </c>
      <c r="AT198" s="239" t="s">
        <v>242</v>
      </c>
      <c r="AU198" s="239" t="s">
        <v>85</v>
      </c>
      <c r="AY198" s="18" t="s">
        <v>168</v>
      </c>
      <c r="BE198" s="240">
        <f>IF(N198="základní",J198,0)</f>
        <v>0</v>
      </c>
      <c r="BF198" s="240">
        <f>IF(N198="snížená",J198,0)</f>
        <v>0</v>
      </c>
      <c r="BG198" s="240">
        <f>IF(N198="zákl. přenesená",J198,0)</f>
        <v>0</v>
      </c>
      <c r="BH198" s="240">
        <f>IF(N198="sníž. přenesená",J198,0)</f>
        <v>0</v>
      </c>
      <c r="BI198" s="240">
        <f>IF(N198="nulová",J198,0)</f>
        <v>0</v>
      </c>
      <c r="BJ198" s="18" t="s">
        <v>83</v>
      </c>
      <c r="BK198" s="240">
        <f>ROUND(I198*H198,2)</f>
        <v>0</v>
      </c>
      <c r="BL198" s="18" t="s">
        <v>298</v>
      </c>
      <c r="BM198" s="239" t="s">
        <v>4309</v>
      </c>
    </row>
    <row r="199" s="2" customFormat="1">
      <c r="A199" s="39"/>
      <c r="B199" s="40"/>
      <c r="C199" s="41"/>
      <c r="D199" s="241" t="s">
        <v>176</v>
      </c>
      <c r="E199" s="41"/>
      <c r="F199" s="242" t="s">
        <v>4308</v>
      </c>
      <c r="G199" s="41"/>
      <c r="H199" s="41"/>
      <c r="I199" s="243"/>
      <c r="J199" s="41"/>
      <c r="K199" s="41"/>
      <c r="L199" s="45"/>
      <c r="M199" s="244"/>
      <c r="N199" s="245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176</v>
      </c>
      <c r="AU199" s="18" t="s">
        <v>85</v>
      </c>
    </row>
    <row r="200" s="14" customFormat="1">
      <c r="A200" s="14"/>
      <c r="B200" s="256"/>
      <c r="C200" s="257"/>
      <c r="D200" s="241" t="s">
        <v>178</v>
      </c>
      <c r="E200" s="257"/>
      <c r="F200" s="259" t="s">
        <v>4310</v>
      </c>
      <c r="G200" s="257"/>
      <c r="H200" s="260">
        <v>10.5</v>
      </c>
      <c r="I200" s="261"/>
      <c r="J200" s="257"/>
      <c r="K200" s="257"/>
      <c r="L200" s="262"/>
      <c r="M200" s="263"/>
      <c r="N200" s="264"/>
      <c r="O200" s="264"/>
      <c r="P200" s="264"/>
      <c r="Q200" s="264"/>
      <c r="R200" s="264"/>
      <c r="S200" s="264"/>
      <c r="T200" s="26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6" t="s">
        <v>178</v>
      </c>
      <c r="AU200" s="266" t="s">
        <v>85</v>
      </c>
      <c r="AV200" s="14" t="s">
        <v>85</v>
      </c>
      <c r="AW200" s="14" t="s">
        <v>4</v>
      </c>
      <c r="AX200" s="14" t="s">
        <v>83</v>
      </c>
      <c r="AY200" s="266" t="s">
        <v>168</v>
      </c>
    </row>
    <row r="201" s="2" customFormat="1" ht="21.75" customHeight="1">
      <c r="A201" s="39"/>
      <c r="B201" s="40"/>
      <c r="C201" s="228" t="s">
        <v>443</v>
      </c>
      <c r="D201" s="228" t="s">
        <v>170</v>
      </c>
      <c r="E201" s="229" t="s">
        <v>4311</v>
      </c>
      <c r="F201" s="230" t="s">
        <v>4312</v>
      </c>
      <c r="G201" s="231" t="s">
        <v>272</v>
      </c>
      <c r="H201" s="232">
        <v>378</v>
      </c>
      <c r="I201" s="233"/>
      <c r="J201" s="234">
        <f>ROUND(I201*H201,2)</f>
        <v>0</v>
      </c>
      <c r="K201" s="230" t="s">
        <v>173</v>
      </c>
      <c r="L201" s="45"/>
      <c r="M201" s="235" t="s">
        <v>1</v>
      </c>
      <c r="N201" s="236" t="s">
        <v>41</v>
      </c>
      <c r="O201" s="92"/>
      <c r="P201" s="237">
        <f>O201*H201</f>
        <v>0</v>
      </c>
      <c r="Q201" s="237">
        <v>0</v>
      </c>
      <c r="R201" s="237">
        <f>Q201*H201</f>
        <v>0</v>
      </c>
      <c r="S201" s="237">
        <v>0</v>
      </c>
      <c r="T201" s="23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9" t="s">
        <v>298</v>
      </c>
      <c r="AT201" s="239" t="s">
        <v>170</v>
      </c>
      <c r="AU201" s="239" t="s">
        <v>85</v>
      </c>
      <c r="AY201" s="18" t="s">
        <v>168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8" t="s">
        <v>83</v>
      </c>
      <c r="BK201" s="240">
        <f>ROUND(I201*H201,2)</f>
        <v>0</v>
      </c>
      <c r="BL201" s="18" t="s">
        <v>298</v>
      </c>
      <c r="BM201" s="239" t="s">
        <v>4313</v>
      </c>
    </row>
    <row r="202" s="2" customFormat="1">
      <c r="A202" s="39"/>
      <c r="B202" s="40"/>
      <c r="C202" s="41"/>
      <c r="D202" s="241" t="s">
        <v>176</v>
      </c>
      <c r="E202" s="41"/>
      <c r="F202" s="242" t="s">
        <v>4314</v>
      </c>
      <c r="G202" s="41"/>
      <c r="H202" s="41"/>
      <c r="I202" s="243"/>
      <c r="J202" s="41"/>
      <c r="K202" s="41"/>
      <c r="L202" s="45"/>
      <c r="M202" s="244"/>
      <c r="N202" s="245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176</v>
      </c>
      <c r="AU202" s="18" t="s">
        <v>85</v>
      </c>
    </row>
    <row r="203" s="2" customFormat="1" ht="21.75" customHeight="1">
      <c r="A203" s="39"/>
      <c r="B203" s="40"/>
      <c r="C203" s="278" t="s">
        <v>456</v>
      </c>
      <c r="D203" s="278" t="s">
        <v>242</v>
      </c>
      <c r="E203" s="279" t="s">
        <v>4315</v>
      </c>
      <c r="F203" s="280" t="s">
        <v>4316</v>
      </c>
      <c r="G203" s="281" t="s">
        <v>272</v>
      </c>
      <c r="H203" s="282">
        <v>378</v>
      </c>
      <c r="I203" s="283"/>
      <c r="J203" s="284">
        <f>ROUND(I203*H203,2)</f>
        <v>0</v>
      </c>
      <c r="K203" s="280" t="s">
        <v>173</v>
      </c>
      <c r="L203" s="285"/>
      <c r="M203" s="286" t="s">
        <v>1</v>
      </c>
      <c r="N203" s="287" t="s">
        <v>41</v>
      </c>
      <c r="O203" s="92"/>
      <c r="P203" s="237">
        <f>O203*H203</f>
        <v>0</v>
      </c>
      <c r="Q203" s="237">
        <v>4.0000000000000003E-05</v>
      </c>
      <c r="R203" s="237">
        <f>Q203*H203</f>
        <v>0.015120000000000002</v>
      </c>
      <c r="S203" s="237">
        <v>0</v>
      </c>
      <c r="T203" s="238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9" t="s">
        <v>443</v>
      </c>
      <c r="AT203" s="239" t="s">
        <v>242</v>
      </c>
      <c r="AU203" s="239" t="s">
        <v>85</v>
      </c>
      <c r="AY203" s="18" t="s">
        <v>168</v>
      </c>
      <c r="BE203" s="240">
        <f>IF(N203="základní",J203,0)</f>
        <v>0</v>
      </c>
      <c r="BF203" s="240">
        <f>IF(N203="snížená",J203,0)</f>
        <v>0</v>
      </c>
      <c r="BG203" s="240">
        <f>IF(N203="zákl. přenesená",J203,0)</f>
        <v>0</v>
      </c>
      <c r="BH203" s="240">
        <f>IF(N203="sníž. přenesená",J203,0)</f>
        <v>0</v>
      </c>
      <c r="BI203" s="240">
        <f>IF(N203="nulová",J203,0)</f>
        <v>0</v>
      </c>
      <c r="BJ203" s="18" t="s">
        <v>83</v>
      </c>
      <c r="BK203" s="240">
        <f>ROUND(I203*H203,2)</f>
        <v>0</v>
      </c>
      <c r="BL203" s="18" t="s">
        <v>298</v>
      </c>
      <c r="BM203" s="239" t="s">
        <v>4317</v>
      </c>
    </row>
    <row r="204" s="2" customFormat="1">
      <c r="A204" s="39"/>
      <c r="B204" s="40"/>
      <c r="C204" s="41"/>
      <c r="D204" s="241" t="s">
        <v>176</v>
      </c>
      <c r="E204" s="41"/>
      <c r="F204" s="242" t="s">
        <v>4316</v>
      </c>
      <c r="G204" s="41"/>
      <c r="H204" s="41"/>
      <c r="I204" s="243"/>
      <c r="J204" s="41"/>
      <c r="K204" s="41"/>
      <c r="L204" s="45"/>
      <c r="M204" s="244"/>
      <c r="N204" s="245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176</v>
      </c>
      <c r="AU204" s="18" t="s">
        <v>85</v>
      </c>
    </row>
    <row r="205" s="2" customFormat="1" ht="16.5" customHeight="1">
      <c r="A205" s="39"/>
      <c r="B205" s="40"/>
      <c r="C205" s="228" t="s">
        <v>461</v>
      </c>
      <c r="D205" s="228" t="s">
        <v>170</v>
      </c>
      <c r="E205" s="229" t="s">
        <v>4318</v>
      </c>
      <c r="F205" s="230" t="s">
        <v>4319</v>
      </c>
      <c r="G205" s="231" t="s">
        <v>695</v>
      </c>
      <c r="H205" s="232">
        <v>5</v>
      </c>
      <c r="I205" s="233"/>
      <c r="J205" s="234">
        <f>ROUND(I205*H205,2)</f>
        <v>0</v>
      </c>
      <c r="K205" s="230" t="s">
        <v>2858</v>
      </c>
      <c r="L205" s="45"/>
      <c r="M205" s="235" t="s">
        <v>1</v>
      </c>
      <c r="N205" s="236" t="s">
        <v>41</v>
      </c>
      <c r="O205" s="92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9" t="s">
        <v>298</v>
      </c>
      <c r="AT205" s="239" t="s">
        <v>170</v>
      </c>
      <c r="AU205" s="239" t="s">
        <v>85</v>
      </c>
      <c r="AY205" s="18" t="s">
        <v>168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8" t="s">
        <v>83</v>
      </c>
      <c r="BK205" s="240">
        <f>ROUND(I205*H205,2)</f>
        <v>0</v>
      </c>
      <c r="BL205" s="18" t="s">
        <v>298</v>
      </c>
      <c r="BM205" s="239" t="s">
        <v>4320</v>
      </c>
    </row>
    <row r="206" s="2" customFormat="1">
      <c r="A206" s="39"/>
      <c r="B206" s="40"/>
      <c r="C206" s="41"/>
      <c r="D206" s="241" t="s">
        <v>176</v>
      </c>
      <c r="E206" s="41"/>
      <c r="F206" s="242" t="s">
        <v>4321</v>
      </c>
      <c r="G206" s="41"/>
      <c r="H206" s="41"/>
      <c r="I206" s="243"/>
      <c r="J206" s="41"/>
      <c r="K206" s="41"/>
      <c r="L206" s="45"/>
      <c r="M206" s="244"/>
      <c r="N206" s="245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176</v>
      </c>
      <c r="AU206" s="18" t="s">
        <v>85</v>
      </c>
    </row>
    <row r="207" s="2" customFormat="1" ht="16.5" customHeight="1">
      <c r="A207" s="39"/>
      <c r="B207" s="40"/>
      <c r="C207" s="278" t="s">
        <v>466</v>
      </c>
      <c r="D207" s="278" t="s">
        <v>242</v>
      </c>
      <c r="E207" s="279" t="s">
        <v>4322</v>
      </c>
      <c r="F207" s="280" t="s">
        <v>4323</v>
      </c>
      <c r="G207" s="281" t="s">
        <v>2969</v>
      </c>
      <c r="H207" s="282">
        <v>5</v>
      </c>
      <c r="I207" s="283"/>
      <c r="J207" s="284">
        <f>ROUND(I207*H207,2)</f>
        <v>0</v>
      </c>
      <c r="K207" s="280" t="s">
        <v>1</v>
      </c>
      <c r="L207" s="285"/>
      <c r="M207" s="286" t="s">
        <v>1</v>
      </c>
      <c r="N207" s="287" t="s">
        <v>41</v>
      </c>
      <c r="O207" s="92"/>
      <c r="P207" s="237">
        <f>O207*H207</f>
        <v>0</v>
      </c>
      <c r="Q207" s="237">
        <v>0</v>
      </c>
      <c r="R207" s="237">
        <f>Q207*H207</f>
        <v>0</v>
      </c>
      <c r="S207" s="237">
        <v>0</v>
      </c>
      <c r="T207" s="238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9" t="s">
        <v>2505</v>
      </c>
      <c r="AT207" s="239" t="s">
        <v>242</v>
      </c>
      <c r="AU207" s="239" t="s">
        <v>85</v>
      </c>
      <c r="AY207" s="18" t="s">
        <v>168</v>
      </c>
      <c r="BE207" s="240">
        <f>IF(N207="základní",J207,0)</f>
        <v>0</v>
      </c>
      <c r="BF207" s="240">
        <f>IF(N207="snížená",J207,0)</f>
        <v>0</v>
      </c>
      <c r="BG207" s="240">
        <f>IF(N207="zákl. přenesená",J207,0)</f>
        <v>0</v>
      </c>
      <c r="BH207" s="240">
        <f>IF(N207="sníž. přenesená",J207,0)</f>
        <v>0</v>
      </c>
      <c r="BI207" s="240">
        <f>IF(N207="nulová",J207,0)</f>
        <v>0</v>
      </c>
      <c r="BJ207" s="18" t="s">
        <v>83</v>
      </c>
      <c r="BK207" s="240">
        <f>ROUND(I207*H207,2)</f>
        <v>0</v>
      </c>
      <c r="BL207" s="18" t="s">
        <v>725</v>
      </c>
      <c r="BM207" s="239" t="s">
        <v>4324</v>
      </c>
    </row>
    <row r="208" s="2" customFormat="1">
      <c r="A208" s="39"/>
      <c r="B208" s="40"/>
      <c r="C208" s="41"/>
      <c r="D208" s="241" t="s">
        <v>176</v>
      </c>
      <c r="E208" s="41"/>
      <c r="F208" s="242" t="s">
        <v>4323</v>
      </c>
      <c r="G208" s="41"/>
      <c r="H208" s="41"/>
      <c r="I208" s="243"/>
      <c r="J208" s="41"/>
      <c r="K208" s="41"/>
      <c r="L208" s="45"/>
      <c r="M208" s="244"/>
      <c r="N208" s="245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176</v>
      </c>
      <c r="AU208" s="18" t="s">
        <v>85</v>
      </c>
    </row>
    <row r="209" s="2" customFormat="1" ht="21.75" customHeight="1">
      <c r="A209" s="39"/>
      <c r="B209" s="40"/>
      <c r="C209" s="228" t="s">
        <v>473</v>
      </c>
      <c r="D209" s="228" t="s">
        <v>170</v>
      </c>
      <c r="E209" s="229" t="s">
        <v>4325</v>
      </c>
      <c r="F209" s="230" t="s">
        <v>4326</v>
      </c>
      <c r="G209" s="231" t="s">
        <v>2969</v>
      </c>
      <c r="H209" s="232">
        <v>14</v>
      </c>
      <c r="I209" s="233"/>
      <c r="J209" s="234">
        <f>ROUND(I209*H209,2)</f>
        <v>0</v>
      </c>
      <c r="K209" s="230" t="s">
        <v>1</v>
      </c>
      <c r="L209" s="45"/>
      <c r="M209" s="235" t="s">
        <v>1</v>
      </c>
      <c r="N209" s="236" t="s">
        <v>41</v>
      </c>
      <c r="O209" s="92"/>
      <c r="P209" s="237">
        <f>O209*H209</f>
        <v>0</v>
      </c>
      <c r="Q209" s="237">
        <v>0</v>
      </c>
      <c r="R209" s="237">
        <f>Q209*H209</f>
        <v>0</v>
      </c>
      <c r="S209" s="237">
        <v>0</v>
      </c>
      <c r="T209" s="238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9" t="s">
        <v>725</v>
      </c>
      <c r="AT209" s="239" t="s">
        <v>170</v>
      </c>
      <c r="AU209" s="239" t="s">
        <v>85</v>
      </c>
      <c r="AY209" s="18" t="s">
        <v>168</v>
      </c>
      <c r="BE209" s="240">
        <f>IF(N209="základní",J209,0)</f>
        <v>0</v>
      </c>
      <c r="BF209" s="240">
        <f>IF(N209="snížená",J209,0)</f>
        <v>0</v>
      </c>
      <c r="BG209" s="240">
        <f>IF(N209="zákl. přenesená",J209,0)</f>
        <v>0</v>
      </c>
      <c r="BH209" s="240">
        <f>IF(N209="sníž. přenesená",J209,0)</f>
        <v>0</v>
      </c>
      <c r="BI209" s="240">
        <f>IF(N209="nulová",J209,0)</f>
        <v>0</v>
      </c>
      <c r="BJ209" s="18" t="s">
        <v>83</v>
      </c>
      <c r="BK209" s="240">
        <f>ROUND(I209*H209,2)</f>
        <v>0</v>
      </c>
      <c r="BL209" s="18" t="s">
        <v>725</v>
      </c>
      <c r="BM209" s="239" t="s">
        <v>4327</v>
      </c>
    </row>
    <row r="210" s="2" customFormat="1">
      <c r="A210" s="39"/>
      <c r="B210" s="40"/>
      <c r="C210" s="41"/>
      <c r="D210" s="241" t="s">
        <v>176</v>
      </c>
      <c r="E210" s="41"/>
      <c r="F210" s="242" t="s">
        <v>4326</v>
      </c>
      <c r="G210" s="41"/>
      <c r="H210" s="41"/>
      <c r="I210" s="243"/>
      <c r="J210" s="41"/>
      <c r="K210" s="41"/>
      <c r="L210" s="45"/>
      <c r="M210" s="244"/>
      <c r="N210" s="245"/>
      <c r="O210" s="92"/>
      <c r="P210" s="92"/>
      <c r="Q210" s="92"/>
      <c r="R210" s="92"/>
      <c r="S210" s="92"/>
      <c r="T210" s="93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176</v>
      </c>
      <c r="AU210" s="18" t="s">
        <v>85</v>
      </c>
    </row>
    <row r="211" s="2" customFormat="1" ht="55.5" customHeight="1">
      <c r="A211" s="39"/>
      <c r="B211" s="40"/>
      <c r="C211" s="228" t="s">
        <v>482</v>
      </c>
      <c r="D211" s="228" t="s">
        <v>170</v>
      </c>
      <c r="E211" s="229" t="s">
        <v>4328</v>
      </c>
      <c r="F211" s="230" t="s">
        <v>4329</v>
      </c>
      <c r="G211" s="231" t="s">
        <v>910</v>
      </c>
      <c r="H211" s="232">
        <v>12</v>
      </c>
      <c r="I211" s="233"/>
      <c r="J211" s="234">
        <f>ROUND(I211*H211,2)</f>
        <v>0</v>
      </c>
      <c r="K211" s="230" t="s">
        <v>1</v>
      </c>
      <c r="L211" s="45"/>
      <c r="M211" s="235" t="s">
        <v>1</v>
      </c>
      <c r="N211" s="236" t="s">
        <v>41</v>
      </c>
      <c r="O211" s="92"/>
      <c r="P211" s="237">
        <f>O211*H211</f>
        <v>0</v>
      </c>
      <c r="Q211" s="237">
        <v>0</v>
      </c>
      <c r="R211" s="237">
        <f>Q211*H211</f>
        <v>0</v>
      </c>
      <c r="S211" s="237">
        <v>0</v>
      </c>
      <c r="T211" s="238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9" t="s">
        <v>725</v>
      </c>
      <c r="AT211" s="239" t="s">
        <v>170</v>
      </c>
      <c r="AU211" s="239" t="s">
        <v>85</v>
      </c>
      <c r="AY211" s="18" t="s">
        <v>168</v>
      </c>
      <c r="BE211" s="240">
        <f>IF(N211="základní",J211,0)</f>
        <v>0</v>
      </c>
      <c r="BF211" s="240">
        <f>IF(N211="snížená",J211,0)</f>
        <v>0</v>
      </c>
      <c r="BG211" s="240">
        <f>IF(N211="zákl. přenesená",J211,0)</f>
        <v>0</v>
      </c>
      <c r="BH211" s="240">
        <f>IF(N211="sníž. přenesená",J211,0)</f>
        <v>0</v>
      </c>
      <c r="BI211" s="240">
        <f>IF(N211="nulová",J211,0)</f>
        <v>0</v>
      </c>
      <c r="BJ211" s="18" t="s">
        <v>83</v>
      </c>
      <c r="BK211" s="240">
        <f>ROUND(I211*H211,2)</f>
        <v>0</v>
      </c>
      <c r="BL211" s="18" t="s">
        <v>725</v>
      </c>
      <c r="BM211" s="239" t="s">
        <v>4330</v>
      </c>
    </row>
    <row r="212" s="2" customFormat="1">
      <c r="A212" s="39"/>
      <c r="B212" s="40"/>
      <c r="C212" s="41"/>
      <c r="D212" s="241" t="s">
        <v>176</v>
      </c>
      <c r="E212" s="41"/>
      <c r="F212" s="242" t="s">
        <v>4329</v>
      </c>
      <c r="G212" s="41"/>
      <c r="H212" s="41"/>
      <c r="I212" s="243"/>
      <c r="J212" s="41"/>
      <c r="K212" s="41"/>
      <c r="L212" s="45"/>
      <c r="M212" s="244"/>
      <c r="N212" s="245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176</v>
      </c>
      <c r="AU212" s="18" t="s">
        <v>85</v>
      </c>
    </row>
    <row r="213" s="2" customFormat="1" ht="16.5" customHeight="1">
      <c r="A213" s="39"/>
      <c r="B213" s="40"/>
      <c r="C213" s="278" t="s">
        <v>491</v>
      </c>
      <c r="D213" s="278" t="s">
        <v>242</v>
      </c>
      <c r="E213" s="279" t="s">
        <v>4331</v>
      </c>
      <c r="F213" s="280" t="s">
        <v>4332</v>
      </c>
      <c r="G213" s="281" t="s">
        <v>2969</v>
      </c>
      <c r="H213" s="282">
        <v>1</v>
      </c>
      <c r="I213" s="283"/>
      <c r="J213" s="284">
        <f>ROUND(I213*H213,2)</f>
        <v>0</v>
      </c>
      <c r="K213" s="280" t="s">
        <v>1</v>
      </c>
      <c r="L213" s="285"/>
      <c r="M213" s="286" t="s">
        <v>1</v>
      </c>
      <c r="N213" s="287" t="s">
        <v>41</v>
      </c>
      <c r="O213" s="92"/>
      <c r="P213" s="237">
        <f>O213*H213</f>
        <v>0</v>
      </c>
      <c r="Q213" s="237">
        <v>0</v>
      </c>
      <c r="R213" s="237">
        <f>Q213*H213</f>
        <v>0</v>
      </c>
      <c r="S213" s="237">
        <v>0</v>
      </c>
      <c r="T213" s="238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9" t="s">
        <v>2505</v>
      </c>
      <c r="AT213" s="239" t="s">
        <v>242</v>
      </c>
      <c r="AU213" s="239" t="s">
        <v>85</v>
      </c>
      <c r="AY213" s="18" t="s">
        <v>168</v>
      </c>
      <c r="BE213" s="240">
        <f>IF(N213="základní",J213,0)</f>
        <v>0</v>
      </c>
      <c r="BF213" s="240">
        <f>IF(N213="snížená",J213,0)</f>
        <v>0</v>
      </c>
      <c r="BG213" s="240">
        <f>IF(N213="zákl. přenesená",J213,0)</f>
        <v>0</v>
      </c>
      <c r="BH213" s="240">
        <f>IF(N213="sníž. přenesená",J213,0)</f>
        <v>0</v>
      </c>
      <c r="BI213" s="240">
        <f>IF(N213="nulová",J213,0)</f>
        <v>0</v>
      </c>
      <c r="BJ213" s="18" t="s">
        <v>83</v>
      </c>
      <c r="BK213" s="240">
        <f>ROUND(I213*H213,2)</f>
        <v>0</v>
      </c>
      <c r="BL213" s="18" t="s">
        <v>725</v>
      </c>
      <c r="BM213" s="239" t="s">
        <v>4333</v>
      </c>
    </row>
    <row r="214" s="2" customFormat="1">
      <c r="A214" s="39"/>
      <c r="B214" s="40"/>
      <c r="C214" s="41"/>
      <c r="D214" s="241" t="s">
        <v>176</v>
      </c>
      <c r="E214" s="41"/>
      <c r="F214" s="242" t="s">
        <v>4332</v>
      </c>
      <c r="G214" s="41"/>
      <c r="H214" s="41"/>
      <c r="I214" s="243"/>
      <c r="J214" s="41"/>
      <c r="K214" s="41"/>
      <c r="L214" s="45"/>
      <c r="M214" s="244"/>
      <c r="N214" s="245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176</v>
      </c>
      <c r="AU214" s="18" t="s">
        <v>85</v>
      </c>
    </row>
    <row r="215" s="12" customFormat="1" ht="22.8" customHeight="1">
      <c r="A215" s="12"/>
      <c r="B215" s="212"/>
      <c r="C215" s="213"/>
      <c r="D215" s="214" t="s">
        <v>75</v>
      </c>
      <c r="E215" s="226" t="s">
        <v>4334</v>
      </c>
      <c r="F215" s="226" t="s">
        <v>4335</v>
      </c>
      <c r="G215" s="213"/>
      <c r="H215" s="213"/>
      <c r="I215" s="216"/>
      <c r="J215" s="227">
        <f>BK215</f>
        <v>0</v>
      </c>
      <c r="K215" s="213"/>
      <c r="L215" s="218"/>
      <c r="M215" s="219"/>
      <c r="N215" s="220"/>
      <c r="O215" s="220"/>
      <c r="P215" s="221">
        <f>SUM(P216:P219)</f>
        <v>0</v>
      </c>
      <c r="Q215" s="220"/>
      <c r="R215" s="221">
        <f>SUM(R216:R219)</f>
        <v>0</v>
      </c>
      <c r="S215" s="220"/>
      <c r="T215" s="222">
        <f>SUM(T216:T219)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3" t="s">
        <v>83</v>
      </c>
      <c r="AT215" s="224" t="s">
        <v>75</v>
      </c>
      <c r="AU215" s="224" t="s">
        <v>83</v>
      </c>
      <c r="AY215" s="223" t="s">
        <v>168</v>
      </c>
      <c r="BK215" s="225">
        <f>SUM(BK216:BK219)</f>
        <v>0</v>
      </c>
    </row>
    <row r="216" s="2" customFormat="1" ht="76.35" customHeight="1">
      <c r="A216" s="39"/>
      <c r="B216" s="40"/>
      <c r="C216" s="228" t="s">
        <v>500</v>
      </c>
      <c r="D216" s="228" t="s">
        <v>170</v>
      </c>
      <c r="E216" s="229" t="s">
        <v>4336</v>
      </c>
      <c r="F216" s="230" t="s">
        <v>4337</v>
      </c>
      <c r="G216" s="231" t="s">
        <v>2969</v>
      </c>
      <c r="H216" s="232">
        <v>1</v>
      </c>
      <c r="I216" s="233"/>
      <c r="J216" s="234">
        <f>ROUND(I216*H216,2)</f>
        <v>0</v>
      </c>
      <c r="K216" s="230" t="s">
        <v>1</v>
      </c>
      <c r="L216" s="45"/>
      <c r="M216" s="235" t="s">
        <v>1</v>
      </c>
      <c r="N216" s="236" t="s">
        <v>41</v>
      </c>
      <c r="O216" s="92"/>
      <c r="P216" s="237">
        <f>O216*H216</f>
        <v>0</v>
      </c>
      <c r="Q216" s="237">
        <v>0</v>
      </c>
      <c r="R216" s="237">
        <f>Q216*H216</f>
        <v>0</v>
      </c>
      <c r="S216" s="237">
        <v>0</v>
      </c>
      <c r="T216" s="238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9" t="s">
        <v>174</v>
      </c>
      <c r="AT216" s="239" t="s">
        <v>170</v>
      </c>
      <c r="AU216" s="239" t="s">
        <v>85</v>
      </c>
      <c r="AY216" s="18" t="s">
        <v>168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8" t="s">
        <v>83</v>
      </c>
      <c r="BK216" s="240">
        <f>ROUND(I216*H216,2)</f>
        <v>0</v>
      </c>
      <c r="BL216" s="18" t="s">
        <v>174</v>
      </c>
      <c r="BM216" s="239" t="s">
        <v>4338</v>
      </c>
    </row>
    <row r="217" s="2" customFormat="1">
      <c r="A217" s="39"/>
      <c r="B217" s="40"/>
      <c r="C217" s="41"/>
      <c r="D217" s="241" t="s">
        <v>176</v>
      </c>
      <c r="E217" s="41"/>
      <c r="F217" s="242" t="s">
        <v>4339</v>
      </c>
      <c r="G217" s="41"/>
      <c r="H217" s="41"/>
      <c r="I217" s="243"/>
      <c r="J217" s="41"/>
      <c r="K217" s="41"/>
      <c r="L217" s="45"/>
      <c r="M217" s="244"/>
      <c r="N217" s="245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176</v>
      </c>
      <c r="AU217" s="18" t="s">
        <v>85</v>
      </c>
    </row>
    <row r="218" s="2" customFormat="1" ht="55.5" customHeight="1">
      <c r="A218" s="39"/>
      <c r="B218" s="40"/>
      <c r="C218" s="228" t="s">
        <v>507</v>
      </c>
      <c r="D218" s="228" t="s">
        <v>170</v>
      </c>
      <c r="E218" s="229" t="s">
        <v>4340</v>
      </c>
      <c r="F218" s="230" t="s">
        <v>4341</v>
      </c>
      <c r="G218" s="231" t="s">
        <v>2969</v>
      </c>
      <c r="H218" s="232">
        <v>1</v>
      </c>
      <c r="I218" s="233"/>
      <c r="J218" s="234">
        <f>ROUND(I218*H218,2)</f>
        <v>0</v>
      </c>
      <c r="K218" s="230" t="s">
        <v>1</v>
      </c>
      <c r="L218" s="45"/>
      <c r="M218" s="235" t="s">
        <v>1</v>
      </c>
      <c r="N218" s="236" t="s">
        <v>41</v>
      </c>
      <c r="O218" s="92"/>
      <c r="P218" s="237">
        <f>O218*H218</f>
        <v>0</v>
      </c>
      <c r="Q218" s="237">
        <v>0</v>
      </c>
      <c r="R218" s="237">
        <f>Q218*H218</f>
        <v>0</v>
      </c>
      <c r="S218" s="237">
        <v>0</v>
      </c>
      <c r="T218" s="238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9" t="s">
        <v>174</v>
      </c>
      <c r="AT218" s="239" t="s">
        <v>170</v>
      </c>
      <c r="AU218" s="239" t="s">
        <v>85</v>
      </c>
      <c r="AY218" s="18" t="s">
        <v>168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8" t="s">
        <v>83</v>
      </c>
      <c r="BK218" s="240">
        <f>ROUND(I218*H218,2)</f>
        <v>0</v>
      </c>
      <c r="BL218" s="18" t="s">
        <v>174</v>
      </c>
      <c r="BM218" s="239" t="s">
        <v>4342</v>
      </c>
    </row>
    <row r="219" s="2" customFormat="1">
      <c r="A219" s="39"/>
      <c r="B219" s="40"/>
      <c r="C219" s="41"/>
      <c r="D219" s="241" t="s">
        <v>176</v>
      </c>
      <c r="E219" s="41"/>
      <c r="F219" s="242" t="s">
        <v>4343</v>
      </c>
      <c r="G219" s="41"/>
      <c r="H219" s="41"/>
      <c r="I219" s="243"/>
      <c r="J219" s="41"/>
      <c r="K219" s="41"/>
      <c r="L219" s="45"/>
      <c r="M219" s="244"/>
      <c r="N219" s="245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176</v>
      </c>
      <c r="AU219" s="18" t="s">
        <v>85</v>
      </c>
    </row>
    <row r="220" s="12" customFormat="1" ht="25.92" customHeight="1">
      <c r="A220" s="12"/>
      <c r="B220" s="212"/>
      <c r="C220" s="213"/>
      <c r="D220" s="214" t="s">
        <v>75</v>
      </c>
      <c r="E220" s="215" t="s">
        <v>87</v>
      </c>
      <c r="F220" s="215" t="s">
        <v>4344</v>
      </c>
      <c r="G220" s="213"/>
      <c r="H220" s="213"/>
      <c r="I220" s="216"/>
      <c r="J220" s="217">
        <f>BK220</f>
        <v>0</v>
      </c>
      <c r="K220" s="213"/>
      <c r="L220" s="218"/>
      <c r="M220" s="219"/>
      <c r="N220" s="220"/>
      <c r="O220" s="220"/>
      <c r="P220" s="221">
        <f>P221+P246</f>
        <v>0</v>
      </c>
      <c r="Q220" s="220"/>
      <c r="R220" s="221">
        <f>R221+R246</f>
        <v>0.016890000000000002</v>
      </c>
      <c r="S220" s="220"/>
      <c r="T220" s="222">
        <f>T221+T246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3" t="s">
        <v>83</v>
      </c>
      <c r="AT220" s="224" t="s">
        <v>75</v>
      </c>
      <c r="AU220" s="224" t="s">
        <v>76</v>
      </c>
      <c r="AY220" s="223" t="s">
        <v>168</v>
      </c>
      <c r="BK220" s="225">
        <f>BK221+BK246</f>
        <v>0</v>
      </c>
    </row>
    <row r="221" s="12" customFormat="1" ht="22.8" customHeight="1">
      <c r="A221" s="12"/>
      <c r="B221" s="212"/>
      <c r="C221" s="213"/>
      <c r="D221" s="214" t="s">
        <v>75</v>
      </c>
      <c r="E221" s="226" t="s">
        <v>4345</v>
      </c>
      <c r="F221" s="226" t="s">
        <v>4346</v>
      </c>
      <c r="G221" s="213"/>
      <c r="H221" s="213"/>
      <c r="I221" s="216"/>
      <c r="J221" s="227">
        <f>BK221</f>
        <v>0</v>
      </c>
      <c r="K221" s="213"/>
      <c r="L221" s="218"/>
      <c r="M221" s="219"/>
      <c r="N221" s="220"/>
      <c r="O221" s="220"/>
      <c r="P221" s="221">
        <f>SUM(P222:P245)</f>
        <v>0</v>
      </c>
      <c r="Q221" s="220"/>
      <c r="R221" s="221">
        <f>SUM(R222:R245)</f>
        <v>0</v>
      </c>
      <c r="S221" s="220"/>
      <c r="T221" s="222">
        <f>SUM(T222:T245)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3" t="s">
        <v>83</v>
      </c>
      <c r="AT221" s="224" t="s">
        <v>75</v>
      </c>
      <c r="AU221" s="224" t="s">
        <v>83</v>
      </c>
      <c r="AY221" s="223" t="s">
        <v>168</v>
      </c>
      <c r="BK221" s="225">
        <f>SUM(BK222:BK245)</f>
        <v>0</v>
      </c>
    </row>
    <row r="222" s="2" customFormat="1" ht="33" customHeight="1">
      <c r="A222" s="39"/>
      <c r="B222" s="40"/>
      <c r="C222" s="228" t="s">
        <v>518</v>
      </c>
      <c r="D222" s="228" t="s">
        <v>170</v>
      </c>
      <c r="E222" s="229" t="s">
        <v>4347</v>
      </c>
      <c r="F222" s="230" t="s">
        <v>4348</v>
      </c>
      <c r="G222" s="231" t="s">
        <v>2969</v>
      </c>
      <c r="H222" s="232">
        <v>1</v>
      </c>
      <c r="I222" s="233"/>
      <c r="J222" s="234">
        <f>ROUND(I222*H222,2)</f>
        <v>0</v>
      </c>
      <c r="K222" s="230" t="s">
        <v>1</v>
      </c>
      <c r="L222" s="45"/>
      <c r="M222" s="235" t="s">
        <v>1</v>
      </c>
      <c r="N222" s="236" t="s">
        <v>41</v>
      </c>
      <c r="O222" s="92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9" t="s">
        <v>174</v>
      </c>
      <c r="AT222" s="239" t="s">
        <v>170</v>
      </c>
      <c r="AU222" s="239" t="s">
        <v>85</v>
      </c>
      <c r="AY222" s="18" t="s">
        <v>168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8" t="s">
        <v>83</v>
      </c>
      <c r="BK222" s="240">
        <f>ROUND(I222*H222,2)</f>
        <v>0</v>
      </c>
      <c r="BL222" s="18" t="s">
        <v>174</v>
      </c>
      <c r="BM222" s="239" t="s">
        <v>4349</v>
      </c>
    </row>
    <row r="223" s="2" customFormat="1">
      <c r="A223" s="39"/>
      <c r="B223" s="40"/>
      <c r="C223" s="41"/>
      <c r="D223" s="241" t="s">
        <v>176</v>
      </c>
      <c r="E223" s="41"/>
      <c r="F223" s="242" t="s">
        <v>4350</v>
      </c>
      <c r="G223" s="41"/>
      <c r="H223" s="41"/>
      <c r="I223" s="243"/>
      <c r="J223" s="41"/>
      <c r="K223" s="41"/>
      <c r="L223" s="45"/>
      <c r="M223" s="244"/>
      <c r="N223" s="245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176</v>
      </c>
      <c r="AU223" s="18" t="s">
        <v>85</v>
      </c>
    </row>
    <row r="224" s="2" customFormat="1" ht="55.5" customHeight="1">
      <c r="A224" s="39"/>
      <c r="B224" s="40"/>
      <c r="C224" s="228" t="s">
        <v>527</v>
      </c>
      <c r="D224" s="228" t="s">
        <v>170</v>
      </c>
      <c r="E224" s="229" t="s">
        <v>4351</v>
      </c>
      <c r="F224" s="230" t="s">
        <v>4352</v>
      </c>
      <c r="G224" s="231" t="s">
        <v>2969</v>
      </c>
      <c r="H224" s="232">
        <v>7</v>
      </c>
      <c r="I224" s="233"/>
      <c r="J224" s="234">
        <f>ROUND(I224*H224,2)</f>
        <v>0</v>
      </c>
      <c r="K224" s="230" t="s">
        <v>1</v>
      </c>
      <c r="L224" s="45"/>
      <c r="M224" s="235" t="s">
        <v>1</v>
      </c>
      <c r="N224" s="236" t="s">
        <v>41</v>
      </c>
      <c r="O224" s="92"/>
      <c r="P224" s="237">
        <f>O224*H224</f>
        <v>0</v>
      </c>
      <c r="Q224" s="237">
        <v>0</v>
      </c>
      <c r="R224" s="237">
        <f>Q224*H224</f>
        <v>0</v>
      </c>
      <c r="S224" s="237">
        <v>0</v>
      </c>
      <c r="T224" s="238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9" t="s">
        <v>174</v>
      </c>
      <c r="AT224" s="239" t="s">
        <v>170</v>
      </c>
      <c r="AU224" s="239" t="s">
        <v>85</v>
      </c>
      <c r="AY224" s="18" t="s">
        <v>168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8" t="s">
        <v>83</v>
      </c>
      <c r="BK224" s="240">
        <f>ROUND(I224*H224,2)</f>
        <v>0</v>
      </c>
      <c r="BL224" s="18" t="s">
        <v>174</v>
      </c>
      <c r="BM224" s="239" t="s">
        <v>4353</v>
      </c>
    </row>
    <row r="225" s="2" customFormat="1">
      <c r="A225" s="39"/>
      <c r="B225" s="40"/>
      <c r="C225" s="41"/>
      <c r="D225" s="241" t="s">
        <v>176</v>
      </c>
      <c r="E225" s="41"/>
      <c r="F225" s="242" t="s">
        <v>4354</v>
      </c>
      <c r="G225" s="41"/>
      <c r="H225" s="41"/>
      <c r="I225" s="243"/>
      <c r="J225" s="41"/>
      <c r="K225" s="41"/>
      <c r="L225" s="45"/>
      <c r="M225" s="244"/>
      <c r="N225" s="245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176</v>
      </c>
      <c r="AU225" s="18" t="s">
        <v>85</v>
      </c>
    </row>
    <row r="226" s="2" customFormat="1" ht="24.15" customHeight="1">
      <c r="A226" s="39"/>
      <c r="B226" s="40"/>
      <c r="C226" s="228" t="s">
        <v>535</v>
      </c>
      <c r="D226" s="228" t="s">
        <v>170</v>
      </c>
      <c r="E226" s="229" t="s">
        <v>4355</v>
      </c>
      <c r="F226" s="230" t="s">
        <v>4356</v>
      </c>
      <c r="G226" s="231" t="s">
        <v>2969</v>
      </c>
      <c r="H226" s="232">
        <v>2</v>
      </c>
      <c r="I226" s="233"/>
      <c r="J226" s="234">
        <f>ROUND(I226*H226,2)</f>
        <v>0</v>
      </c>
      <c r="K226" s="230" t="s">
        <v>1</v>
      </c>
      <c r="L226" s="45"/>
      <c r="M226" s="235" t="s">
        <v>1</v>
      </c>
      <c r="N226" s="236" t="s">
        <v>41</v>
      </c>
      <c r="O226" s="92"/>
      <c r="P226" s="237">
        <f>O226*H226</f>
        <v>0</v>
      </c>
      <c r="Q226" s="237">
        <v>0</v>
      </c>
      <c r="R226" s="237">
        <f>Q226*H226</f>
        <v>0</v>
      </c>
      <c r="S226" s="237">
        <v>0</v>
      </c>
      <c r="T226" s="23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9" t="s">
        <v>174</v>
      </c>
      <c r="AT226" s="239" t="s">
        <v>170</v>
      </c>
      <c r="AU226" s="239" t="s">
        <v>85</v>
      </c>
      <c r="AY226" s="18" t="s">
        <v>168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8" t="s">
        <v>83</v>
      </c>
      <c r="BK226" s="240">
        <f>ROUND(I226*H226,2)</f>
        <v>0</v>
      </c>
      <c r="BL226" s="18" t="s">
        <v>174</v>
      </c>
      <c r="BM226" s="239" t="s">
        <v>4357</v>
      </c>
    </row>
    <row r="227" s="2" customFormat="1">
      <c r="A227" s="39"/>
      <c r="B227" s="40"/>
      <c r="C227" s="41"/>
      <c r="D227" s="241" t="s">
        <v>176</v>
      </c>
      <c r="E227" s="41"/>
      <c r="F227" s="242" t="s">
        <v>4358</v>
      </c>
      <c r="G227" s="41"/>
      <c r="H227" s="41"/>
      <c r="I227" s="243"/>
      <c r="J227" s="41"/>
      <c r="K227" s="41"/>
      <c r="L227" s="45"/>
      <c r="M227" s="244"/>
      <c r="N227" s="245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176</v>
      </c>
      <c r="AU227" s="18" t="s">
        <v>85</v>
      </c>
    </row>
    <row r="228" s="2" customFormat="1" ht="24.15" customHeight="1">
      <c r="A228" s="39"/>
      <c r="B228" s="40"/>
      <c r="C228" s="228" t="s">
        <v>541</v>
      </c>
      <c r="D228" s="228" t="s">
        <v>170</v>
      </c>
      <c r="E228" s="229" t="s">
        <v>4359</v>
      </c>
      <c r="F228" s="230" t="s">
        <v>4360</v>
      </c>
      <c r="G228" s="231" t="s">
        <v>2969</v>
      </c>
      <c r="H228" s="232">
        <v>2</v>
      </c>
      <c r="I228" s="233"/>
      <c r="J228" s="234">
        <f>ROUND(I228*H228,2)</f>
        <v>0</v>
      </c>
      <c r="K228" s="230" t="s">
        <v>1</v>
      </c>
      <c r="L228" s="45"/>
      <c r="M228" s="235" t="s">
        <v>1</v>
      </c>
      <c r="N228" s="236" t="s">
        <v>41</v>
      </c>
      <c r="O228" s="92"/>
      <c r="P228" s="237">
        <f>O228*H228</f>
        <v>0</v>
      </c>
      <c r="Q228" s="237">
        <v>0</v>
      </c>
      <c r="R228" s="237">
        <f>Q228*H228</f>
        <v>0</v>
      </c>
      <c r="S228" s="237">
        <v>0</v>
      </c>
      <c r="T228" s="23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9" t="s">
        <v>174</v>
      </c>
      <c r="AT228" s="239" t="s">
        <v>170</v>
      </c>
      <c r="AU228" s="239" t="s">
        <v>85</v>
      </c>
      <c r="AY228" s="18" t="s">
        <v>168</v>
      </c>
      <c r="BE228" s="240">
        <f>IF(N228="základní",J228,0)</f>
        <v>0</v>
      </c>
      <c r="BF228" s="240">
        <f>IF(N228="snížená",J228,0)</f>
        <v>0</v>
      </c>
      <c r="BG228" s="240">
        <f>IF(N228="zákl. přenesená",J228,0)</f>
        <v>0</v>
      </c>
      <c r="BH228" s="240">
        <f>IF(N228="sníž. přenesená",J228,0)</f>
        <v>0</v>
      </c>
      <c r="BI228" s="240">
        <f>IF(N228="nulová",J228,0)</f>
        <v>0</v>
      </c>
      <c r="BJ228" s="18" t="s">
        <v>83</v>
      </c>
      <c r="BK228" s="240">
        <f>ROUND(I228*H228,2)</f>
        <v>0</v>
      </c>
      <c r="BL228" s="18" t="s">
        <v>174</v>
      </c>
      <c r="BM228" s="239" t="s">
        <v>4361</v>
      </c>
    </row>
    <row r="229" s="2" customFormat="1">
      <c r="A229" s="39"/>
      <c r="B229" s="40"/>
      <c r="C229" s="41"/>
      <c r="D229" s="241" t="s">
        <v>176</v>
      </c>
      <c r="E229" s="41"/>
      <c r="F229" s="242" t="s">
        <v>4362</v>
      </c>
      <c r="G229" s="41"/>
      <c r="H229" s="41"/>
      <c r="I229" s="243"/>
      <c r="J229" s="41"/>
      <c r="K229" s="41"/>
      <c r="L229" s="45"/>
      <c r="M229" s="244"/>
      <c r="N229" s="245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176</v>
      </c>
      <c r="AU229" s="18" t="s">
        <v>85</v>
      </c>
    </row>
    <row r="230" s="2" customFormat="1" ht="24.15" customHeight="1">
      <c r="A230" s="39"/>
      <c r="B230" s="40"/>
      <c r="C230" s="228" t="s">
        <v>547</v>
      </c>
      <c r="D230" s="228" t="s">
        <v>170</v>
      </c>
      <c r="E230" s="229" t="s">
        <v>4363</v>
      </c>
      <c r="F230" s="230" t="s">
        <v>4364</v>
      </c>
      <c r="G230" s="231" t="s">
        <v>2969</v>
      </c>
      <c r="H230" s="232">
        <v>1</v>
      </c>
      <c r="I230" s="233"/>
      <c r="J230" s="234">
        <f>ROUND(I230*H230,2)</f>
        <v>0</v>
      </c>
      <c r="K230" s="230" t="s">
        <v>1</v>
      </c>
      <c r="L230" s="45"/>
      <c r="M230" s="235" t="s">
        <v>1</v>
      </c>
      <c r="N230" s="236" t="s">
        <v>41</v>
      </c>
      <c r="O230" s="92"/>
      <c r="P230" s="237">
        <f>O230*H230</f>
        <v>0</v>
      </c>
      <c r="Q230" s="237">
        <v>0</v>
      </c>
      <c r="R230" s="237">
        <f>Q230*H230</f>
        <v>0</v>
      </c>
      <c r="S230" s="237">
        <v>0</v>
      </c>
      <c r="T230" s="238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9" t="s">
        <v>174</v>
      </c>
      <c r="AT230" s="239" t="s">
        <v>170</v>
      </c>
      <c r="AU230" s="239" t="s">
        <v>85</v>
      </c>
      <c r="AY230" s="18" t="s">
        <v>168</v>
      </c>
      <c r="BE230" s="240">
        <f>IF(N230="základní",J230,0)</f>
        <v>0</v>
      </c>
      <c r="BF230" s="240">
        <f>IF(N230="snížená",J230,0)</f>
        <v>0</v>
      </c>
      <c r="BG230" s="240">
        <f>IF(N230="zákl. přenesená",J230,0)</f>
        <v>0</v>
      </c>
      <c r="BH230" s="240">
        <f>IF(N230="sníž. přenesená",J230,0)</f>
        <v>0</v>
      </c>
      <c r="BI230" s="240">
        <f>IF(N230="nulová",J230,0)</f>
        <v>0</v>
      </c>
      <c r="BJ230" s="18" t="s">
        <v>83</v>
      </c>
      <c r="BK230" s="240">
        <f>ROUND(I230*H230,2)</f>
        <v>0</v>
      </c>
      <c r="BL230" s="18" t="s">
        <v>174</v>
      </c>
      <c r="BM230" s="239" t="s">
        <v>4365</v>
      </c>
    </row>
    <row r="231" s="2" customFormat="1">
      <c r="A231" s="39"/>
      <c r="B231" s="40"/>
      <c r="C231" s="41"/>
      <c r="D231" s="241" t="s">
        <v>176</v>
      </c>
      <c r="E231" s="41"/>
      <c r="F231" s="242" t="s">
        <v>4366</v>
      </c>
      <c r="G231" s="41"/>
      <c r="H231" s="41"/>
      <c r="I231" s="243"/>
      <c r="J231" s="41"/>
      <c r="K231" s="41"/>
      <c r="L231" s="45"/>
      <c r="M231" s="244"/>
      <c r="N231" s="245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176</v>
      </c>
      <c r="AU231" s="18" t="s">
        <v>85</v>
      </c>
    </row>
    <row r="232" s="2" customFormat="1" ht="44.25" customHeight="1">
      <c r="A232" s="39"/>
      <c r="B232" s="40"/>
      <c r="C232" s="228" t="s">
        <v>553</v>
      </c>
      <c r="D232" s="228" t="s">
        <v>170</v>
      </c>
      <c r="E232" s="229" t="s">
        <v>4367</v>
      </c>
      <c r="F232" s="230" t="s">
        <v>4368</v>
      </c>
      <c r="G232" s="231" t="s">
        <v>2969</v>
      </c>
      <c r="H232" s="232">
        <v>1</v>
      </c>
      <c r="I232" s="233"/>
      <c r="J232" s="234">
        <f>ROUND(I232*H232,2)</f>
        <v>0</v>
      </c>
      <c r="K232" s="230" t="s">
        <v>1</v>
      </c>
      <c r="L232" s="45"/>
      <c r="M232" s="235" t="s">
        <v>1</v>
      </c>
      <c r="N232" s="236" t="s">
        <v>41</v>
      </c>
      <c r="O232" s="92"/>
      <c r="P232" s="237">
        <f>O232*H232</f>
        <v>0</v>
      </c>
      <c r="Q232" s="237">
        <v>0</v>
      </c>
      <c r="R232" s="237">
        <f>Q232*H232</f>
        <v>0</v>
      </c>
      <c r="S232" s="237">
        <v>0</v>
      </c>
      <c r="T232" s="23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9" t="s">
        <v>174</v>
      </c>
      <c r="AT232" s="239" t="s">
        <v>170</v>
      </c>
      <c r="AU232" s="239" t="s">
        <v>85</v>
      </c>
      <c r="AY232" s="18" t="s">
        <v>168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8" t="s">
        <v>83</v>
      </c>
      <c r="BK232" s="240">
        <f>ROUND(I232*H232,2)</f>
        <v>0</v>
      </c>
      <c r="BL232" s="18" t="s">
        <v>174</v>
      </c>
      <c r="BM232" s="239" t="s">
        <v>4369</v>
      </c>
    </row>
    <row r="233" s="2" customFormat="1">
      <c r="A233" s="39"/>
      <c r="B233" s="40"/>
      <c r="C233" s="41"/>
      <c r="D233" s="241" t="s">
        <v>176</v>
      </c>
      <c r="E233" s="41"/>
      <c r="F233" s="242" t="s">
        <v>4370</v>
      </c>
      <c r="G233" s="41"/>
      <c r="H233" s="41"/>
      <c r="I233" s="243"/>
      <c r="J233" s="41"/>
      <c r="K233" s="41"/>
      <c r="L233" s="45"/>
      <c r="M233" s="244"/>
      <c r="N233" s="245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176</v>
      </c>
      <c r="AU233" s="18" t="s">
        <v>85</v>
      </c>
    </row>
    <row r="234" s="2" customFormat="1" ht="16.5" customHeight="1">
      <c r="A234" s="39"/>
      <c r="B234" s="40"/>
      <c r="C234" s="228" t="s">
        <v>560</v>
      </c>
      <c r="D234" s="228" t="s">
        <v>170</v>
      </c>
      <c r="E234" s="229" t="s">
        <v>4371</v>
      </c>
      <c r="F234" s="230" t="s">
        <v>4372</v>
      </c>
      <c r="G234" s="231" t="s">
        <v>2969</v>
      </c>
      <c r="H234" s="232">
        <v>1</v>
      </c>
      <c r="I234" s="233"/>
      <c r="J234" s="234">
        <f>ROUND(I234*H234,2)</f>
        <v>0</v>
      </c>
      <c r="K234" s="230" t="s">
        <v>1</v>
      </c>
      <c r="L234" s="45"/>
      <c r="M234" s="235" t="s">
        <v>1</v>
      </c>
      <c r="N234" s="236" t="s">
        <v>41</v>
      </c>
      <c r="O234" s="92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9" t="s">
        <v>174</v>
      </c>
      <c r="AT234" s="239" t="s">
        <v>170</v>
      </c>
      <c r="AU234" s="239" t="s">
        <v>85</v>
      </c>
      <c r="AY234" s="18" t="s">
        <v>168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8" t="s">
        <v>83</v>
      </c>
      <c r="BK234" s="240">
        <f>ROUND(I234*H234,2)</f>
        <v>0</v>
      </c>
      <c r="BL234" s="18" t="s">
        <v>174</v>
      </c>
      <c r="BM234" s="239" t="s">
        <v>4373</v>
      </c>
    </row>
    <row r="235" s="2" customFormat="1">
      <c r="A235" s="39"/>
      <c r="B235" s="40"/>
      <c r="C235" s="41"/>
      <c r="D235" s="241" t="s">
        <v>176</v>
      </c>
      <c r="E235" s="41"/>
      <c r="F235" s="242" t="s">
        <v>4374</v>
      </c>
      <c r="G235" s="41"/>
      <c r="H235" s="41"/>
      <c r="I235" s="243"/>
      <c r="J235" s="41"/>
      <c r="K235" s="41"/>
      <c r="L235" s="45"/>
      <c r="M235" s="244"/>
      <c r="N235" s="245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176</v>
      </c>
      <c r="AU235" s="18" t="s">
        <v>85</v>
      </c>
    </row>
    <row r="236" s="2" customFormat="1" ht="33" customHeight="1">
      <c r="A236" s="39"/>
      <c r="B236" s="40"/>
      <c r="C236" s="228" t="s">
        <v>568</v>
      </c>
      <c r="D236" s="228" t="s">
        <v>170</v>
      </c>
      <c r="E236" s="229" t="s">
        <v>4375</v>
      </c>
      <c r="F236" s="230" t="s">
        <v>4376</v>
      </c>
      <c r="G236" s="231" t="s">
        <v>2969</v>
      </c>
      <c r="H236" s="232">
        <v>2</v>
      </c>
      <c r="I236" s="233"/>
      <c r="J236" s="234">
        <f>ROUND(I236*H236,2)</f>
        <v>0</v>
      </c>
      <c r="K236" s="230" t="s">
        <v>1</v>
      </c>
      <c r="L236" s="45"/>
      <c r="M236" s="235" t="s">
        <v>1</v>
      </c>
      <c r="N236" s="236" t="s">
        <v>41</v>
      </c>
      <c r="O236" s="92"/>
      <c r="P236" s="237">
        <f>O236*H236</f>
        <v>0</v>
      </c>
      <c r="Q236" s="237">
        <v>0</v>
      </c>
      <c r="R236" s="237">
        <f>Q236*H236</f>
        <v>0</v>
      </c>
      <c r="S236" s="237">
        <v>0</v>
      </c>
      <c r="T236" s="238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9" t="s">
        <v>174</v>
      </c>
      <c r="AT236" s="239" t="s">
        <v>170</v>
      </c>
      <c r="AU236" s="239" t="s">
        <v>85</v>
      </c>
      <c r="AY236" s="18" t="s">
        <v>168</v>
      </c>
      <c r="BE236" s="240">
        <f>IF(N236="základní",J236,0)</f>
        <v>0</v>
      </c>
      <c r="BF236" s="240">
        <f>IF(N236="snížená",J236,0)</f>
        <v>0</v>
      </c>
      <c r="BG236" s="240">
        <f>IF(N236="zákl. přenesená",J236,0)</f>
        <v>0</v>
      </c>
      <c r="BH236" s="240">
        <f>IF(N236="sníž. přenesená",J236,0)</f>
        <v>0</v>
      </c>
      <c r="BI236" s="240">
        <f>IF(N236="nulová",J236,0)</f>
        <v>0</v>
      </c>
      <c r="BJ236" s="18" t="s">
        <v>83</v>
      </c>
      <c r="BK236" s="240">
        <f>ROUND(I236*H236,2)</f>
        <v>0</v>
      </c>
      <c r="BL236" s="18" t="s">
        <v>174</v>
      </c>
      <c r="BM236" s="239" t="s">
        <v>4377</v>
      </c>
    </row>
    <row r="237" s="2" customFormat="1">
      <c r="A237" s="39"/>
      <c r="B237" s="40"/>
      <c r="C237" s="41"/>
      <c r="D237" s="241" t="s">
        <v>176</v>
      </c>
      <c r="E237" s="41"/>
      <c r="F237" s="242" t="s">
        <v>4378</v>
      </c>
      <c r="G237" s="41"/>
      <c r="H237" s="41"/>
      <c r="I237" s="243"/>
      <c r="J237" s="41"/>
      <c r="K237" s="41"/>
      <c r="L237" s="45"/>
      <c r="M237" s="244"/>
      <c r="N237" s="245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176</v>
      </c>
      <c r="AU237" s="18" t="s">
        <v>85</v>
      </c>
    </row>
    <row r="238" s="2" customFormat="1" ht="24.15" customHeight="1">
      <c r="A238" s="39"/>
      <c r="B238" s="40"/>
      <c r="C238" s="228" t="s">
        <v>583</v>
      </c>
      <c r="D238" s="228" t="s">
        <v>170</v>
      </c>
      <c r="E238" s="229" t="s">
        <v>4379</v>
      </c>
      <c r="F238" s="230" t="s">
        <v>4380</v>
      </c>
      <c r="G238" s="231" t="s">
        <v>2969</v>
      </c>
      <c r="H238" s="232">
        <v>7</v>
      </c>
      <c r="I238" s="233"/>
      <c r="J238" s="234">
        <f>ROUND(I238*H238,2)</f>
        <v>0</v>
      </c>
      <c r="K238" s="230" t="s">
        <v>1</v>
      </c>
      <c r="L238" s="45"/>
      <c r="M238" s="235" t="s">
        <v>1</v>
      </c>
      <c r="N238" s="236" t="s">
        <v>41</v>
      </c>
      <c r="O238" s="92"/>
      <c r="P238" s="237">
        <f>O238*H238</f>
        <v>0</v>
      </c>
      <c r="Q238" s="237">
        <v>0</v>
      </c>
      <c r="R238" s="237">
        <f>Q238*H238</f>
        <v>0</v>
      </c>
      <c r="S238" s="237">
        <v>0</v>
      </c>
      <c r="T238" s="238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9" t="s">
        <v>174</v>
      </c>
      <c r="AT238" s="239" t="s">
        <v>170</v>
      </c>
      <c r="AU238" s="239" t="s">
        <v>85</v>
      </c>
      <c r="AY238" s="18" t="s">
        <v>168</v>
      </c>
      <c r="BE238" s="240">
        <f>IF(N238="základní",J238,0)</f>
        <v>0</v>
      </c>
      <c r="BF238" s="240">
        <f>IF(N238="snížená",J238,0)</f>
        <v>0</v>
      </c>
      <c r="BG238" s="240">
        <f>IF(N238="zákl. přenesená",J238,0)</f>
        <v>0</v>
      </c>
      <c r="BH238" s="240">
        <f>IF(N238="sníž. přenesená",J238,0)</f>
        <v>0</v>
      </c>
      <c r="BI238" s="240">
        <f>IF(N238="nulová",J238,0)</f>
        <v>0</v>
      </c>
      <c r="BJ238" s="18" t="s">
        <v>83</v>
      </c>
      <c r="BK238" s="240">
        <f>ROUND(I238*H238,2)</f>
        <v>0</v>
      </c>
      <c r="BL238" s="18" t="s">
        <v>174</v>
      </c>
      <c r="BM238" s="239" t="s">
        <v>4381</v>
      </c>
    </row>
    <row r="239" s="2" customFormat="1">
      <c r="A239" s="39"/>
      <c r="B239" s="40"/>
      <c r="C239" s="41"/>
      <c r="D239" s="241" t="s">
        <v>176</v>
      </c>
      <c r="E239" s="41"/>
      <c r="F239" s="242" t="s">
        <v>4382</v>
      </c>
      <c r="G239" s="41"/>
      <c r="H239" s="41"/>
      <c r="I239" s="243"/>
      <c r="J239" s="41"/>
      <c r="K239" s="41"/>
      <c r="L239" s="45"/>
      <c r="M239" s="244"/>
      <c r="N239" s="245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176</v>
      </c>
      <c r="AU239" s="18" t="s">
        <v>85</v>
      </c>
    </row>
    <row r="240" s="2" customFormat="1" ht="24.15" customHeight="1">
      <c r="A240" s="39"/>
      <c r="B240" s="40"/>
      <c r="C240" s="228" t="s">
        <v>631</v>
      </c>
      <c r="D240" s="228" t="s">
        <v>170</v>
      </c>
      <c r="E240" s="229" t="s">
        <v>4383</v>
      </c>
      <c r="F240" s="230" t="s">
        <v>4384</v>
      </c>
      <c r="G240" s="231" t="s">
        <v>2969</v>
      </c>
      <c r="H240" s="232">
        <v>1</v>
      </c>
      <c r="I240" s="233"/>
      <c r="J240" s="234">
        <f>ROUND(I240*H240,2)</f>
        <v>0</v>
      </c>
      <c r="K240" s="230" t="s">
        <v>1</v>
      </c>
      <c r="L240" s="45"/>
      <c r="M240" s="235" t="s">
        <v>1</v>
      </c>
      <c r="N240" s="236" t="s">
        <v>41</v>
      </c>
      <c r="O240" s="92"/>
      <c r="P240" s="237">
        <f>O240*H240</f>
        <v>0</v>
      </c>
      <c r="Q240" s="237">
        <v>0</v>
      </c>
      <c r="R240" s="237">
        <f>Q240*H240</f>
        <v>0</v>
      </c>
      <c r="S240" s="237">
        <v>0</v>
      </c>
      <c r="T240" s="238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9" t="s">
        <v>174</v>
      </c>
      <c r="AT240" s="239" t="s">
        <v>170</v>
      </c>
      <c r="AU240" s="239" t="s">
        <v>85</v>
      </c>
      <c r="AY240" s="18" t="s">
        <v>168</v>
      </c>
      <c r="BE240" s="240">
        <f>IF(N240="základní",J240,0)</f>
        <v>0</v>
      </c>
      <c r="BF240" s="240">
        <f>IF(N240="snížená",J240,0)</f>
        <v>0</v>
      </c>
      <c r="BG240" s="240">
        <f>IF(N240="zákl. přenesená",J240,0)</f>
        <v>0</v>
      </c>
      <c r="BH240" s="240">
        <f>IF(N240="sníž. přenesená",J240,0)</f>
        <v>0</v>
      </c>
      <c r="BI240" s="240">
        <f>IF(N240="nulová",J240,0)</f>
        <v>0</v>
      </c>
      <c r="BJ240" s="18" t="s">
        <v>83</v>
      </c>
      <c r="BK240" s="240">
        <f>ROUND(I240*H240,2)</f>
        <v>0</v>
      </c>
      <c r="BL240" s="18" t="s">
        <v>174</v>
      </c>
      <c r="BM240" s="239" t="s">
        <v>4385</v>
      </c>
    </row>
    <row r="241" s="2" customFormat="1">
      <c r="A241" s="39"/>
      <c r="B241" s="40"/>
      <c r="C241" s="41"/>
      <c r="D241" s="241" t="s">
        <v>176</v>
      </c>
      <c r="E241" s="41"/>
      <c r="F241" s="242" t="s">
        <v>4386</v>
      </c>
      <c r="G241" s="41"/>
      <c r="H241" s="41"/>
      <c r="I241" s="243"/>
      <c r="J241" s="41"/>
      <c r="K241" s="41"/>
      <c r="L241" s="45"/>
      <c r="M241" s="244"/>
      <c r="N241" s="245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176</v>
      </c>
      <c r="AU241" s="18" t="s">
        <v>85</v>
      </c>
    </row>
    <row r="242" s="2" customFormat="1" ht="24.15" customHeight="1">
      <c r="A242" s="39"/>
      <c r="B242" s="40"/>
      <c r="C242" s="228" t="s">
        <v>652</v>
      </c>
      <c r="D242" s="228" t="s">
        <v>170</v>
      </c>
      <c r="E242" s="229" t="s">
        <v>4387</v>
      </c>
      <c r="F242" s="230" t="s">
        <v>4388</v>
      </c>
      <c r="G242" s="231" t="s">
        <v>2969</v>
      </c>
      <c r="H242" s="232">
        <v>17</v>
      </c>
      <c r="I242" s="233"/>
      <c r="J242" s="234">
        <f>ROUND(I242*H242,2)</f>
        <v>0</v>
      </c>
      <c r="K242" s="230" t="s">
        <v>1</v>
      </c>
      <c r="L242" s="45"/>
      <c r="M242" s="235" t="s">
        <v>1</v>
      </c>
      <c r="N242" s="236" t="s">
        <v>41</v>
      </c>
      <c r="O242" s="92"/>
      <c r="P242" s="237">
        <f>O242*H242</f>
        <v>0</v>
      </c>
      <c r="Q242" s="237">
        <v>0</v>
      </c>
      <c r="R242" s="237">
        <f>Q242*H242</f>
        <v>0</v>
      </c>
      <c r="S242" s="237">
        <v>0</v>
      </c>
      <c r="T242" s="238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9" t="s">
        <v>174</v>
      </c>
      <c r="AT242" s="239" t="s">
        <v>170</v>
      </c>
      <c r="AU242" s="239" t="s">
        <v>85</v>
      </c>
      <c r="AY242" s="18" t="s">
        <v>168</v>
      </c>
      <c r="BE242" s="240">
        <f>IF(N242="základní",J242,0)</f>
        <v>0</v>
      </c>
      <c r="BF242" s="240">
        <f>IF(N242="snížená",J242,0)</f>
        <v>0</v>
      </c>
      <c r="BG242" s="240">
        <f>IF(N242="zákl. přenesená",J242,0)</f>
        <v>0</v>
      </c>
      <c r="BH242" s="240">
        <f>IF(N242="sníž. přenesená",J242,0)</f>
        <v>0</v>
      </c>
      <c r="BI242" s="240">
        <f>IF(N242="nulová",J242,0)</f>
        <v>0</v>
      </c>
      <c r="BJ242" s="18" t="s">
        <v>83</v>
      </c>
      <c r="BK242" s="240">
        <f>ROUND(I242*H242,2)</f>
        <v>0</v>
      </c>
      <c r="BL242" s="18" t="s">
        <v>174</v>
      </c>
      <c r="BM242" s="239" t="s">
        <v>4389</v>
      </c>
    </row>
    <row r="243" s="2" customFormat="1">
      <c r="A243" s="39"/>
      <c r="B243" s="40"/>
      <c r="C243" s="41"/>
      <c r="D243" s="241" t="s">
        <v>176</v>
      </c>
      <c r="E243" s="41"/>
      <c r="F243" s="242" t="s">
        <v>4390</v>
      </c>
      <c r="G243" s="41"/>
      <c r="H243" s="41"/>
      <c r="I243" s="243"/>
      <c r="J243" s="41"/>
      <c r="K243" s="41"/>
      <c r="L243" s="45"/>
      <c r="M243" s="244"/>
      <c r="N243" s="245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176</v>
      </c>
      <c r="AU243" s="18" t="s">
        <v>85</v>
      </c>
    </row>
    <row r="244" s="2" customFormat="1" ht="24.15" customHeight="1">
      <c r="A244" s="39"/>
      <c r="B244" s="40"/>
      <c r="C244" s="228" t="s">
        <v>657</v>
      </c>
      <c r="D244" s="228" t="s">
        <v>170</v>
      </c>
      <c r="E244" s="229" t="s">
        <v>4391</v>
      </c>
      <c r="F244" s="230" t="s">
        <v>4392</v>
      </c>
      <c r="G244" s="231" t="s">
        <v>2969</v>
      </c>
      <c r="H244" s="232">
        <v>5</v>
      </c>
      <c r="I244" s="233"/>
      <c r="J244" s="234">
        <f>ROUND(I244*H244,2)</f>
        <v>0</v>
      </c>
      <c r="K244" s="230" t="s">
        <v>1</v>
      </c>
      <c r="L244" s="45"/>
      <c r="M244" s="235" t="s">
        <v>1</v>
      </c>
      <c r="N244" s="236" t="s">
        <v>41</v>
      </c>
      <c r="O244" s="92"/>
      <c r="P244" s="237">
        <f>O244*H244</f>
        <v>0</v>
      </c>
      <c r="Q244" s="237">
        <v>0</v>
      </c>
      <c r="R244" s="237">
        <f>Q244*H244</f>
        <v>0</v>
      </c>
      <c r="S244" s="237">
        <v>0</v>
      </c>
      <c r="T244" s="238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9" t="s">
        <v>174</v>
      </c>
      <c r="AT244" s="239" t="s">
        <v>170</v>
      </c>
      <c r="AU244" s="239" t="s">
        <v>85</v>
      </c>
      <c r="AY244" s="18" t="s">
        <v>168</v>
      </c>
      <c r="BE244" s="240">
        <f>IF(N244="základní",J244,0)</f>
        <v>0</v>
      </c>
      <c r="BF244" s="240">
        <f>IF(N244="snížená",J244,0)</f>
        <v>0</v>
      </c>
      <c r="BG244" s="240">
        <f>IF(N244="zákl. přenesená",J244,0)</f>
        <v>0</v>
      </c>
      <c r="BH244" s="240">
        <f>IF(N244="sníž. přenesená",J244,0)</f>
        <v>0</v>
      </c>
      <c r="BI244" s="240">
        <f>IF(N244="nulová",J244,0)</f>
        <v>0</v>
      </c>
      <c r="BJ244" s="18" t="s">
        <v>83</v>
      </c>
      <c r="BK244" s="240">
        <f>ROUND(I244*H244,2)</f>
        <v>0</v>
      </c>
      <c r="BL244" s="18" t="s">
        <v>174</v>
      </c>
      <c r="BM244" s="239" t="s">
        <v>4393</v>
      </c>
    </row>
    <row r="245" s="2" customFormat="1">
      <c r="A245" s="39"/>
      <c r="B245" s="40"/>
      <c r="C245" s="41"/>
      <c r="D245" s="241" t="s">
        <v>176</v>
      </c>
      <c r="E245" s="41"/>
      <c r="F245" s="242" t="s">
        <v>4394</v>
      </c>
      <c r="G245" s="41"/>
      <c r="H245" s="41"/>
      <c r="I245" s="243"/>
      <c r="J245" s="41"/>
      <c r="K245" s="41"/>
      <c r="L245" s="45"/>
      <c r="M245" s="244"/>
      <c r="N245" s="245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176</v>
      </c>
      <c r="AU245" s="18" t="s">
        <v>85</v>
      </c>
    </row>
    <row r="246" s="12" customFormat="1" ht="22.8" customHeight="1">
      <c r="A246" s="12"/>
      <c r="B246" s="212"/>
      <c r="C246" s="213"/>
      <c r="D246" s="214" t="s">
        <v>75</v>
      </c>
      <c r="E246" s="226" t="s">
        <v>4395</v>
      </c>
      <c r="F246" s="226" t="s">
        <v>4284</v>
      </c>
      <c r="G246" s="213"/>
      <c r="H246" s="213"/>
      <c r="I246" s="216"/>
      <c r="J246" s="227">
        <f>BK246</f>
        <v>0</v>
      </c>
      <c r="K246" s="213"/>
      <c r="L246" s="218"/>
      <c r="M246" s="219"/>
      <c r="N246" s="220"/>
      <c r="O246" s="220"/>
      <c r="P246" s="221">
        <f>SUM(P247:P264)</f>
        <v>0</v>
      </c>
      <c r="Q246" s="220"/>
      <c r="R246" s="221">
        <f>SUM(R247:R264)</f>
        <v>0.016890000000000002</v>
      </c>
      <c r="S246" s="220"/>
      <c r="T246" s="222">
        <f>SUM(T247:T264)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3" t="s">
        <v>83</v>
      </c>
      <c r="AT246" s="224" t="s">
        <v>75</v>
      </c>
      <c r="AU246" s="224" t="s">
        <v>83</v>
      </c>
      <c r="AY246" s="223" t="s">
        <v>168</v>
      </c>
      <c r="BK246" s="225">
        <f>SUM(BK247:BK264)</f>
        <v>0</v>
      </c>
    </row>
    <row r="247" s="2" customFormat="1" ht="24.15" customHeight="1">
      <c r="A247" s="39"/>
      <c r="B247" s="40"/>
      <c r="C247" s="228" t="s">
        <v>662</v>
      </c>
      <c r="D247" s="228" t="s">
        <v>170</v>
      </c>
      <c r="E247" s="229" t="s">
        <v>4396</v>
      </c>
      <c r="F247" s="230" t="s">
        <v>4397</v>
      </c>
      <c r="G247" s="231" t="s">
        <v>272</v>
      </c>
      <c r="H247" s="232">
        <v>45</v>
      </c>
      <c r="I247" s="233"/>
      <c r="J247" s="234">
        <f>ROUND(I247*H247,2)</f>
        <v>0</v>
      </c>
      <c r="K247" s="230" t="s">
        <v>2858</v>
      </c>
      <c r="L247" s="45"/>
      <c r="M247" s="235" t="s">
        <v>1</v>
      </c>
      <c r="N247" s="236" t="s">
        <v>41</v>
      </c>
      <c r="O247" s="92"/>
      <c r="P247" s="237">
        <f>O247*H247</f>
        <v>0</v>
      </c>
      <c r="Q247" s="237">
        <v>0</v>
      </c>
      <c r="R247" s="237">
        <f>Q247*H247</f>
        <v>0</v>
      </c>
      <c r="S247" s="237">
        <v>0</v>
      </c>
      <c r="T247" s="238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9" t="s">
        <v>298</v>
      </c>
      <c r="AT247" s="239" t="s">
        <v>170</v>
      </c>
      <c r="AU247" s="239" t="s">
        <v>85</v>
      </c>
      <c r="AY247" s="18" t="s">
        <v>168</v>
      </c>
      <c r="BE247" s="240">
        <f>IF(N247="základní",J247,0)</f>
        <v>0</v>
      </c>
      <c r="BF247" s="240">
        <f>IF(N247="snížená",J247,0)</f>
        <v>0</v>
      </c>
      <c r="BG247" s="240">
        <f>IF(N247="zákl. přenesená",J247,0)</f>
        <v>0</v>
      </c>
      <c r="BH247" s="240">
        <f>IF(N247="sníž. přenesená",J247,0)</f>
        <v>0</v>
      </c>
      <c r="BI247" s="240">
        <f>IF(N247="nulová",J247,0)</f>
        <v>0</v>
      </c>
      <c r="BJ247" s="18" t="s">
        <v>83</v>
      </c>
      <c r="BK247" s="240">
        <f>ROUND(I247*H247,2)</f>
        <v>0</v>
      </c>
      <c r="BL247" s="18" t="s">
        <v>298</v>
      </c>
      <c r="BM247" s="239" t="s">
        <v>4398</v>
      </c>
    </row>
    <row r="248" s="2" customFormat="1">
      <c r="A248" s="39"/>
      <c r="B248" s="40"/>
      <c r="C248" s="41"/>
      <c r="D248" s="241" t="s">
        <v>176</v>
      </c>
      <c r="E248" s="41"/>
      <c r="F248" s="242" t="s">
        <v>4399</v>
      </c>
      <c r="G248" s="41"/>
      <c r="H248" s="41"/>
      <c r="I248" s="243"/>
      <c r="J248" s="41"/>
      <c r="K248" s="41"/>
      <c r="L248" s="45"/>
      <c r="M248" s="244"/>
      <c r="N248" s="245"/>
      <c r="O248" s="92"/>
      <c r="P248" s="92"/>
      <c r="Q248" s="92"/>
      <c r="R248" s="92"/>
      <c r="S248" s="92"/>
      <c r="T248" s="93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176</v>
      </c>
      <c r="AU248" s="18" t="s">
        <v>85</v>
      </c>
    </row>
    <row r="249" s="2" customFormat="1" ht="24.15" customHeight="1">
      <c r="A249" s="39"/>
      <c r="B249" s="40"/>
      <c r="C249" s="278" t="s">
        <v>667</v>
      </c>
      <c r="D249" s="278" t="s">
        <v>242</v>
      </c>
      <c r="E249" s="279" t="s">
        <v>4400</v>
      </c>
      <c r="F249" s="280" t="s">
        <v>4401</v>
      </c>
      <c r="G249" s="281" t="s">
        <v>272</v>
      </c>
      <c r="H249" s="282">
        <v>45</v>
      </c>
      <c r="I249" s="283"/>
      <c r="J249" s="284">
        <f>ROUND(I249*H249,2)</f>
        <v>0</v>
      </c>
      <c r="K249" s="280" t="s">
        <v>173</v>
      </c>
      <c r="L249" s="285"/>
      <c r="M249" s="286" t="s">
        <v>1</v>
      </c>
      <c r="N249" s="287" t="s">
        <v>41</v>
      </c>
      <c r="O249" s="92"/>
      <c r="P249" s="237">
        <f>O249*H249</f>
        <v>0</v>
      </c>
      <c r="Q249" s="237">
        <v>6.0000000000000002E-05</v>
      </c>
      <c r="R249" s="237">
        <f>Q249*H249</f>
        <v>0.0027000000000000001</v>
      </c>
      <c r="S249" s="237">
        <v>0</v>
      </c>
      <c r="T249" s="238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9" t="s">
        <v>443</v>
      </c>
      <c r="AT249" s="239" t="s">
        <v>242</v>
      </c>
      <c r="AU249" s="239" t="s">
        <v>85</v>
      </c>
      <c r="AY249" s="18" t="s">
        <v>168</v>
      </c>
      <c r="BE249" s="240">
        <f>IF(N249="základní",J249,0)</f>
        <v>0</v>
      </c>
      <c r="BF249" s="240">
        <f>IF(N249="snížená",J249,0)</f>
        <v>0</v>
      </c>
      <c r="BG249" s="240">
        <f>IF(N249="zákl. přenesená",J249,0)</f>
        <v>0</v>
      </c>
      <c r="BH249" s="240">
        <f>IF(N249="sníž. přenesená",J249,0)</f>
        <v>0</v>
      </c>
      <c r="BI249" s="240">
        <f>IF(N249="nulová",J249,0)</f>
        <v>0</v>
      </c>
      <c r="BJ249" s="18" t="s">
        <v>83</v>
      </c>
      <c r="BK249" s="240">
        <f>ROUND(I249*H249,2)</f>
        <v>0</v>
      </c>
      <c r="BL249" s="18" t="s">
        <v>298</v>
      </c>
      <c r="BM249" s="239" t="s">
        <v>4402</v>
      </c>
    </row>
    <row r="250" s="2" customFormat="1">
      <c r="A250" s="39"/>
      <c r="B250" s="40"/>
      <c r="C250" s="41"/>
      <c r="D250" s="241" t="s">
        <v>176</v>
      </c>
      <c r="E250" s="41"/>
      <c r="F250" s="242" t="s">
        <v>4401</v>
      </c>
      <c r="G250" s="41"/>
      <c r="H250" s="41"/>
      <c r="I250" s="243"/>
      <c r="J250" s="41"/>
      <c r="K250" s="41"/>
      <c r="L250" s="45"/>
      <c r="M250" s="244"/>
      <c r="N250" s="245"/>
      <c r="O250" s="92"/>
      <c r="P250" s="92"/>
      <c r="Q250" s="92"/>
      <c r="R250" s="92"/>
      <c r="S250" s="92"/>
      <c r="T250" s="93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176</v>
      </c>
      <c r="AU250" s="18" t="s">
        <v>85</v>
      </c>
    </row>
    <row r="251" s="2" customFormat="1" ht="24.15" customHeight="1">
      <c r="A251" s="39"/>
      <c r="B251" s="40"/>
      <c r="C251" s="228" t="s">
        <v>676</v>
      </c>
      <c r="D251" s="228" t="s">
        <v>170</v>
      </c>
      <c r="E251" s="229" t="s">
        <v>4285</v>
      </c>
      <c r="F251" s="230" t="s">
        <v>4286</v>
      </c>
      <c r="G251" s="231" t="s">
        <v>272</v>
      </c>
      <c r="H251" s="232">
        <v>86</v>
      </c>
      <c r="I251" s="233"/>
      <c r="J251" s="234">
        <f>ROUND(I251*H251,2)</f>
        <v>0</v>
      </c>
      <c r="K251" s="230" t="s">
        <v>173</v>
      </c>
      <c r="L251" s="45"/>
      <c r="M251" s="235" t="s">
        <v>1</v>
      </c>
      <c r="N251" s="236" t="s">
        <v>41</v>
      </c>
      <c r="O251" s="92"/>
      <c r="P251" s="237">
        <f>O251*H251</f>
        <v>0</v>
      </c>
      <c r="Q251" s="237">
        <v>0</v>
      </c>
      <c r="R251" s="237">
        <f>Q251*H251</f>
        <v>0</v>
      </c>
      <c r="S251" s="237">
        <v>0</v>
      </c>
      <c r="T251" s="238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9" t="s">
        <v>298</v>
      </c>
      <c r="AT251" s="239" t="s">
        <v>170</v>
      </c>
      <c r="AU251" s="239" t="s">
        <v>85</v>
      </c>
      <c r="AY251" s="18" t="s">
        <v>168</v>
      </c>
      <c r="BE251" s="240">
        <f>IF(N251="základní",J251,0)</f>
        <v>0</v>
      </c>
      <c r="BF251" s="240">
        <f>IF(N251="snížená",J251,0)</f>
        <v>0</v>
      </c>
      <c r="BG251" s="240">
        <f>IF(N251="zákl. přenesená",J251,0)</f>
        <v>0</v>
      </c>
      <c r="BH251" s="240">
        <f>IF(N251="sníž. přenesená",J251,0)</f>
        <v>0</v>
      </c>
      <c r="BI251" s="240">
        <f>IF(N251="nulová",J251,0)</f>
        <v>0</v>
      </c>
      <c r="BJ251" s="18" t="s">
        <v>83</v>
      </c>
      <c r="BK251" s="240">
        <f>ROUND(I251*H251,2)</f>
        <v>0</v>
      </c>
      <c r="BL251" s="18" t="s">
        <v>298</v>
      </c>
      <c r="BM251" s="239" t="s">
        <v>4403</v>
      </c>
    </row>
    <row r="252" s="2" customFormat="1">
      <c r="A252" s="39"/>
      <c r="B252" s="40"/>
      <c r="C252" s="41"/>
      <c r="D252" s="241" t="s">
        <v>176</v>
      </c>
      <c r="E252" s="41"/>
      <c r="F252" s="242" t="s">
        <v>4288</v>
      </c>
      <c r="G252" s="41"/>
      <c r="H252" s="41"/>
      <c r="I252" s="243"/>
      <c r="J252" s="41"/>
      <c r="K252" s="41"/>
      <c r="L252" s="45"/>
      <c r="M252" s="244"/>
      <c r="N252" s="245"/>
      <c r="O252" s="92"/>
      <c r="P252" s="92"/>
      <c r="Q252" s="92"/>
      <c r="R252" s="92"/>
      <c r="S252" s="92"/>
      <c r="T252" s="93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176</v>
      </c>
      <c r="AU252" s="18" t="s">
        <v>85</v>
      </c>
    </row>
    <row r="253" s="2" customFormat="1" ht="16.5" customHeight="1">
      <c r="A253" s="39"/>
      <c r="B253" s="40"/>
      <c r="C253" s="278" t="s">
        <v>681</v>
      </c>
      <c r="D253" s="278" t="s">
        <v>242</v>
      </c>
      <c r="E253" s="279" t="s">
        <v>4404</v>
      </c>
      <c r="F253" s="280" t="s">
        <v>4405</v>
      </c>
      <c r="G253" s="281" t="s">
        <v>272</v>
      </c>
      <c r="H253" s="282">
        <v>86</v>
      </c>
      <c r="I253" s="283"/>
      <c r="J253" s="284">
        <f>ROUND(I253*H253,2)</f>
        <v>0</v>
      </c>
      <c r="K253" s="280" t="s">
        <v>1</v>
      </c>
      <c r="L253" s="285"/>
      <c r="M253" s="286" t="s">
        <v>1</v>
      </c>
      <c r="N253" s="287" t="s">
        <v>41</v>
      </c>
      <c r="O253" s="92"/>
      <c r="P253" s="237">
        <f>O253*H253</f>
        <v>0</v>
      </c>
      <c r="Q253" s="237">
        <v>0</v>
      </c>
      <c r="R253" s="237">
        <f>Q253*H253</f>
        <v>0</v>
      </c>
      <c r="S253" s="237">
        <v>0</v>
      </c>
      <c r="T253" s="238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9" t="s">
        <v>443</v>
      </c>
      <c r="AT253" s="239" t="s">
        <v>242</v>
      </c>
      <c r="AU253" s="239" t="s">
        <v>85</v>
      </c>
      <c r="AY253" s="18" t="s">
        <v>168</v>
      </c>
      <c r="BE253" s="240">
        <f>IF(N253="základní",J253,0)</f>
        <v>0</v>
      </c>
      <c r="BF253" s="240">
        <f>IF(N253="snížená",J253,0)</f>
        <v>0</v>
      </c>
      <c r="BG253" s="240">
        <f>IF(N253="zákl. přenesená",J253,0)</f>
        <v>0</v>
      </c>
      <c r="BH253" s="240">
        <f>IF(N253="sníž. přenesená",J253,0)</f>
        <v>0</v>
      </c>
      <c r="BI253" s="240">
        <f>IF(N253="nulová",J253,0)</f>
        <v>0</v>
      </c>
      <c r="BJ253" s="18" t="s">
        <v>83</v>
      </c>
      <c r="BK253" s="240">
        <f>ROUND(I253*H253,2)</f>
        <v>0</v>
      </c>
      <c r="BL253" s="18" t="s">
        <v>298</v>
      </c>
      <c r="BM253" s="239" t="s">
        <v>4406</v>
      </c>
    </row>
    <row r="254" s="2" customFormat="1">
      <c r="A254" s="39"/>
      <c r="B254" s="40"/>
      <c r="C254" s="41"/>
      <c r="D254" s="241" t="s">
        <v>176</v>
      </c>
      <c r="E254" s="41"/>
      <c r="F254" s="242" t="s">
        <v>4405</v>
      </c>
      <c r="G254" s="41"/>
      <c r="H254" s="41"/>
      <c r="I254" s="243"/>
      <c r="J254" s="41"/>
      <c r="K254" s="41"/>
      <c r="L254" s="45"/>
      <c r="M254" s="244"/>
      <c r="N254" s="245"/>
      <c r="O254" s="92"/>
      <c r="P254" s="92"/>
      <c r="Q254" s="92"/>
      <c r="R254" s="92"/>
      <c r="S254" s="92"/>
      <c r="T254" s="93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176</v>
      </c>
      <c r="AU254" s="18" t="s">
        <v>85</v>
      </c>
    </row>
    <row r="255" s="2" customFormat="1" ht="21.75" customHeight="1">
      <c r="A255" s="39"/>
      <c r="B255" s="40"/>
      <c r="C255" s="228" t="s">
        <v>686</v>
      </c>
      <c r="D255" s="228" t="s">
        <v>170</v>
      </c>
      <c r="E255" s="229" t="s">
        <v>4311</v>
      </c>
      <c r="F255" s="230" t="s">
        <v>4312</v>
      </c>
      <c r="G255" s="231" t="s">
        <v>272</v>
      </c>
      <c r="H255" s="232">
        <v>406</v>
      </c>
      <c r="I255" s="233"/>
      <c r="J255" s="234">
        <f>ROUND(I255*H255,2)</f>
        <v>0</v>
      </c>
      <c r="K255" s="230" t="s">
        <v>173</v>
      </c>
      <c r="L255" s="45"/>
      <c r="M255" s="235" t="s">
        <v>1</v>
      </c>
      <c r="N255" s="236" t="s">
        <v>41</v>
      </c>
      <c r="O255" s="92"/>
      <c r="P255" s="237">
        <f>O255*H255</f>
        <v>0</v>
      </c>
      <c r="Q255" s="237">
        <v>0</v>
      </c>
      <c r="R255" s="237">
        <f>Q255*H255</f>
        <v>0</v>
      </c>
      <c r="S255" s="237">
        <v>0</v>
      </c>
      <c r="T255" s="238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9" t="s">
        <v>298</v>
      </c>
      <c r="AT255" s="239" t="s">
        <v>170</v>
      </c>
      <c r="AU255" s="239" t="s">
        <v>85</v>
      </c>
      <c r="AY255" s="18" t="s">
        <v>168</v>
      </c>
      <c r="BE255" s="240">
        <f>IF(N255="základní",J255,0)</f>
        <v>0</v>
      </c>
      <c r="BF255" s="240">
        <f>IF(N255="snížená",J255,0)</f>
        <v>0</v>
      </c>
      <c r="BG255" s="240">
        <f>IF(N255="zákl. přenesená",J255,0)</f>
        <v>0</v>
      </c>
      <c r="BH255" s="240">
        <f>IF(N255="sníž. přenesená",J255,0)</f>
        <v>0</v>
      </c>
      <c r="BI255" s="240">
        <f>IF(N255="nulová",J255,0)</f>
        <v>0</v>
      </c>
      <c r="BJ255" s="18" t="s">
        <v>83</v>
      </c>
      <c r="BK255" s="240">
        <f>ROUND(I255*H255,2)</f>
        <v>0</v>
      </c>
      <c r="BL255" s="18" t="s">
        <v>298</v>
      </c>
      <c r="BM255" s="239" t="s">
        <v>4407</v>
      </c>
    </row>
    <row r="256" s="2" customFormat="1">
      <c r="A256" s="39"/>
      <c r="B256" s="40"/>
      <c r="C256" s="41"/>
      <c r="D256" s="241" t="s">
        <v>176</v>
      </c>
      <c r="E256" s="41"/>
      <c r="F256" s="242" t="s">
        <v>4314</v>
      </c>
      <c r="G256" s="41"/>
      <c r="H256" s="41"/>
      <c r="I256" s="243"/>
      <c r="J256" s="41"/>
      <c r="K256" s="41"/>
      <c r="L256" s="45"/>
      <c r="M256" s="244"/>
      <c r="N256" s="245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176</v>
      </c>
      <c r="AU256" s="18" t="s">
        <v>85</v>
      </c>
    </row>
    <row r="257" s="2" customFormat="1" ht="16.5" customHeight="1">
      <c r="A257" s="39"/>
      <c r="B257" s="40"/>
      <c r="C257" s="278" t="s">
        <v>692</v>
      </c>
      <c r="D257" s="278" t="s">
        <v>242</v>
      </c>
      <c r="E257" s="279" t="s">
        <v>4408</v>
      </c>
      <c r="F257" s="280" t="s">
        <v>4409</v>
      </c>
      <c r="G257" s="281" t="s">
        <v>272</v>
      </c>
      <c r="H257" s="282">
        <v>129</v>
      </c>
      <c r="I257" s="283"/>
      <c r="J257" s="284">
        <f>ROUND(I257*H257,2)</f>
        <v>0</v>
      </c>
      <c r="K257" s="280" t="s">
        <v>1</v>
      </c>
      <c r="L257" s="285"/>
      <c r="M257" s="286" t="s">
        <v>1</v>
      </c>
      <c r="N257" s="287" t="s">
        <v>41</v>
      </c>
      <c r="O257" s="92"/>
      <c r="P257" s="237">
        <f>O257*H257</f>
        <v>0</v>
      </c>
      <c r="Q257" s="237">
        <v>3.0000000000000001E-05</v>
      </c>
      <c r="R257" s="237">
        <f>Q257*H257</f>
        <v>0.0038700000000000002</v>
      </c>
      <c r="S257" s="237">
        <v>0</v>
      </c>
      <c r="T257" s="238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9" t="s">
        <v>443</v>
      </c>
      <c r="AT257" s="239" t="s">
        <v>242</v>
      </c>
      <c r="AU257" s="239" t="s">
        <v>85</v>
      </c>
      <c r="AY257" s="18" t="s">
        <v>168</v>
      </c>
      <c r="BE257" s="240">
        <f>IF(N257="základní",J257,0)</f>
        <v>0</v>
      </c>
      <c r="BF257" s="240">
        <f>IF(N257="snížená",J257,0)</f>
        <v>0</v>
      </c>
      <c r="BG257" s="240">
        <f>IF(N257="zákl. přenesená",J257,0)</f>
        <v>0</v>
      </c>
      <c r="BH257" s="240">
        <f>IF(N257="sníž. přenesená",J257,0)</f>
        <v>0</v>
      </c>
      <c r="BI257" s="240">
        <f>IF(N257="nulová",J257,0)</f>
        <v>0</v>
      </c>
      <c r="BJ257" s="18" t="s">
        <v>83</v>
      </c>
      <c r="BK257" s="240">
        <f>ROUND(I257*H257,2)</f>
        <v>0</v>
      </c>
      <c r="BL257" s="18" t="s">
        <v>298</v>
      </c>
      <c r="BM257" s="239" t="s">
        <v>4410</v>
      </c>
    </row>
    <row r="258" s="2" customFormat="1">
      <c r="A258" s="39"/>
      <c r="B258" s="40"/>
      <c r="C258" s="41"/>
      <c r="D258" s="241" t="s">
        <v>176</v>
      </c>
      <c r="E258" s="41"/>
      <c r="F258" s="242" t="s">
        <v>4409</v>
      </c>
      <c r="G258" s="41"/>
      <c r="H258" s="41"/>
      <c r="I258" s="243"/>
      <c r="J258" s="41"/>
      <c r="K258" s="41"/>
      <c r="L258" s="45"/>
      <c r="M258" s="244"/>
      <c r="N258" s="245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176</v>
      </c>
      <c r="AU258" s="18" t="s">
        <v>85</v>
      </c>
    </row>
    <row r="259" s="2" customFormat="1" ht="16.5" customHeight="1">
      <c r="A259" s="39"/>
      <c r="B259" s="40"/>
      <c r="C259" s="278" t="s">
        <v>701</v>
      </c>
      <c r="D259" s="278" t="s">
        <v>242</v>
      </c>
      <c r="E259" s="279" t="s">
        <v>4411</v>
      </c>
      <c r="F259" s="280" t="s">
        <v>4412</v>
      </c>
      <c r="G259" s="281" t="s">
        <v>272</v>
      </c>
      <c r="H259" s="282">
        <v>129</v>
      </c>
      <c r="I259" s="283"/>
      <c r="J259" s="284">
        <f>ROUND(I259*H259,2)</f>
        <v>0</v>
      </c>
      <c r="K259" s="280" t="s">
        <v>1</v>
      </c>
      <c r="L259" s="285"/>
      <c r="M259" s="286" t="s">
        <v>1</v>
      </c>
      <c r="N259" s="287" t="s">
        <v>41</v>
      </c>
      <c r="O259" s="92"/>
      <c r="P259" s="237">
        <f>O259*H259</f>
        <v>0</v>
      </c>
      <c r="Q259" s="237">
        <v>8.0000000000000007E-05</v>
      </c>
      <c r="R259" s="237">
        <f>Q259*H259</f>
        <v>0.010320000000000001</v>
      </c>
      <c r="S259" s="237">
        <v>0</v>
      </c>
      <c r="T259" s="238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9" t="s">
        <v>443</v>
      </c>
      <c r="AT259" s="239" t="s">
        <v>242</v>
      </c>
      <c r="AU259" s="239" t="s">
        <v>85</v>
      </c>
      <c r="AY259" s="18" t="s">
        <v>168</v>
      </c>
      <c r="BE259" s="240">
        <f>IF(N259="základní",J259,0)</f>
        <v>0</v>
      </c>
      <c r="BF259" s="240">
        <f>IF(N259="snížená",J259,0)</f>
        <v>0</v>
      </c>
      <c r="BG259" s="240">
        <f>IF(N259="zákl. přenesená",J259,0)</f>
        <v>0</v>
      </c>
      <c r="BH259" s="240">
        <f>IF(N259="sníž. přenesená",J259,0)</f>
        <v>0</v>
      </c>
      <c r="BI259" s="240">
        <f>IF(N259="nulová",J259,0)</f>
        <v>0</v>
      </c>
      <c r="BJ259" s="18" t="s">
        <v>83</v>
      </c>
      <c r="BK259" s="240">
        <f>ROUND(I259*H259,2)</f>
        <v>0</v>
      </c>
      <c r="BL259" s="18" t="s">
        <v>298</v>
      </c>
      <c r="BM259" s="239" t="s">
        <v>4413</v>
      </c>
    </row>
    <row r="260" s="2" customFormat="1">
      <c r="A260" s="39"/>
      <c r="B260" s="40"/>
      <c r="C260" s="41"/>
      <c r="D260" s="241" t="s">
        <v>176</v>
      </c>
      <c r="E260" s="41"/>
      <c r="F260" s="242" t="s">
        <v>4412</v>
      </c>
      <c r="G260" s="41"/>
      <c r="H260" s="41"/>
      <c r="I260" s="243"/>
      <c r="J260" s="41"/>
      <c r="K260" s="41"/>
      <c r="L260" s="45"/>
      <c r="M260" s="244"/>
      <c r="N260" s="245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176</v>
      </c>
      <c r="AU260" s="18" t="s">
        <v>85</v>
      </c>
    </row>
    <row r="261" s="2" customFormat="1" ht="16.5" customHeight="1">
      <c r="A261" s="39"/>
      <c r="B261" s="40"/>
      <c r="C261" s="278" t="s">
        <v>710</v>
      </c>
      <c r="D261" s="278" t="s">
        <v>242</v>
      </c>
      <c r="E261" s="279" t="s">
        <v>4414</v>
      </c>
      <c r="F261" s="280" t="s">
        <v>4415</v>
      </c>
      <c r="G261" s="281" t="s">
        <v>272</v>
      </c>
      <c r="H261" s="282">
        <v>148</v>
      </c>
      <c r="I261" s="283"/>
      <c r="J261" s="284">
        <f>ROUND(I261*H261,2)</f>
        <v>0</v>
      </c>
      <c r="K261" s="280" t="s">
        <v>1</v>
      </c>
      <c r="L261" s="285"/>
      <c r="M261" s="286" t="s">
        <v>1</v>
      </c>
      <c r="N261" s="287" t="s">
        <v>41</v>
      </c>
      <c r="O261" s="92"/>
      <c r="P261" s="237">
        <f>O261*H261</f>
        <v>0</v>
      </c>
      <c r="Q261" s="237">
        <v>0</v>
      </c>
      <c r="R261" s="237">
        <f>Q261*H261</f>
        <v>0</v>
      </c>
      <c r="S261" s="237">
        <v>0</v>
      </c>
      <c r="T261" s="238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9" t="s">
        <v>222</v>
      </c>
      <c r="AT261" s="239" t="s">
        <v>242</v>
      </c>
      <c r="AU261" s="239" t="s">
        <v>85</v>
      </c>
      <c r="AY261" s="18" t="s">
        <v>168</v>
      </c>
      <c r="BE261" s="240">
        <f>IF(N261="základní",J261,0)</f>
        <v>0</v>
      </c>
      <c r="BF261" s="240">
        <f>IF(N261="snížená",J261,0)</f>
        <v>0</v>
      </c>
      <c r="BG261" s="240">
        <f>IF(N261="zákl. přenesená",J261,0)</f>
        <v>0</v>
      </c>
      <c r="BH261" s="240">
        <f>IF(N261="sníž. přenesená",J261,0)</f>
        <v>0</v>
      </c>
      <c r="BI261" s="240">
        <f>IF(N261="nulová",J261,0)</f>
        <v>0</v>
      </c>
      <c r="BJ261" s="18" t="s">
        <v>83</v>
      </c>
      <c r="BK261" s="240">
        <f>ROUND(I261*H261,2)</f>
        <v>0</v>
      </c>
      <c r="BL261" s="18" t="s">
        <v>174</v>
      </c>
      <c r="BM261" s="239" t="s">
        <v>4416</v>
      </c>
    </row>
    <row r="262" s="2" customFormat="1">
      <c r="A262" s="39"/>
      <c r="B262" s="40"/>
      <c r="C262" s="41"/>
      <c r="D262" s="241" t="s">
        <v>176</v>
      </c>
      <c r="E262" s="41"/>
      <c r="F262" s="242" t="s">
        <v>4415</v>
      </c>
      <c r="G262" s="41"/>
      <c r="H262" s="41"/>
      <c r="I262" s="243"/>
      <c r="J262" s="41"/>
      <c r="K262" s="41"/>
      <c r="L262" s="45"/>
      <c r="M262" s="244"/>
      <c r="N262" s="245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176</v>
      </c>
      <c r="AU262" s="18" t="s">
        <v>85</v>
      </c>
    </row>
    <row r="263" s="2" customFormat="1" ht="16.5" customHeight="1">
      <c r="A263" s="39"/>
      <c r="B263" s="40"/>
      <c r="C263" s="278" t="s">
        <v>718</v>
      </c>
      <c r="D263" s="278" t="s">
        <v>242</v>
      </c>
      <c r="E263" s="279" t="s">
        <v>4331</v>
      </c>
      <c r="F263" s="280" t="s">
        <v>4332</v>
      </c>
      <c r="G263" s="281" t="s">
        <v>2969</v>
      </c>
      <c r="H263" s="282">
        <v>1</v>
      </c>
      <c r="I263" s="283"/>
      <c r="J263" s="284">
        <f>ROUND(I263*H263,2)</f>
        <v>0</v>
      </c>
      <c r="K263" s="280" t="s">
        <v>1</v>
      </c>
      <c r="L263" s="285"/>
      <c r="M263" s="286" t="s">
        <v>1</v>
      </c>
      <c r="N263" s="287" t="s">
        <v>41</v>
      </c>
      <c r="O263" s="92"/>
      <c r="P263" s="237">
        <f>O263*H263</f>
        <v>0</v>
      </c>
      <c r="Q263" s="237">
        <v>0</v>
      </c>
      <c r="R263" s="237">
        <f>Q263*H263</f>
        <v>0</v>
      </c>
      <c r="S263" s="237">
        <v>0</v>
      </c>
      <c r="T263" s="238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9" t="s">
        <v>2505</v>
      </c>
      <c r="AT263" s="239" t="s">
        <v>242</v>
      </c>
      <c r="AU263" s="239" t="s">
        <v>85</v>
      </c>
      <c r="AY263" s="18" t="s">
        <v>168</v>
      </c>
      <c r="BE263" s="240">
        <f>IF(N263="základní",J263,0)</f>
        <v>0</v>
      </c>
      <c r="BF263" s="240">
        <f>IF(N263="snížená",J263,0)</f>
        <v>0</v>
      </c>
      <c r="BG263" s="240">
        <f>IF(N263="zákl. přenesená",J263,0)</f>
        <v>0</v>
      </c>
      <c r="BH263" s="240">
        <f>IF(N263="sníž. přenesená",J263,0)</f>
        <v>0</v>
      </c>
      <c r="BI263" s="240">
        <f>IF(N263="nulová",J263,0)</f>
        <v>0</v>
      </c>
      <c r="BJ263" s="18" t="s">
        <v>83</v>
      </c>
      <c r="BK263" s="240">
        <f>ROUND(I263*H263,2)</f>
        <v>0</v>
      </c>
      <c r="BL263" s="18" t="s">
        <v>725</v>
      </c>
      <c r="BM263" s="239" t="s">
        <v>4417</v>
      </c>
    </row>
    <row r="264" s="2" customFormat="1">
      <c r="A264" s="39"/>
      <c r="B264" s="40"/>
      <c r="C264" s="41"/>
      <c r="D264" s="241" t="s">
        <v>176</v>
      </c>
      <c r="E264" s="41"/>
      <c r="F264" s="242" t="s">
        <v>4332</v>
      </c>
      <c r="G264" s="41"/>
      <c r="H264" s="41"/>
      <c r="I264" s="243"/>
      <c r="J264" s="41"/>
      <c r="K264" s="41"/>
      <c r="L264" s="45"/>
      <c r="M264" s="244"/>
      <c r="N264" s="245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176</v>
      </c>
      <c r="AU264" s="18" t="s">
        <v>85</v>
      </c>
    </row>
    <row r="265" s="12" customFormat="1" ht="25.92" customHeight="1">
      <c r="A265" s="12"/>
      <c r="B265" s="212"/>
      <c r="C265" s="213"/>
      <c r="D265" s="214" t="s">
        <v>75</v>
      </c>
      <c r="E265" s="215" t="s">
        <v>4418</v>
      </c>
      <c r="F265" s="215" t="s">
        <v>4419</v>
      </c>
      <c r="G265" s="213"/>
      <c r="H265" s="213"/>
      <c r="I265" s="216"/>
      <c r="J265" s="217">
        <f>BK265</f>
        <v>0</v>
      </c>
      <c r="K265" s="213"/>
      <c r="L265" s="218"/>
      <c r="M265" s="219"/>
      <c r="N265" s="220"/>
      <c r="O265" s="220"/>
      <c r="P265" s="221">
        <f>P266+P279</f>
        <v>0</v>
      </c>
      <c r="Q265" s="220"/>
      <c r="R265" s="221">
        <f>R266+R279</f>
        <v>0.0048000000000000004</v>
      </c>
      <c r="S265" s="220"/>
      <c r="T265" s="222">
        <f>T266+T279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23" t="s">
        <v>83</v>
      </c>
      <c r="AT265" s="224" t="s">
        <v>75</v>
      </c>
      <c r="AU265" s="224" t="s">
        <v>76</v>
      </c>
      <c r="AY265" s="223" t="s">
        <v>168</v>
      </c>
      <c r="BK265" s="225">
        <f>BK266+BK279</f>
        <v>0</v>
      </c>
    </row>
    <row r="266" s="12" customFormat="1" ht="22.8" customHeight="1">
      <c r="A266" s="12"/>
      <c r="B266" s="212"/>
      <c r="C266" s="213"/>
      <c r="D266" s="214" t="s">
        <v>75</v>
      </c>
      <c r="E266" s="226" t="s">
        <v>4420</v>
      </c>
      <c r="F266" s="226" t="s">
        <v>4421</v>
      </c>
      <c r="G266" s="213"/>
      <c r="H266" s="213"/>
      <c r="I266" s="216"/>
      <c r="J266" s="227">
        <f>BK266</f>
        <v>0</v>
      </c>
      <c r="K266" s="213"/>
      <c r="L266" s="218"/>
      <c r="M266" s="219"/>
      <c r="N266" s="220"/>
      <c r="O266" s="220"/>
      <c r="P266" s="221">
        <f>SUM(P267:P278)</f>
        <v>0</v>
      </c>
      <c r="Q266" s="220"/>
      <c r="R266" s="221">
        <f>SUM(R267:R278)</f>
        <v>0</v>
      </c>
      <c r="S266" s="220"/>
      <c r="T266" s="222">
        <f>SUM(T267:T278)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3" t="s">
        <v>83</v>
      </c>
      <c r="AT266" s="224" t="s">
        <v>75</v>
      </c>
      <c r="AU266" s="224" t="s">
        <v>83</v>
      </c>
      <c r="AY266" s="223" t="s">
        <v>168</v>
      </c>
      <c r="BK266" s="225">
        <f>SUM(BK267:BK278)</f>
        <v>0</v>
      </c>
    </row>
    <row r="267" s="2" customFormat="1" ht="37.8" customHeight="1">
      <c r="A267" s="39"/>
      <c r="B267" s="40"/>
      <c r="C267" s="228" t="s">
        <v>725</v>
      </c>
      <c r="D267" s="228" t="s">
        <v>170</v>
      </c>
      <c r="E267" s="229" t="s">
        <v>4420</v>
      </c>
      <c r="F267" s="230" t="s">
        <v>4422</v>
      </c>
      <c r="G267" s="231" t="s">
        <v>2969</v>
      </c>
      <c r="H267" s="232">
        <v>1</v>
      </c>
      <c r="I267" s="233"/>
      <c r="J267" s="234">
        <f>ROUND(I267*H267,2)</f>
        <v>0</v>
      </c>
      <c r="K267" s="230" t="s">
        <v>1</v>
      </c>
      <c r="L267" s="45"/>
      <c r="M267" s="235" t="s">
        <v>1</v>
      </c>
      <c r="N267" s="236" t="s">
        <v>41</v>
      </c>
      <c r="O267" s="92"/>
      <c r="P267" s="237">
        <f>O267*H267</f>
        <v>0</v>
      </c>
      <c r="Q267" s="237">
        <v>0</v>
      </c>
      <c r="R267" s="237">
        <f>Q267*H267</f>
        <v>0</v>
      </c>
      <c r="S267" s="237">
        <v>0</v>
      </c>
      <c r="T267" s="238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9" t="s">
        <v>174</v>
      </c>
      <c r="AT267" s="239" t="s">
        <v>170</v>
      </c>
      <c r="AU267" s="239" t="s">
        <v>85</v>
      </c>
      <c r="AY267" s="18" t="s">
        <v>168</v>
      </c>
      <c r="BE267" s="240">
        <f>IF(N267="základní",J267,0)</f>
        <v>0</v>
      </c>
      <c r="BF267" s="240">
        <f>IF(N267="snížená",J267,0)</f>
        <v>0</v>
      </c>
      <c r="BG267" s="240">
        <f>IF(N267="zákl. přenesená",J267,0)</f>
        <v>0</v>
      </c>
      <c r="BH267" s="240">
        <f>IF(N267="sníž. přenesená",J267,0)</f>
        <v>0</v>
      </c>
      <c r="BI267" s="240">
        <f>IF(N267="nulová",J267,0)</f>
        <v>0</v>
      </c>
      <c r="BJ267" s="18" t="s">
        <v>83</v>
      </c>
      <c r="BK267" s="240">
        <f>ROUND(I267*H267,2)</f>
        <v>0</v>
      </c>
      <c r="BL267" s="18" t="s">
        <v>174</v>
      </c>
      <c r="BM267" s="239" t="s">
        <v>4423</v>
      </c>
    </row>
    <row r="268" s="2" customFormat="1">
      <c r="A268" s="39"/>
      <c r="B268" s="40"/>
      <c r="C268" s="41"/>
      <c r="D268" s="241" t="s">
        <v>176</v>
      </c>
      <c r="E268" s="41"/>
      <c r="F268" s="242" t="s">
        <v>4424</v>
      </c>
      <c r="G268" s="41"/>
      <c r="H268" s="41"/>
      <c r="I268" s="243"/>
      <c r="J268" s="41"/>
      <c r="K268" s="41"/>
      <c r="L268" s="45"/>
      <c r="M268" s="244"/>
      <c r="N268" s="245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176</v>
      </c>
      <c r="AU268" s="18" t="s">
        <v>85</v>
      </c>
    </row>
    <row r="269" s="2" customFormat="1" ht="33" customHeight="1">
      <c r="A269" s="39"/>
      <c r="B269" s="40"/>
      <c r="C269" s="228" t="s">
        <v>730</v>
      </c>
      <c r="D269" s="228" t="s">
        <v>170</v>
      </c>
      <c r="E269" s="229" t="s">
        <v>4425</v>
      </c>
      <c r="F269" s="230" t="s">
        <v>4426</v>
      </c>
      <c r="G269" s="231" t="s">
        <v>2969</v>
      </c>
      <c r="H269" s="232">
        <v>3</v>
      </c>
      <c r="I269" s="233"/>
      <c r="J269" s="234">
        <f>ROUND(I269*H269,2)</f>
        <v>0</v>
      </c>
      <c r="K269" s="230" t="s">
        <v>1</v>
      </c>
      <c r="L269" s="45"/>
      <c r="M269" s="235" t="s">
        <v>1</v>
      </c>
      <c r="N269" s="236" t="s">
        <v>41</v>
      </c>
      <c r="O269" s="92"/>
      <c r="P269" s="237">
        <f>O269*H269</f>
        <v>0</v>
      </c>
      <c r="Q269" s="237">
        <v>0</v>
      </c>
      <c r="R269" s="237">
        <f>Q269*H269</f>
        <v>0</v>
      </c>
      <c r="S269" s="237">
        <v>0</v>
      </c>
      <c r="T269" s="238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9" t="s">
        <v>174</v>
      </c>
      <c r="AT269" s="239" t="s">
        <v>170</v>
      </c>
      <c r="AU269" s="239" t="s">
        <v>85</v>
      </c>
      <c r="AY269" s="18" t="s">
        <v>168</v>
      </c>
      <c r="BE269" s="240">
        <f>IF(N269="základní",J269,0)</f>
        <v>0</v>
      </c>
      <c r="BF269" s="240">
        <f>IF(N269="snížená",J269,0)</f>
        <v>0</v>
      </c>
      <c r="BG269" s="240">
        <f>IF(N269="zákl. přenesená",J269,0)</f>
        <v>0</v>
      </c>
      <c r="BH269" s="240">
        <f>IF(N269="sníž. přenesená",J269,0)</f>
        <v>0</v>
      </c>
      <c r="BI269" s="240">
        <f>IF(N269="nulová",J269,0)</f>
        <v>0</v>
      </c>
      <c r="BJ269" s="18" t="s">
        <v>83</v>
      </c>
      <c r="BK269" s="240">
        <f>ROUND(I269*H269,2)</f>
        <v>0</v>
      </c>
      <c r="BL269" s="18" t="s">
        <v>174</v>
      </c>
      <c r="BM269" s="239" t="s">
        <v>4427</v>
      </c>
    </row>
    <row r="270" s="2" customFormat="1">
      <c r="A270" s="39"/>
      <c r="B270" s="40"/>
      <c r="C270" s="41"/>
      <c r="D270" s="241" t="s">
        <v>176</v>
      </c>
      <c r="E270" s="41"/>
      <c r="F270" s="242" t="s">
        <v>4428</v>
      </c>
      <c r="G270" s="41"/>
      <c r="H270" s="41"/>
      <c r="I270" s="243"/>
      <c r="J270" s="41"/>
      <c r="K270" s="41"/>
      <c r="L270" s="45"/>
      <c r="M270" s="244"/>
      <c r="N270" s="245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176</v>
      </c>
      <c r="AU270" s="18" t="s">
        <v>85</v>
      </c>
    </row>
    <row r="271" s="2" customFormat="1" ht="24.15" customHeight="1">
      <c r="A271" s="39"/>
      <c r="B271" s="40"/>
      <c r="C271" s="228" t="s">
        <v>736</v>
      </c>
      <c r="D271" s="228" t="s">
        <v>170</v>
      </c>
      <c r="E271" s="229" t="s">
        <v>4429</v>
      </c>
      <c r="F271" s="230" t="s">
        <v>4430</v>
      </c>
      <c r="G271" s="231" t="s">
        <v>2969</v>
      </c>
      <c r="H271" s="232">
        <v>1</v>
      </c>
      <c r="I271" s="233"/>
      <c r="J271" s="234">
        <f>ROUND(I271*H271,2)</f>
        <v>0</v>
      </c>
      <c r="K271" s="230" t="s">
        <v>1</v>
      </c>
      <c r="L271" s="45"/>
      <c r="M271" s="235" t="s">
        <v>1</v>
      </c>
      <c r="N271" s="236" t="s">
        <v>41</v>
      </c>
      <c r="O271" s="92"/>
      <c r="P271" s="237">
        <f>O271*H271</f>
        <v>0</v>
      </c>
      <c r="Q271" s="237">
        <v>0</v>
      </c>
      <c r="R271" s="237">
        <f>Q271*H271</f>
        <v>0</v>
      </c>
      <c r="S271" s="237">
        <v>0</v>
      </c>
      <c r="T271" s="238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9" t="s">
        <v>174</v>
      </c>
      <c r="AT271" s="239" t="s">
        <v>170</v>
      </c>
      <c r="AU271" s="239" t="s">
        <v>85</v>
      </c>
      <c r="AY271" s="18" t="s">
        <v>168</v>
      </c>
      <c r="BE271" s="240">
        <f>IF(N271="základní",J271,0)</f>
        <v>0</v>
      </c>
      <c r="BF271" s="240">
        <f>IF(N271="snížená",J271,0)</f>
        <v>0</v>
      </c>
      <c r="BG271" s="240">
        <f>IF(N271="zákl. přenesená",J271,0)</f>
        <v>0</v>
      </c>
      <c r="BH271" s="240">
        <f>IF(N271="sníž. přenesená",J271,0)</f>
        <v>0</v>
      </c>
      <c r="BI271" s="240">
        <f>IF(N271="nulová",J271,0)</f>
        <v>0</v>
      </c>
      <c r="BJ271" s="18" t="s">
        <v>83</v>
      </c>
      <c r="BK271" s="240">
        <f>ROUND(I271*H271,2)</f>
        <v>0</v>
      </c>
      <c r="BL271" s="18" t="s">
        <v>174</v>
      </c>
      <c r="BM271" s="239" t="s">
        <v>4431</v>
      </c>
    </row>
    <row r="272" s="2" customFormat="1">
      <c r="A272" s="39"/>
      <c r="B272" s="40"/>
      <c r="C272" s="41"/>
      <c r="D272" s="241" t="s">
        <v>176</v>
      </c>
      <c r="E272" s="41"/>
      <c r="F272" s="242" t="s">
        <v>4432</v>
      </c>
      <c r="G272" s="41"/>
      <c r="H272" s="41"/>
      <c r="I272" s="243"/>
      <c r="J272" s="41"/>
      <c r="K272" s="41"/>
      <c r="L272" s="45"/>
      <c r="M272" s="244"/>
      <c r="N272" s="245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176</v>
      </c>
      <c r="AU272" s="18" t="s">
        <v>85</v>
      </c>
    </row>
    <row r="273" s="2" customFormat="1" ht="16.5" customHeight="1">
      <c r="A273" s="39"/>
      <c r="B273" s="40"/>
      <c r="C273" s="228" t="s">
        <v>741</v>
      </c>
      <c r="D273" s="228" t="s">
        <v>170</v>
      </c>
      <c r="E273" s="229" t="s">
        <v>4433</v>
      </c>
      <c r="F273" s="230" t="s">
        <v>4434</v>
      </c>
      <c r="G273" s="231" t="s">
        <v>2969</v>
      </c>
      <c r="H273" s="232">
        <v>1</v>
      </c>
      <c r="I273" s="233"/>
      <c r="J273" s="234">
        <f>ROUND(I273*H273,2)</f>
        <v>0</v>
      </c>
      <c r="K273" s="230" t="s">
        <v>1</v>
      </c>
      <c r="L273" s="45"/>
      <c r="M273" s="235" t="s">
        <v>1</v>
      </c>
      <c r="N273" s="236" t="s">
        <v>41</v>
      </c>
      <c r="O273" s="92"/>
      <c r="P273" s="237">
        <f>O273*H273</f>
        <v>0</v>
      </c>
      <c r="Q273" s="237">
        <v>0</v>
      </c>
      <c r="R273" s="237">
        <f>Q273*H273</f>
        <v>0</v>
      </c>
      <c r="S273" s="237">
        <v>0</v>
      </c>
      <c r="T273" s="238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9" t="s">
        <v>174</v>
      </c>
      <c r="AT273" s="239" t="s">
        <v>170</v>
      </c>
      <c r="AU273" s="239" t="s">
        <v>85</v>
      </c>
      <c r="AY273" s="18" t="s">
        <v>168</v>
      </c>
      <c r="BE273" s="240">
        <f>IF(N273="základní",J273,0)</f>
        <v>0</v>
      </c>
      <c r="BF273" s="240">
        <f>IF(N273="snížená",J273,0)</f>
        <v>0</v>
      </c>
      <c r="BG273" s="240">
        <f>IF(N273="zákl. přenesená",J273,0)</f>
        <v>0</v>
      </c>
      <c r="BH273" s="240">
        <f>IF(N273="sníž. přenesená",J273,0)</f>
        <v>0</v>
      </c>
      <c r="BI273" s="240">
        <f>IF(N273="nulová",J273,0)</f>
        <v>0</v>
      </c>
      <c r="BJ273" s="18" t="s">
        <v>83</v>
      </c>
      <c r="BK273" s="240">
        <f>ROUND(I273*H273,2)</f>
        <v>0</v>
      </c>
      <c r="BL273" s="18" t="s">
        <v>174</v>
      </c>
      <c r="BM273" s="239" t="s">
        <v>4435</v>
      </c>
    </row>
    <row r="274" s="2" customFormat="1">
      <c r="A274" s="39"/>
      <c r="B274" s="40"/>
      <c r="C274" s="41"/>
      <c r="D274" s="241" t="s">
        <v>176</v>
      </c>
      <c r="E274" s="41"/>
      <c r="F274" s="242" t="s">
        <v>4432</v>
      </c>
      <c r="G274" s="41"/>
      <c r="H274" s="41"/>
      <c r="I274" s="243"/>
      <c r="J274" s="41"/>
      <c r="K274" s="41"/>
      <c r="L274" s="45"/>
      <c r="M274" s="244"/>
      <c r="N274" s="245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176</v>
      </c>
      <c r="AU274" s="18" t="s">
        <v>85</v>
      </c>
    </row>
    <row r="275" s="2" customFormat="1" ht="24.15" customHeight="1">
      <c r="A275" s="39"/>
      <c r="B275" s="40"/>
      <c r="C275" s="228" t="s">
        <v>746</v>
      </c>
      <c r="D275" s="228" t="s">
        <v>170</v>
      </c>
      <c r="E275" s="229" t="s">
        <v>4436</v>
      </c>
      <c r="F275" s="230" t="s">
        <v>4437</v>
      </c>
      <c r="G275" s="231" t="s">
        <v>2969</v>
      </c>
      <c r="H275" s="232">
        <v>1</v>
      </c>
      <c r="I275" s="233"/>
      <c r="J275" s="234">
        <f>ROUND(I275*H275,2)</f>
        <v>0</v>
      </c>
      <c r="K275" s="230" t="s">
        <v>1</v>
      </c>
      <c r="L275" s="45"/>
      <c r="M275" s="235" t="s">
        <v>1</v>
      </c>
      <c r="N275" s="236" t="s">
        <v>41</v>
      </c>
      <c r="O275" s="92"/>
      <c r="P275" s="237">
        <f>O275*H275</f>
        <v>0</v>
      </c>
      <c r="Q275" s="237">
        <v>0</v>
      </c>
      <c r="R275" s="237">
        <f>Q275*H275</f>
        <v>0</v>
      </c>
      <c r="S275" s="237">
        <v>0</v>
      </c>
      <c r="T275" s="238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9" t="s">
        <v>174</v>
      </c>
      <c r="AT275" s="239" t="s">
        <v>170</v>
      </c>
      <c r="AU275" s="239" t="s">
        <v>85</v>
      </c>
      <c r="AY275" s="18" t="s">
        <v>168</v>
      </c>
      <c r="BE275" s="240">
        <f>IF(N275="základní",J275,0)</f>
        <v>0</v>
      </c>
      <c r="BF275" s="240">
        <f>IF(N275="snížená",J275,0)</f>
        <v>0</v>
      </c>
      <c r="BG275" s="240">
        <f>IF(N275="zákl. přenesená",J275,0)</f>
        <v>0</v>
      </c>
      <c r="BH275" s="240">
        <f>IF(N275="sníž. přenesená",J275,0)</f>
        <v>0</v>
      </c>
      <c r="BI275" s="240">
        <f>IF(N275="nulová",J275,0)</f>
        <v>0</v>
      </c>
      <c r="BJ275" s="18" t="s">
        <v>83</v>
      </c>
      <c r="BK275" s="240">
        <f>ROUND(I275*H275,2)</f>
        <v>0</v>
      </c>
      <c r="BL275" s="18" t="s">
        <v>174</v>
      </c>
      <c r="BM275" s="239" t="s">
        <v>4438</v>
      </c>
    </row>
    <row r="276" s="2" customFormat="1">
      <c r="A276" s="39"/>
      <c r="B276" s="40"/>
      <c r="C276" s="41"/>
      <c r="D276" s="241" t="s">
        <v>176</v>
      </c>
      <c r="E276" s="41"/>
      <c r="F276" s="242" t="s">
        <v>4439</v>
      </c>
      <c r="G276" s="41"/>
      <c r="H276" s="41"/>
      <c r="I276" s="243"/>
      <c r="J276" s="41"/>
      <c r="K276" s="41"/>
      <c r="L276" s="45"/>
      <c r="M276" s="244"/>
      <c r="N276" s="245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176</v>
      </c>
      <c r="AU276" s="18" t="s">
        <v>85</v>
      </c>
    </row>
    <row r="277" s="2" customFormat="1" ht="16.5" customHeight="1">
      <c r="A277" s="39"/>
      <c r="B277" s="40"/>
      <c r="C277" s="228" t="s">
        <v>756</v>
      </c>
      <c r="D277" s="228" t="s">
        <v>170</v>
      </c>
      <c r="E277" s="229" t="s">
        <v>4440</v>
      </c>
      <c r="F277" s="230" t="s">
        <v>4441</v>
      </c>
      <c r="G277" s="231" t="s">
        <v>910</v>
      </c>
      <c r="H277" s="232">
        <v>12</v>
      </c>
      <c r="I277" s="233"/>
      <c r="J277" s="234">
        <f>ROUND(I277*H277,2)</f>
        <v>0</v>
      </c>
      <c r="K277" s="230" t="s">
        <v>1</v>
      </c>
      <c r="L277" s="45"/>
      <c r="M277" s="235" t="s">
        <v>1</v>
      </c>
      <c r="N277" s="236" t="s">
        <v>41</v>
      </c>
      <c r="O277" s="92"/>
      <c r="P277" s="237">
        <f>O277*H277</f>
        <v>0</v>
      </c>
      <c r="Q277" s="237">
        <v>0</v>
      </c>
      <c r="R277" s="237">
        <f>Q277*H277</f>
        <v>0</v>
      </c>
      <c r="S277" s="237">
        <v>0</v>
      </c>
      <c r="T277" s="238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9" t="s">
        <v>174</v>
      </c>
      <c r="AT277" s="239" t="s">
        <v>170</v>
      </c>
      <c r="AU277" s="239" t="s">
        <v>85</v>
      </c>
      <c r="AY277" s="18" t="s">
        <v>168</v>
      </c>
      <c r="BE277" s="240">
        <f>IF(N277="základní",J277,0)</f>
        <v>0</v>
      </c>
      <c r="BF277" s="240">
        <f>IF(N277="snížená",J277,0)</f>
        <v>0</v>
      </c>
      <c r="BG277" s="240">
        <f>IF(N277="zákl. přenesená",J277,0)</f>
        <v>0</v>
      </c>
      <c r="BH277" s="240">
        <f>IF(N277="sníž. přenesená",J277,0)</f>
        <v>0</v>
      </c>
      <c r="BI277" s="240">
        <f>IF(N277="nulová",J277,0)</f>
        <v>0</v>
      </c>
      <c r="BJ277" s="18" t="s">
        <v>83</v>
      </c>
      <c r="BK277" s="240">
        <f>ROUND(I277*H277,2)</f>
        <v>0</v>
      </c>
      <c r="BL277" s="18" t="s">
        <v>174</v>
      </c>
      <c r="BM277" s="239" t="s">
        <v>4442</v>
      </c>
    </row>
    <row r="278" s="2" customFormat="1">
      <c r="A278" s="39"/>
      <c r="B278" s="40"/>
      <c r="C278" s="41"/>
      <c r="D278" s="241" t="s">
        <v>176</v>
      </c>
      <c r="E278" s="41"/>
      <c r="F278" s="242" t="s">
        <v>4441</v>
      </c>
      <c r="G278" s="41"/>
      <c r="H278" s="41"/>
      <c r="I278" s="243"/>
      <c r="J278" s="41"/>
      <c r="K278" s="41"/>
      <c r="L278" s="45"/>
      <c r="M278" s="244"/>
      <c r="N278" s="245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176</v>
      </c>
      <c r="AU278" s="18" t="s">
        <v>85</v>
      </c>
    </row>
    <row r="279" s="12" customFormat="1" ht="22.8" customHeight="1">
      <c r="A279" s="12"/>
      <c r="B279" s="212"/>
      <c r="C279" s="213"/>
      <c r="D279" s="214" t="s">
        <v>75</v>
      </c>
      <c r="E279" s="226" t="s">
        <v>4395</v>
      </c>
      <c r="F279" s="226" t="s">
        <v>4284</v>
      </c>
      <c r="G279" s="213"/>
      <c r="H279" s="213"/>
      <c r="I279" s="216"/>
      <c r="J279" s="227">
        <f>BK279</f>
        <v>0</v>
      </c>
      <c r="K279" s="213"/>
      <c r="L279" s="218"/>
      <c r="M279" s="219"/>
      <c r="N279" s="220"/>
      <c r="O279" s="220"/>
      <c r="P279" s="221">
        <f>SUM(P280:P283)</f>
        <v>0</v>
      </c>
      <c r="Q279" s="220"/>
      <c r="R279" s="221">
        <f>SUM(R280:R283)</f>
        <v>0.0048000000000000004</v>
      </c>
      <c r="S279" s="220"/>
      <c r="T279" s="222">
        <f>SUM(T280:T283)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23" t="s">
        <v>83</v>
      </c>
      <c r="AT279" s="224" t="s">
        <v>75</v>
      </c>
      <c r="AU279" s="224" t="s">
        <v>83</v>
      </c>
      <c r="AY279" s="223" t="s">
        <v>168</v>
      </c>
      <c r="BK279" s="225">
        <f>SUM(BK280:BK283)</f>
        <v>0</v>
      </c>
    </row>
    <row r="280" s="2" customFormat="1" ht="21.75" customHeight="1">
      <c r="A280" s="39"/>
      <c r="B280" s="40"/>
      <c r="C280" s="228" t="s">
        <v>762</v>
      </c>
      <c r="D280" s="228" t="s">
        <v>170</v>
      </c>
      <c r="E280" s="229" t="s">
        <v>4311</v>
      </c>
      <c r="F280" s="230" t="s">
        <v>4312</v>
      </c>
      <c r="G280" s="231" t="s">
        <v>272</v>
      </c>
      <c r="H280" s="232">
        <v>120</v>
      </c>
      <c r="I280" s="233"/>
      <c r="J280" s="234">
        <f>ROUND(I280*H280,2)</f>
        <v>0</v>
      </c>
      <c r="K280" s="230" t="s">
        <v>173</v>
      </c>
      <c r="L280" s="45"/>
      <c r="M280" s="235" t="s">
        <v>1</v>
      </c>
      <c r="N280" s="236" t="s">
        <v>41</v>
      </c>
      <c r="O280" s="92"/>
      <c r="P280" s="237">
        <f>O280*H280</f>
        <v>0</v>
      </c>
      <c r="Q280" s="237">
        <v>0</v>
      </c>
      <c r="R280" s="237">
        <f>Q280*H280</f>
        <v>0</v>
      </c>
      <c r="S280" s="237">
        <v>0</v>
      </c>
      <c r="T280" s="238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9" t="s">
        <v>298</v>
      </c>
      <c r="AT280" s="239" t="s">
        <v>170</v>
      </c>
      <c r="AU280" s="239" t="s">
        <v>85</v>
      </c>
      <c r="AY280" s="18" t="s">
        <v>168</v>
      </c>
      <c r="BE280" s="240">
        <f>IF(N280="základní",J280,0)</f>
        <v>0</v>
      </c>
      <c r="BF280" s="240">
        <f>IF(N280="snížená",J280,0)</f>
        <v>0</v>
      </c>
      <c r="BG280" s="240">
        <f>IF(N280="zákl. přenesená",J280,0)</f>
        <v>0</v>
      </c>
      <c r="BH280" s="240">
        <f>IF(N280="sníž. přenesená",J280,0)</f>
        <v>0</v>
      </c>
      <c r="BI280" s="240">
        <f>IF(N280="nulová",J280,0)</f>
        <v>0</v>
      </c>
      <c r="BJ280" s="18" t="s">
        <v>83</v>
      </c>
      <c r="BK280" s="240">
        <f>ROUND(I280*H280,2)</f>
        <v>0</v>
      </c>
      <c r="BL280" s="18" t="s">
        <v>298</v>
      </c>
      <c r="BM280" s="239" t="s">
        <v>4443</v>
      </c>
    </row>
    <row r="281" s="2" customFormat="1">
      <c r="A281" s="39"/>
      <c r="B281" s="40"/>
      <c r="C281" s="41"/>
      <c r="D281" s="241" t="s">
        <v>176</v>
      </c>
      <c r="E281" s="41"/>
      <c r="F281" s="242" t="s">
        <v>4314</v>
      </c>
      <c r="G281" s="41"/>
      <c r="H281" s="41"/>
      <c r="I281" s="243"/>
      <c r="J281" s="41"/>
      <c r="K281" s="41"/>
      <c r="L281" s="45"/>
      <c r="M281" s="244"/>
      <c r="N281" s="245"/>
      <c r="O281" s="92"/>
      <c r="P281" s="92"/>
      <c r="Q281" s="92"/>
      <c r="R281" s="92"/>
      <c r="S281" s="92"/>
      <c r="T281" s="93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176</v>
      </c>
      <c r="AU281" s="18" t="s">
        <v>85</v>
      </c>
    </row>
    <row r="282" s="2" customFormat="1" ht="21.75" customHeight="1">
      <c r="A282" s="39"/>
      <c r="B282" s="40"/>
      <c r="C282" s="278" t="s">
        <v>769</v>
      </c>
      <c r="D282" s="278" t="s">
        <v>242</v>
      </c>
      <c r="E282" s="279" t="s">
        <v>4315</v>
      </c>
      <c r="F282" s="280" t="s">
        <v>4316</v>
      </c>
      <c r="G282" s="281" t="s">
        <v>272</v>
      </c>
      <c r="H282" s="282">
        <v>120</v>
      </c>
      <c r="I282" s="283"/>
      <c r="J282" s="284">
        <f>ROUND(I282*H282,2)</f>
        <v>0</v>
      </c>
      <c r="K282" s="280" t="s">
        <v>173</v>
      </c>
      <c r="L282" s="285"/>
      <c r="M282" s="286" t="s">
        <v>1</v>
      </c>
      <c r="N282" s="287" t="s">
        <v>41</v>
      </c>
      <c r="O282" s="92"/>
      <c r="P282" s="237">
        <f>O282*H282</f>
        <v>0</v>
      </c>
      <c r="Q282" s="237">
        <v>4.0000000000000003E-05</v>
      </c>
      <c r="R282" s="237">
        <f>Q282*H282</f>
        <v>0.0048000000000000004</v>
      </c>
      <c r="S282" s="237">
        <v>0</v>
      </c>
      <c r="T282" s="238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9" t="s">
        <v>443</v>
      </c>
      <c r="AT282" s="239" t="s">
        <v>242</v>
      </c>
      <c r="AU282" s="239" t="s">
        <v>85</v>
      </c>
      <c r="AY282" s="18" t="s">
        <v>168</v>
      </c>
      <c r="BE282" s="240">
        <f>IF(N282="základní",J282,0)</f>
        <v>0</v>
      </c>
      <c r="BF282" s="240">
        <f>IF(N282="snížená",J282,0)</f>
        <v>0</v>
      </c>
      <c r="BG282" s="240">
        <f>IF(N282="zákl. přenesená",J282,0)</f>
        <v>0</v>
      </c>
      <c r="BH282" s="240">
        <f>IF(N282="sníž. přenesená",J282,0)</f>
        <v>0</v>
      </c>
      <c r="BI282" s="240">
        <f>IF(N282="nulová",J282,0)</f>
        <v>0</v>
      </c>
      <c r="BJ282" s="18" t="s">
        <v>83</v>
      </c>
      <c r="BK282" s="240">
        <f>ROUND(I282*H282,2)</f>
        <v>0</v>
      </c>
      <c r="BL282" s="18" t="s">
        <v>298</v>
      </c>
      <c r="BM282" s="239" t="s">
        <v>4444</v>
      </c>
    </row>
    <row r="283" s="2" customFormat="1">
      <c r="A283" s="39"/>
      <c r="B283" s="40"/>
      <c r="C283" s="41"/>
      <c r="D283" s="241" t="s">
        <v>176</v>
      </c>
      <c r="E283" s="41"/>
      <c r="F283" s="242" t="s">
        <v>4316</v>
      </c>
      <c r="G283" s="41"/>
      <c r="H283" s="41"/>
      <c r="I283" s="243"/>
      <c r="J283" s="41"/>
      <c r="K283" s="41"/>
      <c r="L283" s="45"/>
      <c r="M283" s="244"/>
      <c r="N283" s="245"/>
      <c r="O283" s="92"/>
      <c r="P283" s="92"/>
      <c r="Q283" s="92"/>
      <c r="R283" s="92"/>
      <c r="S283" s="92"/>
      <c r="T283" s="93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176</v>
      </c>
      <c r="AU283" s="18" t="s">
        <v>85</v>
      </c>
    </row>
    <row r="284" s="12" customFormat="1" ht="25.92" customHeight="1">
      <c r="A284" s="12"/>
      <c r="B284" s="212"/>
      <c r="C284" s="213"/>
      <c r="D284" s="214" t="s">
        <v>75</v>
      </c>
      <c r="E284" s="215" t="s">
        <v>235</v>
      </c>
      <c r="F284" s="215" t="s">
        <v>4445</v>
      </c>
      <c r="G284" s="213"/>
      <c r="H284" s="213"/>
      <c r="I284" s="216"/>
      <c r="J284" s="217">
        <f>BK284</f>
        <v>0</v>
      </c>
      <c r="K284" s="213"/>
      <c r="L284" s="218"/>
      <c r="M284" s="219"/>
      <c r="N284" s="220"/>
      <c r="O284" s="220"/>
      <c r="P284" s="221">
        <f>SUM(P285:P305)</f>
        <v>0</v>
      </c>
      <c r="Q284" s="220"/>
      <c r="R284" s="221">
        <f>SUM(R285:R305)</f>
        <v>0</v>
      </c>
      <c r="S284" s="220"/>
      <c r="T284" s="222">
        <f>SUM(T285:T305)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23" t="s">
        <v>83</v>
      </c>
      <c r="AT284" s="224" t="s">
        <v>75</v>
      </c>
      <c r="AU284" s="224" t="s">
        <v>76</v>
      </c>
      <c r="AY284" s="223" t="s">
        <v>168</v>
      </c>
      <c r="BK284" s="225">
        <f>SUM(BK285:BK305)</f>
        <v>0</v>
      </c>
    </row>
    <row r="285" s="2" customFormat="1" ht="16.5" customHeight="1">
      <c r="A285" s="39"/>
      <c r="B285" s="40"/>
      <c r="C285" s="228" t="s">
        <v>775</v>
      </c>
      <c r="D285" s="228" t="s">
        <v>170</v>
      </c>
      <c r="E285" s="229" t="s">
        <v>4446</v>
      </c>
      <c r="F285" s="230" t="s">
        <v>3398</v>
      </c>
      <c r="G285" s="231" t="s">
        <v>2969</v>
      </c>
      <c r="H285" s="232">
        <v>1</v>
      </c>
      <c r="I285" s="233"/>
      <c r="J285" s="234">
        <f>ROUND(I285*H285,2)</f>
        <v>0</v>
      </c>
      <c r="K285" s="230" t="s">
        <v>1</v>
      </c>
      <c r="L285" s="45"/>
      <c r="M285" s="235" t="s">
        <v>1</v>
      </c>
      <c r="N285" s="236" t="s">
        <v>41</v>
      </c>
      <c r="O285" s="92"/>
      <c r="P285" s="237">
        <f>O285*H285</f>
        <v>0</v>
      </c>
      <c r="Q285" s="237">
        <v>0</v>
      </c>
      <c r="R285" s="237">
        <f>Q285*H285</f>
        <v>0</v>
      </c>
      <c r="S285" s="237">
        <v>0</v>
      </c>
      <c r="T285" s="238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9" t="s">
        <v>174</v>
      </c>
      <c r="AT285" s="239" t="s">
        <v>170</v>
      </c>
      <c r="AU285" s="239" t="s">
        <v>83</v>
      </c>
      <c r="AY285" s="18" t="s">
        <v>168</v>
      </c>
      <c r="BE285" s="240">
        <f>IF(N285="základní",J285,0)</f>
        <v>0</v>
      </c>
      <c r="BF285" s="240">
        <f>IF(N285="snížená",J285,0)</f>
        <v>0</v>
      </c>
      <c r="BG285" s="240">
        <f>IF(N285="zákl. přenesená",J285,0)</f>
        <v>0</v>
      </c>
      <c r="BH285" s="240">
        <f>IF(N285="sníž. přenesená",J285,0)</f>
        <v>0</v>
      </c>
      <c r="BI285" s="240">
        <f>IF(N285="nulová",J285,0)</f>
        <v>0</v>
      </c>
      <c r="BJ285" s="18" t="s">
        <v>83</v>
      </c>
      <c r="BK285" s="240">
        <f>ROUND(I285*H285,2)</f>
        <v>0</v>
      </c>
      <c r="BL285" s="18" t="s">
        <v>174</v>
      </c>
      <c r="BM285" s="239" t="s">
        <v>2273</v>
      </c>
    </row>
    <row r="286" s="2" customFormat="1">
      <c r="A286" s="39"/>
      <c r="B286" s="40"/>
      <c r="C286" s="41"/>
      <c r="D286" s="241" t="s">
        <v>176</v>
      </c>
      <c r="E286" s="41"/>
      <c r="F286" s="242" t="s">
        <v>3398</v>
      </c>
      <c r="G286" s="41"/>
      <c r="H286" s="41"/>
      <c r="I286" s="243"/>
      <c r="J286" s="41"/>
      <c r="K286" s="41"/>
      <c r="L286" s="45"/>
      <c r="M286" s="244"/>
      <c r="N286" s="245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176</v>
      </c>
      <c r="AU286" s="18" t="s">
        <v>83</v>
      </c>
    </row>
    <row r="287" s="2" customFormat="1">
      <c r="A287" s="39"/>
      <c r="B287" s="40"/>
      <c r="C287" s="41"/>
      <c r="D287" s="241" t="s">
        <v>914</v>
      </c>
      <c r="E287" s="41"/>
      <c r="F287" s="299" t="s">
        <v>4447</v>
      </c>
      <c r="G287" s="41"/>
      <c r="H287" s="41"/>
      <c r="I287" s="243"/>
      <c r="J287" s="41"/>
      <c r="K287" s="41"/>
      <c r="L287" s="45"/>
      <c r="M287" s="244"/>
      <c r="N287" s="245"/>
      <c r="O287" s="92"/>
      <c r="P287" s="92"/>
      <c r="Q287" s="92"/>
      <c r="R287" s="92"/>
      <c r="S287" s="92"/>
      <c r="T287" s="93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914</v>
      </c>
      <c r="AU287" s="18" t="s">
        <v>83</v>
      </c>
    </row>
    <row r="288" s="2" customFormat="1" ht="16.5" customHeight="1">
      <c r="A288" s="39"/>
      <c r="B288" s="40"/>
      <c r="C288" s="228" t="s">
        <v>781</v>
      </c>
      <c r="D288" s="228" t="s">
        <v>170</v>
      </c>
      <c r="E288" s="229" t="s">
        <v>1820</v>
      </c>
      <c r="F288" s="230" t="s">
        <v>4158</v>
      </c>
      <c r="G288" s="231" t="s">
        <v>695</v>
      </c>
      <c r="H288" s="232">
        <v>1</v>
      </c>
      <c r="I288" s="233"/>
      <c r="J288" s="234">
        <f>ROUND(I288*H288,2)</f>
        <v>0</v>
      </c>
      <c r="K288" s="230" t="s">
        <v>1</v>
      </c>
      <c r="L288" s="45"/>
      <c r="M288" s="235" t="s">
        <v>1</v>
      </c>
      <c r="N288" s="236" t="s">
        <v>41</v>
      </c>
      <c r="O288" s="92"/>
      <c r="P288" s="237">
        <f>O288*H288</f>
        <v>0</v>
      </c>
      <c r="Q288" s="237">
        <v>0</v>
      </c>
      <c r="R288" s="237">
        <f>Q288*H288</f>
        <v>0</v>
      </c>
      <c r="S288" s="237">
        <v>0</v>
      </c>
      <c r="T288" s="238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9" t="s">
        <v>174</v>
      </c>
      <c r="AT288" s="239" t="s">
        <v>170</v>
      </c>
      <c r="AU288" s="239" t="s">
        <v>83</v>
      </c>
      <c r="AY288" s="18" t="s">
        <v>168</v>
      </c>
      <c r="BE288" s="240">
        <f>IF(N288="základní",J288,0)</f>
        <v>0</v>
      </c>
      <c r="BF288" s="240">
        <f>IF(N288="snížená",J288,0)</f>
        <v>0</v>
      </c>
      <c r="BG288" s="240">
        <f>IF(N288="zákl. přenesená",J288,0)</f>
        <v>0</v>
      </c>
      <c r="BH288" s="240">
        <f>IF(N288="sníž. přenesená",J288,0)</f>
        <v>0</v>
      </c>
      <c r="BI288" s="240">
        <f>IF(N288="nulová",J288,0)</f>
        <v>0</v>
      </c>
      <c r="BJ288" s="18" t="s">
        <v>83</v>
      </c>
      <c r="BK288" s="240">
        <f>ROUND(I288*H288,2)</f>
        <v>0</v>
      </c>
      <c r="BL288" s="18" t="s">
        <v>174</v>
      </c>
      <c r="BM288" s="239" t="s">
        <v>4448</v>
      </c>
    </row>
    <row r="289" s="2" customFormat="1">
      <c r="A289" s="39"/>
      <c r="B289" s="40"/>
      <c r="C289" s="41"/>
      <c r="D289" s="241" t="s">
        <v>176</v>
      </c>
      <c r="E289" s="41"/>
      <c r="F289" s="242" t="s">
        <v>4158</v>
      </c>
      <c r="G289" s="41"/>
      <c r="H289" s="41"/>
      <c r="I289" s="243"/>
      <c r="J289" s="41"/>
      <c r="K289" s="41"/>
      <c r="L289" s="45"/>
      <c r="M289" s="244"/>
      <c r="N289" s="245"/>
      <c r="O289" s="92"/>
      <c r="P289" s="92"/>
      <c r="Q289" s="92"/>
      <c r="R289" s="92"/>
      <c r="S289" s="92"/>
      <c r="T289" s="93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176</v>
      </c>
      <c r="AU289" s="18" t="s">
        <v>83</v>
      </c>
    </row>
    <row r="290" s="2" customFormat="1" ht="16.5" customHeight="1">
      <c r="A290" s="39"/>
      <c r="B290" s="40"/>
      <c r="C290" s="228" t="s">
        <v>793</v>
      </c>
      <c r="D290" s="228" t="s">
        <v>170</v>
      </c>
      <c r="E290" s="229" t="s">
        <v>1825</v>
      </c>
      <c r="F290" s="230" t="s">
        <v>4160</v>
      </c>
      <c r="G290" s="231" t="s">
        <v>2969</v>
      </c>
      <c r="H290" s="232">
        <v>1</v>
      </c>
      <c r="I290" s="233"/>
      <c r="J290" s="234">
        <f>ROUND(I290*H290,2)</f>
        <v>0</v>
      </c>
      <c r="K290" s="230" t="s">
        <v>1</v>
      </c>
      <c r="L290" s="45"/>
      <c r="M290" s="235" t="s">
        <v>1</v>
      </c>
      <c r="N290" s="236" t="s">
        <v>41</v>
      </c>
      <c r="O290" s="92"/>
      <c r="P290" s="237">
        <f>O290*H290</f>
        <v>0</v>
      </c>
      <c r="Q290" s="237">
        <v>0</v>
      </c>
      <c r="R290" s="237">
        <f>Q290*H290</f>
        <v>0</v>
      </c>
      <c r="S290" s="237">
        <v>0</v>
      </c>
      <c r="T290" s="238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9" t="s">
        <v>174</v>
      </c>
      <c r="AT290" s="239" t="s">
        <v>170</v>
      </c>
      <c r="AU290" s="239" t="s">
        <v>83</v>
      </c>
      <c r="AY290" s="18" t="s">
        <v>168</v>
      </c>
      <c r="BE290" s="240">
        <f>IF(N290="základní",J290,0)</f>
        <v>0</v>
      </c>
      <c r="BF290" s="240">
        <f>IF(N290="snížená",J290,0)</f>
        <v>0</v>
      </c>
      <c r="BG290" s="240">
        <f>IF(N290="zákl. přenesená",J290,0)</f>
        <v>0</v>
      </c>
      <c r="BH290" s="240">
        <f>IF(N290="sníž. přenesená",J290,0)</f>
        <v>0</v>
      </c>
      <c r="BI290" s="240">
        <f>IF(N290="nulová",J290,0)</f>
        <v>0</v>
      </c>
      <c r="BJ290" s="18" t="s">
        <v>83</v>
      </c>
      <c r="BK290" s="240">
        <f>ROUND(I290*H290,2)</f>
        <v>0</v>
      </c>
      <c r="BL290" s="18" t="s">
        <v>174</v>
      </c>
      <c r="BM290" s="239" t="s">
        <v>2290</v>
      </c>
    </row>
    <row r="291" s="2" customFormat="1">
      <c r="A291" s="39"/>
      <c r="B291" s="40"/>
      <c r="C291" s="41"/>
      <c r="D291" s="241" t="s">
        <v>176</v>
      </c>
      <c r="E291" s="41"/>
      <c r="F291" s="242" t="s">
        <v>4160</v>
      </c>
      <c r="G291" s="41"/>
      <c r="H291" s="41"/>
      <c r="I291" s="243"/>
      <c r="J291" s="41"/>
      <c r="K291" s="41"/>
      <c r="L291" s="45"/>
      <c r="M291" s="244"/>
      <c r="N291" s="245"/>
      <c r="O291" s="92"/>
      <c r="P291" s="92"/>
      <c r="Q291" s="92"/>
      <c r="R291" s="92"/>
      <c r="S291" s="92"/>
      <c r="T291" s="93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176</v>
      </c>
      <c r="AU291" s="18" t="s">
        <v>83</v>
      </c>
    </row>
    <row r="292" s="2" customFormat="1" ht="16.5" customHeight="1">
      <c r="A292" s="39"/>
      <c r="B292" s="40"/>
      <c r="C292" s="228" t="s">
        <v>800</v>
      </c>
      <c r="D292" s="228" t="s">
        <v>170</v>
      </c>
      <c r="E292" s="229" t="s">
        <v>1831</v>
      </c>
      <c r="F292" s="230" t="s">
        <v>4449</v>
      </c>
      <c r="G292" s="231" t="s">
        <v>2984</v>
      </c>
      <c r="H292" s="232">
        <v>1</v>
      </c>
      <c r="I292" s="233"/>
      <c r="J292" s="234">
        <f>ROUND(I292*H292,2)</f>
        <v>0</v>
      </c>
      <c r="K292" s="230" t="s">
        <v>1</v>
      </c>
      <c r="L292" s="45"/>
      <c r="M292" s="235" t="s">
        <v>1</v>
      </c>
      <c r="N292" s="236" t="s">
        <v>41</v>
      </c>
      <c r="O292" s="92"/>
      <c r="P292" s="237">
        <f>O292*H292</f>
        <v>0</v>
      </c>
      <c r="Q292" s="237">
        <v>0</v>
      </c>
      <c r="R292" s="237">
        <f>Q292*H292</f>
        <v>0</v>
      </c>
      <c r="S292" s="237">
        <v>0</v>
      </c>
      <c r="T292" s="238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9" t="s">
        <v>174</v>
      </c>
      <c r="AT292" s="239" t="s">
        <v>170</v>
      </c>
      <c r="AU292" s="239" t="s">
        <v>83</v>
      </c>
      <c r="AY292" s="18" t="s">
        <v>168</v>
      </c>
      <c r="BE292" s="240">
        <f>IF(N292="základní",J292,0)</f>
        <v>0</v>
      </c>
      <c r="BF292" s="240">
        <f>IF(N292="snížená",J292,0)</f>
        <v>0</v>
      </c>
      <c r="BG292" s="240">
        <f>IF(N292="zákl. přenesená",J292,0)</f>
        <v>0</v>
      </c>
      <c r="BH292" s="240">
        <f>IF(N292="sníž. přenesená",J292,0)</f>
        <v>0</v>
      </c>
      <c r="BI292" s="240">
        <f>IF(N292="nulová",J292,0)</f>
        <v>0</v>
      </c>
      <c r="BJ292" s="18" t="s">
        <v>83</v>
      </c>
      <c r="BK292" s="240">
        <f>ROUND(I292*H292,2)</f>
        <v>0</v>
      </c>
      <c r="BL292" s="18" t="s">
        <v>174</v>
      </c>
      <c r="BM292" s="239" t="s">
        <v>1925</v>
      </c>
    </row>
    <row r="293" s="2" customFormat="1">
      <c r="A293" s="39"/>
      <c r="B293" s="40"/>
      <c r="C293" s="41"/>
      <c r="D293" s="241" t="s">
        <v>176</v>
      </c>
      <c r="E293" s="41"/>
      <c r="F293" s="242" t="s">
        <v>4449</v>
      </c>
      <c r="G293" s="41"/>
      <c r="H293" s="41"/>
      <c r="I293" s="243"/>
      <c r="J293" s="41"/>
      <c r="K293" s="41"/>
      <c r="L293" s="45"/>
      <c r="M293" s="244"/>
      <c r="N293" s="245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176</v>
      </c>
      <c r="AU293" s="18" t="s">
        <v>83</v>
      </c>
    </row>
    <row r="294" s="2" customFormat="1" ht="16.5" customHeight="1">
      <c r="A294" s="39"/>
      <c r="B294" s="40"/>
      <c r="C294" s="228" t="s">
        <v>806</v>
      </c>
      <c r="D294" s="228" t="s">
        <v>170</v>
      </c>
      <c r="E294" s="229" t="s">
        <v>4450</v>
      </c>
      <c r="F294" s="230" t="s">
        <v>4451</v>
      </c>
      <c r="G294" s="231" t="s">
        <v>2969</v>
      </c>
      <c r="H294" s="232">
        <v>1</v>
      </c>
      <c r="I294" s="233"/>
      <c r="J294" s="234">
        <f>ROUND(I294*H294,2)</f>
        <v>0</v>
      </c>
      <c r="K294" s="230" t="s">
        <v>1</v>
      </c>
      <c r="L294" s="45"/>
      <c r="M294" s="235" t="s">
        <v>1</v>
      </c>
      <c r="N294" s="236" t="s">
        <v>41</v>
      </c>
      <c r="O294" s="92"/>
      <c r="P294" s="237">
        <f>O294*H294</f>
        <v>0</v>
      </c>
      <c r="Q294" s="237">
        <v>0</v>
      </c>
      <c r="R294" s="237">
        <f>Q294*H294</f>
        <v>0</v>
      </c>
      <c r="S294" s="237">
        <v>0</v>
      </c>
      <c r="T294" s="238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9" t="s">
        <v>174</v>
      </c>
      <c r="AT294" s="239" t="s">
        <v>170</v>
      </c>
      <c r="AU294" s="239" t="s">
        <v>83</v>
      </c>
      <c r="AY294" s="18" t="s">
        <v>168</v>
      </c>
      <c r="BE294" s="240">
        <f>IF(N294="základní",J294,0)</f>
        <v>0</v>
      </c>
      <c r="BF294" s="240">
        <f>IF(N294="snížená",J294,0)</f>
        <v>0</v>
      </c>
      <c r="BG294" s="240">
        <f>IF(N294="zákl. přenesená",J294,0)</f>
        <v>0</v>
      </c>
      <c r="BH294" s="240">
        <f>IF(N294="sníž. přenesená",J294,0)</f>
        <v>0</v>
      </c>
      <c r="BI294" s="240">
        <f>IF(N294="nulová",J294,0)</f>
        <v>0</v>
      </c>
      <c r="BJ294" s="18" t="s">
        <v>83</v>
      </c>
      <c r="BK294" s="240">
        <f>ROUND(I294*H294,2)</f>
        <v>0</v>
      </c>
      <c r="BL294" s="18" t="s">
        <v>174</v>
      </c>
      <c r="BM294" s="239" t="s">
        <v>1930</v>
      </c>
    </row>
    <row r="295" s="2" customFormat="1">
      <c r="A295" s="39"/>
      <c r="B295" s="40"/>
      <c r="C295" s="41"/>
      <c r="D295" s="241" t="s">
        <v>176</v>
      </c>
      <c r="E295" s="41"/>
      <c r="F295" s="242" t="s">
        <v>4451</v>
      </c>
      <c r="G295" s="41"/>
      <c r="H295" s="41"/>
      <c r="I295" s="243"/>
      <c r="J295" s="41"/>
      <c r="K295" s="41"/>
      <c r="L295" s="45"/>
      <c r="M295" s="244"/>
      <c r="N295" s="245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176</v>
      </c>
      <c r="AU295" s="18" t="s">
        <v>83</v>
      </c>
    </row>
    <row r="296" s="2" customFormat="1" ht="16.5" customHeight="1">
      <c r="A296" s="39"/>
      <c r="B296" s="40"/>
      <c r="C296" s="228" t="s">
        <v>813</v>
      </c>
      <c r="D296" s="228" t="s">
        <v>170</v>
      </c>
      <c r="E296" s="229" t="s">
        <v>4452</v>
      </c>
      <c r="F296" s="230" t="s">
        <v>4453</v>
      </c>
      <c r="G296" s="231" t="s">
        <v>2969</v>
      </c>
      <c r="H296" s="232">
        <v>18</v>
      </c>
      <c r="I296" s="233"/>
      <c r="J296" s="234">
        <f>ROUND(I296*H296,2)</f>
        <v>0</v>
      </c>
      <c r="K296" s="230" t="s">
        <v>1</v>
      </c>
      <c r="L296" s="45"/>
      <c r="M296" s="235" t="s">
        <v>1</v>
      </c>
      <c r="N296" s="236" t="s">
        <v>41</v>
      </c>
      <c r="O296" s="92"/>
      <c r="P296" s="237">
        <f>O296*H296</f>
        <v>0</v>
      </c>
      <c r="Q296" s="237">
        <v>0</v>
      </c>
      <c r="R296" s="237">
        <f>Q296*H296</f>
        <v>0</v>
      </c>
      <c r="S296" s="237">
        <v>0</v>
      </c>
      <c r="T296" s="238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9" t="s">
        <v>174</v>
      </c>
      <c r="AT296" s="239" t="s">
        <v>170</v>
      </c>
      <c r="AU296" s="239" t="s">
        <v>83</v>
      </c>
      <c r="AY296" s="18" t="s">
        <v>168</v>
      </c>
      <c r="BE296" s="240">
        <f>IF(N296="základní",J296,0)</f>
        <v>0</v>
      </c>
      <c r="BF296" s="240">
        <f>IF(N296="snížená",J296,0)</f>
        <v>0</v>
      </c>
      <c r="BG296" s="240">
        <f>IF(N296="zákl. přenesená",J296,0)</f>
        <v>0</v>
      </c>
      <c r="BH296" s="240">
        <f>IF(N296="sníž. přenesená",J296,0)</f>
        <v>0</v>
      </c>
      <c r="BI296" s="240">
        <f>IF(N296="nulová",J296,0)</f>
        <v>0</v>
      </c>
      <c r="BJ296" s="18" t="s">
        <v>83</v>
      </c>
      <c r="BK296" s="240">
        <f>ROUND(I296*H296,2)</f>
        <v>0</v>
      </c>
      <c r="BL296" s="18" t="s">
        <v>174</v>
      </c>
      <c r="BM296" s="239" t="s">
        <v>4454</v>
      </c>
    </row>
    <row r="297" s="2" customFormat="1">
      <c r="A297" s="39"/>
      <c r="B297" s="40"/>
      <c r="C297" s="41"/>
      <c r="D297" s="241" t="s">
        <v>176</v>
      </c>
      <c r="E297" s="41"/>
      <c r="F297" s="242" t="s">
        <v>4453</v>
      </c>
      <c r="G297" s="41"/>
      <c r="H297" s="41"/>
      <c r="I297" s="243"/>
      <c r="J297" s="41"/>
      <c r="K297" s="41"/>
      <c r="L297" s="45"/>
      <c r="M297" s="244"/>
      <c r="N297" s="245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176</v>
      </c>
      <c r="AU297" s="18" t="s">
        <v>83</v>
      </c>
    </row>
    <row r="298" s="2" customFormat="1" ht="24.15" customHeight="1">
      <c r="A298" s="39"/>
      <c r="B298" s="40"/>
      <c r="C298" s="228" t="s">
        <v>820</v>
      </c>
      <c r="D298" s="228" t="s">
        <v>170</v>
      </c>
      <c r="E298" s="229" t="s">
        <v>4150</v>
      </c>
      <c r="F298" s="230" t="s">
        <v>4151</v>
      </c>
      <c r="G298" s="231" t="s">
        <v>695</v>
      </c>
      <c r="H298" s="232">
        <v>1</v>
      </c>
      <c r="I298" s="233"/>
      <c r="J298" s="234">
        <f>ROUND(I298*H298,2)</f>
        <v>0</v>
      </c>
      <c r="K298" s="230" t="s">
        <v>173</v>
      </c>
      <c r="L298" s="45"/>
      <c r="M298" s="235" t="s">
        <v>1</v>
      </c>
      <c r="N298" s="236" t="s">
        <v>41</v>
      </c>
      <c r="O298" s="92"/>
      <c r="P298" s="237">
        <f>O298*H298</f>
        <v>0</v>
      </c>
      <c r="Q298" s="237">
        <v>0</v>
      </c>
      <c r="R298" s="237">
        <f>Q298*H298</f>
        <v>0</v>
      </c>
      <c r="S298" s="237">
        <v>0</v>
      </c>
      <c r="T298" s="238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9" t="s">
        <v>298</v>
      </c>
      <c r="AT298" s="239" t="s">
        <v>170</v>
      </c>
      <c r="AU298" s="239" t="s">
        <v>83</v>
      </c>
      <c r="AY298" s="18" t="s">
        <v>168</v>
      </c>
      <c r="BE298" s="240">
        <f>IF(N298="základní",J298,0)</f>
        <v>0</v>
      </c>
      <c r="BF298" s="240">
        <f>IF(N298="snížená",J298,0)</f>
        <v>0</v>
      </c>
      <c r="BG298" s="240">
        <f>IF(N298="zákl. přenesená",J298,0)</f>
        <v>0</v>
      </c>
      <c r="BH298" s="240">
        <f>IF(N298="sníž. přenesená",J298,0)</f>
        <v>0</v>
      </c>
      <c r="BI298" s="240">
        <f>IF(N298="nulová",J298,0)</f>
        <v>0</v>
      </c>
      <c r="BJ298" s="18" t="s">
        <v>83</v>
      </c>
      <c r="BK298" s="240">
        <f>ROUND(I298*H298,2)</f>
        <v>0</v>
      </c>
      <c r="BL298" s="18" t="s">
        <v>298</v>
      </c>
      <c r="BM298" s="239" t="s">
        <v>4455</v>
      </c>
    </row>
    <row r="299" s="2" customFormat="1">
      <c r="A299" s="39"/>
      <c r="B299" s="40"/>
      <c r="C299" s="41"/>
      <c r="D299" s="241" t="s">
        <v>176</v>
      </c>
      <c r="E299" s="41"/>
      <c r="F299" s="242" t="s">
        <v>4153</v>
      </c>
      <c r="G299" s="41"/>
      <c r="H299" s="41"/>
      <c r="I299" s="243"/>
      <c r="J299" s="41"/>
      <c r="K299" s="41"/>
      <c r="L299" s="45"/>
      <c r="M299" s="244"/>
      <c r="N299" s="245"/>
      <c r="O299" s="92"/>
      <c r="P299" s="92"/>
      <c r="Q299" s="92"/>
      <c r="R299" s="92"/>
      <c r="S299" s="92"/>
      <c r="T299" s="93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176</v>
      </c>
      <c r="AU299" s="18" t="s">
        <v>83</v>
      </c>
    </row>
    <row r="300" s="2" customFormat="1" ht="16.5" customHeight="1">
      <c r="A300" s="39"/>
      <c r="B300" s="40"/>
      <c r="C300" s="228" t="s">
        <v>829</v>
      </c>
      <c r="D300" s="228" t="s">
        <v>170</v>
      </c>
      <c r="E300" s="229" t="s">
        <v>4456</v>
      </c>
      <c r="F300" s="230" t="s">
        <v>4332</v>
      </c>
      <c r="G300" s="231" t="s">
        <v>2969</v>
      </c>
      <c r="H300" s="232">
        <v>1</v>
      </c>
      <c r="I300" s="233"/>
      <c r="J300" s="234">
        <f>ROUND(I300*H300,2)</f>
        <v>0</v>
      </c>
      <c r="K300" s="230" t="s">
        <v>1</v>
      </c>
      <c r="L300" s="45"/>
      <c r="M300" s="235" t="s">
        <v>1</v>
      </c>
      <c r="N300" s="236" t="s">
        <v>41</v>
      </c>
      <c r="O300" s="92"/>
      <c r="P300" s="237">
        <f>O300*H300</f>
        <v>0</v>
      </c>
      <c r="Q300" s="237">
        <v>0</v>
      </c>
      <c r="R300" s="237">
        <f>Q300*H300</f>
        <v>0</v>
      </c>
      <c r="S300" s="237">
        <v>0</v>
      </c>
      <c r="T300" s="238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9" t="s">
        <v>174</v>
      </c>
      <c r="AT300" s="239" t="s">
        <v>170</v>
      </c>
      <c r="AU300" s="239" t="s">
        <v>83</v>
      </c>
      <c r="AY300" s="18" t="s">
        <v>168</v>
      </c>
      <c r="BE300" s="240">
        <f>IF(N300="základní",J300,0)</f>
        <v>0</v>
      </c>
      <c r="BF300" s="240">
        <f>IF(N300="snížená",J300,0)</f>
        <v>0</v>
      </c>
      <c r="BG300" s="240">
        <f>IF(N300="zákl. přenesená",J300,0)</f>
        <v>0</v>
      </c>
      <c r="BH300" s="240">
        <f>IF(N300="sníž. přenesená",J300,0)</f>
        <v>0</v>
      </c>
      <c r="BI300" s="240">
        <f>IF(N300="nulová",J300,0)</f>
        <v>0</v>
      </c>
      <c r="BJ300" s="18" t="s">
        <v>83</v>
      </c>
      <c r="BK300" s="240">
        <f>ROUND(I300*H300,2)</f>
        <v>0</v>
      </c>
      <c r="BL300" s="18" t="s">
        <v>174</v>
      </c>
      <c r="BM300" s="239" t="s">
        <v>4457</v>
      </c>
    </row>
    <row r="301" s="2" customFormat="1">
      <c r="A301" s="39"/>
      <c r="B301" s="40"/>
      <c r="C301" s="41"/>
      <c r="D301" s="241" t="s">
        <v>176</v>
      </c>
      <c r="E301" s="41"/>
      <c r="F301" s="242" t="s">
        <v>4332</v>
      </c>
      <c r="G301" s="41"/>
      <c r="H301" s="41"/>
      <c r="I301" s="243"/>
      <c r="J301" s="41"/>
      <c r="K301" s="41"/>
      <c r="L301" s="45"/>
      <c r="M301" s="244"/>
      <c r="N301" s="245"/>
      <c r="O301" s="92"/>
      <c r="P301" s="92"/>
      <c r="Q301" s="92"/>
      <c r="R301" s="92"/>
      <c r="S301" s="92"/>
      <c r="T301" s="93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176</v>
      </c>
      <c r="AU301" s="18" t="s">
        <v>83</v>
      </c>
    </row>
    <row r="302" s="2" customFormat="1" ht="16.5" customHeight="1">
      <c r="A302" s="39"/>
      <c r="B302" s="40"/>
      <c r="C302" s="228" t="s">
        <v>849</v>
      </c>
      <c r="D302" s="228" t="s">
        <v>170</v>
      </c>
      <c r="E302" s="229" t="s">
        <v>4165</v>
      </c>
      <c r="F302" s="230" t="s">
        <v>4458</v>
      </c>
      <c r="G302" s="231" t="s">
        <v>3060</v>
      </c>
      <c r="H302" s="232">
        <v>15</v>
      </c>
      <c r="I302" s="233"/>
      <c r="J302" s="234">
        <f>ROUND(I302*H302,2)</f>
        <v>0</v>
      </c>
      <c r="K302" s="230" t="s">
        <v>1</v>
      </c>
      <c r="L302" s="45"/>
      <c r="M302" s="235" t="s">
        <v>1</v>
      </c>
      <c r="N302" s="236" t="s">
        <v>41</v>
      </c>
      <c r="O302" s="92"/>
      <c r="P302" s="237">
        <f>O302*H302</f>
        <v>0</v>
      </c>
      <c r="Q302" s="237">
        <v>0</v>
      </c>
      <c r="R302" s="237">
        <f>Q302*H302</f>
        <v>0</v>
      </c>
      <c r="S302" s="237">
        <v>0</v>
      </c>
      <c r="T302" s="238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9" t="s">
        <v>174</v>
      </c>
      <c r="AT302" s="239" t="s">
        <v>170</v>
      </c>
      <c r="AU302" s="239" t="s">
        <v>83</v>
      </c>
      <c r="AY302" s="18" t="s">
        <v>168</v>
      </c>
      <c r="BE302" s="240">
        <f>IF(N302="základní",J302,0)</f>
        <v>0</v>
      </c>
      <c r="BF302" s="240">
        <f>IF(N302="snížená",J302,0)</f>
        <v>0</v>
      </c>
      <c r="BG302" s="240">
        <f>IF(N302="zákl. přenesená",J302,0)</f>
        <v>0</v>
      </c>
      <c r="BH302" s="240">
        <f>IF(N302="sníž. přenesená",J302,0)</f>
        <v>0</v>
      </c>
      <c r="BI302" s="240">
        <f>IF(N302="nulová",J302,0)</f>
        <v>0</v>
      </c>
      <c r="BJ302" s="18" t="s">
        <v>83</v>
      </c>
      <c r="BK302" s="240">
        <f>ROUND(I302*H302,2)</f>
        <v>0</v>
      </c>
      <c r="BL302" s="18" t="s">
        <v>174</v>
      </c>
      <c r="BM302" s="239" t="s">
        <v>4459</v>
      </c>
    </row>
    <row r="303" s="2" customFormat="1">
      <c r="A303" s="39"/>
      <c r="B303" s="40"/>
      <c r="C303" s="41"/>
      <c r="D303" s="241" t="s">
        <v>176</v>
      </c>
      <c r="E303" s="41"/>
      <c r="F303" s="242" t="s">
        <v>4458</v>
      </c>
      <c r="G303" s="41"/>
      <c r="H303" s="41"/>
      <c r="I303" s="243"/>
      <c r="J303" s="41"/>
      <c r="K303" s="41"/>
      <c r="L303" s="45"/>
      <c r="M303" s="244"/>
      <c r="N303" s="245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176</v>
      </c>
      <c r="AU303" s="18" t="s">
        <v>83</v>
      </c>
    </row>
    <row r="304" s="2" customFormat="1" ht="24.15" customHeight="1">
      <c r="A304" s="39"/>
      <c r="B304" s="40"/>
      <c r="C304" s="228" t="s">
        <v>865</v>
      </c>
      <c r="D304" s="228" t="s">
        <v>170</v>
      </c>
      <c r="E304" s="229" t="s">
        <v>4460</v>
      </c>
      <c r="F304" s="230" t="s">
        <v>4461</v>
      </c>
      <c r="G304" s="231" t="s">
        <v>225</v>
      </c>
      <c r="H304" s="232">
        <v>1</v>
      </c>
      <c r="I304" s="233"/>
      <c r="J304" s="234">
        <f>ROUND(I304*H304,2)</f>
        <v>0</v>
      </c>
      <c r="K304" s="230" t="s">
        <v>173</v>
      </c>
      <c r="L304" s="45"/>
      <c r="M304" s="235" t="s">
        <v>1</v>
      </c>
      <c r="N304" s="236" t="s">
        <v>41</v>
      </c>
      <c r="O304" s="92"/>
      <c r="P304" s="237">
        <f>O304*H304</f>
        <v>0</v>
      </c>
      <c r="Q304" s="237">
        <v>0</v>
      </c>
      <c r="R304" s="237">
        <f>Q304*H304</f>
        <v>0</v>
      </c>
      <c r="S304" s="237">
        <v>0</v>
      </c>
      <c r="T304" s="238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9" t="s">
        <v>298</v>
      </c>
      <c r="AT304" s="239" t="s">
        <v>170</v>
      </c>
      <c r="AU304" s="239" t="s">
        <v>83</v>
      </c>
      <c r="AY304" s="18" t="s">
        <v>168</v>
      </c>
      <c r="BE304" s="240">
        <f>IF(N304="základní",J304,0)</f>
        <v>0</v>
      </c>
      <c r="BF304" s="240">
        <f>IF(N304="snížená",J304,0)</f>
        <v>0</v>
      </c>
      <c r="BG304" s="240">
        <f>IF(N304="zákl. přenesená",J304,0)</f>
        <v>0</v>
      </c>
      <c r="BH304" s="240">
        <f>IF(N304="sníž. přenesená",J304,0)</f>
        <v>0</v>
      </c>
      <c r="BI304" s="240">
        <f>IF(N304="nulová",J304,0)</f>
        <v>0</v>
      </c>
      <c r="BJ304" s="18" t="s">
        <v>83</v>
      </c>
      <c r="BK304" s="240">
        <f>ROUND(I304*H304,2)</f>
        <v>0</v>
      </c>
      <c r="BL304" s="18" t="s">
        <v>298</v>
      </c>
      <c r="BM304" s="239" t="s">
        <v>4462</v>
      </c>
    </row>
    <row r="305" s="2" customFormat="1">
      <c r="A305" s="39"/>
      <c r="B305" s="40"/>
      <c r="C305" s="41"/>
      <c r="D305" s="241" t="s">
        <v>176</v>
      </c>
      <c r="E305" s="41"/>
      <c r="F305" s="242" t="s">
        <v>4463</v>
      </c>
      <c r="G305" s="41"/>
      <c r="H305" s="41"/>
      <c r="I305" s="243"/>
      <c r="J305" s="41"/>
      <c r="K305" s="41"/>
      <c r="L305" s="45"/>
      <c r="M305" s="304"/>
      <c r="N305" s="305"/>
      <c r="O305" s="306"/>
      <c r="P305" s="306"/>
      <c r="Q305" s="306"/>
      <c r="R305" s="306"/>
      <c r="S305" s="306"/>
      <c r="T305" s="307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176</v>
      </c>
      <c r="AU305" s="18" t="s">
        <v>83</v>
      </c>
    </row>
    <row r="306" s="2" customFormat="1" ht="6.96" customHeight="1">
      <c r="A306" s="39"/>
      <c r="B306" s="67"/>
      <c r="C306" s="68"/>
      <c r="D306" s="68"/>
      <c r="E306" s="68"/>
      <c r="F306" s="68"/>
      <c r="G306" s="68"/>
      <c r="H306" s="68"/>
      <c r="I306" s="68"/>
      <c r="J306" s="68"/>
      <c r="K306" s="68"/>
      <c r="L306" s="45"/>
      <c r="M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</row>
  </sheetData>
  <sheetProtection sheet="1" autoFilter="0" formatColumns="0" formatRows="0" objects="1" scenarios="1" spinCount="100000" saltValue="QBBYPjpw04JoLP/QohglrxiZUyP3GRHxj1hxpP88TyUp4f4I7Z0TbiGq4o1ZzCKrV/blYZ5rPsNeaJVH/qebsw==" hashValue="jvjcgvLmnSjjhz4IPanqSt9WTQopptcLHza+A2EbKy2NGbpGt6lvei9X4GzMnOm3wzJ5bWVG1hU2ywTJoHDLPw==" algorithmName="SHA-512" password="CC35"/>
  <autoFilter ref="C129:K305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85</v>
      </c>
    </row>
    <row r="4" s="1" customFormat="1" ht="24.96" customHeight="1">
      <c r="B4" s="21"/>
      <c r="D4" s="150" t="s">
        <v>120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Stavební úpravy objektu č.p. 2755, ul. Západní ve Varnsdorfu</v>
      </c>
      <c r="F7" s="152"/>
      <c r="G7" s="152"/>
      <c r="H7" s="152"/>
      <c r="L7" s="21"/>
    </row>
    <row r="8" s="2" customFormat="1" ht="12" customHeight="1">
      <c r="A8" s="39"/>
      <c r="B8" s="45"/>
      <c r="C8" s="39"/>
      <c r="D8" s="152" t="s">
        <v>127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54" t="s">
        <v>4464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52" t="s">
        <v>18</v>
      </c>
      <c r="E11" s="39"/>
      <c r="F11" s="142" t="s">
        <v>1</v>
      </c>
      <c r="G11" s="39"/>
      <c r="H11" s="39"/>
      <c r="I11" s="152" t="s">
        <v>19</v>
      </c>
      <c r="J11" s="142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20</v>
      </c>
      <c r="E12" s="39"/>
      <c r="F12" s="142" t="s">
        <v>21</v>
      </c>
      <c r="G12" s="39"/>
      <c r="H12" s="39"/>
      <c r="I12" s="152" t="s">
        <v>22</v>
      </c>
      <c r="J12" s="155" t="str">
        <f>'Rekapitulace stavby'!AN8</f>
        <v>13. 3. 2025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24</v>
      </c>
      <c r="E14" s="39"/>
      <c r="F14" s="39"/>
      <c r="G14" s="39"/>
      <c r="H14" s="39"/>
      <c r="I14" s="152" t="s">
        <v>25</v>
      </c>
      <c r="J14" s="142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2" t="s">
        <v>26</v>
      </c>
      <c r="F15" s="39"/>
      <c r="G15" s="39"/>
      <c r="H15" s="39"/>
      <c r="I15" s="152" t="s">
        <v>27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52" t="s">
        <v>28</v>
      </c>
      <c r="E17" s="39"/>
      <c r="F17" s="39"/>
      <c r="G17" s="39"/>
      <c r="H17" s="39"/>
      <c r="I17" s="15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2"/>
      <c r="G18" s="142"/>
      <c r="H18" s="142"/>
      <c r="I18" s="152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52" t="s">
        <v>30</v>
      </c>
      <c r="E20" s="39"/>
      <c r="F20" s="39"/>
      <c r="G20" s="39"/>
      <c r="H20" s="39"/>
      <c r="I20" s="152" t="s">
        <v>25</v>
      </c>
      <c r="J20" s="142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2" t="s">
        <v>31</v>
      </c>
      <c r="F21" s="39"/>
      <c r="G21" s="39"/>
      <c r="H21" s="39"/>
      <c r="I21" s="152" t="s">
        <v>27</v>
      </c>
      <c r="J21" s="142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52" t="s">
        <v>33</v>
      </c>
      <c r="E23" s="39"/>
      <c r="F23" s="39"/>
      <c r="G23" s="39"/>
      <c r="H23" s="39"/>
      <c r="I23" s="152" t="s">
        <v>25</v>
      </c>
      <c r="J23" s="142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2" t="str">
        <f>IF('Rekapitulace stavby'!E20="","",'Rekapitulace stavby'!E20)</f>
        <v xml:space="preserve"> </v>
      </c>
      <c r="F24" s="39"/>
      <c r="G24" s="39"/>
      <c r="H24" s="39"/>
      <c r="I24" s="152" t="s">
        <v>27</v>
      </c>
      <c r="J24" s="142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52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60"/>
      <c r="E29" s="160"/>
      <c r="F29" s="160"/>
      <c r="G29" s="160"/>
      <c r="H29" s="160"/>
      <c r="I29" s="160"/>
      <c r="J29" s="160"/>
      <c r="K29" s="16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61" t="s">
        <v>36</v>
      </c>
      <c r="E30" s="39"/>
      <c r="F30" s="39"/>
      <c r="G30" s="39"/>
      <c r="H30" s="39"/>
      <c r="I30" s="39"/>
      <c r="J30" s="16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0"/>
      <c r="E31" s="160"/>
      <c r="F31" s="160"/>
      <c r="G31" s="160"/>
      <c r="H31" s="160"/>
      <c r="I31" s="160"/>
      <c r="J31" s="160"/>
      <c r="K31" s="16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63" t="s">
        <v>38</v>
      </c>
      <c r="G32" s="39"/>
      <c r="H32" s="39"/>
      <c r="I32" s="163" t="s">
        <v>37</v>
      </c>
      <c r="J32" s="16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4" t="s">
        <v>40</v>
      </c>
      <c r="E33" s="152" t="s">
        <v>41</v>
      </c>
      <c r="F33" s="165">
        <f>ROUND((SUM(BE124:BE146)),  2)</f>
        <v>0</v>
      </c>
      <c r="G33" s="39"/>
      <c r="H33" s="39"/>
      <c r="I33" s="166">
        <v>0.20999999999999999</v>
      </c>
      <c r="J33" s="165">
        <f>ROUND(((SUM(BE124:BE146))*I33),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52" t="s">
        <v>42</v>
      </c>
      <c r="F34" s="165">
        <f>ROUND((SUM(BF124:BF146)),  2)</f>
        <v>0</v>
      </c>
      <c r="G34" s="39"/>
      <c r="H34" s="39"/>
      <c r="I34" s="166">
        <v>0.12</v>
      </c>
      <c r="J34" s="165">
        <f>ROUND(((SUM(BF124:BF146))*I34),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52" t="s">
        <v>43</v>
      </c>
      <c r="F35" s="165">
        <f>ROUND((SUM(BG124:BG146)),  2)</f>
        <v>0</v>
      </c>
      <c r="G35" s="39"/>
      <c r="H35" s="39"/>
      <c r="I35" s="166">
        <v>0.20999999999999999</v>
      </c>
      <c r="J35" s="16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52" t="s">
        <v>44</v>
      </c>
      <c r="F36" s="165">
        <f>ROUND((SUM(BH124:BH146)),  2)</f>
        <v>0</v>
      </c>
      <c r="G36" s="39"/>
      <c r="H36" s="39"/>
      <c r="I36" s="166">
        <v>0.12</v>
      </c>
      <c r="J36" s="16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45</v>
      </c>
      <c r="F37" s="165">
        <f>ROUND((SUM(BI124:BI146)),  2)</f>
        <v>0</v>
      </c>
      <c r="G37" s="39"/>
      <c r="H37" s="39"/>
      <c r="I37" s="166">
        <v>0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46</v>
      </c>
      <c r="E39" s="169"/>
      <c r="F39" s="169"/>
      <c r="G39" s="170" t="s">
        <v>47</v>
      </c>
      <c r="H39" s="171" t="s">
        <v>48</v>
      </c>
      <c r="I39" s="169"/>
      <c r="J39" s="172">
        <f>SUM(J30:J37)</f>
        <v>0</v>
      </c>
      <c r="K39" s="17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49</v>
      </c>
      <c r="E50" s="175"/>
      <c r="F50" s="175"/>
      <c r="G50" s="174" t="s">
        <v>50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51</v>
      </c>
      <c r="E61" s="177"/>
      <c r="F61" s="178" t="s">
        <v>52</v>
      </c>
      <c r="G61" s="176" t="s">
        <v>51</v>
      </c>
      <c r="H61" s="177"/>
      <c r="I61" s="177"/>
      <c r="J61" s="179" t="s">
        <v>52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53</v>
      </c>
      <c r="E65" s="180"/>
      <c r="F65" s="180"/>
      <c r="G65" s="174" t="s">
        <v>54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51</v>
      </c>
      <c r="E76" s="177"/>
      <c r="F76" s="178" t="s">
        <v>52</v>
      </c>
      <c r="G76" s="176" t="s">
        <v>51</v>
      </c>
      <c r="H76" s="177"/>
      <c r="I76" s="177"/>
      <c r="J76" s="179" t="s">
        <v>52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131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Stavební úpravy objektu č.p. 2755, ul. Západní ve Varnsdorfu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127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ul. Západní 2755, Varnsdorf, 470 47</v>
      </c>
      <c r="G89" s="41"/>
      <c r="H89" s="41"/>
      <c r="I89" s="33" t="s">
        <v>22</v>
      </c>
      <c r="J89" s="80" t="str">
        <f>IF(J12="","",J12)</f>
        <v>13. 3. 2025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24</v>
      </c>
      <c r="D91" s="41"/>
      <c r="E91" s="41"/>
      <c r="F91" s="28" t="str">
        <f>E15</f>
        <v>Město Varnsdorf</v>
      </c>
      <c r="G91" s="41"/>
      <c r="H91" s="41"/>
      <c r="I91" s="33" t="s">
        <v>30</v>
      </c>
      <c r="J91" s="37" t="str">
        <f>E21</f>
        <v>DIGITRONIC CZ s. r. 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132</v>
      </c>
      <c r="D94" s="187"/>
      <c r="E94" s="187"/>
      <c r="F94" s="187"/>
      <c r="G94" s="187"/>
      <c r="H94" s="187"/>
      <c r="I94" s="187"/>
      <c r="J94" s="188" t="s">
        <v>133</v>
      </c>
      <c r="K94" s="18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134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135</v>
      </c>
    </row>
    <row r="97" s="9" customFormat="1" ht="24.96" customHeight="1">
      <c r="A97" s="9"/>
      <c r="B97" s="190"/>
      <c r="C97" s="191"/>
      <c r="D97" s="192" t="s">
        <v>4464</v>
      </c>
      <c r="E97" s="193"/>
      <c r="F97" s="193"/>
      <c r="G97" s="193"/>
      <c r="H97" s="193"/>
      <c r="I97" s="193"/>
      <c r="J97" s="194">
        <f>J125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4465</v>
      </c>
      <c r="E98" s="198"/>
      <c r="F98" s="198"/>
      <c r="G98" s="198"/>
      <c r="H98" s="198"/>
      <c r="I98" s="198"/>
      <c r="J98" s="199">
        <f>J126</f>
        <v>0</v>
      </c>
      <c r="K98" s="134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34"/>
      <c r="D99" s="197" t="s">
        <v>4466</v>
      </c>
      <c r="E99" s="198"/>
      <c r="F99" s="198"/>
      <c r="G99" s="198"/>
      <c r="H99" s="198"/>
      <c r="I99" s="198"/>
      <c r="J99" s="199">
        <f>J129</f>
        <v>0</v>
      </c>
      <c r="K99" s="134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34"/>
      <c r="D100" s="197" t="s">
        <v>4467</v>
      </c>
      <c r="E100" s="198"/>
      <c r="F100" s="198"/>
      <c r="G100" s="198"/>
      <c r="H100" s="198"/>
      <c r="I100" s="198"/>
      <c r="J100" s="199">
        <f>J132</f>
        <v>0</v>
      </c>
      <c r="K100" s="134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4468</v>
      </c>
      <c r="E101" s="198"/>
      <c r="F101" s="198"/>
      <c r="G101" s="198"/>
      <c r="H101" s="198"/>
      <c r="I101" s="198"/>
      <c r="J101" s="199">
        <f>J135</f>
        <v>0</v>
      </c>
      <c r="K101" s="134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4469</v>
      </c>
      <c r="E102" s="198"/>
      <c r="F102" s="198"/>
      <c r="G102" s="198"/>
      <c r="H102" s="198"/>
      <c r="I102" s="198"/>
      <c r="J102" s="199">
        <f>J138</f>
        <v>0</v>
      </c>
      <c r="K102" s="134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34"/>
      <c r="D103" s="197" t="s">
        <v>4470</v>
      </c>
      <c r="E103" s="198"/>
      <c r="F103" s="198"/>
      <c r="G103" s="198"/>
      <c r="H103" s="198"/>
      <c r="I103" s="198"/>
      <c r="J103" s="199">
        <f>J141</f>
        <v>0</v>
      </c>
      <c r="K103" s="134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34"/>
      <c r="D104" s="197" t="s">
        <v>4471</v>
      </c>
      <c r="E104" s="198"/>
      <c r="F104" s="198"/>
      <c r="G104" s="198"/>
      <c r="H104" s="198"/>
      <c r="I104" s="198"/>
      <c r="J104" s="199">
        <f>J144</f>
        <v>0</v>
      </c>
      <c r="K104" s="134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153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85" t="str">
        <f>E7</f>
        <v>Stavební úpravy objektu č.p. 2755, ul. Západní ve Varnsdorfu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127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VRN - Vedlejší rozpočtové náklady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>ul. Západní 2755, Varnsdorf, 470 47</v>
      </c>
      <c r="G118" s="41"/>
      <c r="H118" s="41"/>
      <c r="I118" s="33" t="s">
        <v>22</v>
      </c>
      <c r="J118" s="80" t="str">
        <f>IF(J12="","",J12)</f>
        <v>13. 3. 2025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25.65" customHeight="1">
      <c r="A120" s="39"/>
      <c r="B120" s="40"/>
      <c r="C120" s="33" t="s">
        <v>24</v>
      </c>
      <c r="D120" s="41"/>
      <c r="E120" s="41"/>
      <c r="F120" s="28" t="str">
        <f>E15</f>
        <v>Město Varnsdorf</v>
      </c>
      <c r="G120" s="41"/>
      <c r="H120" s="41"/>
      <c r="I120" s="33" t="s">
        <v>30</v>
      </c>
      <c r="J120" s="37" t="str">
        <f>E21</f>
        <v>DIGITRONIC CZ s. r. 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33</v>
      </c>
      <c r="J121" s="37" t="str">
        <f>E24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1"/>
      <c r="B123" s="202"/>
      <c r="C123" s="203" t="s">
        <v>154</v>
      </c>
      <c r="D123" s="204" t="s">
        <v>61</v>
      </c>
      <c r="E123" s="204" t="s">
        <v>57</v>
      </c>
      <c r="F123" s="204" t="s">
        <v>58</v>
      </c>
      <c r="G123" s="204" t="s">
        <v>155</v>
      </c>
      <c r="H123" s="204" t="s">
        <v>156</v>
      </c>
      <c r="I123" s="204" t="s">
        <v>157</v>
      </c>
      <c r="J123" s="204" t="s">
        <v>133</v>
      </c>
      <c r="K123" s="205" t="s">
        <v>158</v>
      </c>
      <c r="L123" s="206"/>
      <c r="M123" s="101" t="s">
        <v>1</v>
      </c>
      <c r="N123" s="102" t="s">
        <v>40</v>
      </c>
      <c r="O123" s="102" t="s">
        <v>159</v>
      </c>
      <c r="P123" s="102" t="s">
        <v>160</v>
      </c>
      <c r="Q123" s="102" t="s">
        <v>161</v>
      </c>
      <c r="R123" s="102" t="s">
        <v>162</v>
      </c>
      <c r="S123" s="102" t="s">
        <v>163</v>
      </c>
      <c r="T123" s="103" t="s">
        <v>164</v>
      </c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</row>
    <row r="124" s="2" customFormat="1" ht="22.8" customHeight="1">
      <c r="A124" s="39"/>
      <c r="B124" s="40"/>
      <c r="C124" s="108" t="s">
        <v>165</v>
      </c>
      <c r="D124" s="41"/>
      <c r="E124" s="41"/>
      <c r="F124" s="41"/>
      <c r="G124" s="41"/>
      <c r="H124" s="41"/>
      <c r="I124" s="41"/>
      <c r="J124" s="207">
        <f>BK124</f>
        <v>0</v>
      </c>
      <c r="K124" s="41"/>
      <c r="L124" s="45"/>
      <c r="M124" s="104"/>
      <c r="N124" s="208"/>
      <c r="O124" s="105"/>
      <c r="P124" s="209">
        <f>P125</f>
        <v>0</v>
      </c>
      <c r="Q124" s="105"/>
      <c r="R124" s="209">
        <f>R125</f>
        <v>0</v>
      </c>
      <c r="S124" s="105"/>
      <c r="T124" s="210">
        <f>T125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135</v>
      </c>
      <c r="BK124" s="211">
        <f>BK125</f>
        <v>0</v>
      </c>
    </row>
    <row r="125" s="12" customFormat="1" ht="25.92" customHeight="1">
      <c r="A125" s="12"/>
      <c r="B125" s="212"/>
      <c r="C125" s="213"/>
      <c r="D125" s="214" t="s">
        <v>75</v>
      </c>
      <c r="E125" s="215" t="s">
        <v>109</v>
      </c>
      <c r="F125" s="215" t="s">
        <v>110</v>
      </c>
      <c r="G125" s="213"/>
      <c r="H125" s="213"/>
      <c r="I125" s="216"/>
      <c r="J125" s="217">
        <f>BK125</f>
        <v>0</v>
      </c>
      <c r="K125" s="213"/>
      <c r="L125" s="218"/>
      <c r="M125" s="219"/>
      <c r="N125" s="220"/>
      <c r="O125" s="220"/>
      <c r="P125" s="221">
        <f>P126+P129+P132+P135+P138+P141+P144</f>
        <v>0</v>
      </c>
      <c r="Q125" s="220"/>
      <c r="R125" s="221">
        <f>R126+R129+R132+R135+R138+R141+R144</f>
        <v>0</v>
      </c>
      <c r="S125" s="220"/>
      <c r="T125" s="222">
        <f>T126+T129+T132+T135+T138+T141+T144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3" t="s">
        <v>206</v>
      </c>
      <c r="AT125" s="224" t="s">
        <v>75</v>
      </c>
      <c r="AU125" s="224" t="s">
        <v>76</v>
      </c>
      <c r="AY125" s="223" t="s">
        <v>168</v>
      </c>
      <c r="BK125" s="225">
        <f>BK126+BK129+BK132+BK135+BK138+BK141+BK144</f>
        <v>0</v>
      </c>
    </row>
    <row r="126" s="12" customFormat="1" ht="22.8" customHeight="1">
      <c r="A126" s="12"/>
      <c r="B126" s="212"/>
      <c r="C126" s="213"/>
      <c r="D126" s="214" t="s">
        <v>75</v>
      </c>
      <c r="E126" s="226" t="s">
        <v>4472</v>
      </c>
      <c r="F126" s="226" t="s">
        <v>4473</v>
      </c>
      <c r="G126" s="213"/>
      <c r="H126" s="213"/>
      <c r="I126" s="216"/>
      <c r="J126" s="227">
        <f>BK126</f>
        <v>0</v>
      </c>
      <c r="K126" s="213"/>
      <c r="L126" s="218"/>
      <c r="M126" s="219"/>
      <c r="N126" s="220"/>
      <c r="O126" s="220"/>
      <c r="P126" s="221">
        <f>SUM(P127:P128)</f>
        <v>0</v>
      </c>
      <c r="Q126" s="220"/>
      <c r="R126" s="221">
        <f>SUM(R127:R128)</f>
        <v>0</v>
      </c>
      <c r="S126" s="220"/>
      <c r="T126" s="222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3" t="s">
        <v>206</v>
      </c>
      <c r="AT126" s="224" t="s">
        <v>75</v>
      </c>
      <c r="AU126" s="224" t="s">
        <v>83</v>
      </c>
      <c r="AY126" s="223" t="s">
        <v>168</v>
      </c>
      <c r="BK126" s="225">
        <f>SUM(BK127:BK128)</f>
        <v>0</v>
      </c>
    </row>
    <row r="127" s="2" customFormat="1" ht="16.5" customHeight="1">
      <c r="A127" s="39"/>
      <c r="B127" s="40"/>
      <c r="C127" s="228" t="s">
        <v>83</v>
      </c>
      <c r="D127" s="228" t="s">
        <v>170</v>
      </c>
      <c r="E127" s="229" t="s">
        <v>4474</v>
      </c>
      <c r="F127" s="230" t="s">
        <v>4473</v>
      </c>
      <c r="G127" s="231" t="s">
        <v>3064</v>
      </c>
      <c r="H127" s="232">
        <v>1</v>
      </c>
      <c r="I127" s="233"/>
      <c r="J127" s="234">
        <f>ROUND(I127*H127,2)</f>
        <v>0</v>
      </c>
      <c r="K127" s="230" t="s">
        <v>173</v>
      </c>
      <c r="L127" s="45"/>
      <c r="M127" s="235" t="s">
        <v>1</v>
      </c>
      <c r="N127" s="236" t="s">
        <v>41</v>
      </c>
      <c r="O127" s="92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9" t="s">
        <v>174</v>
      </c>
      <c r="AT127" s="239" t="s">
        <v>170</v>
      </c>
      <c r="AU127" s="239" t="s">
        <v>85</v>
      </c>
      <c r="AY127" s="18" t="s">
        <v>168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8" t="s">
        <v>83</v>
      </c>
      <c r="BK127" s="240">
        <f>ROUND(I127*H127,2)</f>
        <v>0</v>
      </c>
      <c r="BL127" s="18" t="s">
        <v>174</v>
      </c>
      <c r="BM127" s="239" t="s">
        <v>4475</v>
      </c>
    </row>
    <row r="128" s="2" customFormat="1">
      <c r="A128" s="39"/>
      <c r="B128" s="40"/>
      <c r="C128" s="41"/>
      <c r="D128" s="241" t="s">
        <v>176</v>
      </c>
      <c r="E128" s="41"/>
      <c r="F128" s="242" t="s">
        <v>4473</v>
      </c>
      <c r="G128" s="41"/>
      <c r="H128" s="41"/>
      <c r="I128" s="243"/>
      <c r="J128" s="41"/>
      <c r="K128" s="41"/>
      <c r="L128" s="45"/>
      <c r="M128" s="244"/>
      <c r="N128" s="245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176</v>
      </c>
      <c r="AU128" s="18" t="s">
        <v>85</v>
      </c>
    </row>
    <row r="129" s="12" customFormat="1" ht="22.8" customHeight="1">
      <c r="A129" s="12"/>
      <c r="B129" s="212"/>
      <c r="C129" s="213"/>
      <c r="D129" s="214" t="s">
        <v>75</v>
      </c>
      <c r="E129" s="226" t="s">
        <v>4476</v>
      </c>
      <c r="F129" s="226" t="s">
        <v>4477</v>
      </c>
      <c r="G129" s="213"/>
      <c r="H129" s="213"/>
      <c r="I129" s="216"/>
      <c r="J129" s="227">
        <f>BK129</f>
        <v>0</v>
      </c>
      <c r="K129" s="213"/>
      <c r="L129" s="218"/>
      <c r="M129" s="219"/>
      <c r="N129" s="220"/>
      <c r="O129" s="220"/>
      <c r="P129" s="221">
        <f>SUM(P130:P131)</f>
        <v>0</v>
      </c>
      <c r="Q129" s="220"/>
      <c r="R129" s="221">
        <f>SUM(R130:R131)</f>
        <v>0</v>
      </c>
      <c r="S129" s="220"/>
      <c r="T129" s="222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3" t="s">
        <v>206</v>
      </c>
      <c r="AT129" s="224" t="s">
        <v>75</v>
      </c>
      <c r="AU129" s="224" t="s">
        <v>83</v>
      </c>
      <c r="AY129" s="223" t="s">
        <v>168</v>
      </c>
      <c r="BK129" s="225">
        <f>SUM(BK130:BK131)</f>
        <v>0</v>
      </c>
    </row>
    <row r="130" s="2" customFormat="1" ht="16.5" customHeight="1">
      <c r="A130" s="39"/>
      <c r="B130" s="40"/>
      <c r="C130" s="228" t="s">
        <v>85</v>
      </c>
      <c r="D130" s="228" t="s">
        <v>170</v>
      </c>
      <c r="E130" s="229" t="s">
        <v>4478</v>
      </c>
      <c r="F130" s="230" t="s">
        <v>4477</v>
      </c>
      <c r="G130" s="231" t="s">
        <v>3064</v>
      </c>
      <c r="H130" s="232">
        <v>1</v>
      </c>
      <c r="I130" s="233"/>
      <c r="J130" s="234">
        <f>ROUND(I130*H130,2)</f>
        <v>0</v>
      </c>
      <c r="K130" s="230" t="s">
        <v>173</v>
      </c>
      <c r="L130" s="45"/>
      <c r="M130" s="235" t="s">
        <v>1</v>
      </c>
      <c r="N130" s="236" t="s">
        <v>41</v>
      </c>
      <c r="O130" s="92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9" t="s">
        <v>174</v>
      </c>
      <c r="AT130" s="239" t="s">
        <v>170</v>
      </c>
      <c r="AU130" s="239" t="s">
        <v>85</v>
      </c>
      <c r="AY130" s="18" t="s">
        <v>168</v>
      </c>
      <c r="BE130" s="240">
        <f>IF(N130="základní",J130,0)</f>
        <v>0</v>
      </c>
      <c r="BF130" s="240">
        <f>IF(N130="snížená",J130,0)</f>
        <v>0</v>
      </c>
      <c r="BG130" s="240">
        <f>IF(N130="zákl. přenesená",J130,0)</f>
        <v>0</v>
      </c>
      <c r="BH130" s="240">
        <f>IF(N130="sníž. přenesená",J130,0)</f>
        <v>0</v>
      </c>
      <c r="BI130" s="240">
        <f>IF(N130="nulová",J130,0)</f>
        <v>0</v>
      </c>
      <c r="BJ130" s="18" t="s">
        <v>83</v>
      </c>
      <c r="BK130" s="240">
        <f>ROUND(I130*H130,2)</f>
        <v>0</v>
      </c>
      <c r="BL130" s="18" t="s">
        <v>174</v>
      </c>
      <c r="BM130" s="239" t="s">
        <v>4479</v>
      </c>
    </row>
    <row r="131" s="2" customFormat="1">
      <c r="A131" s="39"/>
      <c r="B131" s="40"/>
      <c r="C131" s="41"/>
      <c r="D131" s="241" t="s">
        <v>176</v>
      </c>
      <c r="E131" s="41"/>
      <c r="F131" s="242" t="s">
        <v>4477</v>
      </c>
      <c r="G131" s="41"/>
      <c r="H131" s="41"/>
      <c r="I131" s="243"/>
      <c r="J131" s="41"/>
      <c r="K131" s="41"/>
      <c r="L131" s="45"/>
      <c r="M131" s="244"/>
      <c r="N131" s="245"/>
      <c r="O131" s="92"/>
      <c r="P131" s="92"/>
      <c r="Q131" s="92"/>
      <c r="R131" s="92"/>
      <c r="S131" s="92"/>
      <c r="T131" s="93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176</v>
      </c>
      <c r="AU131" s="18" t="s">
        <v>85</v>
      </c>
    </row>
    <row r="132" s="12" customFormat="1" ht="22.8" customHeight="1">
      <c r="A132" s="12"/>
      <c r="B132" s="212"/>
      <c r="C132" s="213"/>
      <c r="D132" s="214" t="s">
        <v>75</v>
      </c>
      <c r="E132" s="226" t="s">
        <v>4480</v>
      </c>
      <c r="F132" s="226" t="s">
        <v>4481</v>
      </c>
      <c r="G132" s="213"/>
      <c r="H132" s="213"/>
      <c r="I132" s="216"/>
      <c r="J132" s="227">
        <f>BK132</f>
        <v>0</v>
      </c>
      <c r="K132" s="213"/>
      <c r="L132" s="218"/>
      <c r="M132" s="219"/>
      <c r="N132" s="220"/>
      <c r="O132" s="220"/>
      <c r="P132" s="221">
        <f>SUM(P133:P134)</f>
        <v>0</v>
      </c>
      <c r="Q132" s="220"/>
      <c r="R132" s="221">
        <f>SUM(R133:R134)</f>
        <v>0</v>
      </c>
      <c r="S132" s="220"/>
      <c r="T132" s="222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206</v>
      </c>
      <c r="AT132" s="224" t="s">
        <v>75</v>
      </c>
      <c r="AU132" s="224" t="s">
        <v>83</v>
      </c>
      <c r="AY132" s="223" t="s">
        <v>168</v>
      </c>
      <c r="BK132" s="225">
        <f>SUM(BK133:BK134)</f>
        <v>0</v>
      </c>
    </row>
    <row r="133" s="2" customFormat="1" ht="16.5" customHeight="1">
      <c r="A133" s="39"/>
      <c r="B133" s="40"/>
      <c r="C133" s="228" t="s">
        <v>116</v>
      </c>
      <c r="D133" s="228" t="s">
        <v>170</v>
      </c>
      <c r="E133" s="229" t="s">
        <v>4482</v>
      </c>
      <c r="F133" s="230" t="s">
        <v>4481</v>
      </c>
      <c r="G133" s="231" t="s">
        <v>4483</v>
      </c>
      <c r="H133" s="232">
        <v>1</v>
      </c>
      <c r="I133" s="233"/>
      <c r="J133" s="234">
        <f>ROUND(I133*H133,2)</f>
        <v>0</v>
      </c>
      <c r="K133" s="230" t="s">
        <v>173</v>
      </c>
      <c r="L133" s="45"/>
      <c r="M133" s="235" t="s">
        <v>1</v>
      </c>
      <c r="N133" s="236" t="s">
        <v>41</v>
      </c>
      <c r="O133" s="92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9" t="s">
        <v>174</v>
      </c>
      <c r="AT133" s="239" t="s">
        <v>170</v>
      </c>
      <c r="AU133" s="239" t="s">
        <v>85</v>
      </c>
      <c r="AY133" s="18" t="s">
        <v>168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8" t="s">
        <v>83</v>
      </c>
      <c r="BK133" s="240">
        <f>ROUND(I133*H133,2)</f>
        <v>0</v>
      </c>
      <c r="BL133" s="18" t="s">
        <v>174</v>
      </c>
      <c r="BM133" s="239" t="s">
        <v>4484</v>
      </c>
    </row>
    <row r="134" s="2" customFormat="1">
      <c r="A134" s="39"/>
      <c r="B134" s="40"/>
      <c r="C134" s="41"/>
      <c r="D134" s="241" t="s">
        <v>176</v>
      </c>
      <c r="E134" s="41"/>
      <c r="F134" s="242" t="s">
        <v>4485</v>
      </c>
      <c r="G134" s="41"/>
      <c r="H134" s="41"/>
      <c r="I134" s="243"/>
      <c r="J134" s="41"/>
      <c r="K134" s="41"/>
      <c r="L134" s="45"/>
      <c r="M134" s="244"/>
      <c r="N134" s="245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176</v>
      </c>
      <c r="AU134" s="18" t="s">
        <v>85</v>
      </c>
    </row>
    <row r="135" s="12" customFormat="1" ht="22.8" customHeight="1">
      <c r="A135" s="12"/>
      <c r="B135" s="212"/>
      <c r="C135" s="213"/>
      <c r="D135" s="214" t="s">
        <v>75</v>
      </c>
      <c r="E135" s="226" t="s">
        <v>4486</v>
      </c>
      <c r="F135" s="226" t="s">
        <v>4487</v>
      </c>
      <c r="G135" s="213"/>
      <c r="H135" s="213"/>
      <c r="I135" s="216"/>
      <c r="J135" s="227">
        <f>BK135</f>
        <v>0</v>
      </c>
      <c r="K135" s="213"/>
      <c r="L135" s="218"/>
      <c r="M135" s="219"/>
      <c r="N135" s="220"/>
      <c r="O135" s="220"/>
      <c r="P135" s="221">
        <f>SUM(P136:P137)</f>
        <v>0</v>
      </c>
      <c r="Q135" s="220"/>
      <c r="R135" s="221">
        <f>SUM(R136:R137)</f>
        <v>0</v>
      </c>
      <c r="S135" s="220"/>
      <c r="T135" s="222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3" t="s">
        <v>206</v>
      </c>
      <c r="AT135" s="224" t="s">
        <v>75</v>
      </c>
      <c r="AU135" s="224" t="s">
        <v>83</v>
      </c>
      <c r="AY135" s="223" t="s">
        <v>168</v>
      </c>
      <c r="BK135" s="225">
        <f>SUM(BK136:BK137)</f>
        <v>0</v>
      </c>
    </row>
    <row r="136" s="2" customFormat="1" ht="16.5" customHeight="1">
      <c r="A136" s="39"/>
      <c r="B136" s="40"/>
      <c r="C136" s="228" t="s">
        <v>174</v>
      </c>
      <c r="D136" s="228" t="s">
        <v>170</v>
      </c>
      <c r="E136" s="229" t="s">
        <v>4488</v>
      </c>
      <c r="F136" s="230" t="s">
        <v>4487</v>
      </c>
      <c r="G136" s="231" t="s">
        <v>3064</v>
      </c>
      <c r="H136" s="232">
        <v>1</v>
      </c>
      <c r="I136" s="233"/>
      <c r="J136" s="234">
        <f>ROUND(I136*H136,2)</f>
        <v>0</v>
      </c>
      <c r="K136" s="230" t="s">
        <v>173</v>
      </c>
      <c r="L136" s="45"/>
      <c r="M136" s="235" t="s">
        <v>1</v>
      </c>
      <c r="N136" s="236" t="s">
        <v>41</v>
      </c>
      <c r="O136" s="92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9" t="s">
        <v>174</v>
      </c>
      <c r="AT136" s="239" t="s">
        <v>170</v>
      </c>
      <c r="AU136" s="239" t="s">
        <v>85</v>
      </c>
      <c r="AY136" s="18" t="s">
        <v>168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8" t="s">
        <v>83</v>
      </c>
      <c r="BK136" s="240">
        <f>ROUND(I136*H136,2)</f>
        <v>0</v>
      </c>
      <c r="BL136" s="18" t="s">
        <v>174</v>
      </c>
      <c r="BM136" s="239" t="s">
        <v>4489</v>
      </c>
    </row>
    <row r="137" s="2" customFormat="1">
      <c r="A137" s="39"/>
      <c r="B137" s="40"/>
      <c r="C137" s="41"/>
      <c r="D137" s="241" t="s">
        <v>176</v>
      </c>
      <c r="E137" s="41"/>
      <c r="F137" s="242" t="s">
        <v>4487</v>
      </c>
      <c r="G137" s="41"/>
      <c r="H137" s="41"/>
      <c r="I137" s="243"/>
      <c r="J137" s="41"/>
      <c r="K137" s="41"/>
      <c r="L137" s="45"/>
      <c r="M137" s="244"/>
      <c r="N137" s="245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176</v>
      </c>
      <c r="AU137" s="18" t="s">
        <v>85</v>
      </c>
    </row>
    <row r="138" s="12" customFormat="1" ht="22.8" customHeight="1">
      <c r="A138" s="12"/>
      <c r="B138" s="212"/>
      <c r="C138" s="213"/>
      <c r="D138" s="214" t="s">
        <v>75</v>
      </c>
      <c r="E138" s="226" t="s">
        <v>4490</v>
      </c>
      <c r="F138" s="226" t="s">
        <v>4491</v>
      </c>
      <c r="G138" s="213"/>
      <c r="H138" s="213"/>
      <c r="I138" s="216"/>
      <c r="J138" s="227">
        <f>BK138</f>
        <v>0</v>
      </c>
      <c r="K138" s="213"/>
      <c r="L138" s="218"/>
      <c r="M138" s="219"/>
      <c r="N138" s="220"/>
      <c r="O138" s="220"/>
      <c r="P138" s="221">
        <f>SUM(P139:P140)</f>
        <v>0</v>
      </c>
      <c r="Q138" s="220"/>
      <c r="R138" s="221">
        <f>SUM(R139:R140)</f>
        <v>0</v>
      </c>
      <c r="S138" s="220"/>
      <c r="T138" s="222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3" t="s">
        <v>206</v>
      </c>
      <c r="AT138" s="224" t="s">
        <v>75</v>
      </c>
      <c r="AU138" s="224" t="s">
        <v>83</v>
      </c>
      <c r="AY138" s="223" t="s">
        <v>168</v>
      </c>
      <c r="BK138" s="225">
        <f>SUM(BK139:BK140)</f>
        <v>0</v>
      </c>
    </row>
    <row r="139" s="2" customFormat="1" ht="16.5" customHeight="1">
      <c r="A139" s="39"/>
      <c r="B139" s="40"/>
      <c r="C139" s="228" t="s">
        <v>206</v>
      </c>
      <c r="D139" s="228" t="s">
        <v>170</v>
      </c>
      <c r="E139" s="229" t="s">
        <v>4492</v>
      </c>
      <c r="F139" s="230" t="s">
        <v>4491</v>
      </c>
      <c r="G139" s="231" t="s">
        <v>3064</v>
      </c>
      <c r="H139" s="232">
        <v>1</v>
      </c>
      <c r="I139" s="233"/>
      <c r="J139" s="234">
        <f>ROUND(I139*H139,2)</f>
        <v>0</v>
      </c>
      <c r="K139" s="230" t="s">
        <v>173</v>
      </c>
      <c r="L139" s="45"/>
      <c r="M139" s="235" t="s">
        <v>1</v>
      </c>
      <c r="N139" s="236" t="s">
        <v>41</v>
      </c>
      <c r="O139" s="92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9" t="s">
        <v>174</v>
      </c>
      <c r="AT139" s="239" t="s">
        <v>170</v>
      </c>
      <c r="AU139" s="239" t="s">
        <v>85</v>
      </c>
      <c r="AY139" s="18" t="s">
        <v>168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8" t="s">
        <v>83</v>
      </c>
      <c r="BK139" s="240">
        <f>ROUND(I139*H139,2)</f>
        <v>0</v>
      </c>
      <c r="BL139" s="18" t="s">
        <v>174</v>
      </c>
      <c r="BM139" s="239" t="s">
        <v>4493</v>
      </c>
    </row>
    <row r="140" s="2" customFormat="1">
      <c r="A140" s="39"/>
      <c r="B140" s="40"/>
      <c r="C140" s="41"/>
      <c r="D140" s="241" t="s">
        <v>176</v>
      </c>
      <c r="E140" s="41"/>
      <c r="F140" s="242" t="s">
        <v>4491</v>
      </c>
      <c r="G140" s="41"/>
      <c r="H140" s="41"/>
      <c r="I140" s="243"/>
      <c r="J140" s="41"/>
      <c r="K140" s="41"/>
      <c r="L140" s="45"/>
      <c r="M140" s="244"/>
      <c r="N140" s="245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176</v>
      </c>
      <c r="AU140" s="18" t="s">
        <v>85</v>
      </c>
    </row>
    <row r="141" s="12" customFormat="1" ht="22.8" customHeight="1">
      <c r="A141" s="12"/>
      <c r="B141" s="212"/>
      <c r="C141" s="213"/>
      <c r="D141" s="214" t="s">
        <v>75</v>
      </c>
      <c r="E141" s="226" t="s">
        <v>4494</v>
      </c>
      <c r="F141" s="226" t="s">
        <v>4495</v>
      </c>
      <c r="G141" s="213"/>
      <c r="H141" s="213"/>
      <c r="I141" s="216"/>
      <c r="J141" s="227">
        <f>BK141</f>
        <v>0</v>
      </c>
      <c r="K141" s="213"/>
      <c r="L141" s="218"/>
      <c r="M141" s="219"/>
      <c r="N141" s="220"/>
      <c r="O141" s="220"/>
      <c r="P141" s="221">
        <f>SUM(P142:P143)</f>
        <v>0</v>
      </c>
      <c r="Q141" s="220"/>
      <c r="R141" s="221">
        <f>SUM(R142:R143)</f>
        <v>0</v>
      </c>
      <c r="S141" s="220"/>
      <c r="T141" s="222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3" t="s">
        <v>206</v>
      </c>
      <c r="AT141" s="224" t="s">
        <v>75</v>
      </c>
      <c r="AU141" s="224" t="s">
        <v>83</v>
      </c>
      <c r="AY141" s="223" t="s">
        <v>168</v>
      </c>
      <c r="BK141" s="225">
        <f>SUM(BK142:BK143)</f>
        <v>0</v>
      </c>
    </row>
    <row r="142" s="2" customFormat="1" ht="16.5" customHeight="1">
      <c r="A142" s="39"/>
      <c r="B142" s="40"/>
      <c r="C142" s="228" t="s">
        <v>212</v>
      </c>
      <c r="D142" s="228" t="s">
        <v>170</v>
      </c>
      <c r="E142" s="229" t="s">
        <v>4496</v>
      </c>
      <c r="F142" s="230" t="s">
        <v>4495</v>
      </c>
      <c r="G142" s="231" t="s">
        <v>3064</v>
      </c>
      <c r="H142" s="232">
        <v>1</v>
      </c>
      <c r="I142" s="233"/>
      <c r="J142" s="234">
        <f>ROUND(I142*H142,2)</f>
        <v>0</v>
      </c>
      <c r="K142" s="230" t="s">
        <v>173</v>
      </c>
      <c r="L142" s="45"/>
      <c r="M142" s="235" t="s">
        <v>1</v>
      </c>
      <c r="N142" s="236" t="s">
        <v>41</v>
      </c>
      <c r="O142" s="92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9" t="s">
        <v>174</v>
      </c>
      <c r="AT142" s="239" t="s">
        <v>170</v>
      </c>
      <c r="AU142" s="239" t="s">
        <v>85</v>
      </c>
      <c r="AY142" s="18" t="s">
        <v>168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8" t="s">
        <v>83</v>
      </c>
      <c r="BK142" s="240">
        <f>ROUND(I142*H142,2)</f>
        <v>0</v>
      </c>
      <c r="BL142" s="18" t="s">
        <v>174</v>
      </c>
      <c r="BM142" s="239" t="s">
        <v>4497</v>
      </c>
    </row>
    <row r="143" s="2" customFormat="1">
      <c r="A143" s="39"/>
      <c r="B143" s="40"/>
      <c r="C143" s="41"/>
      <c r="D143" s="241" t="s">
        <v>176</v>
      </c>
      <c r="E143" s="41"/>
      <c r="F143" s="242" t="s">
        <v>4495</v>
      </c>
      <c r="G143" s="41"/>
      <c r="H143" s="41"/>
      <c r="I143" s="243"/>
      <c r="J143" s="41"/>
      <c r="K143" s="41"/>
      <c r="L143" s="45"/>
      <c r="M143" s="244"/>
      <c r="N143" s="245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176</v>
      </c>
      <c r="AU143" s="18" t="s">
        <v>85</v>
      </c>
    </row>
    <row r="144" s="12" customFormat="1" ht="22.8" customHeight="1">
      <c r="A144" s="12"/>
      <c r="B144" s="212"/>
      <c r="C144" s="213"/>
      <c r="D144" s="214" t="s">
        <v>75</v>
      </c>
      <c r="E144" s="226" t="s">
        <v>4498</v>
      </c>
      <c r="F144" s="226" t="s">
        <v>4499</v>
      </c>
      <c r="G144" s="213"/>
      <c r="H144" s="213"/>
      <c r="I144" s="216"/>
      <c r="J144" s="227">
        <f>BK144</f>
        <v>0</v>
      </c>
      <c r="K144" s="213"/>
      <c r="L144" s="218"/>
      <c r="M144" s="219"/>
      <c r="N144" s="220"/>
      <c r="O144" s="220"/>
      <c r="P144" s="221">
        <f>SUM(P145:P146)</f>
        <v>0</v>
      </c>
      <c r="Q144" s="220"/>
      <c r="R144" s="221">
        <f>SUM(R145:R146)</f>
        <v>0</v>
      </c>
      <c r="S144" s="220"/>
      <c r="T144" s="222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3" t="s">
        <v>206</v>
      </c>
      <c r="AT144" s="224" t="s">
        <v>75</v>
      </c>
      <c r="AU144" s="224" t="s">
        <v>83</v>
      </c>
      <c r="AY144" s="223" t="s">
        <v>168</v>
      </c>
      <c r="BK144" s="225">
        <f>SUM(BK145:BK146)</f>
        <v>0</v>
      </c>
    </row>
    <row r="145" s="2" customFormat="1" ht="16.5" customHeight="1">
      <c r="A145" s="39"/>
      <c r="B145" s="40"/>
      <c r="C145" s="228" t="s">
        <v>217</v>
      </c>
      <c r="D145" s="228" t="s">
        <v>170</v>
      </c>
      <c r="E145" s="229" t="s">
        <v>4500</v>
      </c>
      <c r="F145" s="230" t="s">
        <v>4499</v>
      </c>
      <c r="G145" s="231" t="s">
        <v>3064</v>
      </c>
      <c r="H145" s="232">
        <v>1</v>
      </c>
      <c r="I145" s="233"/>
      <c r="J145" s="234">
        <f>ROUND(I145*H145,2)</f>
        <v>0</v>
      </c>
      <c r="K145" s="230" t="s">
        <v>173</v>
      </c>
      <c r="L145" s="45"/>
      <c r="M145" s="235" t="s">
        <v>1</v>
      </c>
      <c r="N145" s="236" t="s">
        <v>41</v>
      </c>
      <c r="O145" s="92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9" t="s">
        <v>174</v>
      </c>
      <c r="AT145" s="239" t="s">
        <v>170</v>
      </c>
      <c r="AU145" s="239" t="s">
        <v>85</v>
      </c>
      <c r="AY145" s="18" t="s">
        <v>168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8" t="s">
        <v>83</v>
      </c>
      <c r="BK145" s="240">
        <f>ROUND(I145*H145,2)</f>
        <v>0</v>
      </c>
      <c r="BL145" s="18" t="s">
        <v>174</v>
      </c>
      <c r="BM145" s="239" t="s">
        <v>4501</v>
      </c>
    </row>
    <row r="146" s="2" customFormat="1">
      <c r="A146" s="39"/>
      <c r="B146" s="40"/>
      <c r="C146" s="41"/>
      <c r="D146" s="241" t="s">
        <v>176</v>
      </c>
      <c r="E146" s="41"/>
      <c r="F146" s="242" t="s">
        <v>4499</v>
      </c>
      <c r="G146" s="41"/>
      <c r="H146" s="41"/>
      <c r="I146" s="243"/>
      <c r="J146" s="41"/>
      <c r="K146" s="41"/>
      <c r="L146" s="45"/>
      <c r="M146" s="304"/>
      <c r="N146" s="305"/>
      <c r="O146" s="306"/>
      <c r="P146" s="306"/>
      <c r="Q146" s="306"/>
      <c r="R146" s="306"/>
      <c r="S146" s="306"/>
      <c r="T146" s="307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176</v>
      </c>
      <c r="AU146" s="18" t="s">
        <v>85</v>
      </c>
    </row>
    <row r="147" s="2" customFormat="1" ht="6.96" customHeight="1">
      <c r="A147" s="39"/>
      <c r="B147" s="67"/>
      <c r="C147" s="68"/>
      <c r="D147" s="68"/>
      <c r="E147" s="68"/>
      <c r="F147" s="68"/>
      <c r="G147" s="68"/>
      <c r="H147" s="68"/>
      <c r="I147" s="68"/>
      <c r="J147" s="68"/>
      <c r="K147" s="68"/>
      <c r="L147" s="45"/>
      <c r="M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</row>
  </sheetData>
  <sheetProtection sheet="1" autoFilter="0" formatColumns="0" formatRows="0" objects="1" scenarios="1" spinCount="100000" saltValue="VRl4yCtWg7qaFt5/6aH2OjSlQAN7VLcOSjQGEi1vtvEjBjIj+hc3akBFX5nfK8cUOAMnG2xdNK0REAN/eTRh7w==" hashValue="1+DOWzJraIXOEj4uFDZhXSnuMeW7yPs7yA3foWp3uIW2/hVn1bH3/qi/cMYFxQhuQ38S56qVQUjRFJ/ls+8BeQ==" algorithmName="SHA-512" password="CC35"/>
  <autoFilter ref="C123:K146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Digitronic18</dc:creator>
  <cp:lastModifiedBy>Digitronic18</cp:lastModifiedBy>
  <dcterms:created xsi:type="dcterms:W3CDTF">2025-03-25T14:11:16Z</dcterms:created>
  <dcterms:modified xsi:type="dcterms:W3CDTF">2025-03-25T14:11:41Z</dcterms:modified>
</cp:coreProperties>
</file>