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IO 01 Splašková stok..." sheetId="2" r:id="rId2"/>
    <sheet name="02 - IO 02 Dešťová stoka D4" sheetId="3" r:id="rId3"/>
    <sheet name="03 -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IO 01 Splašková stok...'!$C$124:$K$293</definedName>
    <definedName name="_xlnm.Print_Area" localSheetId="1">'01 - IO 01 Splašková stok...'!$C$4:$J$76,'01 - IO 01 Splašková stok...'!$C$82:$J$106,'01 - IO 01 Splašková stok...'!$C$112:$K$293</definedName>
    <definedName name="_xlnm.Print_Titles" localSheetId="1">'01 - IO 01 Splašková stok...'!$124:$124</definedName>
    <definedName name="_xlnm._FilterDatabase" localSheetId="2" hidden="1">'02 - IO 02 Dešťová stoka D4'!$C$124:$K$302</definedName>
    <definedName name="_xlnm.Print_Area" localSheetId="2">'02 - IO 02 Dešťová stoka D4'!$C$4:$J$76,'02 - IO 02 Dešťová stoka D4'!$C$82:$J$106,'02 - IO 02 Dešťová stoka D4'!$C$112:$K$302</definedName>
    <definedName name="_xlnm.Print_Titles" localSheetId="2">'02 - IO 02 Dešťová stoka D4'!$124:$124</definedName>
    <definedName name="_xlnm._FilterDatabase" localSheetId="3" hidden="1">'03 - VRN'!$C$118:$K$132</definedName>
    <definedName name="_xlnm.Print_Area" localSheetId="3">'03 - VRN'!$C$4:$J$76,'03 - VRN'!$C$82:$J$100,'03 - VRN'!$C$106:$K$132</definedName>
    <definedName name="_xlnm.Print_Titles" localSheetId="3">'03 - VRN'!$118:$118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9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F37"/>
  <c i="1" r="BD97"/>
  <c i="4" r="BH122"/>
  <c r="F36"/>
  <c i="1" r="BC97"/>
  <c i="4" r="BG122"/>
  <c r="F35"/>
  <c i="1" r="BB97"/>
  <c i="4" r="BF122"/>
  <c r="J34"/>
  <c i="1" r="AW97"/>
  <c i="4" r="F34"/>
  <c i="1" r="BA97"/>
  <c i="4" r="T122"/>
  <c r="T121"/>
  <c r="T120"/>
  <c r="T119"/>
  <c r="R122"/>
  <c r="R121"/>
  <c r="R120"/>
  <c r="R119"/>
  <c r="P122"/>
  <c r="P121"/>
  <c r="P120"/>
  <c r="P119"/>
  <c i="1" r="AU97"/>
  <c i="4" r="BK122"/>
  <c r="BK121"/>
  <c r="J121"/>
  <c r="BK120"/>
  <c r="J120"/>
  <c r="BK119"/>
  <c r="J119"/>
  <c r="J96"/>
  <c r="J30"/>
  <c i="1" r="AG97"/>
  <c i="4" r="J122"/>
  <c r="BE122"/>
  <c r="J33"/>
  <c i="1" r="AV97"/>
  <c i="4" r="F33"/>
  <c i="1" r="AZ97"/>
  <c i="4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3" r="J37"/>
  <c r="J36"/>
  <c i="1" r="AY96"/>
  <c i="3" r="J35"/>
  <c i="1" r="AX96"/>
  <c i="3" r="BI301"/>
  <c r="BH301"/>
  <c r="BG301"/>
  <c r="BF301"/>
  <c r="T301"/>
  <c r="T300"/>
  <c r="R301"/>
  <c r="R300"/>
  <c r="P301"/>
  <c r="P300"/>
  <c r="BK301"/>
  <c r="BK300"/>
  <c r="J300"/>
  <c r="J301"/>
  <c r="BE301"/>
  <c r="J105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T290"/>
  <c r="R291"/>
  <c r="R290"/>
  <c r="P291"/>
  <c r="P290"/>
  <c r="BK291"/>
  <c r="BK290"/>
  <c r="J290"/>
  <c r="J291"/>
  <c r="BE291"/>
  <c r="J104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T283"/>
  <c r="R284"/>
  <c r="R283"/>
  <c r="P284"/>
  <c r="P283"/>
  <c r="BK284"/>
  <c r="BK283"/>
  <c r="J283"/>
  <c r="J284"/>
  <c r="BE284"/>
  <c r="J10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T234"/>
  <c r="R235"/>
  <c r="R234"/>
  <c r="P235"/>
  <c r="P234"/>
  <c r="BK235"/>
  <c r="BK234"/>
  <c r="J234"/>
  <c r="J235"/>
  <c r="BE235"/>
  <c r="J102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1"/>
  <c r="BH221"/>
  <c r="BG221"/>
  <c r="BF221"/>
  <c r="T221"/>
  <c r="T220"/>
  <c r="R221"/>
  <c r="R220"/>
  <c r="P221"/>
  <c r="P220"/>
  <c r="BK221"/>
  <c r="BK220"/>
  <c r="J220"/>
  <c r="J221"/>
  <c r="BE221"/>
  <c r="J101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0"/>
  <c r="BH210"/>
  <c r="BG210"/>
  <c r="BF210"/>
  <c r="T210"/>
  <c r="T209"/>
  <c r="R210"/>
  <c r="R209"/>
  <c r="P210"/>
  <c r="P209"/>
  <c r="BK210"/>
  <c r="BK209"/>
  <c r="J209"/>
  <c r="J210"/>
  <c r="BE210"/>
  <c r="J100"/>
  <c r="BI207"/>
  <c r="BH207"/>
  <c r="BG207"/>
  <c r="BF207"/>
  <c r="T207"/>
  <c r="R207"/>
  <c r="P207"/>
  <c r="BK207"/>
  <c r="J207"/>
  <c r="BE207"/>
  <c r="BI204"/>
  <c r="BH204"/>
  <c r="BG204"/>
  <c r="BF204"/>
  <c r="T204"/>
  <c r="T203"/>
  <c r="R204"/>
  <c r="R203"/>
  <c r="P204"/>
  <c r="P203"/>
  <c r="BK204"/>
  <c r="BK203"/>
  <c r="J203"/>
  <c r="J204"/>
  <c r="BE204"/>
  <c r="J99"/>
  <c r="BI200"/>
  <c r="BH200"/>
  <c r="BG200"/>
  <c r="BF200"/>
  <c r="T200"/>
  <c r="R200"/>
  <c r="P200"/>
  <c r="BK200"/>
  <c r="J200"/>
  <c r="BE200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F37"/>
  <c i="1" r="BD96"/>
  <c i="3" r="BH128"/>
  <c r="F36"/>
  <c i="1" r="BC96"/>
  <c i="3" r="BG128"/>
  <c r="F35"/>
  <c i="1" r="BB96"/>
  <c i="3" r="BF128"/>
  <c r="J34"/>
  <c i="1" r="AW96"/>
  <c i="3" r="F34"/>
  <c i="1" r="BA96"/>
  <c i="3" r="T128"/>
  <c r="T127"/>
  <c r="T126"/>
  <c r="T125"/>
  <c r="R128"/>
  <c r="R127"/>
  <c r="R126"/>
  <c r="R125"/>
  <c r="P128"/>
  <c r="P127"/>
  <c r="P126"/>
  <c r="P125"/>
  <c i="1" r="AU96"/>
  <c i="3" r="BK128"/>
  <c r="BK127"/>
  <c r="J127"/>
  <c r="BK126"/>
  <c r="J126"/>
  <c r="BK125"/>
  <c r="J125"/>
  <c r="J96"/>
  <c r="J30"/>
  <c i="1" r="AG96"/>
  <c i="3" r="J128"/>
  <c r="BE128"/>
  <c r="J33"/>
  <c i="1" r="AV96"/>
  <c i="3" r="F33"/>
  <c i="1" r="AZ96"/>
  <c i="3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2" r="J37"/>
  <c r="J36"/>
  <c i="1" r="AY95"/>
  <c i="2" r="J35"/>
  <c i="1" r="AX95"/>
  <c i="2" r="BI292"/>
  <c r="BH292"/>
  <c r="BG292"/>
  <c r="BF292"/>
  <c r="T292"/>
  <c r="T291"/>
  <c r="R292"/>
  <c r="R291"/>
  <c r="P292"/>
  <c r="P291"/>
  <c r="BK292"/>
  <c r="BK291"/>
  <c r="J291"/>
  <c r="J292"/>
  <c r="BE292"/>
  <c r="J105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2"/>
  <c r="BH282"/>
  <c r="BG282"/>
  <c r="BF282"/>
  <c r="T282"/>
  <c r="T281"/>
  <c r="R282"/>
  <c r="R281"/>
  <c r="P282"/>
  <c r="P281"/>
  <c r="BK282"/>
  <c r="BK281"/>
  <c r="J281"/>
  <c r="J282"/>
  <c r="BE282"/>
  <c r="J104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T274"/>
  <c r="R275"/>
  <c r="R274"/>
  <c r="P275"/>
  <c r="P274"/>
  <c r="BK275"/>
  <c r="BK274"/>
  <c r="J274"/>
  <c r="J275"/>
  <c r="BE275"/>
  <c r="J103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2"/>
  <c r="BH232"/>
  <c r="BG232"/>
  <c r="BF232"/>
  <c r="T232"/>
  <c r="T231"/>
  <c r="R232"/>
  <c r="R231"/>
  <c r="P232"/>
  <c r="P231"/>
  <c r="BK232"/>
  <c r="BK231"/>
  <c r="J231"/>
  <c r="J232"/>
  <c r="BE232"/>
  <c r="J102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T214"/>
  <c r="R215"/>
  <c r="R214"/>
  <c r="P215"/>
  <c r="P214"/>
  <c r="BK215"/>
  <c r="BK214"/>
  <c r="J214"/>
  <c r="J215"/>
  <c r="BE215"/>
  <c r="J101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5"/>
  <c r="BH205"/>
  <c r="BG205"/>
  <c r="BF205"/>
  <c r="T205"/>
  <c r="T204"/>
  <c r="R205"/>
  <c r="R204"/>
  <c r="P205"/>
  <c r="P204"/>
  <c r="BK205"/>
  <c r="BK204"/>
  <c r="J204"/>
  <c r="J205"/>
  <c r="BE205"/>
  <c r="J100"/>
  <c r="BI201"/>
  <c r="BH201"/>
  <c r="BG201"/>
  <c r="BF201"/>
  <c r="T201"/>
  <c r="R201"/>
  <c r="P201"/>
  <c r="BK201"/>
  <c r="J201"/>
  <c r="BE201"/>
  <c r="BI198"/>
  <c r="BH198"/>
  <c r="BG198"/>
  <c r="BF198"/>
  <c r="T198"/>
  <c r="T197"/>
  <c r="R198"/>
  <c r="R197"/>
  <c r="P198"/>
  <c r="P197"/>
  <c r="BK198"/>
  <c r="BK197"/>
  <c r="J197"/>
  <c r="J198"/>
  <c r="BE198"/>
  <c r="J99"/>
  <c r="BI194"/>
  <c r="BH194"/>
  <c r="BG194"/>
  <c r="BF194"/>
  <c r="T194"/>
  <c r="R194"/>
  <c r="P194"/>
  <c r="BK194"/>
  <c r="J194"/>
  <c r="BE194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8"/>
  <c r="F37"/>
  <c i="1" r="BD95"/>
  <c i="2" r="BH128"/>
  <c r="F36"/>
  <c i="1" r="BC95"/>
  <c i="2" r="BG128"/>
  <c r="F35"/>
  <c i="1" r="BB95"/>
  <c i="2" r="BF128"/>
  <c r="J34"/>
  <c i="1" r="AW95"/>
  <c i="2" r="F34"/>
  <c i="1" r="BA95"/>
  <c i="2" r="T128"/>
  <c r="T127"/>
  <c r="T126"/>
  <c r="T125"/>
  <c r="R128"/>
  <c r="R127"/>
  <c r="R126"/>
  <c r="R125"/>
  <c r="P128"/>
  <c r="P127"/>
  <c r="P126"/>
  <c r="P125"/>
  <c i="1" r="AU95"/>
  <c i="2" r="BK128"/>
  <c r="BK127"/>
  <c r="J127"/>
  <c r="BK126"/>
  <c r="J126"/>
  <c r="BK125"/>
  <c r="J125"/>
  <c r="J96"/>
  <c r="J30"/>
  <c i="1" r="AG95"/>
  <c i="2" r="J128"/>
  <c r="BE128"/>
  <c r="J33"/>
  <c i="1" r="AV95"/>
  <c i="2" r="F33"/>
  <c i="1" r="AZ95"/>
  <c i="2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<sst xmlns="http://schemas.openxmlformats.org/spreadsheetml/2006/main">
  <si>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</si>
  <si>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</si>
  <si>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</si>
  <si>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</si>
  <si>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</si>
  <si>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{23cf1e2a-ff6a-4a44-8d8c-489c44b6fed0}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</si>
  <si>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</si>
  <si>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</si>
  <si>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</si>
  <si>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</si>
  <si>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</si>
  <si>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</si>
  <si>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</si>
  <si>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</si>
  <si>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20190514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</si>
  <si>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</si>
  <si>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</si>
  <si>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Splašková a dešťová kanalizace ul. P. Bezruče</t>
  </si>
  <si>
    <t>KSO:</t>
  </si>
  <si>
    <t>CC-CZ:</t>
  </si>
  <si>
    <t>Místo:</t>
  </si>
  <si>
    <t>Varnsdorf</t>
  </si>
  <si>
    <t>Datum:</t>
  </si>
  <si>
    <t>14. 5. 2019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</si>
  <si>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</si>
  <si>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</si>
  <si>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</si>
  <si>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</si>
  <si>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</si>
  <si>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</si>
  <si>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</si>
  <si>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Ing. Folbrecht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</si>
  <si>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</si>
  <si>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</si>
  <si>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</si>
  <si>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</si>
  <si>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</si>
  <si>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</si>
  <si>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</si>
  <si>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</si>
  <si>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</si>
  <si>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</si>
  <si>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</si>
  <si>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</si>
  <si>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</si>
  <si>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</si>
  <si>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</si>
  <si>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</si>
  <si>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</si>
  <si>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</si>
  <si>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</si>
  <si>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</si>
  <si>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</si>
  <si>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</si>
  <si>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</si>
  <si>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</si>
  <si>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</si>
  <si>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</si>
  <si>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</si>
  <si>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</si>
  <si>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</si>
  <si>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</si>
  <si>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</si>
  <si>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</si>
  <si>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</si>
  <si>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</si>
  <si>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</si>
  <si>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</si>
  <si>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</si>
  <si>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</si>
  <si>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</si>
  <si>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</si>
  <si>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</si>
  <si>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</si>
  <si>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</si>
  <si>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</si>
  <si>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</si>
  <si>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</si>
  <si>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</si>
  <si>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</si>
  <si>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</si>
  <si>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</si>
  <si>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IO 01 Splašková stoka A5</t>
  </si>
  <si>
    <t>STA</t>
  </si>
  <si>
    <t>1</t>
  </si>
  <si>
    <t>{50cd424d-7a33-45f0-8cb8-b442dcdbcd9c}</t>
  </si>
  <si>
    <t>2</t>
  </si>
  <si>
    <t>02</t>
  </si>
  <si>
    <t>IO 02 Dešťová stoka D4</t>
  </si>
  <si>
    <t>{fc5b31fd-e4a1-497a-91a9-4218f503aeda}</t>
  </si>
  <si>
    <t>03</t>
  </si>
  <si>
    <t>VRN</t>
  </si>
  <si>
    <t>{ab43d975-e03c-4f68-8068-035359afc9a0}</t>
  </si>
  <si>
    <t>KRYCÍ LIST SOUPISU PRACÍ</t>
  </si>
  <si>
    <t>Objekt:</t>
  </si>
  <si>
    <t>01 - IO 01 Splašková stoka A5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</si>
  <si>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</si>
  <si>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</si>
  <si>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</si>
  <si>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</si>
  <si>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</si>
  <si>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</si>
  <si>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</si>
  <si>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</si>
  <si>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</si>
  <si>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</si>
  <si>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</si>
  <si>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</si>
  <si>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</si>
  <si>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</si>
  <si>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</si>
  <si>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</si>
  <si>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</si>
  <si>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</si>
  <si>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</si>
  <si>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</si>
  <si>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</si>
  <si>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</si>
  <si>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</si>
  <si>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</si>
  <si>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</si>
  <si>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</si>
  <si>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</si>
  <si>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</si>
  <si>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</si>
  <si>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</si>
  <si>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</si>
  <si>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</si>
  <si>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113107523</t>
  </si>
  <si>
    <t>Odstranění podkladu z kameniva drceného tl 300 mm při překopech strojně pl přes 15 m2</t>
  </si>
  <si>
    <t>m2</t>
  </si>
  <si>
    <t>CS ÚRS 2019 01</t>
  </si>
  <si>
    <t>4</t>
  </si>
  <si>
    <t>-2027794157</t>
  </si>
  <si>
    <t>PP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</si>
  <si>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</si>
  <si>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VV</t>
  </si>
  <si>
    <t>(112,5+8)*1,05</t>
  </si>
  <si>
    <t>113107531</t>
  </si>
  <si>
    <t>Odstranění podkladu z betonu prostého tl 150 mm při překopech strojně pl přes 15 m2</t>
  </si>
  <si>
    <t>-75252216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</si>
  <si>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100 do 150 mm</t>
  </si>
  <si>
    <t>3</t>
  </si>
  <si>
    <t>113107541</t>
  </si>
  <si>
    <t>Odstranění podkladu živičných tl 50 mm při překopech strojně pl přes 15 m2</t>
  </si>
  <si>
    <t>328326114</t>
  </si>
  <si>
    <t>Odstranění podkladů nebo krytů při překopech inženýrských sítí s přemístěním hmot na skládku ve vzdálenosti do 3 m nebo s naložením na dopravní prostředek strojně plochy jednotlivě přes 15 m2 živičných, o tl. vrstvy do 50 mm</t>
  </si>
  <si>
    <t>322,7/2,9*2,2/2</t>
  </si>
  <si>
    <t>113107542</t>
  </si>
  <si>
    <t>Odstranění podkladu živičných tl 100 mm při překopech strojně pl přes 15 m2</t>
  </si>
  <si>
    <t>664984361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</si>
  <si>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</si>
  <si>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322,7/2</t>
  </si>
  <si>
    <t>5</t>
  </si>
  <si>
    <t>130001101</t>
  </si>
  <si>
    <t>Příplatek za ztížení vykopávky v blízkosti podzemního vedení</t>
  </si>
  <si>
    <t>m3</t>
  </si>
  <si>
    <t>-1348985618</t>
  </si>
  <si>
    <t xml:space="preserve">Příplatek k cenám hloubených vykopávek za ztížení vykopávky  v blízkosti podzemního vedení nebo výbušnin pro jakoukoliv třídu horniny</t>
  </si>
  <si>
    <t>200,914*0,05</t>
  </si>
  <si>
    <t>6</t>
  </si>
  <si>
    <t>132201202</t>
  </si>
  <si>
    <t>Hloubení rýh š do 2000 mm v hornině tř. 3 objemu do 1000 m3</t>
  </si>
  <si>
    <t>315415563</t>
  </si>
  <si>
    <t xml:space="preserve">Hloubení zapažených i nezapažených rýh šířky přes 600 do 2 000 mm  s urovnáním dna do předepsaného profilu a spádu v hornině tř. 3 přes 100 do 1 000 m3</t>
  </si>
  <si>
    <t>112,5*1,05*(1,48+1,48+1,6+1,76+1,27)/5</t>
  </si>
  <si>
    <t>8*1*1,7</t>
  </si>
  <si>
    <t>5*2*0,5*1,6"šachty</t>
  </si>
  <si>
    <t>Součet</t>
  </si>
  <si>
    <t>200,914*0,5 'Přepočtené koeficientem množství</t>
  </si>
  <si>
    <t>7</t>
  </si>
  <si>
    <t>132201209</t>
  </si>
  <si>
    <t>Příplatek za lepivost k hloubení rýh š do 2000 mm v hornině tř. 3</t>
  </si>
  <si>
    <t>1222287342</t>
  </si>
  <si>
    <t xml:space="preserve">Hloubení zapažených i nezapažených rýh šířky přes 600 do 2 000 mm  s urovnáním dna do předepsaného profilu a spádu v hornině tř. 3 Příplatek k cenám za lepivost horniny tř. 3</t>
  </si>
  <si>
    <t>100,457*0,3</t>
  </si>
  <si>
    <t>8</t>
  </si>
  <si>
    <t>132301202</t>
  </si>
  <si>
    <t>Hloubení rýh š do 2000 mm v hornině tř. 4 objemu do 1000 m3</t>
  </si>
  <si>
    <t>1164775794</t>
  </si>
  <si>
    <t xml:space="preserve">Hloubení zapažených i nezapažených rýh šířky přes 600 do 2 000 mm  s urovnáním dna do předepsaného profilu a spádu v hornině tř. 4 přes 100 do 1 000 m3</t>
  </si>
  <si>
    <t>9</t>
  </si>
  <si>
    <t>132301209</t>
  </si>
  <si>
    <t>Příplatek za lepivost k hloubení rýh š do 2000 mm v hornině tř. 4</t>
  </si>
  <si>
    <t>1261862108</t>
  </si>
  <si>
    <t xml:space="preserve">Hloubení zapažených i nezapažených rýh šířky přes 600 do 2 000 mm  s urovnáním dna do předepsaného profilu a spádu v hornině tř. 4 Příplatek k cenám za lepivost horniny tř. 4</t>
  </si>
  <si>
    <t>10</t>
  </si>
  <si>
    <t>151101101</t>
  </si>
  <si>
    <t>Zřízení příložného pažení a rozepření stěn rýh hl do 2 m</t>
  </si>
  <si>
    <t>1235155631</t>
  </si>
  <si>
    <t xml:space="preserve">Zřízení pažení a rozepření stěn rýh pro podzemní vedení pro všechny šířky rýhy  příložné pro jakoukoliv mezerovitost, hloubky do 2 m</t>
  </si>
  <si>
    <t>112,5*2,1</t>
  </si>
  <si>
    <t>8*2*2,1</t>
  </si>
  <si>
    <t>11</t>
  </si>
  <si>
    <t>151101111</t>
  </si>
  <si>
    <t>Odstranění příložného pažení a rozepření stěn rýh hl do 2 m</t>
  </si>
  <si>
    <t>-1006598083</t>
  </si>
  <si>
    <t>Odstranění pažení a rozepření stěn rýh pro podzemní vedení s uložením materiálu na vzdálenost do 3 m od kraje výkopu příložné, hloubky do 2 m</t>
  </si>
  <si>
    <t>12</t>
  </si>
  <si>
    <t>162701105</t>
  </si>
  <si>
    <t>Vodorovné přemístění do 10000 m výkopku/sypaniny z horniny tř. 1 až 4</t>
  </si>
  <si>
    <t>1761928850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</si>
  <si>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</si>
  <si>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100,457*2</t>
  </si>
  <si>
    <t>13</t>
  </si>
  <si>
    <t>171201201</t>
  </si>
  <si>
    <t>Uložení sypaniny na skládky</t>
  </si>
  <si>
    <t>-1702143052</t>
  </si>
  <si>
    <t xml:space="preserve">Uložení sypaniny  na skládky</t>
  </si>
  <si>
    <t>14</t>
  </si>
  <si>
    <t>171201211</t>
  </si>
  <si>
    <t>Poplatek za uložení stavebního odpadu - zeminy a kameniva na skládce</t>
  </si>
  <si>
    <t>t</t>
  </si>
  <si>
    <t>-2054995406</t>
  </si>
  <si>
    <t>Poplatek za uložení stavebního odpadu na skládce (skládkovné) zeminy a kameniva zatříděného do Katalogu odpadů pod kódem 170 504</t>
  </si>
  <si>
    <t>200,914</t>
  </si>
  <si>
    <t>200,914*1,8 'Přepočtené koeficientem množství</t>
  </si>
  <si>
    <t>174101101</t>
  </si>
  <si>
    <t>Zásyp jam, šachet rýh nebo kolem objektů sypaninou se zhutněním</t>
  </si>
  <si>
    <t>359043468</t>
  </si>
  <si>
    <t xml:space="preserve">Zásyp sypaninou z jakékoliv horniny  s uložením výkopku ve vrstvách se zhutněním jam, šachet, rýh nebo kolem objektů v těchto vykopávkách</t>
  </si>
  <si>
    <t>-112,5*1,05*0,699</t>
  </si>
  <si>
    <t>-8*1*0,586</t>
  </si>
  <si>
    <t>-(PI*0,55*0,55*1)*4</t>
  </si>
  <si>
    <t>16</t>
  </si>
  <si>
    <t>M</t>
  </si>
  <si>
    <t>58331200</t>
  </si>
  <si>
    <t>štěrkopísek netříděný zásypový</t>
  </si>
  <si>
    <t>-982407235</t>
  </si>
  <si>
    <t>109,856*1,8 'Přepočtené koeficientem množství</t>
  </si>
  <si>
    <t>17</t>
  </si>
  <si>
    <t>175111101</t>
  </si>
  <si>
    <t>Obsypání potrubí ručně sypaninou bez prohození sítem, uloženou do 3 m</t>
  </si>
  <si>
    <t>184286042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</si>
  <si>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</si>
  <si>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112,5*1,05*0,599</t>
  </si>
  <si>
    <t>8*1*0,486</t>
  </si>
  <si>
    <t>-(PI*0,55*0,55*0,7)*4</t>
  </si>
  <si>
    <t>-(PI*0,128*0,128*112,5)</t>
  </si>
  <si>
    <t>18</t>
  </si>
  <si>
    <t>58337303</t>
  </si>
  <si>
    <t>štěrkopísek frakce 0-8</t>
  </si>
  <si>
    <t>-41888714</t>
  </si>
  <si>
    <t>66,193*2 'Přepočtené koeficientem množství</t>
  </si>
  <si>
    <t>Svislé a kompletní konstrukce</t>
  </si>
  <si>
    <t>19</t>
  </si>
  <si>
    <t>358325114</t>
  </si>
  <si>
    <t>Bourání šachty, stoky kompletní nebo otvorů z železobetonu plochy do 4 m2</t>
  </si>
  <si>
    <t>-913018319</t>
  </si>
  <si>
    <t>Bourání šachty, stoky kompletní nebo vybourání otvorů průřezové plochy do 4 m2 ve stokách ze zdiva z železobetonu</t>
  </si>
  <si>
    <t>(PI*0,15*0,15*0,5)</t>
  </si>
  <si>
    <t>20</t>
  </si>
  <si>
    <t>359901211</t>
  </si>
  <si>
    <t>Monitoring stoky jakékoli výšky na nové kanalizaci</t>
  </si>
  <si>
    <t>m</t>
  </si>
  <si>
    <t>-1240688812</t>
  </si>
  <si>
    <t>Monitoring stok (kamerový systém) jakékoli výšky nová kanalizace</t>
  </si>
  <si>
    <t>112,5+8</t>
  </si>
  <si>
    <t>Vodorovné konstrukce</t>
  </si>
  <si>
    <t>451572111</t>
  </si>
  <si>
    <t>Lože pod potrubí otevřený výkop z kameniva drobného těženého</t>
  </si>
  <si>
    <t>249838642</t>
  </si>
  <si>
    <t>Lože pod potrubí, stoky a drobné objekty v otevřeném výkopu z kameniva drobného těženého 0 až 4 mm</t>
  </si>
  <si>
    <t>112,5*1,05*0,1</t>
  </si>
  <si>
    <t>8*1*0,1</t>
  </si>
  <si>
    <t>22</t>
  </si>
  <si>
    <t>452386111</t>
  </si>
  <si>
    <t>Vyrovnávací prstence z betonu prostého tř. C 25/30 v do 100 mm</t>
  </si>
  <si>
    <t>kus</t>
  </si>
  <si>
    <t>-1175600537</t>
  </si>
  <si>
    <t>Podkladní a vyrovnávací konstrukce z betonu vyrovnávací prstence z prostého betonu tř. C 25/30 pod poklopy a mříže, výšky do 100 mm</t>
  </si>
  <si>
    <t>23</t>
  </si>
  <si>
    <t>452386121</t>
  </si>
  <si>
    <t>Vyrovnávací prstence z betonu prostého tř. C 25/30 v do 200 mm</t>
  </si>
  <si>
    <t>1415352662</t>
  </si>
  <si>
    <t>Podkladní a vyrovnávací konstrukce z betonu vyrovnávací prstence z prostého betonu tř. C 25/30 pod poklopy a mříže, výšky přes 100 do 200 mm</t>
  </si>
  <si>
    <t>Komunikace pozemní</t>
  </si>
  <si>
    <t>24</t>
  </si>
  <si>
    <t>566901133</t>
  </si>
  <si>
    <t>Vyspravení podkladu po překopech ing sítí plochy do 15 m2 štěrkodrtí tl. 200 mm</t>
  </si>
  <si>
    <t>982708704</t>
  </si>
  <si>
    <t>Vyspravení podkladu po překopech inženýrských sítí plochy do 15 m2 s rozprostřením a zhutněním štěrkodrtí tl. 200 mm</t>
  </si>
  <si>
    <t>2,83</t>
  </si>
  <si>
    <t>25</t>
  </si>
  <si>
    <t>566901172</t>
  </si>
  <si>
    <t>Vyspravení podkladu po překopech ing sítí plochy do 15 m2 směsí stmelenou cementem SC 20/25 tl 150mm</t>
  </si>
  <si>
    <t>974371259</t>
  </si>
  <si>
    <t>Vyspravení podkladu po překopech inženýrských sítí plochy do 15 m2 s rozprostřením a zhutněním směsí zpevněnou cementem SC C 20/25 (PB I) tl. 150 mm</t>
  </si>
  <si>
    <t>26</t>
  </si>
  <si>
    <t>566901244</t>
  </si>
  <si>
    <t>Vyspravení podkladu po překopech ing sítí plochy přes 15 m2 kamenivem hrubým drceným tl. 250 mm</t>
  </si>
  <si>
    <t>-820943604</t>
  </si>
  <si>
    <t>Vyspravení podkladu po překopech inženýrských sítí plochy přes 15 m2 s rozprostřením a zhutněním kamenivem hrubým drceným tl. 250 mm</t>
  </si>
  <si>
    <t>27</t>
  </si>
  <si>
    <t>569751111</t>
  </si>
  <si>
    <t>Zpevnění krajnic kamenivem drceným tl 150 mm</t>
  </si>
  <si>
    <t>946565722</t>
  </si>
  <si>
    <t xml:space="preserve">Zpevnění krajnic nebo komunikací pro pěší  s rozprostřením a zhutněním, po zhutnění kamenivem drceným tl. 150 mm</t>
  </si>
  <si>
    <t>75,2/2</t>
  </si>
  <si>
    <t>28</t>
  </si>
  <si>
    <t>572331111</t>
  </si>
  <si>
    <t>Vyspravení krytu komunikací po překopech plochy přes 15 m2 obalovaným kamenivem tl 50 mm</t>
  </si>
  <si>
    <t>1991587877</t>
  </si>
  <si>
    <t>Vyspravení krytu komunikací po překopech inženýrských sítí plochy přes 15 m2 živičnou směsí z kameniva těženého nebo ze štěrkopísku obaleného asfaltem po zhutnění tl. přes 20 do 50 mm</t>
  </si>
  <si>
    <t>29</t>
  </si>
  <si>
    <t>572341111</t>
  </si>
  <si>
    <t>Vyspravení krytu komunikací po překopech plochy přes 15 m2 asfalt betonem ACO (AB) tl 50 mm</t>
  </si>
  <si>
    <t>-1700724955</t>
  </si>
  <si>
    <t>Vyspravení krytu komunikací po překopech inženýrských sítí plochy přes 15 m2 asfaltovým betonem ACO (AB), po zhutnění tl. přes 30 do 50 mm</t>
  </si>
  <si>
    <t>30</t>
  </si>
  <si>
    <t>572341112</t>
  </si>
  <si>
    <t>Vyspravení krytu komunikací po překopech plochy přes 15 m2 asfalt betonem ACO (AB) tl 70 mm</t>
  </si>
  <si>
    <t>-759883849</t>
  </si>
  <si>
    <t>Vyspravení krytu komunikací po překopech inženýrských sítí plochy přes 15 m2 asfaltovým betonem ACO (AB), po zhutnění tl. přes 50 do 70 mm</t>
  </si>
  <si>
    <t>Trubní vedení</t>
  </si>
  <si>
    <t>31</t>
  </si>
  <si>
    <t>831312121</t>
  </si>
  <si>
    <t>Montáž potrubí z trub kameninových hrdlových s integrovaným těsněním výkop sklon do 20 % DN 150</t>
  </si>
  <si>
    <t>-762397753</t>
  </si>
  <si>
    <t xml:space="preserve">Montáž potrubí z trub kameninových  hrdlových s integrovaným těsněním v otevřeném výkopu ve sklonu do 20 % DN 150</t>
  </si>
  <si>
    <t>32</t>
  </si>
  <si>
    <t>59710651</t>
  </si>
  <si>
    <t>trouba kameninová glazovaná DN 150mm L1,25m spojovací systém F</t>
  </si>
  <si>
    <t>-1895791999</t>
  </si>
  <si>
    <t>8*1,015 'Přepočtené koeficientem množství</t>
  </si>
  <si>
    <t>33</t>
  </si>
  <si>
    <t>831362121</t>
  </si>
  <si>
    <t>Montáž potrubí z trub kameninových hrdlových s integrovaným těsněním výkop sklon do 20 % DN 250</t>
  </si>
  <si>
    <t>-1787047484</t>
  </si>
  <si>
    <t xml:space="preserve">Montáž potrubí z trub kameninových  hrdlových s integrovaným těsněním v otevřeném výkopu ve sklonu do 20 % DN 250</t>
  </si>
  <si>
    <t>34</t>
  </si>
  <si>
    <t>59710702</t>
  </si>
  <si>
    <t>trouba kameninová glazovaná pouze uvnitř DN 250mm L2,50m spojovací systém C Třida 160</t>
  </si>
  <si>
    <t>-909791971</t>
  </si>
  <si>
    <t>112,5*1,015 'Přepočtené koeficientem množství</t>
  </si>
  <si>
    <t>35</t>
  </si>
  <si>
    <t>837362221</t>
  </si>
  <si>
    <t>Montáž kameninových tvarovek jednoosých s integrovaným těsněním otevřený výkop DN 250</t>
  </si>
  <si>
    <t>-662871301</t>
  </si>
  <si>
    <t xml:space="preserve">Montáž kameninových tvarovek na potrubí z trub kameninových  v otevřeném výkopu s integrovaným těsněním jednoosých DN 250</t>
  </si>
  <si>
    <t>36</t>
  </si>
  <si>
    <t>59710876</t>
  </si>
  <si>
    <t>trouba kameninová glazovaná zkrácená bez hrdla DN 250mm L 60(75)cm třída 160 spojovací systém C</t>
  </si>
  <si>
    <t>-1748361057</t>
  </si>
  <si>
    <t>4*1,015 'Přepočtené koeficientem množství</t>
  </si>
  <si>
    <t>37</t>
  </si>
  <si>
    <t>59710846</t>
  </si>
  <si>
    <t>trouba kameninová glazovaná zkrácená DN 250mm L60(75)cm třída 160 spojovací systém C</t>
  </si>
  <si>
    <t>860162722</t>
  </si>
  <si>
    <t>38</t>
  </si>
  <si>
    <t>892312121</t>
  </si>
  <si>
    <t>Tlaková zkouška vzduchem potrubí DN 150 těsnícím vakem ucpávkovým</t>
  </si>
  <si>
    <t>úsek</t>
  </si>
  <si>
    <t>147673095</t>
  </si>
  <si>
    <t>Tlakové zkoušky vzduchem těsnícími vaky ucpávkovými DN 150</t>
  </si>
  <si>
    <t>39</t>
  </si>
  <si>
    <t>892362121</t>
  </si>
  <si>
    <t>Tlaková zkouška vzduchem potrubí DN 250 těsnícím vakem ucpávkovým</t>
  </si>
  <si>
    <t>1109451713</t>
  </si>
  <si>
    <t>Tlakové zkoušky vzduchem těsnícími vaky ucpávkovými DN 250</t>
  </si>
  <si>
    <t>40</t>
  </si>
  <si>
    <t>894411311</t>
  </si>
  <si>
    <t>Osazení železobetonových dílců pro šachty skruží rovných</t>
  </si>
  <si>
    <t>2078576254</t>
  </si>
  <si>
    <t>41</t>
  </si>
  <si>
    <t>59224068</t>
  </si>
  <si>
    <t>skruž betonová DN 1000x500 PS, 100x50x12 cm</t>
  </si>
  <si>
    <t>1056453050</t>
  </si>
  <si>
    <t>42</t>
  </si>
  <si>
    <t>59224066</t>
  </si>
  <si>
    <t>skruž betonová DN 1000x250 PS, 100x25x12 cm</t>
  </si>
  <si>
    <t>-2100865354</t>
  </si>
  <si>
    <t>43</t>
  </si>
  <si>
    <t>894412411</t>
  </si>
  <si>
    <t>Osazení železobetonových dílců pro šachty skruží přechodových</t>
  </si>
  <si>
    <t>-1802609814</t>
  </si>
  <si>
    <t>44</t>
  </si>
  <si>
    <t>59224056</t>
  </si>
  <si>
    <t>kónus pro kanalizační šachty s kapsovým stupadlem 100/62,5 x 67 x 12 cm</t>
  </si>
  <si>
    <t>-973139974</t>
  </si>
  <si>
    <t>45</t>
  </si>
  <si>
    <t>894414111</t>
  </si>
  <si>
    <t>Osazení železobetonových dílců pro šachty skruží základových (dno)</t>
  </si>
  <si>
    <t>1961172876</t>
  </si>
  <si>
    <t>46</t>
  </si>
  <si>
    <t>59224029</t>
  </si>
  <si>
    <t xml:space="preserve">dno betonové šachtové DN 300 betonový žlab i nástupnice   100 x 78,5 x 15 cm</t>
  </si>
  <si>
    <t>50485356</t>
  </si>
  <si>
    <t>47</t>
  </si>
  <si>
    <t>894812376</t>
  </si>
  <si>
    <t>Revizní a čistící šachta z PP DN 600 poklop litinový pro třídu zatížení D400 s betonovým prstencem</t>
  </si>
  <si>
    <t>1775418280</t>
  </si>
  <si>
    <t>Revizní a čistící šachta z polypropylenu PP pro hladké trouby DN 600 poklop (mříž) litinový pro třídu zatížení D400 s betonovým prstencem</t>
  </si>
  <si>
    <t>48</t>
  </si>
  <si>
    <t>899104112</t>
  </si>
  <si>
    <t>Osazení poklopů litinových nebo ocelových včetně rámů pro třídu zatížení D400, E600</t>
  </si>
  <si>
    <t>246064896</t>
  </si>
  <si>
    <t>Osazení poklopů litinových a ocelových včetně rámů pro třídu zatížení D400, E600</t>
  </si>
  <si>
    <t>49</t>
  </si>
  <si>
    <t>55241402</t>
  </si>
  <si>
    <t xml:space="preserve">poklop šachtový s rámem DN600 třída D 400,  bez odvětrání</t>
  </si>
  <si>
    <t>133727030</t>
  </si>
  <si>
    <t>Ostatní konstrukce a práce, bourání</t>
  </si>
  <si>
    <t>50</t>
  </si>
  <si>
    <t>919112213</t>
  </si>
  <si>
    <t>Řezání spár pro vytvoření komůrky š 10 mm hl 25 mm pro těsnící zálivku v živičném krytu</t>
  </si>
  <si>
    <t>255303933</t>
  </si>
  <si>
    <t xml:space="preserve">Řezání dilatačních spár v živičném krytu  vytvoření komůrky pro těsnící zálivku šířky 10 mm, hloubky 25 mm</t>
  </si>
  <si>
    <t>51</t>
  </si>
  <si>
    <t>919121213</t>
  </si>
  <si>
    <t>Těsnění spár zálivkou za studena pro komůrky š 10 mm hl 25 mm bez těsnicího profilu</t>
  </si>
  <si>
    <t>-1527935024</t>
  </si>
  <si>
    <t xml:space="preserve">Utěsnění dilatačních spár zálivkou za studena  v cementobetonovém nebo živičném krytu včetně adhezního nátěru bez těsnicího profilu pod zálivkou, pro komůrky šířky 10 mm, hloubky 25 mm</t>
  </si>
  <si>
    <t>52</t>
  </si>
  <si>
    <t>919735111</t>
  </si>
  <si>
    <t>Řezání stávajícího živičného krytu hl do 50 mm</t>
  </si>
  <si>
    <t>1145529904</t>
  </si>
  <si>
    <t xml:space="preserve">Řezání stávajícího živičného krytu nebo podkladu  hloubky do 50 mm</t>
  </si>
  <si>
    <t>997</t>
  </si>
  <si>
    <t>Přesun sutě</t>
  </si>
  <si>
    <t>53</t>
  </si>
  <si>
    <t>997221561</t>
  </si>
  <si>
    <t>Vodorovná doprava suti z kusových materiálů do 1 km</t>
  </si>
  <si>
    <t>1524495086</t>
  </si>
  <si>
    <t xml:space="preserve">Vodorovná doprava suti  bez naložení, ale se složením a s hrubým urovnáním z kusových materiálů, na vzdálenost do 1 km</t>
  </si>
  <si>
    <t>54</t>
  </si>
  <si>
    <t>997221569</t>
  </si>
  <si>
    <t>Příplatek ZKD 1 km u vodorovné dopravy suti z kusových materiálů</t>
  </si>
  <si>
    <t>-1439638375</t>
  </si>
  <si>
    <t xml:space="preserve">Vodorovná doprava suti  bez naložení, ale se složením a s hrubým urovnáním Příplatek k ceně za každý další i započatý 1 km přes 1 km</t>
  </si>
  <si>
    <t>104,167*35 'Přepočtené koeficientem množství</t>
  </si>
  <si>
    <t>55</t>
  </si>
  <si>
    <t>997221845</t>
  </si>
  <si>
    <t>Poplatek za uložení na skládce (skládkovné) odpadu asfaltového bez dehtu kód odpadu 170 302</t>
  </si>
  <si>
    <t>1621591245</t>
  </si>
  <si>
    <t>Poplatek za uložení stavebního odpadu na skládce (skládkovné) asfaltového bez obsahu dehtu zatříděného do Katalogu odpadů pod kódem 170 302</t>
  </si>
  <si>
    <t>56</t>
  </si>
  <si>
    <t>997221855</t>
  </si>
  <si>
    <t>Poplatek za uložení na skládce (skládkovné) zeminy a kameniva kód odpadu 170 504</t>
  </si>
  <si>
    <t>729807991</t>
  </si>
  <si>
    <t>998</t>
  </si>
  <si>
    <t>Přesun hmot</t>
  </si>
  <si>
    <t>57</t>
  </si>
  <si>
    <t>998275101</t>
  </si>
  <si>
    <t>Přesun hmot pro trubní vedení z trub kameninových otevřený výkop</t>
  </si>
  <si>
    <t>-334437214</t>
  </si>
  <si>
    <t>Přesun hmot pro trubní vedení hloubené z trub kameninových pro kanalizace v otevřeném výkopu dopravní vzdálenost do 15 m</t>
  </si>
  <si>
    <t>02 - IO 02 Dešťová stoka D4</t>
  </si>
  <si>
    <t>-1604556625</t>
  </si>
  <si>
    <t>(112+10)*1,05</t>
  </si>
  <si>
    <t>-173419917</t>
  </si>
  <si>
    <t>-320356097</t>
  </si>
  <si>
    <t>-313640613</t>
  </si>
  <si>
    <t>210,512*0,05</t>
  </si>
  <si>
    <t>131301101</t>
  </si>
  <si>
    <t>Hloubení jam nezapažených v hornině tř. 4 objemu do 100 m3</t>
  </si>
  <si>
    <t>-600589118</t>
  </si>
  <si>
    <t>Hloubení nezapažených jam a zářezů s urovnáním dna do předepsaného profilu a spádu v hornině tř. 4 do 100 m3</t>
  </si>
  <si>
    <t>2,6*2,6*2,5</t>
  </si>
  <si>
    <t>131301109</t>
  </si>
  <si>
    <t>Příplatek za lepivost u hloubení jam nezapažených v hornině tř. 4</t>
  </si>
  <si>
    <t>-688634897</t>
  </si>
  <si>
    <t>Hloubení nezapažených jam a zářezů s urovnáním dna do předepsaného profilu a spádu Příplatek k cenám za lepivost horniny tř. 4</t>
  </si>
  <si>
    <t>16,900*0,3</t>
  </si>
  <si>
    <t>220308452</t>
  </si>
  <si>
    <t>112*1,05*(1,64+1,43+1,85+1,9+1,28)/5</t>
  </si>
  <si>
    <t>10*1*1,4</t>
  </si>
  <si>
    <t>4*2*0,5*1,5"šachty</t>
  </si>
  <si>
    <t>210,512*0,5 'Přepočtené koeficientem množství</t>
  </si>
  <si>
    <t>1068875434</t>
  </si>
  <si>
    <t>105,256*0,3</t>
  </si>
  <si>
    <t>1411651908</t>
  </si>
  <si>
    <t>-57863145</t>
  </si>
  <si>
    <t>-1627400803</t>
  </si>
  <si>
    <t>112*2,1</t>
  </si>
  <si>
    <t>10*2*1,8</t>
  </si>
  <si>
    <t>596896299</t>
  </si>
  <si>
    <t>-324325630</t>
  </si>
  <si>
    <t>105,256*2+16,9</t>
  </si>
  <si>
    <t>400911938</t>
  </si>
  <si>
    <t>1275623609</t>
  </si>
  <si>
    <t>227,412</t>
  </si>
  <si>
    <t>227,412*1,8 'Přepočtené koeficientem množství</t>
  </si>
  <si>
    <t>1870338031</t>
  </si>
  <si>
    <t>210,512</t>
  </si>
  <si>
    <t>-112*1,05*0,65</t>
  </si>
  <si>
    <t>-10*1*0,56</t>
  </si>
  <si>
    <t>16,9-1,4*1,4*2,55</t>
  </si>
  <si>
    <t>1260525933</t>
  </si>
  <si>
    <t>136,573</t>
  </si>
  <si>
    <t>136,573*1,8 'Přepočtené koeficientem množství</t>
  </si>
  <si>
    <t>1376406944</t>
  </si>
  <si>
    <t>112*1,05*0,55</t>
  </si>
  <si>
    <t>10*1*0,46</t>
  </si>
  <si>
    <t>-(PI*0,125*0,125*112)</t>
  </si>
  <si>
    <t>-(PI*0,55*0,55*0,65)*4</t>
  </si>
  <si>
    <t>-1373445070</t>
  </si>
  <si>
    <t>61,311*2 'Přepočtené koeficientem množství</t>
  </si>
  <si>
    <t>-640830831</t>
  </si>
  <si>
    <t>(PI*0,13*0,13*0,5)</t>
  </si>
  <si>
    <t>-319963588</t>
  </si>
  <si>
    <t>-17947521</t>
  </si>
  <si>
    <t>112*1,05*0,1</t>
  </si>
  <si>
    <t>10*1*0,1</t>
  </si>
  <si>
    <t>1,7*1,7*0,1</t>
  </si>
  <si>
    <t>-600177206</t>
  </si>
  <si>
    <t>1616090867</t>
  </si>
  <si>
    <t>-2132331198</t>
  </si>
  <si>
    <t>-1279184067</t>
  </si>
  <si>
    <t>876624513</t>
  </si>
  <si>
    <t>-1671153176</t>
  </si>
  <si>
    <t>1847435010</t>
  </si>
  <si>
    <t>594411111</t>
  </si>
  <si>
    <t>Dlažba z lomového kamene s provedením lože z MC</t>
  </si>
  <si>
    <t>1348302301</t>
  </si>
  <si>
    <t xml:space="preserve">Dlažba nebo přídlažba z lomového kamene lomařsky upraveného rigolového  v ploše vodorovné nebo ve sklonu tl. do 250 mm, bez vyplnění spár, s provedením lože tl. 50 mm z cementové malty</t>
  </si>
  <si>
    <t>871315241</t>
  </si>
  <si>
    <t>Kanalizační potrubí z tvrdého PVC vícevrstvé tuhost třídy SN12 DN 150</t>
  </si>
  <si>
    <t>-1896234393</t>
  </si>
  <si>
    <t>Kanalizační potrubí z tvrdého PVC v otevřeném výkopu ve sklonu do 20 %, hladkého plnostěnného vícevrstvého, tuhost třídy SN 12 DN 150</t>
  </si>
  <si>
    <t>871365241</t>
  </si>
  <si>
    <t>Kanalizační potrubí z tvrdého PVC vícevrstvé tuhost třídy SN12 DN 250</t>
  </si>
  <si>
    <t>-1566179797</t>
  </si>
  <si>
    <t>Kanalizační potrubí z tvrdého PVC v otevřeném výkopu ve sklonu do 20 %, hladkého plnostěnného vícevrstvého, tuhost třídy SN 12 DN 250</t>
  </si>
  <si>
    <t>2045221192</t>
  </si>
  <si>
    <t>1733949583</t>
  </si>
  <si>
    <t>894302151</t>
  </si>
  <si>
    <t>Stěny šachet tl nad 200 mm ze ŽB bez zvýšených nároků na prostředí tř. C 20/25</t>
  </si>
  <si>
    <t>2101462972</t>
  </si>
  <si>
    <t>Ostatní konstrukce na trubním vedení ze železového betonu stěny šachet tloušťky přes 200 mm z betonu bez zvýšených nároků na prostředí tř. C 20/25</t>
  </si>
  <si>
    <t>(1,4+1)*2*0,2*2,35</t>
  </si>
  <si>
    <t>1,4*1,4*0,2</t>
  </si>
  <si>
    <t>148503965</t>
  </si>
  <si>
    <t>-381856742</t>
  </si>
  <si>
    <t>-1052253664</t>
  </si>
  <si>
    <t>-2090921231</t>
  </si>
  <si>
    <t>482941494</t>
  </si>
  <si>
    <t>-1254656211</t>
  </si>
  <si>
    <t>-821105062</t>
  </si>
  <si>
    <t>894502201</t>
  </si>
  <si>
    <t>Bednění stěn šachet pravoúhlých nebo vícehranných oboustranné</t>
  </si>
  <si>
    <t>583941850</t>
  </si>
  <si>
    <t>Bednění konstrukcí na trubním vedení stěn šachet pravoúhlých nebo čtyř a vícehranných oboustranné</t>
  </si>
  <si>
    <t>(1,4+1)*2*2*2,55</t>
  </si>
  <si>
    <t>894608211</t>
  </si>
  <si>
    <t>Výztuž šachet ze svařovaných sítí typu Kari</t>
  </si>
  <si>
    <t>1112059988</t>
  </si>
  <si>
    <t>2,648*0,08</t>
  </si>
  <si>
    <t>895941111</t>
  </si>
  <si>
    <t>Zřízení vpusti kanalizační uliční z betonových dílců typ UV-50 normální</t>
  </si>
  <si>
    <t>-850554397</t>
  </si>
  <si>
    <t xml:space="preserve">Zřízení vpusti kanalizační  uliční z betonových dílců typ UV-50 normální</t>
  </si>
  <si>
    <t>59221645</t>
  </si>
  <si>
    <t>vpusťový komplet základní (pero,drážka) betonový 400/450x500x1000mm</t>
  </si>
  <si>
    <t>1256599357</t>
  </si>
  <si>
    <t>-719342497</t>
  </si>
  <si>
    <t>-245657819</t>
  </si>
  <si>
    <t>899202112</t>
  </si>
  <si>
    <t>Osazení mříží litinových včetně rámů a košů na bahno pro třídu zatížení A15</t>
  </si>
  <si>
    <t>-1514898919</t>
  </si>
  <si>
    <t>28661787R</t>
  </si>
  <si>
    <t xml:space="preserve">mříž  dešťová  čtverec 100x100cm</t>
  </si>
  <si>
    <t>-91694957</t>
  </si>
  <si>
    <t>899501221</t>
  </si>
  <si>
    <t>Stupadla do šachet ocelová s PE povlakem vidlicová pro přímé zabudování do hmoždinek</t>
  </si>
  <si>
    <t>-1161376141</t>
  </si>
  <si>
    <t>Stupadla do šachet a drobných objektů ocelová s PE povlakem vidlicová pro přímé zabudování do hmoždinek</t>
  </si>
  <si>
    <t>370662851</t>
  </si>
  <si>
    <t>1706718596</t>
  </si>
  <si>
    <t>180642809</t>
  </si>
  <si>
    <t>-1424812707</t>
  </si>
  <si>
    <t>2084656494</t>
  </si>
  <si>
    <t>103,921*35 'Přepočtené koeficientem množství</t>
  </si>
  <si>
    <t>1123305234</t>
  </si>
  <si>
    <t>58</t>
  </si>
  <si>
    <t>-1954213510</t>
  </si>
  <si>
    <t>59</t>
  </si>
  <si>
    <t>998276101</t>
  </si>
  <si>
    <t>Přesun hmot pro trubní vedení z trub z plastických hmot otevřený výkop</t>
  </si>
  <si>
    <t>1035705745</t>
  </si>
  <si>
    <t>Přesun hmot pro trubní vedení hloubené z trub z plastických hmot nebo sklolaminátových pro vodovody nebo kanalizace v otevřeném výkopu dopravní vzdálenost do 15 m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</si>
  <si>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</si>
  <si>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</si>
  <si>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</si>
  <si>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</si>
  <si>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</si>
  <si>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</si>
  <si>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</si>
  <si>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</si>
  <si>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</si>
  <si>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</si>
  <si>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</si>
  <si>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377696692</t>
  </si>
  <si>
    <t>012303000</t>
  </si>
  <si>
    <t>Geodetické práce po výstavbě</t>
  </si>
  <si>
    <t>-1595273815</t>
  </si>
  <si>
    <t>013254000</t>
  </si>
  <si>
    <t>Dokumentace skutečného provedení stavby</t>
  </si>
  <si>
    <t>155516247</t>
  </si>
  <si>
    <t>VRN3</t>
  </si>
  <si>
    <t>Zařízení staveniště</t>
  </si>
  <si>
    <t>032903000</t>
  </si>
  <si>
    <t>Náklady na provoz a údržbu vybavení staveniště</t>
  </si>
  <si>
    <t>-2045476680</t>
  </si>
  <si>
    <t>034303000</t>
  </si>
  <si>
    <t>Dopravní značení na staveništi - DIO</t>
  </si>
  <si>
    <t>897086836</t>
  </si>
  <si>
    <t>Dopravní značení na staveništi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</si>
</sst>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4.4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51</v>
      </c>
      <c r="AI60" s="39"/>
      <c r="AJ60" s="39"/>
      <c r="AK60" s="39"/>
      <c r="AL60" s="39"/>
      <c r="AM60" s="58" t="s">
        <v>52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54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51</v>
      </c>
      <c r="AI75" s="39"/>
      <c r="AJ75" s="39"/>
      <c r="AK75" s="39"/>
      <c r="AL75" s="39"/>
      <c r="AM75" s="58" t="s">
        <v>52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20190514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Splašková a dešťová kanalizace ul. P. Bezruče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Varnsdorf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14. 5. 2019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6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Varnsdorf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73" t="str">
        <f>IF(E17="","",E17)</f>
        <v>Ing. Folbrecht</v>
      </c>
      <c r="AN89" s="64"/>
      <c r="AO89" s="64"/>
      <c r="AP89" s="64"/>
      <c r="AQ89" s="37"/>
      <c r="AR89" s="41"/>
      <c r="AS89" s="74" t="s">
        <v>56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6" customHeight="1"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73" t="str">
        <f>IF(E20="","",E20)</f>
        <v>J. Nešněra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57</v>
      </c>
      <c r="D92" s="87"/>
      <c r="E92" s="87"/>
      <c r="F92" s="87"/>
      <c r="G92" s="87"/>
      <c r="H92" s="88"/>
      <c r="I92" s="89" t="s">
        <v>58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59</v>
      </c>
      <c r="AH92" s="87"/>
      <c r="AI92" s="87"/>
      <c r="AJ92" s="87"/>
      <c r="AK92" s="87"/>
      <c r="AL92" s="87"/>
      <c r="AM92" s="87"/>
      <c r="AN92" s="89" t="s">
        <v>60</v>
      </c>
      <c r="AO92" s="87"/>
      <c r="AP92" s="91"/>
      <c r="AQ92" s="92" t="s">
        <v>61</v>
      </c>
      <c r="AR92" s="41"/>
      <c r="AS92" s="93" t="s">
        <v>62</v>
      </c>
      <c r="AT92" s="94" t="s">
        <v>63</v>
      </c>
      <c r="AU92" s="94" t="s">
        <v>64</v>
      </c>
      <c r="AV92" s="94" t="s">
        <v>65</v>
      </c>
      <c r="AW92" s="94" t="s">
        <v>66</v>
      </c>
      <c r="AX92" s="94" t="s">
        <v>67</v>
      </c>
      <c r="AY92" s="94" t="s">
        <v>68</v>
      </c>
      <c r="AZ92" s="94" t="s">
        <v>69</v>
      </c>
      <c r="BA92" s="94" t="s">
        <v>70</v>
      </c>
      <c r="BB92" s="94" t="s">
        <v>71</v>
      </c>
      <c r="BC92" s="94" t="s">
        <v>72</v>
      </c>
      <c r="BD92" s="95" t="s">
        <v>73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74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ROUND(SUM(AG95:AG97),2)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ROUND(SUM(AS95:AS97),2)</f>
        <v>0</v>
      </c>
      <c r="AT94" s="107">
        <f>ROUND(SUM(AV94:AW94),2)</f>
        <v>0</v>
      </c>
      <c r="AU94" s="108">
        <f>ROUND(SUM(AU95:AU97),5)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ROUND(SUM(AZ95:AZ97),2)</f>
        <v>0</v>
      </c>
      <c r="BA94" s="107">
        <f>ROUND(SUM(BA95:BA97),2)</f>
        <v>0</v>
      </c>
      <c r="BB94" s="107">
        <f>ROUND(SUM(BB95:BB97),2)</f>
        <v>0</v>
      </c>
      <c r="BC94" s="107">
        <f>ROUND(SUM(BC95:BC97),2)</f>
        <v>0</v>
      </c>
      <c r="BD94" s="109">
        <f>ROUND(SUM(BD95:BD97),2)</f>
        <v>0</v>
      </c>
      <c r="BS94" s="110" t="s">
        <v>75</v>
      </c>
      <c r="BT94" s="110" t="s">
        <v>76</v>
      </c>
      <c r="BU94" s="111" t="s">
        <v>77</v>
      </c>
      <c r="BV94" s="110" t="s">
        <v>78</v>
      </c>
      <c r="BW94" s="110" t="s">
        <v>5</v>
      </c>
      <c r="BX94" s="110" t="s">
        <v>79</v>
      </c>
      <c r="CL94" s="110" t="s">
        <v>1</v>
      </c>
    </row>
    <row r="95" s="6" customFormat="1" ht="14.4" customHeight="1">
      <c r="A95" s="112" t="s">
        <v>80</v>
      </c>
      <c r="B95" s="113"/>
      <c r="C95" s="114"/>
      <c r="D95" s="115" t="s">
        <v>81</v>
      </c>
      <c r="E95" s="115"/>
      <c r="F95" s="115"/>
      <c r="G95" s="115"/>
      <c r="H95" s="115"/>
      <c r="I95" s="116"/>
      <c r="J95" s="115" t="s">
        <v>82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'01 - IO 01 Splašková stok...'!J30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83</v>
      </c>
      <c r="AR95" s="119"/>
      <c r="AS95" s="120">
        <v>0</v>
      </c>
      <c r="AT95" s="121">
        <f>ROUND(SUM(AV95:AW95),2)</f>
        <v>0</v>
      </c>
      <c r="AU95" s="122">
        <f>'01 - IO 01 Splašková stok...'!P125</f>
        <v>0</v>
      </c>
      <c r="AV95" s="121">
        <f>'01 - IO 01 Splašková stok...'!J33</f>
        <v>0</v>
      </c>
      <c r="AW95" s="121">
        <f>'01 - IO 01 Splašková stok...'!J34</f>
        <v>0</v>
      </c>
      <c r="AX95" s="121">
        <f>'01 - IO 01 Splašková stok...'!J35</f>
        <v>0</v>
      </c>
      <c r="AY95" s="121">
        <f>'01 - IO 01 Splašková stok...'!J36</f>
        <v>0</v>
      </c>
      <c r="AZ95" s="121">
        <f>'01 - IO 01 Splašková stok...'!F33</f>
        <v>0</v>
      </c>
      <c r="BA95" s="121">
        <f>'01 - IO 01 Splašková stok...'!F34</f>
        <v>0</v>
      </c>
      <c r="BB95" s="121">
        <f>'01 - IO 01 Splašková stok...'!F35</f>
        <v>0</v>
      </c>
      <c r="BC95" s="121">
        <f>'01 - IO 01 Splašková stok...'!F36</f>
        <v>0</v>
      </c>
      <c r="BD95" s="123">
        <f>'01 - IO 01 Splašková stok...'!F37</f>
        <v>0</v>
      </c>
      <c r="BT95" s="124" t="s">
        <v>84</v>
      </c>
      <c r="BV95" s="124" t="s">
        <v>78</v>
      </c>
      <c r="BW95" s="124" t="s">
        <v>85</v>
      </c>
      <c r="BX95" s="124" t="s">
        <v>5</v>
      </c>
      <c r="CL95" s="124" t="s">
        <v>1</v>
      </c>
      <c r="CM95" s="124" t="s">
        <v>86</v>
      </c>
    </row>
    <row r="96" s="6" customFormat="1" ht="14.4" customHeight="1">
      <c r="A96" s="112" t="s">
        <v>80</v>
      </c>
      <c r="B96" s="113"/>
      <c r="C96" s="114"/>
      <c r="D96" s="115" t="s">
        <v>87</v>
      </c>
      <c r="E96" s="115"/>
      <c r="F96" s="115"/>
      <c r="G96" s="115"/>
      <c r="H96" s="115"/>
      <c r="I96" s="116"/>
      <c r="J96" s="115" t="s">
        <v>88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'02 - IO 02 Dešťová stoka D4'!J30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83</v>
      </c>
      <c r="AR96" s="119"/>
      <c r="AS96" s="120">
        <v>0</v>
      </c>
      <c r="AT96" s="121">
        <f>ROUND(SUM(AV96:AW96),2)</f>
        <v>0</v>
      </c>
      <c r="AU96" s="122">
        <f>'02 - IO 02 Dešťová stoka D4'!P125</f>
        <v>0</v>
      </c>
      <c r="AV96" s="121">
        <f>'02 - IO 02 Dešťová stoka D4'!J33</f>
        <v>0</v>
      </c>
      <c r="AW96" s="121">
        <f>'02 - IO 02 Dešťová stoka D4'!J34</f>
        <v>0</v>
      </c>
      <c r="AX96" s="121">
        <f>'02 - IO 02 Dešťová stoka D4'!J35</f>
        <v>0</v>
      </c>
      <c r="AY96" s="121">
        <f>'02 - IO 02 Dešťová stoka D4'!J36</f>
        <v>0</v>
      </c>
      <c r="AZ96" s="121">
        <f>'02 - IO 02 Dešťová stoka D4'!F33</f>
        <v>0</v>
      </c>
      <c r="BA96" s="121">
        <f>'02 - IO 02 Dešťová stoka D4'!F34</f>
        <v>0</v>
      </c>
      <c r="BB96" s="121">
        <f>'02 - IO 02 Dešťová stoka D4'!F35</f>
        <v>0</v>
      </c>
      <c r="BC96" s="121">
        <f>'02 - IO 02 Dešťová stoka D4'!F36</f>
        <v>0</v>
      </c>
      <c r="BD96" s="123">
        <f>'02 - IO 02 Dešťová stoka D4'!F37</f>
        <v>0</v>
      </c>
      <c r="BT96" s="124" t="s">
        <v>84</v>
      </c>
      <c r="BV96" s="124" t="s">
        <v>78</v>
      </c>
      <c r="BW96" s="124" t="s">
        <v>89</v>
      </c>
      <c r="BX96" s="124" t="s">
        <v>5</v>
      </c>
      <c r="CL96" s="124" t="s">
        <v>1</v>
      </c>
      <c r="CM96" s="124" t="s">
        <v>86</v>
      </c>
    </row>
    <row r="97" s="6" customFormat="1" ht="14.4" customHeight="1">
      <c r="A97" s="112" t="s">
        <v>80</v>
      </c>
      <c r="B97" s="113"/>
      <c r="C97" s="114"/>
      <c r="D97" s="115" t="s">
        <v>90</v>
      </c>
      <c r="E97" s="115"/>
      <c r="F97" s="115"/>
      <c r="G97" s="115"/>
      <c r="H97" s="115"/>
      <c r="I97" s="116"/>
      <c r="J97" s="115" t="s">
        <v>91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'03 - VRN'!J30</f>
        <v>0</v>
      </c>
      <c r="AH97" s="116"/>
      <c r="AI97" s="116"/>
      <c r="AJ97" s="116"/>
      <c r="AK97" s="116"/>
      <c r="AL97" s="116"/>
      <c r="AM97" s="116"/>
      <c r="AN97" s="117">
        <f>SUM(AG97,AT97)</f>
        <v>0</v>
      </c>
      <c r="AO97" s="116"/>
      <c r="AP97" s="116"/>
      <c r="AQ97" s="118" t="s">
        <v>83</v>
      </c>
      <c r="AR97" s="119"/>
      <c r="AS97" s="125">
        <v>0</v>
      </c>
      <c r="AT97" s="126">
        <f>ROUND(SUM(AV97:AW97),2)</f>
        <v>0</v>
      </c>
      <c r="AU97" s="127">
        <f>'03 - VRN'!P119</f>
        <v>0</v>
      </c>
      <c r="AV97" s="126">
        <f>'03 - VRN'!J33</f>
        <v>0</v>
      </c>
      <c r="AW97" s="126">
        <f>'03 - VRN'!J34</f>
        <v>0</v>
      </c>
      <c r="AX97" s="126">
        <f>'03 - VRN'!J35</f>
        <v>0</v>
      </c>
      <c r="AY97" s="126">
        <f>'03 - VRN'!J36</f>
        <v>0</v>
      </c>
      <c r="AZ97" s="126">
        <f>'03 - VRN'!F33</f>
        <v>0</v>
      </c>
      <c r="BA97" s="126">
        <f>'03 - VRN'!F34</f>
        <v>0</v>
      </c>
      <c r="BB97" s="126">
        <f>'03 - VRN'!F35</f>
        <v>0</v>
      </c>
      <c r="BC97" s="126">
        <f>'03 - VRN'!F36</f>
        <v>0</v>
      </c>
      <c r="BD97" s="128">
        <f>'03 - VRN'!F37</f>
        <v>0</v>
      </c>
      <c r="BT97" s="124" t="s">
        <v>84</v>
      </c>
      <c r="BV97" s="124" t="s">
        <v>78</v>
      </c>
      <c r="BW97" s="124" t="s">
        <v>92</v>
      </c>
      <c r="BX97" s="124" t="s">
        <v>5</v>
      </c>
      <c r="CL97" s="124" t="s">
        <v>1</v>
      </c>
      <c r="CM97" s="124" t="s">
        <v>86</v>
      </c>
    </row>
    <row r="98" s="1" customFormat="1" ht="30" customHeight="1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</row>
    <row r="99" s="1" customFormat="1" ht="6.96" customHeight="1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41"/>
    </row>
  </sheetData>
  <sheetProtection sheet="1" formatColumns="0" formatRows="0" objects="1" scenarios="1" spinCount="100000" saltValue="NcOIoTyw4qX5zcsagqGALVTnEmQJL9WnCMD7jnnb5uLfqrMhL8kz6c/bNbqjpMCvsyXvG21igPn3qrEQ1gT13w==" hashValue="IBo+CyKmKkMbtetZakQOHkOVGIYKCa1dezDNwajNx48dcNJvWa4/3yIek7T/OhJsSixYS0RSqzN967ncovfdrA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01 - IO 01 Splašková stok...'!C2" display="/"/>
    <hyperlink ref="A96" location="'02 - IO 02 Dešťová stoka D4'!C2" display="/"/>
    <hyperlink ref="A97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9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5" t="s">
        <v>85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93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4.4" customHeight="1">
      <c r="B7" s="18"/>
      <c r="E7" s="136" t="str">
        <f>'Rekapitulace stavby'!K6</f>
        <v>Splašková a dešťová kanalizace ul. P. Bezruče</v>
      </c>
      <c r="F7" s="135"/>
      <c r="G7" s="135"/>
      <c r="H7" s="135"/>
      <c r="L7" s="18"/>
    </row>
    <row r="8" s="1" customFormat="1" ht="12" customHeight="1">
      <c r="B8" s="41"/>
      <c r="D8" s="135" t="s">
        <v>94</v>
      </c>
      <c r="I8" s="137"/>
      <c r="L8" s="41"/>
    </row>
    <row r="9" s="1" customFormat="1" ht="36.96" customHeight="1">
      <c r="B9" s="41"/>
      <c r="E9" s="138" t="s">
        <v>95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14. 5. 2019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31</v>
      </c>
      <c r="I21" s="140" t="s">
        <v>27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33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34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4.4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ROUND(J125,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ROUND((SUM(BE125:BE293)),  2)</f>
        <v>0</v>
      </c>
      <c r="I33" s="152">
        <v>0.20999999999999999</v>
      </c>
      <c r="J33" s="151">
        <f>ROUND(((SUM(BE125:BE293))*I33),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ROUND((SUM(BF125:BF293)),  2)</f>
        <v>0</v>
      </c>
      <c r="I34" s="152">
        <v>0.14999999999999999</v>
      </c>
      <c r="J34" s="151">
        <f>ROUND(((SUM(BF125:BF293))*I34),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ROUND((SUM(BG125:BG293)),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ROUND((SUM(BH125:BH293)),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ROUND((SUM(BI125:BI293)),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96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4.4" customHeight="1">
      <c r="B85" s="36"/>
      <c r="C85" s="37"/>
      <c r="D85" s="37"/>
      <c r="E85" s="175" t="str">
        <f>E7</f>
        <v>Splašková a dešťová kanalizace ul. P. Bezruče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94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4.4" customHeight="1">
      <c r="B87" s="36"/>
      <c r="C87" s="37"/>
      <c r="D87" s="37"/>
      <c r="E87" s="69" t="str">
        <f>E9</f>
        <v>01 - IO 01 Splašková stoka A5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Varnsdorf</v>
      </c>
      <c r="G89" s="37"/>
      <c r="H89" s="37"/>
      <c r="I89" s="140" t="s">
        <v>22</v>
      </c>
      <c r="J89" s="72" t="str">
        <f>IF(J12="","",J12)</f>
        <v>14. 5. 2019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6" customHeight="1">
      <c r="B91" s="36"/>
      <c r="C91" s="30" t="s">
        <v>24</v>
      </c>
      <c r="D91" s="37"/>
      <c r="E91" s="37"/>
      <c r="F91" s="25" t="str">
        <f>E15</f>
        <v>Město Varnsdorf</v>
      </c>
      <c r="G91" s="37"/>
      <c r="H91" s="37"/>
      <c r="I91" s="140" t="s">
        <v>30</v>
      </c>
      <c r="J91" s="34" t="str">
        <f>E21</f>
        <v>Ing. Folbrecht</v>
      </c>
      <c r="K91" s="37"/>
      <c r="L91" s="41"/>
    </row>
    <row r="92" s="1" customFormat="1" ht="15.6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33</v>
      </c>
      <c r="J92" s="34" t="str">
        <f>E24</f>
        <v>J. Nešněra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97</v>
      </c>
      <c r="D94" s="177"/>
      <c r="E94" s="177"/>
      <c r="F94" s="177"/>
      <c r="G94" s="177"/>
      <c r="H94" s="177"/>
      <c r="I94" s="178"/>
      <c r="J94" s="179" t="s">
        <v>98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99</v>
      </c>
      <c r="D96" s="37"/>
      <c r="E96" s="37"/>
      <c r="F96" s="37"/>
      <c r="G96" s="37"/>
      <c r="H96" s="37"/>
      <c r="I96" s="137"/>
      <c r="J96" s="103">
        <f>J125</f>
        <v>0</v>
      </c>
      <c r="K96" s="37"/>
      <c r="L96" s="41"/>
      <c r="AU96" s="15" t="s">
        <v>100</v>
      </c>
    </row>
    <row r="97" s="8" customFormat="1" ht="24.96" customHeight="1">
      <c r="B97" s="181"/>
      <c r="C97" s="182"/>
      <c r="D97" s="183" t="s">
        <v>101</v>
      </c>
      <c r="E97" s="184"/>
      <c r="F97" s="184"/>
      <c r="G97" s="184"/>
      <c r="H97" s="184"/>
      <c r="I97" s="185"/>
      <c r="J97" s="186">
        <f>J126</f>
        <v>0</v>
      </c>
      <c r="K97" s="182"/>
      <c r="L97" s="187"/>
    </row>
    <row r="98" s="9" customFormat="1" ht="19.92" customHeight="1">
      <c r="B98" s="188"/>
      <c r="C98" s="189"/>
      <c r="D98" s="190" t="s">
        <v>102</v>
      </c>
      <c r="E98" s="191"/>
      <c r="F98" s="191"/>
      <c r="G98" s="191"/>
      <c r="H98" s="191"/>
      <c r="I98" s="192"/>
      <c r="J98" s="193">
        <f>J127</f>
        <v>0</v>
      </c>
      <c r="K98" s="189"/>
      <c r="L98" s="194"/>
    </row>
    <row r="99" s="9" customFormat="1" ht="19.92" customHeight="1">
      <c r="B99" s="188"/>
      <c r="C99" s="189"/>
      <c r="D99" s="190" t="s">
        <v>103</v>
      </c>
      <c r="E99" s="191"/>
      <c r="F99" s="191"/>
      <c r="G99" s="191"/>
      <c r="H99" s="191"/>
      <c r="I99" s="192"/>
      <c r="J99" s="193">
        <f>J197</f>
        <v>0</v>
      </c>
      <c r="K99" s="189"/>
      <c r="L99" s="194"/>
    </row>
    <row r="100" s="9" customFormat="1" ht="19.92" customHeight="1">
      <c r="B100" s="188"/>
      <c r="C100" s="189"/>
      <c r="D100" s="190" t="s">
        <v>104</v>
      </c>
      <c r="E100" s="191"/>
      <c r="F100" s="191"/>
      <c r="G100" s="191"/>
      <c r="H100" s="191"/>
      <c r="I100" s="192"/>
      <c r="J100" s="193">
        <f>J204</f>
        <v>0</v>
      </c>
      <c r="K100" s="189"/>
      <c r="L100" s="194"/>
    </row>
    <row r="101" s="9" customFormat="1" ht="19.92" customHeight="1">
      <c r="B101" s="188"/>
      <c r="C101" s="189"/>
      <c r="D101" s="190" t="s">
        <v>105</v>
      </c>
      <c r="E101" s="191"/>
      <c r="F101" s="191"/>
      <c r="G101" s="191"/>
      <c r="H101" s="191"/>
      <c r="I101" s="192"/>
      <c r="J101" s="193">
        <f>J214</f>
        <v>0</v>
      </c>
      <c r="K101" s="189"/>
      <c r="L101" s="194"/>
    </row>
    <row r="102" s="9" customFormat="1" ht="19.92" customHeight="1">
      <c r="B102" s="188"/>
      <c r="C102" s="189"/>
      <c r="D102" s="190" t="s">
        <v>106</v>
      </c>
      <c r="E102" s="191"/>
      <c r="F102" s="191"/>
      <c r="G102" s="191"/>
      <c r="H102" s="191"/>
      <c r="I102" s="192"/>
      <c r="J102" s="193">
        <f>J231</f>
        <v>0</v>
      </c>
      <c r="K102" s="189"/>
      <c r="L102" s="194"/>
    </row>
    <row r="103" s="9" customFormat="1" ht="19.92" customHeight="1">
      <c r="B103" s="188"/>
      <c r="C103" s="189"/>
      <c r="D103" s="190" t="s">
        <v>107</v>
      </c>
      <c r="E103" s="191"/>
      <c r="F103" s="191"/>
      <c r="G103" s="191"/>
      <c r="H103" s="191"/>
      <c r="I103" s="192"/>
      <c r="J103" s="193">
        <f>J274</f>
        <v>0</v>
      </c>
      <c r="K103" s="189"/>
      <c r="L103" s="194"/>
    </row>
    <row r="104" s="9" customFormat="1" ht="19.92" customHeight="1">
      <c r="B104" s="188"/>
      <c r="C104" s="189"/>
      <c r="D104" s="190" t="s">
        <v>108</v>
      </c>
      <c r="E104" s="191"/>
      <c r="F104" s="191"/>
      <c r="G104" s="191"/>
      <c r="H104" s="191"/>
      <c r="I104" s="192"/>
      <c r="J104" s="193">
        <f>J281</f>
        <v>0</v>
      </c>
      <c r="K104" s="189"/>
      <c r="L104" s="194"/>
    </row>
    <row r="105" s="9" customFormat="1" ht="19.92" customHeight="1">
      <c r="B105" s="188"/>
      <c r="C105" s="189"/>
      <c r="D105" s="190" t="s">
        <v>109</v>
      </c>
      <c r="E105" s="191"/>
      <c r="F105" s="191"/>
      <c r="G105" s="191"/>
      <c r="H105" s="191"/>
      <c r="I105" s="192"/>
      <c r="J105" s="193">
        <f>J291</f>
        <v>0</v>
      </c>
      <c r="K105" s="189"/>
      <c r="L105" s="194"/>
    </row>
    <row r="106" s="1" customFormat="1" ht="21.84" customHeight="1">
      <c r="B106" s="36"/>
      <c r="C106" s="37"/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6.96" customHeight="1">
      <c r="B107" s="59"/>
      <c r="C107" s="60"/>
      <c r="D107" s="60"/>
      <c r="E107" s="60"/>
      <c r="F107" s="60"/>
      <c r="G107" s="60"/>
      <c r="H107" s="60"/>
      <c r="I107" s="171"/>
      <c r="J107" s="60"/>
      <c r="K107" s="60"/>
      <c r="L107" s="41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74"/>
      <c r="J111" s="62"/>
      <c r="K111" s="62"/>
      <c r="L111" s="41"/>
    </row>
    <row r="112" s="1" customFormat="1" ht="24.96" customHeight="1">
      <c r="B112" s="36"/>
      <c r="C112" s="21" t="s">
        <v>110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16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4.4" customHeight="1">
      <c r="B115" s="36"/>
      <c r="C115" s="37"/>
      <c r="D115" s="37"/>
      <c r="E115" s="175" t="str">
        <f>E7</f>
        <v>Splašková a dešťová kanalizace ul. P. Bezruče</v>
      </c>
      <c r="F115" s="30"/>
      <c r="G115" s="30"/>
      <c r="H115" s="30"/>
      <c r="I115" s="137"/>
      <c r="J115" s="37"/>
      <c r="K115" s="37"/>
      <c r="L115" s="41"/>
    </row>
    <row r="116" s="1" customFormat="1" ht="12" customHeight="1">
      <c r="B116" s="36"/>
      <c r="C116" s="30" t="s">
        <v>94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4.4" customHeight="1">
      <c r="B117" s="36"/>
      <c r="C117" s="37"/>
      <c r="D117" s="37"/>
      <c r="E117" s="69" t="str">
        <f>E9</f>
        <v>01 - IO 01 Splašková stoka A5</v>
      </c>
      <c r="F117" s="37"/>
      <c r="G117" s="37"/>
      <c r="H117" s="37"/>
      <c r="I117" s="137"/>
      <c r="J117" s="37"/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2" customHeight="1">
      <c r="B119" s="36"/>
      <c r="C119" s="30" t="s">
        <v>20</v>
      </c>
      <c r="D119" s="37"/>
      <c r="E119" s="37"/>
      <c r="F119" s="25" t="str">
        <f>F12</f>
        <v>Varnsdorf</v>
      </c>
      <c r="G119" s="37"/>
      <c r="H119" s="37"/>
      <c r="I119" s="140" t="s">
        <v>22</v>
      </c>
      <c r="J119" s="72" t="str">
        <f>IF(J12="","",J12)</f>
        <v>14. 5. 2019</v>
      </c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5.6" customHeight="1">
      <c r="B121" s="36"/>
      <c r="C121" s="30" t="s">
        <v>24</v>
      </c>
      <c r="D121" s="37"/>
      <c r="E121" s="37"/>
      <c r="F121" s="25" t="str">
        <f>E15</f>
        <v>Město Varnsdorf</v>
      </c>
      <c r="G121" s="37"/>
      <c r="H121" s="37"/>
      <c r="I121" s="140" t="s">
        <v>30</v>
      </c>
      <c r="J121" s="34" t="str">
        <f>E21</f>
        <v>Ing. Folbrecht</v>
      </c>
      <c r="K121" s="37"/>
      <c r="L121" s="41"/>
    </row>
    <row r="122" s="1" customFormat="1" ht="15.6" customHeight="1">
      <c r="B122" s="36"/>
      <c r="C122" s="30" t="s">
        <v>28</v>
      </c>
      <c r="D122" s="37"/>
      <c r="E122" s="37"/>
      <c r="F122" s="25" t="str">
        <f>IF(E18="","",E18)</f>
        <v>Vyplň údaj</v>
      </c>
      <c r="G122" s="37"/>
      <c r="H122" s="37"/>
      <c r="I122" s="140" t="s">
        <v>33</v>
      </c>
      <c r="J122" s="34" t="str">
        <f>E24</f>
        <v>J. Nešněra</v>
      </c>
      <c r="K122" s="37"/>
      <c r="L122" s="41"/>
    </row>
    <row r="123" s="1" customFormat="1" ht="10.32" customHeight="1">
      <c r="B123" s="36"/>
      <c r="C123" s="37"/>
      <c r="D123" s="37"/>
      <c r="E123" s="37"/>
      <c r="F123" s="37"/>
      <c r="G123" s="37"/>
      <c r="H123" s="37"/>
      <c r="I123" s="137"/>
      <c r="J123" s="37"/>
      <c r="K123" s="37"/>
      <c r="L123" s="41"/>
    </row>
    <row r="124" s="10" customFormat="1" ht="29.28" customHeight="1">
      <c r="B124" s="195"/>
      <c r="C124" s="196" t="s">
        <v>111</v>
      </c>
      <c r="D124" s="197" t="s">
        <v>61</v>
      </c>
      <c r="E124" s="197" t="s">
        <v>57</v>
      </c>
      <c r="F124" s="197" t="s">
        <v>58</v>
      </c>
      <c r="G124" s="197" t="s">
        <v>112</v>
      </c>
      <c r="H124" s="197" t="s">
        <v>113</v>
      </c>
      <c r="I124" s="198" t="s">
        <v>114</v>
      </c>
      <c r="J124" s="197" t="s">
        <v>98</v>
      </c>
      <c r="K124" s="199" t="s">
        <v>115</v>
      </c>
      <c r="L124" s="200"/>
      <c r="M124" s="93" t="s">
        <v>1</v>
      </c>
      <c r="N124" s="94" t="s">
        <v>40</v>
      </c>
      <c r="O124" s="94" t="s">
        <v>116</v>
      </c>
      <c r="P124" s="94" t="s">
        <v>117</v>
      </c>
      <c r="Q124" s="94" t="s">
        <v>118</v>
      </c>
      <c r="R124" s="94" t="s">
        <v>119</v>
      </c>
      <c r="S124" s="94" t="s">
        <v>120</v>
      </c>
      <c r="T124" s="95" t="s">
        <v>121</v>
      </c>
    </row>
    <row r="125" s="1" customFormat="1" ht="22.8" customHeight="1">
      <c r="B125" s="36"/>
      <c r="C125" s="100" t="s">
        <v>122</v>
      </c>
      <c r="D125" s="37"/>
      <c r="E125" s="37"/>
      <c r="F125" s="37"/>
      <c r="G125" s="37"/>
      <c r="H125" s="37"/>
      <c r="I125" s="137"/>
      <c r="J125" s="201">
        <f>BK125</f>
        <v>0</v>
      </c>
      <c r="K125" s="37"/>
      <c r="L125" s="41"/>
      <c r="M125" s="96"/>
      <c r="N125" s="97"/>
      <c r="O125" s="97"/>
      <c r="P125" s="202">
        <f>P126</f>
        <v>0</v>
      </c>
      <c r="Q125" s="97"/>
      <c r="R125" s="202">
        <f>R126</f>
        <v>469.53801443999998</v>
      </c>
      <c r="S125" s="97"/>
      <c r="T125" s="203">
        <f>T126</f>
        <v>104.167244</v>
      </c>
      <c r="AT125" s="15" t="s">
        <v>75</v>
      </c>
      <c r="AU125" s="15" t="s">
        <v>100</v>
      </c>
      <c r="BK125" s="204">
        <f>BK126</f>
        <v>0</v>
      </c>
    </row>
    <row r="126" s="11" customFormat="1" ht="25.92" customHeight="1">
      <c r="B126" s="205"/>
      <c r="C126" s="206"/>
      <c r="D126" s="207" t="s">
        <v>75</v>
      </c>
      <c r="E126" s="208" t="s">
        <v>123</v>
      </c>
      <c r="F126" s="208" t="s">
        <v>124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P127+P197+P204+P214+P231+P274+P281+P291</f>
        <v>0</v>
      </c>
      <c r="Q126" s="213"/>
      <c r="R126" s="214">
        <f>R127+R197+R204+R214+R231+R274+R281+R291</f>
        <v>469.53801443999998</v>
      </c>
      <c r="S126" s="213"/>
      <c r="T126" s="215">
        <f>T127+T197+T204+T214+T231+T274+T281+T291</f>
        <v>104.167244</v>
      </c>
      <c r="AR126" s="216" t="s">
        <v>84</v>
      </c>
      <c r="AT126" s="217" t="s">
        <v>75</v>
      </c>
      <c r="AU126" s="217" t="s">
        <v>76</v>
      </c>
      <c r="AY126" s="216" t="s">
        <v>125</v>
      </c>
      <c r="BK126" s="218">
        <f>BK127+BK197+BK204+BK214+BK231+BK274+BK281+BK291</f>
        <v>0</v>
      </c>
    </row>
    <row r="127" s="11" customFormat="1" ht="22.8" customHeight="1">
      <c r="B127" s="205"/>
      <c r="C127" s="206"/>
      <c r="D127" s="207" t="s">
        <v>75</v>
      </c>
      <c r="E127" s="219" t="s">
        <v>84</v>
      </c>
      <c r="F127" s="219" t="s">
        <v>126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SUM(P128:P196)</f>
        <v>0</v>
      </c>
      <c r="Q127" s="213"/>
      <c r="R127" s="214">
        <f>SUM(R128:R196)</f>
        <v>330.35367400000001</v>
      </c>
      <c r="S127" s="213"/>
      <c r="T127" s="215">
        <f>SUM(T128:T196)</f>
        <v>104.08324399999999</v>
      </c>
      <c r="AR127" s="216" t="s">
        <v>84</v>
      </c>
      <c r="AT127" s="217" t="s">
        <v>75</v>
      </c>
      <c r="AU127" s="217" t="s">
        <v>84</v>
      </c>
      <c r="AY127" s="216" t="s">
        <v>125</v>
      </c>
      <c r="BK127" s="218">
        <f>SUM(BK128:BK196)</f>
        <v>0</v>
      </c>
    </row>
    <row r="128" s="1" customFormat="1" ht="21.6" customHeight="1">
      <c r="B128" s="36"/>
      <c r="C128" s="221" t="s">
        <v>84</v>
      </c>
      <c r="D128" s="221" t="s">
        <v>127</v>
      </c>
      <c r="E128" s="222" t="s">
        <v>128</v>
      </c>
      <c r="F128" s="223" t="s">
        <v>129</v>
      </c>
      <c r="G128" s="224" t="s">
        <v>130</v>
      </c>
      <c r="H128" s="225">
        <v>126.52500000000001</v>
      </c>
      <c r="I128" s="226"/>
      <c r="J128" s="227">
        <f>ROUND(I128*H128,2)</f>
        <v>0</v>
      </c>
      <c r="K128" s="223" t="s">
        <v>131</v>
      </c>
      <c r="L128" s="41"/>
      <c r="M128" s="228" t="s">
        <v>1</v>
      </c>
      <c r="N128" s="229" t="s">
        <v>41</v>
      </c>
      <c r="O128" s="84"/>
      <c r="P128" s="230">
        <f>O128*H128</f>
        <v>0</v>
      </c>
      <c r="Q128" s="230">
        <v>0</v>
      </c>
      <c r="R128" s="230">
        <f>Q128*H128</f>
        <v>0</v>
      </c>
      <c r="S128" s="230">
        <v>0.44</v>
      </c>
      <c r="T128" s="231">
        <f>S128*H128</f>
        <v>55.670999999999999</v>
      </c>
      <c r="AR128" s="232" t="s">
        <v>132</v>
      </c>
      <c r="AT128" s="232" t="s">
        <v>127</v>
      </c>
      <c r="AU128" s="232" t="s">
        <v>86</v>
      </c>
      <c r="AY128" s="15" t="s">
        <v>125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5" t="s">
        <v>84</v>
      </c>
      <c r="BK128" s="233">
        <f>ROUND(I128*H128,2)</f>
        <v>0</v>
      </c>
      <c r="BL128" s="15" t="s">
        <v>132</v>
      </c>
      <c r="BM128" s="232" t="s">
        <v>133</v>
      </c>
    </row>
    <row r="129" s="1" customFormat="1">
      <c r="B129" s="36"/>
      <c r="C129" s="37"/>
      <c r="D129" s="234" t="s">
        <v>134</v>
      </c>
      <c r="E129" s="37"/>
      <c r="F129" s="235" t="s">
        <v>135</v>
      </c>
      <c r="G129" s="37"/>
      <c r="H129" s="37"/>
      <c r="I129" s="137"/>
      <c r="J129" s="37"/>
      <c r="K129" s="37"/>
      <c r="L129" s="41"/>
      <c r="M129" s="236"/>
      <c r="N129" s="84"/>
      <c r="O129" s="84"/>
      <c r="P129" s="84"/>
      <c r="Q129" s="84"/>
      <c r="R129" s="84"/>
      <c r="S129" s="84"/>
      <c r="T129" s="85"/>
      <c r="AT129" s="15" t="s">
        <v>134</v>
      </c>
      <c r="AU129" s="15" t="s">
        <v>86</v>
      </c>
    </row>
    <row r="130" s="12" customFormat="1">
      <c r="B130" s="237"/>
      <c r="C130" s="238"/>
      <c r="D130" s="234" t="s">
        <v>136</v>
      </c>
      <c r="E130" s="239" t="s">
        <v>1</v>
      </c>
      <c r="F130" s="240" t="s">
        <v>137</v>
      </c>
      <c r="G130" s="238"/>
      <c r="H130" s="241">
        <v>126.52500000000001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136</v>
      </c>
      <c r="AU130" s="247" t="s">
        <v>86</v>
      </c>
      <c r="AV130" s="12" t="s">
        <v>86</v>
      </c>
      <c r="AW130" s="12" t="s">
        <v>32</v>
      </c>
      <c r="AX130" s="12" t="s">
        <v>84</v>
      </c>
      <c r="AY130" s="247" t="s">
        <v>125</v>
      </c>
    </row>
    <row r="131" s="1" customFormat="1" ht="21.6" customHeight="1">
      <c r="B131" s="36"/>
      <c r="C131" s="221" t="s">
        <v>86</v>
      </c>
      <c r="D131" s="221" t="s">
        <v>127</v>
      </c>
      <c r="E131" s="222" t="s">
        <v>138</v>
      </c>
      <c r="F131" s="223" t="s">
        <v>139</v>
      </c>
      <c r="G131" s="224" t="s">
        <v>130</v>
      </c>
      <c r="H131" s="225">
        <v>2.8300000000000001</v>
      </c>
      <c r="I131" s="226"/>
      <c r="J131" s="227">
        <f>ROUND(I131*H131,2)</f>
        <v>0</v>
      </c>
      <c r="K131" s="223" t="s">
        <v>131</v>
      </c>
      <c r="L131" s="41"/>
      <c r="M131" s="228" t="s">
        <v>1</v>
      </c>
      <c r="N131" s="229" t="s">
        <v>41</v>
      </c>
      <c r="O131" s="84"/>
      <c r="P131" s="230">
        <f>O131*H131</f>
        <v>0</v>
      </c>
      <c r="Q131" s="230">
        <v>0</v>
      </c>
      <c r="R131" s="230">
        <f>Q131*H131</f>
        <v>0</v>
      </c>
      <c r="S131" s="230">
        <v>0.32500000000000001</v>
      </c>
      <c r="T131" s="231">
        <f>S131*H131</f>
        <v>0.91975000000000007</v>
      </c>
      <c r="AR131" s="232" t="s">
        <v>132</v>
      </c>
      <c r="AT131" s="232" t="s">
        <v>127</v>
      </c>
      <c r="AU131" s="232" t="s">
        <v>86</v>
      </c>
      <c r="AY131" s="15" t="s">
        <v>125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84</v>
      </c>
      <c r="BK131" s="233">
        <f>ROUND(I131*H131,2)</f>
        <v>0</v>
      </c>
      <c r="BL131" s="15" t="s">
        <v>132</v>
      </c>
      <c r="BM131" s="232" t="s">
        <v>140</v>
      </c>
    </row>
    <row r="132" s="1" customFormat="1">
      <c r="B132" s="36"/>
      <c r="C132" s="37"/>
      <c r="D132" s="234" t="s">
        <v>134</v>
      </c>
      <c r="E132" s="37"/>
      <c r="F132" s="235" t="s">
        <v>141</v>
      </c>
      <c r="G132" s="37"/>
      <c r="H132" s="37"/>
      <c r="I132" s="137"/>
      <c r="J132" s="37"/>
      <c r="K132" s="37"/>
      <c r="L132" s="41"/>
      <c r="M132" s="236"/>
      <c r="N132" s="84"/>
      <c r="O132" s="84"/>
      <c r="P132" s="84"/>
      <c r="Q132" s="84"/>
      <c r="R132" s="84"/>
      <c r="S132" s="84"/>
      <c r="T132" s="85"/>
      <c r="AT132" s="15" t="s">
        <v>134</v>
      </c>
      <c r="AU132" s="15" t="s">
        <v>86</v>
      </c>
    </row>
    <row r="133" s="1" customFormat="1" ht="21.6" customHeight="1">
      <c r="B133" s="36"/>
      <c r="C133" s="221" t="s">
        <v>142</v>
      </c>
      <c r="D133" s="221" t="s">
        <v>127</v>
      </c>
      <c r="E133" s="222" t="s">
        <v>143</v>
      </c>
      <c r="F133" s="223" t="s">
        <v>144</v>
      </c>
      <c r="G133" s="224" t="s">
        <v>130</v>
      </c>
      <c r="H133" s="225">
        <v>122.40300000000001</v>
      </c>
      <c r="I133" s="226"/>
      <c r="J133" s="227">
        <f>ROUND(I133*H133,2)</f>
        <v>0</v>
      </c>
      <c r="K133" s="223" t="s">
        <v>131</v>
      </c>
      <c r="L133" s="41"/>
      <c r="M133" s="228" t="s">
        <v>1</v>
      </c>
      <c r="N133" s="229" t="s">
        <v>41</v>
      </c>
      <c r="O133" s="84"/>
      <c r="P133" s="230">
        <f>O133*H133</f>
        <v>0</v>
      </c>
      <c r="Q133" s="230">
        <v>0</v>
      </c>
      <c r="R133" s="230">
        <f>Q133*H133</f>
        <v>0</v>
      </c>
      <c r="S133" s="230">
        <v>0.098000000000000004</v>
      </c>
      <c r="T133" s="231">
        <f>S133*H133</f>
        <v>11.995494000000001</v>
      </c>
      <c r="AR133" s="232" t="s">
        <v>132</v>
      </c>
      <c r="AT133" s="232" t="s">
        <v>127</v>
      </c>
      <c r="AU133" s="232" t="s">
        <v>86</v>
      </c>
      <c r="AY133" s="15" t="s">
        <v>125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5" t="s">
        <v>84</v>
      </c>
      <c r="BK133" s="233">
        <f>ROUND(I133*H133,2)</f>
        <v>0</v>
      </c>
      <c r="BL133" s="15" t="s">
        <v>132</v>
      </c>
      <c r="BM133" s="232" t="s">
        <v>145</v>
      </c>
    </row>
    <row r="134" s="1" customFormat="1">
      <c r="B134" s="36"/>
      <c r="C134" s="37"/>
      <c r="D134" s="234" t="s">
        <v>134</v>
      </c>
      <c r="E134" s="37"/>
      <c r="F134" s="235" t="s">
        <v>146</v>
      </c>
      <c r="G134" s="37"/>
      <c r="H134" s="37"/>
      <c r="I134" s="137"/>
      <c r="J134" s="37"/>
      <c r="K134" s="37"/>
      <c r="L134" s="41"/>
      <c r="M134" s="236"/>
      <c r="N134" s="84"/>
      <c r="O134" s="84"/>
      <c r="P134" s="84"/>
      <c r="Q134" s="84"/>
      <c r="R134" s="84"/>
      <c r="S134" s="84"/>
      <c r="T134" s="85"/>
      <c r="AT134" s="15" t="s">
        <v>134</v>
      </c>
      <c r="AU134" s="15" t="s">
        <v>86</v>
      </c>
    </row>
    <row r="135" s="12" customFormat="1">
      <c r="B135" s="237"/>
      <c r="C135" s="238"/>
      <c r="D135" s="234" t="s">
        <v>136</v>
      </c>
      <c r="E135" s="239" t="s">
        <v>1</v>
      </c>
      <c r="F135" s="240" t="s">
        <v>147</v>
      </c>
      <c r="G135" s="238"/>
      <c r="H135" s="241">
        <v>122.40300000000001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136</v>
      </c>
      <c r="AU135" s="247" t="s">
        <v>86</v>
      </c>
      <c r="AV135" s="12" t="s">
        <v>86</v>
      </c>
      <c r="AW135" s="12" t="s">
        <v>32</v>
      </c>
      <c r="AX135" s="12" t="s">
        <v>84</v>
      </c>
      <c r="AY135" s="247" t="s">
        <v>125</v>
      </c>
    </row>
    <row r="136" s="1" customFormat="1" ht="21.6" customHeight="1">
      <c r="B136" s="36"/>
      <c r="C136" s="221" t="s">
        <v>132</v>
      </c>
      <c r="D136" s="221" t="s">
        <v>127</v>
      </c>
      <c r="E136" s="222" t="s">
        <v>148</v>
      </c>
      <c r="F136" s="223" t="s">
        <v>149</v>
      </c>
      <c r="G136" s="224" t="s">
        <v>130</v>
      </c>
      <c r="H136" s="225">
        <v>161.34999999999999</v>
      </c>
      <c r="I136" s="226"/>
      <c r="J136" s="227">
        <f>ROUND(I136*H136,2)</f>
        <v>0</v>
      </c>
      <c r="K136" s="223" t="s">
        <v>131</v>
      </c>
      <c r="L136" s="41"/>
      <c r="M136" s="228" t="s">
        <v>1</v>
      </c>
      <c r="N136" s="229" t="s">
        <v>41</v>
      </c>
      <c r="O136" s="84"/>
      <c r="P136" s="230">
        <f>O136*H136</f>
        <v>0</v>
      </c>
      <c r="Q136" s="230">
        <v>0</v>
      </c>
      <c r="R136" s="230">
        <f>Q136*H136</f>
        <v>0</v>
      </c>
      <c r="S136" s="230">
        <v>0.22</v>
      </c>
      <c r="T136" s="231">
        <f>S136*H136</f>
        <v>35.497</v>
      </c>
      <c r="AR136" s="232" t="s">
        <v>132</v>
      </c>
      <c r="AT136" s="232" t="s">
        <v>127</v>
      </c>
      <c r="AU136" s="232" t="s">
        <v>86</v>
      </c>
      <c r="AY136" s="15" t="s">
        <v>125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84</v>
      </c>
      <c r="BK136" s="233">
        <f>ROUND(I136*H136,2)</f>
        <v>0</v>
      </c>
      <c r="BL136" s="15" t="s">
        <v>132</v>
      </c>
      <c r="BM136" s="232" t="s">
        <v>150</v>
      </c>
    </row>
    <row r="137" s="1" customFormat="1">
      <c r="B137" s="36"/>
      <c r="C137" s="37"/>
      <c r="D137" s="234" t="s">
        <v>134</v>
      </c>
      <c r="E137" s="37"/>
      <c r="F137" s="235" t="s">
        <v>151</v>
      </c>
      <c r="G137" s="37"/>
      <c r="H137" s="37"/>
      <c r="I137" s="137"/>
      <c r="J137" s="37"/>
      <c r="K137" s="37"/>
      <c r="L137" s="41"/>
      <c r="M137" s="236"/>
      <c r="N137" s="84"/>
      <c r="O137" s="84"/>
      <c r="P137" s="84"/>
      <c r="Q137" s="84"/>
      <c r="R137" s="84"/>
      <c r="S137" s="84"/>
      <c r="T137" s="85"/>
      <c r="AT137" s="15" t="s">
        <v>134</v>
      </c>
      <c r="AU137" s="15" t="s">
        <v>86</v>
      </c>
    </row>
    <row r="138" s="12" customFormat="1">
      <c r="B138" s="237"/>
      <c r="C138" s="238"/>
      <c r="D138" s="234" t="s">
        <v>136</v>
      </c>
      <c r="E138" s="239" t="s">
        <v>1</v>
      </c>
      <c r="F138" s="240" t="s">
        <v>152</v>
      </c>
      <c r="G138" s="238"/>
      <c r="H138" s="241">
        <v>161.34999999999999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136</v>
      </c>
      <c r="AU138" s="247" t="s">
        <v>86</v>
      </c>
      <c r="AV138" s="12" t="s">
        <v>86</v>
      </c>
      <c r="AW138" s="12" t="s">
        <v>32</v>
      </c>
      <c r="AX138" s="12" t="s">
        <v>84</v>
      </c>
      <c r="AY138" s="247" t="s">
        <v>125</v>
      </c>
    </row>
    <row r="139" s="1" customFormat="1" ht="21.6" customHeight="1">
      <c r="B139" s="36"/>
      <c r="C139" s="221" t="s">
        <v>153</v>
      </c>
      <c r="D139" s="221" t="s">
        <v>127</v>
      </c>
      <c r="E139" s="222" t="s">
        <v>154</v>
      </c>
      <c r="F139" s="223" t="s">
        <v>155</v>
      </c>
      <c r="G139" s="224" t="s">
        <v>156</v>
      </c>
      <c r="H139" s="225">
        <v>10.045999999999999</v>
      </c>
      <c r="I139" s="226"/>
      <c r="J139" s="227">
        <f>ROUND(I139*H139,2)</f>
        <v>0</v>
      </c>
      <c r="K139" s="223" t="s">
        <v>131</v>
      </c>
      <c r="L139" s="41"/>
      <c r="M139" s="228" t="s">
        <v>1</v>
      </c>
      <c r="N139" s="229" t="s">
        <v>41</v>
      </c>
      <c r="O139" s="84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2" t="s">
        <v>132</v>
      </c>
      <c r="AT139" s="232" t="s">
        <v>127</v>
      </c>
      <c r="AU139" s="232" t="s">
        <v>86</v>
      </c>
      <c r="AY139" s="15" t="s">
        <v>125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84</v>
      </c>
      <c r="BK139" s="233">
        <f>ROUND(I139*H139,2)</f>
        <v>0</v>
      </c>
      <c r="BL139" s="15" t="s">
        <v>132</v>
      </c>
      <c r="BM139" s="232" t="s">
        <v>157</v>
      </c>
    </row>
    <row r="140" s="1" customFormat="1">
      <c r="B140" s="36"/>
      <c r="C140" s="37"/>
      <c r="D140" s="234" t="s">
        <v>134</v>
      </c>
      <c r="E140" s="37"/>
      <c r="F140" s="235" t="s">
        <v>158</v>
      </c>
      <c r="G140" s="37"/>
      <c r="H140" s="37"/>
      <c r="I140" s="137"/>
      <c r="J140" s="37"/>
      <c r="K140" s="37"/>
      <c r="L140" s="41"/>
      <c r="M140" s="236"/>
      <c r="N140" s="84"/>
      <c r="O140" s="84"/>
      <c r="P140" s="84"/>
      <c r="Q140" s="84"/>
      <c r="R140" s="84"/>
      <c r="S140" s="84"/>
      <c r="T140" s="85"/>
      <c r="AT140" s="15" t="s">
        <v>134</v>
      </c>
      <c r="AU140" s="15" t="s">
        <v>86</v>
      </c>
    </row>
    <row r="141" s="12" customFormat="1">
      <c r="B141" s="237"/>
      <c r="C141" s="238"/>
      <c r="D141" s="234" t="s">
        <v>136</v>
      </c>
      <c r="E141" s="239" t="s">
        <v>1</v>
      </c>
      <c r="F141" s="240" t="s">
        <v>159</v>
      </c>
      <c r="G141" s="238"/>
      <c r="H141" s="241">
        <v>10.045999999999999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136</v>
      </c>
      <c r="AU141" s="247" t="s">
        <v>86</v>
      </c>
      <c r="AV141" s="12" t="s">
        <v>86</v>
      </c>
      <c r="AW141" s="12" t="s">
        <v>32</v>
      </c>
      <c r="AX141" s="12" t="s">
        <v>84</v>
      </c>
      <c r="AY141" s="247" t="s">
        <v>125</v>
      </c>
    </row>
    <row r="142" s="1" customFormat="1" ht="21.6" customHeight="1">
      <c r="B142" s="36"/>
      <c r="C142" s="221" t="s">
        <v>160</v>
      </c>
      <c r="D142" s="221" t="s">
        <v>127</v>
      </c>
      <c r="E142" s="222" t="s">
        <v>161</v>
      </c>
      <c r="F142" s="223" t="s">
        <v>162</v>
      </c>
      <c r="G142" s="224" t="s">
        <v>156</v>
      </c>
      <c r="H142" s="225">
        <v>100.45699999999999</v>
      </c>
      <c r="I142" s="226"/>
      <c r="J142" s="227">
        <f>ROUND(I142*H142,2)</f>
        <v>0</v>
      </c>
      <c r="K142" s="223" t="s">
        <v>131</v>
      </c>
      <c r="L142" s="41"/>
      <c r="M142" s="228" t="s">
        <v>1</v>
      </c>
      <c r="N142" s="229" t="s">
        <v>41</v>
      </c>
      <c r="O142" s="84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2" t="s">
        <v>132</v>
      </c>
      <c r="AT142" s="232" t="s">
        <v>127</v>
      </c>
      <c r="AU142" s="232" t="s">
        <v>86</v>
      </c>
      <c r="AY142" s="15" t="s">
        <v>125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84</v>
      </c>
      <c r="BK142" s="233">
        <f>ROUND(I142*H142,2)</f>
        <v>0</v>
      </c>
      <c r="BL142" s="15" t="s">
        <v>132</v>
      </c>
      <c r="BM142" s="232" t="s">
        <v>163</v>
      </c>
    </row>
    <row r="143" s="1" customFormat="1">
      <c r="B143" s="36"/>
      <c r="C143" s="37"/>
      <c r="D143" s="234" t="s">
        <v>134</v>
      </c>
      <c r="E143" s="37"/>
      <c r="F143" s="235" t="s">
        <v>164</v>
      </c>
      <c r="G143" s="37"/>
      <c r="H143" s="37"/>
      <c r="I143" s="137"/>
      <c r="J143" s="37"/>
      <c r="K143" s="37"/>
      <c r="L143" s="41"/>
      <c r="M143" s="236"/>
      <c r="N143" s="84"/>
      <c r="O143" s="84"/>
      <c r="P143" s="84"/>
      <c r="Q143" s="84"/>
      <c r="R143" s="84"/>
      <c r="S143" s="84"/>
      <c r="T143" s="85"/>
      <c r="AT143" s="15" t="s">
        <v>134</v>
      </c>
      <c r="AU143" s="15" t="s">
        <v>86</v>
      </c>
    </row>
    <row r="144" s="12" customFormat="1">
      <c r="B144" s="237"/>
      <c r="C144" s="238"/>
      <c r="D144" s="234" t="s">
        <v>136</v>
      </c>
      <c r="E144" s="239" t="s">
        <v>1</v>
      </c>
      <c r="F144" s="240" t="s">
        <v>165</v>
      </c>
      <c r="G144" s="238"/>
      <c r="H144" s="241">
        <v>179.31399999999999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136</v>
      </c>
      <c r="AU144" s="247" t="s">
        <v>86</v>
      </c>
      <c r="AV144" s="12" t="s">
        <v>86</v>
      </c>
      <c r="AW144" s="12" t="s">
        <v>32</v>
      </c>
      <c r="AX144" s="12" t="s">
        <v>76</v>
      </c>
      <c r="AY144" s="247" t="s">
        <v>125</v>
      </c>
    </row>
    <row r="145" s="12" customFormat="1">
      <c r="B145" s="237"/>
      <c r="C145" s="238"/>
      <c r="D145" s="234" t="s">
        <v>136</v>
      </c>
      <c r="E145" s="239" t="s">
        <v>1</v>
      </c>
      <c r="F145" s="240" t="s">
        <v>166</v>
      </c>
      <c r="G145" s="238"/>
      <c r="H145" s="241">
        <v>13.6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136</v>
      </c>
      <c r="AU145" s="247" t="s">
        <v>86</v>
      </c>
      <c r="AV145" s="12" t="s">
        <v>86</v>
      </c>
      <c r="AW145" s="12" t="s">
        <v>32</v>
      </c>
      <c r="AX145" s="12" t="s">
        <v>76</v>
      </c>
      <c r="AY145" s="247" t="s">
        <v>125</v>
      </c>
    </row>
    <row r="146" s="12" customFormat="1">
      <c r="B146" s="237"/>
      <c r="C146" s="238"/>
      <c r="D146" s="234" t="s">
        <v>136</v>
      </c>
      <c r="E146" s="239" t="s">
        <v>1</v>
      </c>
      <c r="F146" s="240" t="s">
        <v>167</v>
      </c>
      <c r="G146" s="238"/>
      <c r="H146" s="241">
        <v>8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136</v>
      </c>
      <c r="AU146" s="247" t="s">
        <v>86</v>
      </c>
      <c r="AV146" s="12" t="s">
        <v>86</v>
      </c>
      <c r="AW146" s="12" t="s">
        <v>32</v>
      </c>
      <c r="AX146" s="12" t="s">
        <v>76</v>
      </c>
      <c r="AY146" s="247" t="s">
        <v>125</v>
      </c>
    </row>
    <row r="147" s="13" customFormat="1">
      <c r="B147" s="248"/>
      <c r="C147" s="249"/>
      <c r="D147" s="234" t="s">
        <v>136</v>
      </c>
      <c r="E147" s="250" t="s">
        <v>1</v>
      </c>
      <c r="F147" s="251" t="s">
        <v>168</v>
      </c>
      <c r="G147" s="249"/>
      <c r="H147" s="252">
        <v>200.91399999999999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136</v>
      </c>
      <c r="AU147" s="258" t="s">
        <v>86</v>
      </c>
      <c r="AV147" s="13" t="s">
        <v>132</v>
      </c>
      <c r="AW147" s="13" t="s">
        <v>32</v>
      </c>
      <c r="AX147" s="13" t="s">
        <v>84</v>
      </c>
      <c r="AY147" s="258" t="s">
        <v>125</v>
      </c>
    </row>
    <row r="148" s="12" customFormat="1">
      <c r="B148" s="237"/>
      <c r="C148" s="238"/>
      <c r="D148" s="234" t="s">
        <v>136</v>
      </c>
      <c r="E148" s="238"/>
      <c r="F148" s="240" t="s">
        <v>169</v>
      </c>
      <c r="G148" s="238"/>
      <c r="H148" s="241">
        <v>100.45699999999999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136</v>
      </c>
      <c r="AU148" s="247" t="s">
        <v>86</v>
      </c>
      <c r="AV148" s="12" t="s">
        <v>86</v>
      </c>
      <c r="AW148" s="12" t="s">
        <v>4</v>
      </c>
      <c r="AX148" s="12" t="s">
        <v>84</v>
      </c>
      <c r="AY148" s="247" t="s">
        <v>125</v>
      </c>
    </row>
    <row r="149" s="1" customFormat="1" ht="21.6" customHeight="1">
      <c r="B149" s="36"/>
      <c r="C149" s="221" t="s">
        <v>170</v>
      </c>
      <c r="D149" s="221" t="s">
        <v>127</v>
      </c>
      <c r="E149" s="222" t="s">
        <v>171</v>
      </c>
      <c r="F149" s="223" t="s">
        <v>172</v>
      </c>
      <c r="G149" s="224" t="s">
        <v>156</v>
      </c>
      <c r="H149" s="225">
        <v>30.137</v>
      </c>
      <c r="I149" s="226"/>
      <c r="J149" s="227">
        <f>ROUND(I149*H149,2)</f>
        <v>0</v>
      </c>
      <c r="K149" s="223" t="s">
        <v>131</v>
      </c>
      <c r="L149" s="41"/>
      <c r="M149" s="228" t="s">
        <v>1</v>
      </c>
      <c r="N149" s="229" t="s">
        <v>41</v>
      </c>
      <c r="O149" s="84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32" t="s">
        <v>132</v>
      </c>
      <c r="AT149" s="232" t="s">
        <v>127</v>
      </c>
      <c r="AU149" s="232" t="s">
        <v>86</v>
      </c>
      <c r="AY149" s="15" t="s">
        <v>125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84</v>
      </c>
      <c r="BK149" s="233">
        <f>ROUND(I149*H149,2)</f>
        <v>0</v>
      </c>
      <c r="BL149" s="15" t="s">
        <v>132</v>
      </c>
      <c r="BM149" s="232" t="s">
        <v>173</v>
      </c>
    </row>
    <row r="150" s="1" customFormat="1">
      <c r="B150" s="36"/>
      <c r="C150" s="37"/>
      <c r="D150" s="234" t="s">
        <v>134</v>
      </c>
      <c r="E150" s="37"/>
      <c r="F150" s="235" t="s">
        <v>174</v>
      </c>
      <c r="G150" s="37"/>
      <c r="H150" s="37"/>
      <c r="I150" s="137"/>
      <c r="J150" s="37"/>
      <c r="K150" s="37"/>
      <c r="L150" s="41"/>
      <c r="M150" s="236"/>
      <c r="N150" s="84"/>
      <c r="O150" s="84"/>
      <c r="P150" s="84"/>
      <c r="Q150" s="84"/>
      <c r="R150" s="84"/>
      <c r="S150" s="84"/>
      <c r="T150" s="85"/>
      <c r="AT150" s="15" t="s">
        <v>134</v>
      </c>
      <c r="AU150" s="15" t="s">
        <v>86</v>
      </c>
    </row>
    <row r="151" s="12" customFormat="1">
      <c r="B151" s="237"/>
      <c r="C151" s="238"/>
      <c r="D151" s="234" t="s">
        <v>136</v>
      </c>
      <c r="E151" s="239" t="s">
        <v>1</v>
      </c>
      <c r="F151" s="240" t="s">
        <v>175</v>
      </c>
      <c r="G151" s="238"/>
      <c r="H151" s="241">
        <v>30.137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136</v>
      </c>
      <c r="AU151" s="247" t="s">
        <v>86</v>
      </c>
      <c r="AV151" s="12" t="s">
        <v>86</v>
      </c>
      <c r="AW151" s="12" t="s">
        <v>32</v>
      </c>
      <c r="AX151" s="12" t="s">
        <v>84</v>
      </c>
      <c r="AY151" s="247" t="s">
        <v>125</v>
      </c>
    </row>
    <row r="152" s="1" customFormat="1" ht="21.6" customHeight="1">
      <c r="B152" s="36"/>
      <c r="C152" s="221" t="s">
        <v>176</v>
      </c>
      <c r="D152" s="221" t="s">
        <v>127</v>
      </c>
      <c r="E152" s="222" t="s">
        <v>177</v>
      </c>
      <c r="F152" s="223" t="s">
        <v>178</v>
      </c>
      <c r="G152" s="224" t="s">
        <v>156</v>
      </c>
      <c r="H152" s="225">
        <v>100.45699999999999</v>
      </c>
      <c r="I152" s="226"/>
      <c r="J152" s="227">
        <f>ROUND(I152*H152,2)</f>
        <v>0</v>
      </c>
      <c r="K152" s="223" t="s">
        <v>131</v>
      </c>
      <c r="L152" s="41"/>
      <c r="M152" s="228" t="s">
        <v>1</v>
      </c>
      <c r="N152" s="229" t="s">
        <v>41</v>
      </c>
      <c r="O152" s="84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32" t="s">
        <v>132</v>
      </c>
      <c r="AT152" s="232" t="s">
        <v>127</v>
      </c>
      <c r="AU152" s="232" t="s">
        <v>86</v>
      </c>
      <c r="AY152" s="15" t="s">
        <v>125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5" t="s">
        <v>84</v>
      </c>
      <c r="BK152" s="233">
        <f>ROUND(I152*H152,2)</f>
        <v>0</v>
      </c>
      <c r="BL152" s="15" t="s">
        <v>132</v>
      </c>
      <c r="BM152" s="232" t="s">
        <v>179</v>
      </c>
    </row>
    <row r="153" s="1" customFormat="1">
      <c r="B153" s="36"/>
      <c r="C153" s="37"/>
      <c r="D153" s="234" t="s">
        <v>134</v>
      </c>
      <c r="E153" s="37"/>
      <c r="F153" s="235" t="s">
        <v>180</v>
      </c>
      <c r="G153" s="37"/>
      <c r="H153" s="37"/>
      <c r="I153" s="137"/>
      <c r="J153" s="37"/>
      <c r="K153" s="37"/>
      <c r="L153" s="41"/>
      <c r="M153" s="236"/>
      <c r="N153" s="84"/>
      <c r="O153" s="84"/>
      <c r="P153" s="84"/>
      <c r="Q153" s="84"/>
      <c r="R153" s="84"/>
      <c r="S153" s="84"/>
      <c r="T153" s="85"/>
      <c r="AT153" s="15" t="s">
        <v>134</v>
      </c>
      <c r="AU153" s="15" t="s">
        <v>86</v>
      </c>
    </row>
    <row r="154" s="12" customFormat="1">
      <c r="B154" s="237"/>
      <c r="C154" s="238"/>
      <c r="D154" s="234" t="s">
        <v>136</v>
      </c>
      <c r="E154" s="239" t="s">
        <v>1</v>
      </c>
      <c r="F154" s="240" t="s">
        <v>165</v>
      </c>
      <c r="G154" s="238"/>
      <c r="H154" s="241">
        <v>179.31399999999999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136</v>
      </c>
      <c r="AU154" s="247" t="s">
        <v>86</v>
      </c>
      <c r="AV154" s="12" t="s">
        <v>86</v>
      </c>
      <c r="AW154" s="12" t="s">
        <v>32</v>
      </c>
      <c r="AX154" s="12" t="s">
        <v>76</v>
      </c>
      <c r="AY154" s="247" t="s">
        <v>125</v>
      </c>
    </row>
    <row r="155" s="12" customFormat="1">
      <c r="B155" s="237"/>
      <c r="C155" s="238"/>
      <c r="D155" s="234" t="s">
        <v>136</v>
      </c>
      <c r="E155" s="239" t="s">
        <v>1</v>
      </c>
      <c r="F155" s="240" t="s">
        <v>166</v>
      </c>
      <c r="G155" s="238"/>
      <c r="H155" s="241">
        <v>13.6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136</v>
      </c>
      <c r="AU155" s="247" t="s">
        <v>86</v>
      </c>
      <c r="AV155" s="12" t="s">
        <v>86</v>
      </c>
      <c r="AW155" s="12" t="s">
        <v>32</v>
      </c>
      <c r="AX155" s="12" t="s">
        <v>76</v>
      </c>
      <c r="AY155" s="247" t="s">
        <v>125</v>
      </c>
    </row>
    <row r="156" s="12" customFormat="1">
      <c r="B156" s="237"/>
      <c r="C156" s="238"/>
      <c r="D156" s="234" t="s">
        <v>136</v>
      </c>
      <c r="E156" s="239" t="s">
        <v>1</v>
      </c>
      <c r="F156" s="240" t="s">
        <v>167</v>
      </c>
      <c r="G156" s="238"/>
      <c r="H156" s="241">
        <v>8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136</v>
      </c>
      <c r="AU156" s="247" t="s">
        <v>86</v>
      </c>
      <c r="AV156" s="12" t="s">
        <v>86</v>
      </c>
      <c r="AW156" s="12" t="s">
        <v>32</v>
      </c>
      <c r="AX156" s="12" t="s">
        <v>76</v>
      </c>
      <c r="AY156" s="247" t="s">
        <v>125</v>
      </c>
    </row>
    <row r="157" s="13" customFormat="1">
      <c r="B157" s="248"/>
      <c r="C157" s="249"/>
      <c r="D157" s="234" t="s">
        <v>136</v>
      </c>
      <c r="E157" s="250" t="s">
        <v>1</v>
      </c>
      <c r="F157" s="251" t="s">
        <v>168</v>
      </c>
      <c r="G157" s="249"/>
      <c r="H157" s="252">
        <v>200.91399999999999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136</v>
      </c>
      <c r="AU157" s="258" t="s">
        <v>86</v>
      </c>
      <c r="AV157" s="13" t="s">
        <v>132</v>
      </c>
      <c r="AW157" s="13" t="s">
        <v>32</v>
      </c>
      <c r="AX157" s="13" t="s">
        <v>84</v>
      </c>
      <c r="AY157" s="258" t="s">
        <v>125</v>
      </c>
    </row>
    <row r="158" s="12" customFormat="1">
      <c r="B158" s="237"/>
      <c r="C158" s="238"/>
      <c r="D158" s="234" t="s">
        <v>136</v>
      </c>
      <c r="E158" s="238"/>
      <c r="F158" s="240" t="s">
        <v>169</v>
      </c>
      <c r="G158" s="238"/>
      <c r="H158" s="241">
        <v>100.45699999999999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136</v>
      </c>
      <c r="AU158" s="247" t="s">
        <v>86</v>
      </c>
      <c r="AV158" s="12" t="s">
        <v>86</v>
      </c>
      <c r="AW158" s="12" t="s">
        <v>4</v>
      </c>
      <c r="AX158" s="12" t="s">
        <v>84</v>
      </c>
      <c r="AY158" s="247" t="s">
        <v>125</v>
      </c>
    </row>
    <row r="159" s="1" customFormat="1" ht="21.6" customHeight="1">
      <c r="B159" s="36"/>
      <c r="C159" s="221" t="s">
        <v>181</v>
      </c>
      <c r="D159" s="221" t="s">
        <v>127</v>
      </c>
      <c r="E159" s="222" t="s">
        <v>182</v>
      </c>
      <c r="F159" s="223" t="s">
        <v>183</v>
      </c>
      <c r="G159" s="224" t="s">
        <v>156</v>
      </c>
      <c r="H159" s="225">
        <v>30.137</v>
      </c>
      <c r="I159" s="226"/>
      <c r="J159" s="227">
        <f>ROUND(I159*H159,2)</f>
        <v>0</v>
      </c>
      <c r="K159" s="223" t="s">
        <v>131</v>
      </c>
      <c r="L159" s="41"/>
      <c r="M159" s="228" t="s">
        <v>1</v>
      </c>
      <c r="N159" s="229" t="s">
        <v>41</v>
      </c>
      <c r="O159" s="84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32" t="s">
        <v>132</v>
      </c>
      <c r="AT159" s="232" t="s">
        <v>127</v>
      </c>
      <c r="AU159" s="232" t="s">
        <v>86</v>
      </c>
      <c r="AY159" s="15" t="s">
        <v>125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5" t="s">
        <v>84</v>
      </c>
      <c r="BK159" s="233">
        <f>ROUND(I159*H159,2)</f>
        <v>0</v>
      </c>
      <c r="BL159" s="15" t="s">
        <v>132</v>
      </c>
      <c r="BM159" s="232" t="s">
        <v>184</v>
      </c>
    </row>
    <row r="160" s="1" customFormat="1">
      <c r="B160" s="36"/>
      <c r="C160" s="37"/>
      <c r="D160" s="234" t="s">
        <v>134</v>
      </c>
      <c r="E160" s="37"/>
      <c r="F160" s="235" t="s">
        <v>185</v>
      </c>
      <c r="G160" s="37"/>
      <c r="H160" s="37"/>
      <c r="I160" s="137"/>
      <c r="J160" s="37"/>
      <c r="K160" s="37"/>
      <c r="L160" s="41"/>
      <c r="M160" s="236"/>
      <c r="N160" s="84"/>
      <c r="O160" s="84"/>
      <c r="P160" s="84"/>
      <c r="Q160" s="84"/>
      <c r="R160" s="84"/>
      <c r="S160" s="84"/>
      <c r="T160" s="85"/>
      <c r="AT160" s="15" t="s">
        <v>134</v>
      </c>
      <c r="AU160" s="15" t="s">
        <v>86</v>
      </c>
    </row>
    <row r="161" s="1" customFormat="1" ht="21.6" customHeight="1">
      <c r="B161" s="36"/>
      <c r="C161" s="221" t="s">
        <v>186</v>
      </c>
      <c r="D161" s="221" t="s">
        <v>127</v>
      </c>
      <c r="E161" s="222" t="s">
        <v>187</v>
      </c>
      <c r="F161" s="223" t="s">
        <v>188</v>
      </c>
      <c r="G161" s="224" t="s">
        <v>130</v>
      </c>
      <c r="H161" s="225">
        <v>269.85000000000002</v>
      </c>
      <c r="I161" s="226"/>
      <c r="J161" s="227">
        <f>ROUND(I161*H161,2)</f>
        <v>0</v>
      </c>
      <c r="K161" s="223" t="s">
        <v>131</v>
      </c>
      <c r="L161" s="41"/>
      <c r="M161" s="228" t="s">
        <v>1</v>
      </c>
      <c r="N161" s="229" t="s">
        <v>41</v>
      </c>
      <c r="O161" s="84"/>
      <c r="P161" s="230">
        <f>O161*H161</f>
        <v>0</v>
      </c>
      <c r="Q161" s="230">
        <v>0.00084000000000000003</v>
      </c>
      <c r="R161" s="230">
        <f>Q161*H161</f>
        <v>0.22667400000000004</v>
      </c>
      <c r="S161" s="230">
        <v>0</v>
      </c>
      <c r="T161" s="231">
        <f>S161*H161</f>
        <v>0</v>
      </c>
      <c r="AR161" s="232" t="s">
        <v>132</v>
      </c>
      <c r="AT161" s="232" t="s">
        <v>127</v>
      </c>
      <c r="AU161" s="232" t="s">
        <v>86</v>
      </c>
      <c r="AY161" s="15" t="s">
        <v>125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5" t="s">
        <v>84</v>
      </c>
      <c r="BK161" s="233">
        <f>ROUND(I161*H161,2)</f>
        <v>0</v>
      </c>
      <c r="BL161" s="15" t="s">
        <v>132</v>
      </c>
      <c r="BM161" s="232" t="s">
        <v>189</v>
      </c>
    </row>
    <row r="162" s="1" customFormat="1">
      <c r="B162" s="36"/>
      <c r="C162" s="37"/>
      <c r="D162" s="234" t="s">
        <v>134</v>
      </c>
      <c r="E162" s="37"/>
      <c r="F162" s="235" t="s">
        <v>190</v>
      </c>
      <c r="G162" s="37"/>
      <c r="H162" s="37"/>
      <c r="I162" s="137"/>
      <c r="J162" s="37"/>
      <c r="K162" s="37"/>
      <c r="L162" s="41"/>
      <c r="M162" s="236"/>
      <c r="N162" s="84"/>
      <c r="O162" s="84"/>
      <c r="P162" s="84"/>
      <c r="Q162" s="84"/>
      <c r="R162" s="84"/>
      <c r="S162" s="84"/>
      <c r="T162" s="85"/>
      <c r="AT162" s="15" t="s">
        <v>134</v>
      </c>
      <c r="AU162" s="15" t="s">
        <v>86</v>
      </c>
    </row>
    <row r="163" s="12" customFormat="1">
      <c r="B163" s="237"/>
      <c r="C163" s="238"/>
      <c r="D163" s="234" t="s">
        <v>136</v>
      </c>
      <c r="E163" s="239" t="s">
        <v>1</v>
      </c>
      <c r="F163" s="240" t="s">
        <v>191</v>
      </c>
      <c r="G163" s="238"/>
      <c r="H163" s="241">
        <v>236.25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136</v>
      </c>
      <c r="AU163" s="247" t="s">
        <v>86</v>
      </c>
      <c r="AV163" s="12" t="s">
        <v>86</v>
      </c>
      <c r="AW163" s="12" t="s">
        <v>32</v>
      </c>
      <c r="AX163" s="12" t="s">
        <v>76</v>
      </c>
      <c r="AY163" s="247" t="s">
        <v>125</v>
      </c>
    </row>
    <row r="164" s="12" customFormat="1">
      <c r="B164" s="237"/>
      <c r="C164" s="238"/>
      <c r="D164" s="234" t="s">
        <v>136</v>
      </c>
      <c r="E164" s="239" t="s">
        <v>1</v>
      </c>
      <c r="F164" s="240" t="s">
        <v>192</v>
      </c>
      <c r="G164" s="238"/>
      <c r="H164" s="241">
        <v>33.600000000000001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136</v>
      </c>
      <c r="AU164" s="247" t="s">
        <v>86</v>
      </c>
      <c r="AV164" s="12" t="s">
        <v>86</v>
      </c>
      <c r="AW164" s="12" t="s">
        <v>32</v>
      </c>
      <c r="AX164" s="12" t="s">
        <v>76</v>
      </c>
      <c r="AY164" s="247" t="s">
        <v>125</v>
      </c>
    </row>
    <row r="165" s="13" customFormat="1">
      <c r="B165" s="248"/>
      <c r="C165" s="249"/>
      <c r="D165" s="234" t="s">
        <v>136</v>
      </c>
      <c r="E165" s="250" t="s">
        <v>1</v>
      </c>
      <c r="F165" s="251" t="s">
        <v>168</v>
      </c>
      <c r="G165" s="249"/>
      <c r="H165" s="252">
        <v>269.85000000000002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136</v>
      </c>
      <c r="AU165" s="258" t="s">
        <v>86</v>
      </c>
      <c r="AV165" s="13" t="s">
        <v>132</v>
      </c>
      <c r="AW165" s="13" t="s">
        <v>32</v>
      </c>
      <c r="AX165" s="13" t="s">
        <v>84</v>
      </c>
      <c r="AY165" s="258" t="s">
        <v>125</v>
      </c>
    </row>
    <row r="166" s="1" customFormat="1" ht="21.6" customHeight="1">
      <c r="B166" s="36"/>
      <c r="C166" s="221" t="s">
        <v>193</v>
      </c>
      <c r="D166" s="221" t="s">
        <v>127</v>
      </c>
      <c r="E166" s="222" t="s">
        <v>194</v>
      </c>
      <c r="F166" s="223" t="s">
        <v>195</v>
      </c>
      <c r="G166" s="224" t="s">
        <v>130</v>
      </c>
      <c r="H166" s="225">
        <v>269.85000000000002</v>
      </c>
      <c r="I166" s="226"/>
      <c r="J166" s="227">
        <f>ROUND(I166*H166,2)</f>
        <v>0</v>
      </c>
      <c r="K166" s="223" t="s">
        <v>131</v>
      </c>
      <c r="L166" s="41"/>
      <c r="M166" s="228" t="s">
        <v>1</v>
      </c>
      <c r="N166" s="229" t="s">
        <v>41</v>
      </c>
      <c r="O166" s="84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2" t="s">
        <v>132</v>
      </c>
      <c r="AT166" s="232" t="s">
        <v>127</v>
      </c>
      <c r="AU166" s="232" t="s">
        <v>86</v>
      </c>
      <c r="AY166" s="15" t="s">
        <v>125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84</v>
      </c>
      <c r="BK166" s="233">
        <f>ROUND(I166*H166,2)</f>
        <v>0</v>
      </c>
      <c r="BL166" s="15" t="s">
        <v>132</v>
      </c>
      <c r="BM166" s="232" t="s">
        <v>196</v>
      </c>
    </row>
    <row r="167" s="1" customFormat="1">
      <c r="B167" s="36"/>
      <c r="C167" s="37"/>
      <c r="D167" s="234" t="s">
        <v>134</v>
      </c>
      <c r="E167" s="37"/>
      <c r="F167" s="235" t="s">
        <v>197</v>
      </c>
      <c r="G167" s="37"/>
      <c r="H167" s="37"/>
      <c r="I167" s="137"/>
      <c r="J167" s="37"/>
      <c r="K167" s="37"/>
      <c r="L167" s="41"/>
      <c r="M167" s="236"/>
      <c r="N167" s="84"/>
      <c r="O167" s="84"/>
      <c r="P167" s="84"/>
      <c r="Q167" s="84"/>
      <c r="R167" s="84"/>
      <c r="S167" s="84"/>
      <c r="T167" s="85"/>
      <c r="AT167" s="15" t="s">
        <v>134</v>
      </c>
      <c r="AU167" s="15" t="s">
        <v>86</v>
      </c>
    </row>
    <row r="168" s="1" customFormat="1" ht="21.6" customHeight="1">
      <c r="B168" s="36"/>
      <c r="C168" s="221" t="s">
        <v>198</v>
      </c>
      <c r="D168" s="221" t="s">
        <v>127</v>
      </c>
      <c r="E168" s="222" t="s">
        <v>199</v>
      </c>
      <c r="F168" s="223" t="s">
        <v>200</v>
      </c>
      <c r="G168" s="224" t="s">
        <v>156</v>
      </c>
      <c r="H168" s="225">
        <v>200.91399999999999</v>
      </c>
      <c r="I168" s="226"/>
      <c r="J168" s="227">
        <f>ROUND(I168*H168,2)</f>
        <v>0</v>
      </c>
      <c r="K168" s="223" t="s">
        <v>131</v>
      </c>
      <c r="L168" s="41"/>
      <c r="M168" s="228" t="s">
        <v>1</v>
      </c>
      <c r="N168" s="229" t="s">
        <v>41</v>
      </c>
      <c r="O168" s="84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32" t="s">
        <v>132</v>
      </c>
      <c r="AT168" s="232" t="s">
        <v>127</v>
      </c>
      <c r="AU168" s="232" t="s">
        <v>86</v>
      </c>
      <c r="AY168" s="15" t="s">
        <v>125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5" t="s">
        <v>84</v>
      </c>
      <c r="BK168" s="233">
        <f>ROUND(I168*H168,2)</f>
        <v>0</v>
      </c>
      <c r="BL168" s="15" t="s">
        <v>132</v>
      </c>
      <c r="BM168" s="232" t="s">
        <v>201</v>
      </c>
    </row>
    <row r="169" s="1" customFormat="1">
      <c r="B169" s="36"/>
      <c r="C169" s="37"/>
      <c r="D169" s="234" t="s">
        <v>134</v>
      </c>
      <c r="E169" s="37"/>
      <c r="F169" s="235" t="s">
        <v>202</v>
      </c>
      <c r="G169" s="37"/>
      <c r="H169" s="37"/>
      <c r="I169" s="137"/>
      <c r="J169" s="37"/>
      <c r="K169" s="37"/>
      <c r="L169" s="41"/>
      <c r="M169" s="236"/>
      <c r="N169" s="84"/>
      <c r="O169" s="84"/>
      <c r="P169" s="84"/>
      <c r="Q169" s="84"/>
      <c r="R169" s="84"/>
      <c r="S169" s="84"/>
      <c r="T169" s="85"/>
      <c r="AT169" s="15" t="s">
        <v>134</v>
      </c>
      <c r="AU169" s="15" t="s">
        <v>86</v>
      </c>
    </row>
    <row r="170" s="12" customFormat="1">
      <c r="B170" s="237"/>
      <c r="C170" s="238"/>
      <c r="D170" s="234" t="s">
        <v>136</v>
      </c>
      <c r="E170" s="239" t="s">
        <v>1</v>
      </c>
      <c r="F170" s="240" t="s">
        <v>203</v>
      </c>
      <c r="G170" s="238"/>
      <c r="H170" s="241">
        <v>200.91399999999999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136</v>
      </c>
      <c r="AU170" s="247" t="s">
        <v>86</v>
      </c>
      <c r="AV170" s="12" t="s">
        <v>86</v>
      </c>
      <c r="AW170" s="12" t="s">
        <v>32</v>
      </c>
      <c r="AX170" s="12" t="s">
        <v>84</v>
      </c>
      <c r="AY170" s="247" t="s">
        <v>125</v>
      </c>
    </row>
    <row r="171" s="1" customFormat="1" ht="14.4" customHeight="1">
      <c r="B171" s="36"/>
      <c r="C171" s="221" t="s">
        <v>204</v>
      </c>
      <c r="D171" s="221" t="s">
        <v>127</v>
      </c>
      <c r="E171" s="222" t="s">
        <v>205</v>
      </c>
      <c r="F171" s="223" t="s">
        <v>206</v>
      </c>
      <c r="G171" s="224" t="s">
        <v>156</v>
      </c>
      <c r="H171" s="225">
        <v>200.91399999999999</v>
      </c>
      <c r="I171" s="226"/>
      <c r="J171" s="227">
        <f>ROUND(I171*H171,2)</f>
        <v>0</v>
      </c>
      <c r="K171" s="223" t="s">
        <v>131</v>
      </c>
      <c r="L171" s="41"/>
      <c r="M171" s="228" t="s">
        <v>1</v>
      </c>
      <c r="N171" s="229" t="s">
        <v>41</v>
      </c>
      <c r="O171" s="84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32" t="s">
        <v>132</v>
      </c>
      <c r="AT171" s="232" t="s">
        <v>127</v>
      </c>
      <c r="AU171" s="232" t="s">
        <v>86</v>
      </c>
      <c r="AY171" s="15" t="s">
        <v>125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5" t="s">
        <v>84</v>
      </c>
      <c r="BK171" s="233">
        <f>ROUND(I171*H171,2)</f>
        <v>0</v>
      </c>
      <c r="BL171" s="15" t="s">
        <v>132</v>
      </c>
      <c r="BM171" s="232" t="s">
        <v>207</v>
      </c>
    </row>
    <row r="172" s="1" customFormat="1">
      <c r="B172" s="36"/>
      <c r="C172" s="37"/>
      <c r="D172" s="234" t="s">
        <v>134</v>
      </c>
      <c r="E172" s="37"/>
      <c r="F172" s="235" t="s">
        <v>208</v>
      </c>
      <c r="G172" s="37"/>
      <c r="H172" s="37"/>
      <c r="I172" s="137"/>
      <c r="J172" s="37"/>
      <c r="K172" s="37"/>
      <c r="L172" s="41"/>
      <c r="M172" s="236"/>
      <c r="N172" s="84"/>
      <c r="O172" s="84"/>
      <c r="P172" s="84"/>
      <c r="Q172" s="84"/>
      <c r="R172" s="84"/>
      <c r="S172" s="84"/>
      <c r="T172" s="85"/>
      <c r="AT172" s="15" t="s">
        <v>134</v>
      </c>
      <c r="AU172" s="15" t="s">
        <v>86</v>
      </c>
    </row>
    <row r="173" s="1" customFormat="1" ht="21.6" customHeight="1">
      <c r="B173" s="36"/>
      <c r="C173" s="221" t="s">
        <v>209</v>
      </c>
      <c r="D173" s="221" t="s">
        <v>127</v>
      </c>
      <c r="E173" s="222" t="s">
        <v>210</v>
      </c>
      <c r="F173" s="223" t="s">
        <v>211</v>
      </c>
      <c r="G173" s="224" t="s">
        <v>212</v>
      </c>
      <c r="H173" s="225">
        <v>361.64499999999998</v>
      </c>
      <c r="I173" s="226"/>
      <c r="J173" s="227">
        <f>ROUND(I173*H173,2)</f>
        <v>0</v>
      </c>
      <c r="K173" s="223" t="s">
        <v>131</v>
      </c>
      <c r="L173" s="41"/>
      <c r="M173" s="228" t="s">
        <v>1</v>
      </c>
      <c r="N173" s="229" t="s">
        <v>41</v>
      </c>
      <c r="O173" s="84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32" t="s">
        <v>132</v>
      </c>
      <c r="AT173" s="232" t="s">
        <v>127</v>
      </c>
      <c r="AU173" s="232" t="s">
        <v>86</v>
      </c>
      <c r="AY173" s="15" t="s">
        <v>125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5" t="s">
        <v>84</v>
      </c>
      <c r="BK173" s="233">
        <f>ROUND(I173*H173,2)</f>
        <v>0</v>
      </c>
      <c r="BL173" s="15" t="s">
        <v>132</v>
      </c>
      <c r="BM173" s="232" t="s">
        <v>213</v>
      </c>
    </row>
    <row r="174" s="1" customFormat="1">
      <c r="B174" s="36"/>
      <c r="C174" s="37"/>
      <c r="D174" s="234" t="s">
        <v>134</v>
      </c>
      <c r="E174" s="37"/>
      <c r="F174" s="235" t="s">
        <v>214</v>
      </c>
      <c r="G174" s="37"/>
      <c r="H174" s="37"/>
      <c r="I174" s="137"/>
      <c r="J174" s="37"/>
      <c r="K174" s="37"/>
      <c r="L174" s="41"/>
      <c r="M174" s="236"/>
      <c r="N174" s="84"/>
      <c r="O174" s="84"/>
      <c r="P174" s="84"/>
      <c r="Q174" s="84"/>
      <c r="R174" s="84"/>
      <c r="S174" s="84"/>
      <c r="T174" s="85"/>
      <c r="AT174" s="15" t="s">
        <v>134</v>
      </c>
      <c r="AU174" s="15" t="s">
        <v>86</v>
      </c>
    </row>
    <row r="175" s="12" customFormat="1">
      <c r="B175" s="237"/>
      <c r="C175" s="238"/>
      <c r="D175" s="234" t="s">
        <v>136</v>
      </c>
      <c r="E175" s="239" t="s">
        <v>1</v>
      </c>
      <c r="F175" s="240" t="s">
        <v>215</v>
      </c>
      <c r="G175" s="238"/>
      <c r="H175" s="241">
        <v>200.91399999999999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136</v>
      </c>
      <c r="AU175" s="247" t="s">
        <v>86</v>
      </c>
      <c r="AV175" s="12" t="s">
        <v>86</v>
      </c>
      <c r="AW175" s="12" t="s">
        <v>32</v>
      </c>
      <c r="AX175" s="12" t="s">
        <v>84</v>
      </c>
      <c r="AY175" s="247" t="s">
        <v>125</v>
      </c>
    </row>
    <row r="176" s="12" customFormat="1">
      <c r="B176" s="237"/>
      <c r="C176" s="238"/>
      <c r="D176" s="234" t="s">
        <v>136</v>
      </c>
      <c r="E176" s="238"/>
      <c r="F176" s="240" t="s">
        <v>216</v>
      </c>
      <c r="G176" s="238"/>
      <c r="H176" s="241">
        <v>361.64499999999998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136</v>
      </c>
      <c r="AU176" s="247" t="s">
        <v>86</v>
      </c>
      <c r="AV176" s="12" t="s">
        <v>86</v>
      </c>
      <c r="AW176" s="12" t="s">
        <v>4</v>
      </c>
      <c r="AX176" s="12" t="s">
        <v>84</v>
      </c>
      <c r="AY176" s="247" t="s">
        <v>125</v>
      </c>
    </row>
    <row r="177" s="1" customFormat="1" ht="21.6" customHeight="1">
      <c r="B177" s="36"/>
      <c r="C177" s="221" t="s">
        <v>8</v>
      </c>
      <c r="D177" s="221" t="s">
        <v>127</v>
      </c>
      <c r="E177" s="222" t="s">
        <v>217</v>
      </c>
      <c r="F177" s="223" t="s">
        <v>218</v>
      </c>
      <c r="G177" s="224" t="s">
        <v>156</v>
      </c>
      <c r="H177" s="225">
        <v>109.856</v>
      </c>
      <c r="I177" s="226"/>
      <c r="J177" s="227">
        <f>ROUND(I177*H177,2)</f>
        <v>0</v>
      </c>
      <c r="K177" s="223" t="s">
        <v>131</v>
      </c>
      <c r="L177" s="41"/>
      <c r="M177" s="228" t="s">
        <v>1</v>
      </c>
      <c r="N177" s="229" t="s">
        <v>41</v>
      </c>
      <c r="O177" s="84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2" t="s">
        <v>132</v>
      </c>
      <c r="AT177" s="232" t="s">
        <v>127</v>
      </c>
      <c r="AU177" s="232" t="s">
        <v>86</v>
      </c>
      <c r="AY177" s="15" t="s">
        <v>125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5" t="s">
        <v>84</v>
      </c>
      <c r="BK177" s="233">
        <f>ROUND(I177*H177,2)</f>
        <v>0</v>
      </c>
      <c r="BL177" s="15" t="s">
        <v>132</v>
      </c>
      <c r="BM177" s="232" t="s">
        <v>219</v>
      </c>
    </row>
    <row r="178" s="1" customFormat="1">
      <c r="B178" s="36"/>
      <c r="C178" s="37"/>
      <c r="D178" s="234" t="s">
        <v>134</v>
      </c>
      <c r="E178" s="37"/>
      <c r="F178" s="235" t="s">
        <v>220</v>
      </c>
      <c r="G178" s="37"/>
      <c r="H178" s="37"/>
      <c r="I178" s="137"/>
      <c r="J178" s="37"/>
      <c r="K178" s="37"/>
      <c r="L178" s="41"/>
      <c r="M178" s="236"/>
      <c r="N178" s="84"/>
      <c r="O178" s="84"/>
      <c r="P178" s="84"/>
      <c r="Q178" s="84"/>
      <c r="R178" s="84"/>
      <c r="S178" s="84"/>
      <c r="T178" s="85"/>
      <c r="AT178" s="15" t="s">
        <v>134</v>
      </c>
      <c r="AU178" s="15" t="s">
        <v>86</v>
      </c>
    </row>
    <row r="179" s="12" customFormat="1">
      <c r="B179" s="237"/>
      <c r="C179" s="238"/>
      <c r="D179" s="234" t="s">
        <v>136</v>
      </c>
      <c r="E179" s="239" t="s">
        <v>1</v>
      </c>
      <c r="F179" s="240" t="s">
        <v>215</v>
      </c>
      <c r="G179" s="238"/>
      <c r="H179" s="241">
        <v>200.91399999999999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136</v>
      </c>
      <c r="AU179" s="247" t="s">
        <v>86</v>
      </c>
      <c r="AV179" s="12" t="s">
        <v>86</v>
      </c>
      <c r="AW179" s="12" t="s">
        <v>32</v>
      </c>
      <c r="AX179" s="12" t="s">
        <v>76</v>
      </c>
      <c r="AY179" s="247" t="s">
        <v>125</v>
      </c>
    </row>
    <row r="180" s="12" customFormat="1">
      <c r="B180" s="237"/>
      <c r="C180" s="238"/>
      <c r="D180" s="234" t="s">
        <v>136</v>
      </c>
      <c r="E180" s="239" t="s">
        <v>1</v>
      </c>
      <c r="F180" s="240" t="s">
        <v>221</v>
      </c>
      <c r="G180" s="238"/>
      <c r="H180" s="241">
        <v>-82.569000000000003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136</v>
      </c>
      <c r="AU180" s="247" t="s">
        <v>86</v>
      </c>
      <c r="AV180" s="12" t="s">
        <v>86</v>
      </c>
      <c r="AW180" s="12" t="s">
        <v>32</v>
      </c>
      <c r="AX180" s="12" t="s">
        <v>76</v>
      </c>
      <c r="AY180" s="247" t="s">
        <v>125</v>
      </c>
    </row>
    <row r="181" s="12" customFormat="1">
      <c r="B181" s="237"/>
      <c r="C181" s="238"/>
      <c r="D181" s="234" t="s">
        <v>136</v>
      </c>
      <c r="E181" s="239" t="s">
        <v>1</v>
      </c>
      <c r="F181" s="240" t="s">
        <v>222</v>
      </c>
      <c r="G181" s="238"/>
      <c r="H181" s="241">
        <v>-4.6879999999999997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136</v>
      </c>
      <c r="AU181" s="247" t="s">
        <v>86</v>
      </c>
      <c r="AV181" s="12" t="s">
        <v>86</v>
      </c>
      <c r="AW181" s="12" t="s">
        <v>32</v>
      </c>
      <c r="AX181" s="12" t="s">
        <v>76</v>
      </c>
      <c r="AY181" s="247" t="s">
        <v>125</v>
      </c>
    </row>
    <row r="182" s="12" customFormat="1">
      <c r="B182" s="237"/>
      <c r="C182" s="238"/>
      <c r="D182" s="234" t="s">
        <v>136</v>
      </c>
      <c r="E182" s="239" t="s">
        <v>1</v>
      </c>
      <c r="F182" s="240" t="s">
        <v>223</v>
      </c>
      <c r="G182" s="238"/>
      <c r="H182" s="241">
        <v>-3.8010000000000002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136</v>
      </c>
      <c r="AU182" s="247" t="s">
        <v>86</v>
      </c>
      <c r="AV182" s="12" t="s">
        <v>86</v>
      </c>
      <c r="AW182" s="12" t="s">
        <v>32</v>
      </c>
      <c r="AX182" s="12" t="s">
        <v>76</v>
      </c>
      <c r="AY182" s="247" t="s">
        <v>125</v>
      </c>
    </row>
    <row r="183" s="13" customFormat="1">
      <c r="B183" s="248"/>
      <c r="C183" s="249"/>
      <c r="D183" s="234" t="s">
        <v>136</v>
      </c>
      <c r="E183" s="250" t="s">
        <v>1</v>
      </c>
      <c r="F183" s="251" t="s">
        <v>168</v>
      </c>
      <c r="G183" s="249"/>
      <c r="H183" s="252">
        <v>109.85599999999998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136</v>
      </c>
      <c r="AU183" s="258" t="s">
        <v>86</v>
      </c>
      <c r="AV183" s="13" t="s">
        <v>132</v>
      </c>
      <c r="AW183" s="13" t="s">
        <v>32</v>
      </c>
      <c r="AX183" s="13" t="s">
        <v>84</v>
      </c>
      <c r="AY183" s="258" t="s">
        <v>125</v>
      </c>
    </row>
    <row r="184" s="1" customFormat="1" ht="14.4" customHeight="1">
      <c r="B184" s="36"/>
      <c r="C184" s="259" t="s">
        <v>224</v>
      </c>
      <c r="D184" s="259" t="s">
        <v>225</v>
      </c>
      <c r="E184" s="260" t="s">
        <v>226</v>
      </c>
      <c r="F184" s="261" t="s">
        <v>227</v>
      </c>
      <c r="G184" s="262" t="s">
        <v>212</v>
      </c>
      <c r="H184" s="263">
        <v>197.74100000000001</v>
      </c>
      <c r="I184" s="264"/>
      <c r="J184" s="265">
        <f>ROUND(I184*H184,2)</f>
        <v>0</v>
      </c>
      <c r="K184" s="261" t="s">
        <v>131</v>
      </c>
      <c r="L184" s="266"/>
      <c r="M184" s="267" t="s">
        <v>1</v>
      </c>
      <c r="N184" s="268" t="s">
        <v>41</v>
      </c>
      <c r="O184" s="84"/>
      <c r="P184" s="230">
        <f>O184*H184</f>
        <v>0</v>
      </c>
      <c r="Q184" s="230">
        <v>1</v>
      </c>
      <c r="R184" s="230">
        <f>Q184*H184</f>
        <v>197.74100000000001</v>
      </c>
      <c r="S184" s="230">
        <v>0</v>
      </c>
      <c r="T184" s="231">
        <f>S184*H184</f>
        <v>0</v>
      </c>
      <c r="AR184" s="232" t="s">
        <v>176</v>
      </c>
      <c r="AT184" s="232" t="s">
        <v>225</v>
      </c>
      <c r="AU184" s="232" t="s">
        <v>86</v>
      </c>
      <c r="AY184" s="15" t="s">
        <v>125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5" t="s">
        <v>84</v>
      </c>
      <c r="BK184" s="233">
        <f>ROUND(I184*H184,2)</f>
        <v>0</v>
      </c>
      <c r="BL184" s="15" t="s">
        <v>132</v>
      </c>
      <c r="BM184" s="232" t="s">
        <v>228</v>
      </c>
    </row>
    <row r="185" s="1" customFormat="1">
      <c r="B185" s="36"/>
      <c r="C185" s="37"/>
      <c r="D185" s="234" t="s">
        <v>134</v>
      </c>
      <c r="E185" s="37"/>
      <c r="F185" s="235" t="s">
        <v>227</v>
      </c>
      <c r="G185" s="37"/>
      <c r="H185" s="37"/>
      <c r="I185" s="137"/>
      <c r="J185" s="37"/>
      <c r="K185" s="37"/>
      <c r="L185" s="41"/>
      <c r="M185" s="236"/>
      <c r="N185" s="84"/>
      <c r="O185" s="84"/>
      <c r="P185" s="84"/>
      <c r="Q185" s="84"/>
      <c r="R185" s="84"/>
      <c r="S185" s="84"/>
      <c r="T185" s="85"/>
      <c r="AT185" s="15" t="s">
        <v>134</v>
      </c>
      <c r="AU185" s="15" t="s">
        <v>86</v>
      </c>
    </row>
    <row r="186" s="12" customFormat="1">
      <c r="B186" s="237"/>
      <c r="C186" s="238"/>
      <c r="D186" s="234" t="s">
        <v>136</v>
      </c>
      <c r="E186" s="238"/>
      <c r="F186" s="240" t="s">
        <v>229</v>
      </c>
      <c r="G186" s="238"/>
      <c r="H186" s="241">
        <v>197.74100000000001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136</v>
      </c>
      <c r="AU186" s="247" t="s">
        <v>86</v>
      </c>
      <c r="AV186" s="12" t="s">
        <v>86</v>
      </c>
      <c r="AW186" s="12" t="s">
        <v>4</v>
      </c>
      <c r="AX186" s="12" t="s">
        <v>84</v>
      </c>
      <c r="AY186" s="247" t="s">
        <v>125</v>
      </c>
    </row>
    <row r="187" s="1" customFormat="1" ht="21.6" customHeight="1">
      <c r="B187" s="36"/>
      <c r="C187" s="221" t="s">
        <v>230</v>
      </c>
      <c r="D187" s="221" t="s">
        <v>127</v>
      </c>
      <c r="E187" s="222" t="s">
        <v>231</v>
      </c>
      <c r="F187" s="223" t="s">
        <v>232</v>
      </c>
      <c r="G187" s="224" t="s">
        <v>156</v>
      </c>
      <c r="H187" s="225">
        <v>66.192999999999998</v>
      </c>
      <c r="I187" s="226"/>
      <c r="J187" s="227">
        <f>ROUND(I187*H187,2)</f>
        <v>0</v>
      </c>
      <c r="K187" s="223" t="s">
        <v>131</v>
      </c>
      <c r="L187" s="41"/>
      <c r="M187" s="228" t="s">
        <v>1</v>
      </c>
      <c r="N187" s="229" t="s">
        <v>41</v>
      </c>
      <c r="O187" s="84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32" t="s">
        <v>132</v>
      </c>
      <c r="AT187" s="232" t="s">
        <v>127</v>
      </c>
      <c r="AU187" s="232" t="s">
        <v>86</v>
      </c>
      <c r="AY187" s="15" t="s">
        <v>125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5" t="s">
        <v>84</v>
      </c>
      <c r="BK187" s="233">
        <f>ROUND(I187*H187,2)</f>
        <v>0</v>
      </c>
      <c r="BL187" s="15" t="s">
        <v>132</v>
      </c>
      <c r="BM187" s="232" t="s">
        <v>233</v>
      </c>
    </row>
    <row r="188" s="1" customFormat="1">
      <c r="B188" s="36"/>
      <c r="C188" s="37"/>
      <c r="D188" s="234" t="s">
        <v>134</v>
      </c>
      <c r="E188" s="37"/>
      <c r="F188" s="235" t="s">
        <v>234</v>
      </c>
      <c r="G188" s="37"/>
      <c r="H188" s="37"/>
      <c r="I188" s="137"/>
      <c r="J188" s="37"/>
      <c r="K188" s="37"/>
      <c r="L188" s="41"/>
      <c r="M188" s="236"/>
      <c r="N188" s="84"/>
      <c r="O188" s="84"/>
      <c r="P188" s="84"/>
      <c r="Q188" s="84"/>
      <c r="R188" s="84"/>
      <c r="S188" s="84"/>
      <c r="T188" s="85"/>
      <c r="AT188" s="15" t="s">
        <v>134</v>
      </c>
      <c r="AU188" s="15" t="s">
        <v>86</v>
      </c>
    </row>
    <row r="189" s="12" customFormat="1">
      <c r="B189" s="237"/>
      <c r="C189" s="238"/>
      <c r="D189" s="234" t="s">
        <v>136</v>
      </c>
      <c r="E189" s="239" t="s">
        <v>1</v>
      </c>
      <c r="F189" s="240" t="s">
        <v>235</v>
      </c>
      <c r="G189" s="238"/>
      <c r="H189" s="241">
        <v>70.757000000000005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136</v>
      </c>
      <c r="AU189" s="247" t="s">
        <v>86</v>
      </c>
      <c r="AV189" s="12" t="s">
        <v>86</v>
      </c>
      <c r="AW189" s="12" t="s">
        <v>32</v>
      </c>
      <c r="AX189" s="12" t="s">
        <v>76</v>
      </c>
      <c r="AY189" s="247" t="s">
        <v>125</v>
      </c>
    </row>
    <row r="190" s="12" customFormat="1">
      <c r="B190" s="237"/>
      <c r="C190" s="238"/>
      <c r="D190" s="234" t="s">
        <v>136</v>
      </c>
      <c r="E190" s="239" t="s">
        <v>1</v>
      </c>
      <c r="F190" s="240" t="s">
        <v>236</v>
      </c>
      <c r="G190" s="238"/>
      <c r="H190" s="241">
        <v>3.8879999999999999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136</v>
      </c>
      <c r="AU190" s="247" t="s">
        <v>86</v>
      </c>
      <c r="AV190" s="12" t="s">
        <v>86</v>
      </c>
      <c r="AW190" s="12" t="s">
        <v>32</v>
      </c>
      <c r="AX190" s="12" t="s">
        <v>76</v>
      </c>
      <c r="AY190" s="247" t="s">
        <v>125</v>
      </c>
    </row>
    <row r="191" s="12" customFormat="1">
      <c r="B191" s="237"/>
      <c r="C191" s="238"/>
      <c r="D191" s="234" t="s">
        <v>136</v>
      </c>
      <c r="E191" s="239" t="s">
        <v>1</v>
      </c>
      <c r="F191" s="240" t="s">
        <v>237</v>
      </c>
      <c r="G191" s="238"/>
      <c r="H191" s="241">
        <v>-2.661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136</v>
      </c>
      <c r="AU191" s="247" t="s">
        <v>86</v>
      </c>
      <c r="AV191" s="12" t="s">
        <v>86</v>
      </c>
      <c r="AW191" s="12" t="s">
        <v>32</v>
      </c>
      <c r="AX191" s="12" t="s">
        <v>76</v>
      </c>
      <c r="AY191" s="247" t="s">
        <v>125</v>
      </c>
    </row>
    <row r="192" s="12" customFormat="1">
      <c r="B192" s="237"/>
      <c r="C192" s="238"/>
      <c r="D192" s="234" t="s">
        <v>136</v>
      </c>
      <c r="E192" s="239" t="s">
        <v>1</v>
      </c>
      <c r="F192" s="240" t="s">
        <v>238</v>
      </c>
      <c r="G192" s="238"/>
      <c r="H192" s="241">
        <v>-5.7910000000000004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136</v>
      </c>
      <c r="AU192" s="247" t="s">
        <v>86</v>
      </c>
      <c r="AV192" s="12" t="s">
        <v>86</v>
      </c>
      <c r="AW192" s="12" t="s">
        <v>32</v>
      </c>
      <c r="AX192" s="12" t="s">
        <v>76</v>
      </c>
      <c r="AY192" s="247" t="s">
        <v>125</v>
      </c>
    </row>
    <row r="193" s="13" customFormat="1">
      <c r="B193" s="248"/>
      <c r="C193" s="249"/>
      <c r="D193" s="234" t="s">
        <v>136</v>
      </c>
      <c r="E193" s="250" t="s">
        <v>1</v>
      </c>
      <c r="F193" s="251" t="s">
        <v>168</v>
      </c>
      <c r="G193" s="249"/>
      <c r="H193" s="252">
        <v>66.193000000000012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136</v>
      </c>
      <c r="AU193" s="258" t="s">
        <v>86</v>
      </c>
      <c r="AV193" s="13" t="s">
        <v>132</v>
      </c>
      <c r="AW193" s="13" t="s">
        <v>32</v>
      </c>
      <c r="AX193" s="13" t="s">
        <v>84</v>
      </c>
      <c r="AY193" s="258" t="s">
        <v>125</v>
      </c>
    </row>
    <row r="194" s="1" customFormat="1" ht="14.4" customHeight="1">
      <c r="B194" s="36"/>
      <c r="C194" s="259" t="s">
        <v>239</v>
      </c>
      <c r="D194" s="259" t="s">
        <v>225</v>
      </c>
      <c r="E194" s="260" t="s">
        <v>240</v>
      </c>
      <c r="F194" s="261" t="s">
        <v>241</v>
      </c>
      <c r="G194" s="262" t="s">
        <v>212</v>
      </c>
      <c r="H194" s="263">
        <v>132.386</v>
      </c>
      <c r="I194" s="264"/>
      <c r="J194" s="265">
        <f>ROUND(I194*H194,2)</f>
        <v>0</v>
      </c>
      <c r="K194" s="261" t="s">
        <v>131</v>
      </c>
      <c r="L194" s="266"/>
      <c r="M194" s="267" t="s">
        <v>1</v>
      </c>
      <c r="N194" s="268" t="s">
        <v>41</v>
      </c>
      <c r="O194" s="84"/>
      <c r="P194" s="230">
        <f>O194*H194</f>
        <v>0</v>
      </c>
      <c r="Q194" s="230">
        <v>1</v>
      </c>
      <c r="R194" s="230">
        <f>Q194*H194</f>
        <v>132.386</v>
      </c>
      <c r="S194" s="230">
        <v>0</v>
      </c>
      <c r="T194" s="231">
        <f>S194*H194</f>
        <v>0</v>
      </c>
      <c r="AR194" s="232" t="s">
        <v>176</v>
      </c>
      <c r="AT194" s="232" t="s">
        <v>225</v>
      </c>
      <c r="AU194" s="232" t="s">
        <v>86</v>
      </c>
      <c r="AY194" s="15" t="s">
        <v>125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5" t="s">
        <v>84</v>
      </c>
      <c r="BK194" s="233">
        <f>ROUND(I194*H194,2)</f>
        <v>0</v>
      </c>
      <c r="BL194" s="15" t="s">
        <v>132</v>
      </c>
      <c r="BM194" s="232" t="s">
        <v>242</v>
      </c>
    </row>
    <row r="195" s="1" customFormat="1">
      <c r="B195" s="36"/>
      <c r="C195" s="37"/>
      <c r="D195" s="234" t="s">
        <v>134</v>
      </c>
      <c r="E195" s="37"/>
      <c r="F195" s="235" t="s">
        <v>241</v>
      </c>
      <c r="G195" s="37"/>
      <c r="H195" s="37"/>
      <c r="I195" s="137"/>
      <c r="J195" s="37"/>
      <c r="K195" s="37"/>
      <c r="L195" s="41"/>
      <c r="M195" s="236"/>
      <c r="N195" s="84"/>
      <c r="O195" s="84"/>
      <c r="P195" s="84"/>
      <c r="Q195" s="84"/>
      <c r="R195" s="84"/>
      <c r="S195" s="84"/>
      <c r="T195" s="85"/>
      <c r="AT195" s="15" t="s">
        <v>134</v>
      </c>
      <c r="AU195" s="15" t="s">
        <v>86</v>
      </c>
    </row>
    <row r="196" s="12" customFormat="1">
      <c r="B196" s="237"/>
      <c r="C196" s="238"/>
      <c r="D196" s="234" t="s">
        <v>136</v>
      </c>
      <c r="E196" s="238"/>
      <c r="F196" s="240" t="s">
        <v>243</v>
      </c>
      <c r="G196" s="238"/>
      <c r="H196" s="241">
        <v>132.386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136</v>
      </c>
      <c r="AU196" s="247" t="s">
        <v>86</v>
      </c>
      <c r="AV196" s="12" t="s">
        <v>86</v>
      </c>
      <c r="AW196" s="12" t="s">
        <v>4</v>
      </c>
      <c r="AX196" s="12" t="s">
        <v>84</v>
      </c>
      <c r="AY196" s="247" t="s">
        <v>125</v>
      </c>
    </row>
    <row r="197" s="11" customFormat="1" ht="22.8" customHeight="1">
      <c r="B197" s="205"/>
      <c r="C197" s="206"/>
      <c r="D197" s="207" t="s">
        <v>75</v>
      </c>
      <c r="E197" s="219" t="s">
        <v>142</v>
      </c>
      <c r="F197" s="219" t="s">
        <v>244</v>
      </c>
      <c r="G197" s="206"/>
      <c r="H197" s="206"/>
      <c r="I197" s="209"/>
      <c r="J197" s="220">
        <f>BK197</f>
        <v>0</v>
      </c>
      <c r="K197" s="206"/>
      <c r="L197" s="211"/>
      <c r="M197" s="212"/>
      <c r="N197" s="213"/>
      <c r="O197" s="213"/>
      <c r="P197" s="214">
        <f>SUM(P198:P203)</f>
        <v>0</v>
      </c>
      <c r="Q197" s="213"/>
      <c r="R197" s="214">
        <f>SUM(R198:R203)</f>
        <v>0</v>
      </c>
      <c r="S197" s="213"/>
      <c r="T197" s="215">
        <f>SUM(T198:T203)</f>
        <v>0.084000000000000005</v>
      </c>
      <c r="AR197" s="216" t="s">
        <v>84</v>
      </c>
      <c r="AT197" s="217" t="s">
        <v>75</v>
      </c>
      <c r="AU197" s="217" t="s">
        <v>84</v>
      </c>
      <c r="AY197" s="216" t="s">
        <v>125</v>
      </c>
      <c r="BK197" s="218">
        <f>SUM(BK198:BK203)</f>
        <v>0</v>
      </c>
    </row>
    <row r="198" s="1" customFormat="1" ht="21.6" customHeight="1">
      <c r="B198" s="36"/>
      <c r="C198" s="221" t="s">
        <v>245</v>
      </c>
      <c r="D198" s="221" t="s">
        <v>127</v>
      </c>
      <c r="E198" s="222" t="s">
        <v>246</v>
      </c>
      <c r="F198" s="223" t="s">
        <v>247</v>
      </c>
      <c r="G198" s="224" t="s">
        <v>156</v>
      </c>
      <c r="H198" s="225">
        <v>0.035000000000000003</v>
      </c>
      <c r="I198" s="226"/>
      <c r="J198" s="227">
        <f>ROUND(I198*H198,2)</f>
        <v>0</v>
      </c>
      <c r="K198" s="223" t="s">
        <v>131</v>
      </c>
      <c r="L198" s="41"/>
      <c r="M198" s="228" t="s">
        <v>1</v>
      </c>
      <c r="N198" s="229" t="s">
        <v>41</v>
      </c>
      <c r="O198" s="84"/>
      <c r="P198" s="230">
        <f>O198*H198</f>
        <v>0</v>
      </c>
      <c r="Q198" s="230">
        <v>0</v>
      </c>
      <c r="R198" s="230">
        <f>Q198*H198</f>
        <v>0</v>
      </c>
      <c r="S198" s="230">
        <v>2.3999999999999999</v>
      </c>
      <c r="T198" s="231">
        <f>S198*H198</f>
        <v>0.084000000000000005</v>
      </c>
      <c r="AR198" s="232" t="s">
        <v>132</v>
      </c>
      <c r="AT198" s="232" t="s">
        <v>127</v>
      </c>
      <c r="AU198" s="232" t="s">
        <v>86</v>
      </c>
      <c r="AY198" s="15" t="s">
        <v>125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5" t="s">
        <v>84</v>
      </c>
      <c r="BK198" s="233">
        <f>ROUND(I198*H198,2)</f>
        <v>0</v>
      </c>
      <c r="BL198" s="15" t="s">
        <v>132</v>
      </c>
      <c r="BM198" s="232" t="s">
        <v>248</v>
      </c>
    </row>
    <row r="199" s="1" customFormat="1">
      <c r="B199" s="36"/>
      <c r="C199" s="37"/>
      <c r="D199" s="234" t="s">
        <v>134</v>
      </c>
      <c r="E199" s="37"/>
      <c r="F199" s="235" t="s">
        <v>249</v>
      </c>
      <c r="G199" s="37"/>
      <c r="H199" s="37"/>
      <c r="I199" s="137"/>
      <c r="J199" s="37"/>
      <c r="K199" s="37"/>
      <c r="L199" s="41"/>
      <c r="M199" s="236"/>
      <c r="N199" s="84"/>
      <c r="O199" s="84"/>
      <c r="P199" s="84"/>
      <c r="Q199" s="84"/>
      <c r="R199" s="84"/>
      <c r="S199" s="84"/>
      <c r="T199" s="85"/>
      <c r="AT199" s="15" t="s">
        <v>134</v>
      </c>
      <c r="AU199" s="15" t="s">
        <v>86</v>
      </c>
    </row>
    <row r="200" s="12" customFormat="1">
      <c r="B200" s="237"/>
      <c r="C200" s="238"/>
      <c r="D200" s="234" t="s">
        <v>136</v>
      </c>
      <c r="E200" s="239" t="s">
        <v>1</v>
      </c>
      <c r="F200" s="240" t="s">
        <v>250</v>
      </c>
      <c r="G200" s="238"/>
      <c r="H200" s="241">
        <v>0.035000000000000003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136</v>
      </c>
      <c r="AU200" s="247" t="s">
        <v>86</v>
      </c>
      <c r="AV200" s="12" t="s">
        <v>86</v>
      </c>
      <c r="AW200" s="12" t="s">
        <v>32</v>
      </c>
      <c r="AX200" s="12" t="s">
        <v>84</v>
      </c>
      <c r="AY200" s="247" t="s">
        <v>125</v>
      </c>
    </row>
    <row r="201" s="1" customFormat="1" ht="21.6" customHeight="1">
      <c r="B201" s="36"/>
      <c r="C201" s="221" t="s">
        <v>251</v>
      </c>
      <c r="D201" s="221" t="s">
        <v>127</v>
      </c>
      <c r="E201" s="222" t="s">
        <v>252</v>
      </c>
      <c r="F201" s="223" t="s">
        <v>253</v>
      </c>
      <c r="G201" s="224" t="s">
        <v>254</v>
      </c>
      <c r="H201" s="225">
        <v>120.5</v>
      </c>
      <c r="I201" s="226"/>
      <c r="J201" s="227">
        <f>ROUND(I201*H201,2)</f>
        <v>0</v>
      </c>
      <c r="K201" s="223" t="s">
        <v>131</v>
      </c>
      <c r="L201" s="41"/>
      <c r="M201" s="228" t="s">
        <v>1</v>
      </c>
      <c r="N201" s="229" t="s">
        <v>41</v>
      </c>
      <c r="O201" s="84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AR201" s="232" t="s">
        <v>132</v>
      </c>
      <c r="AT201" s="232" t="s">
        <v>127</v>
      </c>
      <c r="AU201" s="232" t="s">
        <v>86</v>
      </c>
      <c r="AY201" s="15" t="s">
        <v>125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5" t="s">
        <v>84</v>
      </c>
      <c r="BK201" s="233">
        <f>ROUND(I201*H201,2)</f>
        <v>0</v>
      </c>
      <c r="BL201" s="15" t="s">
        <v>132</v>
      </c>
      <c r="BM201" s="232" t="s">
        <v>255</v>
      </c>
    </row>
    <row r="202" s="1" customFormat="1">
      <c r="B202" s="36"/>
      <c r="C202" s="37"/>
      <c r="D202" s="234" t="s">
        <v>134</v>
      </c>
      <c r="E202" s="37"/>
      <c r="F202" s="235" t="s">
        <v>256</v>
      </c>
      <c r="G202" s="37"/>
      <c r="H202" s="37"/>
      <c r="I202" s="137"/>
      <c r="J202" s="37"/>
      <c r="K202" s="37"/>
      <c r="L202" s="41"/>
      <c r="M202" s="236"/>
      <c r="N202" s="84"/>
      <c r="O202" s="84"/>
      <c r="P202" s="84"/>
      <c r="Q202" s="84"/>
      <c r="R202" s="84"/>
      <c r="S202" s="84"/>
      <c r="T202" s="85"/>
      <c r="AT202" s="15" t="s">
        <v>134</v>
      </c>
      <c r="AU202" s="15" t="s">
        <v>86</v>
      </c>
    </row>
    <row r="203" s="12" customFormat="1">
      <c r="B203" s="237"/>
      <c r="C203" s="238"/>
      <c r="D203" s="234" t="s">
        <v>136</v>
      </c>
      <c r="E203" s="239" t="s">
        <v>1</v>
      </c>
      <c r="F203" s="240" t="s">
        <v>257</v>
      </c>
      <c r="G203" s="238"/>
      <c r="H203" s="241">
        <v>120.5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136</v>
      </c>
      <c r="AU203" s="247" t="s">
        <v>86</v>
      </c>
      <c r="AV203" s="12" t="s">
        <v>86</v>
      </c>
      <c r="AW203" s="12" t="s">
        <v>32</v>
      </c>
      <c r="AX203" s="12" t="s">
        <v>84</v>
      </c>
      <c r="AY203" s="247" t="s">
        <v>125</v>
      </c>
    </row>
    <row r="204" s="11" customFormat="1" ht="22.8" customHeight="1">
      <c r="B204" s="205"/>
      <c r="C204" s="206"/>
      <c r="D204" s="207" t="s">
        <v>75</v>
      </c>
      <c r="E204" s="219" t="s">
        <v>132</v>
      </c>
      <c r="F204" s="219" t="s">
        <v>258</v>
      </c>
      <c r="G204" s="206"/>
      <c r="H204" s="206"/>
      <c r="I204" s="209"/>
      <c r="J204" s="220">
        <f>BK204</f>
        <v>0</v>
      </c>
      <c r="K204" s="206"/>
      <c r="L204" s="211"/>
      <c r="M204" s="212"/>
      <c r="N204" s="213"/>
      <c r="O204" s="213"/>
      <c r="P204" s="214">
        <f>SUM(P205:P213)</f>
        <v>0</v>
      </c>
      <c r="Q204" s="213"/>
      <c r="R204" s="214">
        <f>SUM(R205:R213)</f>
        <v>0.44159999999999999</v>
      </c>
      <c r="S204" s="213"/>
      <c r="T204" s="215">
        <f>SUM(T205:T213)</f>
        <v>0</v>
      </c>
      <c r="AR204" s="216" t="s">
        <v>84</v>
      </c>
      <c r="AT204" s="217" t="s">
        <v>75</v>
      </c>
      <c r="AU204" s="217" t="s">
        <v>84</v>
      </c>
      <c r="AY204" s="216" t="s">
        <v>125</v>
      </c>
      <c r="BK204" s="218">
        <f>SUM(BK205:BK213)</f>
        <v>0</v>
      </c>
    </row>
    <row r="205" s="1" customFormat="1" ht="21.6" customHeight="1">
      <c r="B205" s="36"/>
      <c r="C205" s="221" t="s">
        <v>7</v>
      </c>
      <c r="D205" s="221" t="s">
        <v>127</v>
      </c>
      <c r="E205" s="222" t="s">
        <v>259</v>
      </c>
      <c r="F205" s="223" t="s">
        <v>260</v>
      </c>
      <c r="G205" s="224" t="s">
        <v>156</v>
      </c>
      <c r="H205" s="225">
        <v>12.613</v>
      </c>
      <c r="I205" s="226"/>
      <c r="J205" s="227">
        <f>ROUND(I205*H205,2)</f>
        <v>0</v>
      </c>
      <c r="K205" s="223" t="s">
        <v>131</v>
      </c>
      <c r="L205" s="41"/>
      <c r="M205" s="228" t="s">
        <v>1</v>
      </c>
      <c r="N205" s="229" t="s">
        <v>41</v>
      </c>
      <c r="O205" s="84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32" t="s">
        <v>132</v>
      </c>
      <c r="AT205" s="232" t="s">
        <v>127</v>
      </c>
      <c r="AU205" s="232" t="s">
        <v>86</v>
      </c>
      <c r="AY205" s="15" t="s">
        <v>125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5" t="s">
        <v>84</v>
      </c>
      <c r="BK205" s="233">
        <f>ROUND(I205*H205,2)</f>
        <v>0</v>
      </c>
      <c r="BL205" s="15" t="s">
        <v>132</v>
      </c>
      <c r="BM205" s="232" t="s">
        <v>261</v>
      </c>
    </row>
    <row r="206" s="1" customFormat="1">
      <c r="B206" s="36"/>
      <c r="C206" s="37"/>
      <c r="D206" s="234" t="s">
        <v>134</v>
      </c>
      <c r="E206" s="37"/>
      <c r="F206" s="235" t="s">
        <v>262</v>
      </c>
      <c r="G206" s="37"/>
      <c r="H206" s="37"/>
      <c r="I206" s="137"/>
      <c r="J206" s="37"/>
      <c r="K206" s="37"/>
      <c r="L206" s="41"/>
      <c r="M206" s="236"/>
      <c r="N206" s="84"/>
      <c r="O206" s="84"/>
      <c r="P206" s="84"/>
      <c r="Q206" s="84"/>
      <c r="R206" s="84"/>
      <c r="S206" s="84"/>
      <c r="T206" s="85"/>
      <c r="AT206" s="15" t="s">
        <v>134</v>
      </c>
      <c r="AU206" s="15" t="s">
        <v>86</v>
      </c>
    </row>
    <row r="207" s="12" customFormat="1">
      <c r="B207" s="237"/>
      <c r="C207" s="238"/>
      <c r="D207" s="234" t="s">
        <v>136</v>
      </c>
      <c r="E207" s="239" t="s">
        <v>1</v>
      </c>
      <c r="F207" s="240" t="s">
        <v>263</v>
      </c>
      <c r="G207" s="238"/>
      <c r="H207" s="241">
        <v>11.813000000000001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136</v>
      </c>
      <c r="AU207" s="247" t="s">
        <v>86</v>
      </c>
      <c r="AV207" s="12" t="s">
        <v>86</v>
      </c>
      <c r="AW207" s="12" t="s">
        <v>32</v>
      </c>
      <c r="AX207" s="12" t="s">
        <v>76</v>
      </c>
      <c r="AY207" s="247" t="s">
        <v>125</v>
      </c>
    </row>
    <row r="208" s="12" customFormat="1">
      <c r="B208" s="237"/>
      <c r="C208" s="238"/>
      <c r="D208" s="234" t="s">
        <v>136</v>
      </c>
      <c r="E208" s="239" t="s">
        <v>1</v>
      </c>
      <c r="F208" s="240" t="s">
        <v>264</v>
      </c>
      <c r="G208" s="238"/>
      <c r="H208" s="241">
        <v>0.80000000000000004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136</v>
      </c>
      <c r="AU208" s="247" t="s">
        <v>86</v>
      </c>
      <c r="AV208" s="12" t="s">
        <v>86</v>
      </c>
      <c r="AW208" s="12" t="s">
        <v>32</v>
      </c>
      <c r="AX208" s="12" t="s">
        <v>76</v>
      </c>
      <c r="AY208" s="247" t="s">
        <v>125</v>
      </c>
    </row>
    <row r="209" s="13" customFormat="1">
      <c r="B209" s="248"/>
      <c r="C209" s="249"/>
      <c r="D209" s="234" t="s">
        <v>136</v>
      </c>
      <c r="E209" s="250" t="s">
        <v>1</v>
      </c>
      <c r="F209" s="251" t="s">
        <v>168</v>
      </c>
      <c r="G209" s="249"/>
      <c r="H209" s="252">
        <v>12.613000000000001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136</v>
      </c>
      <c r="AU209" s="258" t="s">
        <v>86</v>
      </c>
      <c r="AV209" s="13" t="s">
        <v>132</v>
      </c>
      <c r="AW209" s="13" t="s">
        <v>32</v>
      </c>
      <c r="AX209" s="13" t="s">
        <v>84</v>
      </c>
      <c r="AY209" s="258" t="s">
        <v>125</v>
      </c>
    </row>
    <row r="210" s="1" customFormat="1" ht="21.6" customHeight="1">
      <c r="B210" s="36"/>
      <c r="C210" s="221" t="s">
        <v>265</v>
      </c>
      <c r="D210" s="221" t="s">
        <v>127</v>
      </c>
      <c r="E210" s="222" t="s">
        <v>266</v>
      </c>
      <c r="F210" s="223" t="s">
        <v>267</v>
      </c>
      <c r="G210" s="224" t="s">
        <v>268</v>
      </c>
      <c r="H210" s="225">
        <v>3</v>
      </c>
      <c r="I210" s="226"/>
      <c r="J210" s="227">
        <f>ROUND(I210*H210,2)</f>
        <v>0</v>
      </c>
      <c r="K210" s="223" t="s">
        <v>131</v>
      </c>
      <c r="L210" s="41"/>
      <c r="M210" s="228" t="s">
        <v>1</v>
      </c>
      <c r="N210" s="229" t="s">
        <v>41</v>
      </c>
      <c r="O210" s="84"/>
      <c r="P210" s="230">
        <f>O210*H210</f>
        <v>0</v>
      </c>
      <c r="Q210" s="230">
        <v>0.088319999999999996</v>
      </c>
      <c r="R210" s="230">
        <f>Q210*H210</f>
        <v>0.26495999999999997</v>
      </c>
      <c r="S210" s="230">
        <v>0</v>
      </c>
      <c r="T210" s="231">
        <f>S210*H210</f>
        <v>0</v>
      </c>
      <c r="AR210" s="232" t="s">
        <v>132</v>
      </c>
      <c r="AT210" s="232" t="s">
        <v>127</v>
      </c>
      <c r="AU210" s="232" t="s">
        <v>86</v>
      </c>
      <c r="AY210" s="15" t="s">
        <v>125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5" t="s">
        <v>84</v>
      </c>
      <c r="BK210" s="233">
        <f>ROUND(I210*H210,2)</f>
        <v>0</v>
      </c>
      <c r="BL210" s="15" t="s">
        <v>132</v>
      </c>
      <c r="BM210" s="232" t="s">
        <v>269</v>
      </c>
    </row>
    <row r="211" s="1" customFormat="1">
      <c r="B211" s="36"/>
      <c r="C211" s="37"/>
      <c r="D211" s="234" t="s">
        <v>134</v>
      </c>
      <c r="E211" s="37"/>
      <c r="F211" s="235" t="s">
        <v>270</v>
      </c>
      <c r="G211" s="37"/>
      <c r="H211" s="37"/>
      <c r="I211" s="137"/>
      <c r="J211" s="37"/>
      <c r="K211" s="37"/>
      <c r="L211" s="41"/>
      <c r="M211" s="236"/>
      <c r="N211" s="84"/>
      <c r="O211" s="84"/>
      <c r="P211" s="84"/>
      <c r="Q211" s="84"/>
      <c r="R211" s="84"/>
      <c r="S211" s="84"/>
      <c r="T211" s="85"/>
      <c r="AT211" s="15" t="s">
        <v>134</v>
      </c>
      <c r="AU211" s="15" t="s">
        <v>86</v>
      </c>
    </row>
    <row r="212" s="1" customFormat="1" ht="21.6" customHeight="1">
      <c r="B212" s="36"/>
      <c r="C212" s="221" t="s">
        <v>271</v>
      </c>
      <c r="D212" s="221" t="s">
        <v>127</v>
      </c>
      <c r="E212" s="222" t="s">
        <v>272</v>
      </c>
      <c r="F212" s="223" t="s">
        <v>273</v>
      </c>
      <c r="G212" s="224" t="s">
        <v>268</v>
      </c>
      <c r="H212" s="225">
        <v>1</v>
      </c>
      <c r="I212" s="226"/>
      <c r="J212" s="227">
        <f>ROUND(I212*H212,2)</f>
        <v>0</v>
      </c>
      <c r="K212" s="223" t="s">
        <v>131</v>
      </c>
      <c r="L212" s="41"/>
      <c r="M212" s="228" t="s">
        <v>1</v>
      </c>
      <c r="N212" s="229" t="s">
        <v>41</v>
      </c>
      <c r="O212" s="84"/>
      <c r="P212" s="230">
        <f>O212*H212</f>
        <v>0</v>
      </c>
      <c r="Q212" s="230">
        <v>0.17663999999999999</v>
      </c>
      <c r="R212" s="230">
        <f>Q212*H212</f>
        <v>0.17663999999999999</v>
      </c>
      <c r="S212" s="230">
        <v>0</v>
      </c>
      <c r="T212" s="231">
        <f>S212*H212</f>
        <v>0</v>
      </c>
      <c r="AR212" s="232" t="s">
        <v>132</v>
      </c>
      <c r="AT212" s="232" t="s">
        <v>127</v>
      </c>
      <c r="AU212" s="232" t="s">
        <v>86</v>
      </c>
      <c r="AY212" s="15" t="s">
        <v>125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5" t="s">
        <v>84</v>
      </c>
      <c r="BK212" s="233">
        <f>ROUND(I212*H212,2)</f>
        <v>0</v>
      </c>
      <c r="BL212" s="15" t="s">
        <v>132</v>
      </c>
      <c r="BM212" s="232" t="s">
        <v>274</v>
      </c>
    </row>
    <row r="213" s="1" customFormat="1">
      <c r="B213" s="36"/>
      <c r="C213" s="37"/>
      <c r="D213" s="234" t="s">
        <v>134</v>
      </c>
      <c r="E213" s="37"/>
      <c r="F213" s="235" t="s">
        <v>275</v>
      </c>
      <c r="G213" s="37"/>
      <c r="H213" s="37"/>
      <c r="I213" s="137"/>
      <c r="J213" s="37"/>
      <c r="K213" s="37"/>
      <c r="L213" s="41"/>
      <c r="M213" s="236"/>
      <c r="N213" s="84"/>
      <c r="O213" s="84"/>
      <c r="P213" s="84"/>
      <c r="Q213" s="84"/>
      <c r="R213" s="84"/>
      <c r="S213" s="84"/>
      <c r="T213" s="85"/>
      <c r="AT213" s="15" t="s">
        <v>134</v>
      </c>
      <c r="AU213" s="15" t="s">
        <v>86</v>
      </c>
    </row>
    <row r="214" s="11" customFormat="1" ht="22.8" customHeight="1">
      <c r="B214" s="205"/>
      <c r="C214" s="206"/>
      <c r="D214" s="207" t="s">
        <v>75</v>
      </c>
      <c r="E214" s="219" t="s">
        <v>153</v>
      </c>
      <c r="F214" s="219" t="s">
        <v>276</v>
      </c>
      <c r="G214" s="206"/>
      <c r="H214" s="206"/>
      <c r="I214" s="209"/>
      <c r="J214" s="220">
        <f>BK214</f>
        <v>0</v>
      </c>
      <c r="K214" s="206"/>
      <c r="L214" s="211"/>
      <c r="M214" s="212"/>
      <c r="N214" s="213"/>
      <c r="O214" s="213"/>
      <c r="P214" s="214">
        <f>SUM(P215:P230)</f>
        <v>0</v>
      </c>
      <c r="Q214" s="213"/>
      <c r="R214" s="214">
        <f>SUM(R215:R230)</f>
        <v>119.15187144000001</v>
      </c>
      <c r="S214" s="213"/>
      <c r="T214" s="215">
        <f>SUM(T215:T230)</f>
        <v>0</v>
      </c>
      <c r="AR214" s="216" t="s">
        <v>84</v>
      </c>
      <c r="AT214" s="217" t="s">
        <v>75</v>
      </c>
      <c r="AU214" s="217" t="s">
        <v>84</v>
      </c>
      <c r="AY214" s="216" t="s">
        <v>125</v>
      </c>
      <c r="BK214" s="218">
        <f>SUM(BK215:BK230)</f>
        <v>0</v>
      </c>
    </row>
    <row r="215" s="1" customFormat="1" ht="21.6" customHeight="1">
      <c r="B215" s="36"/>
      <c r="C215" s="221" t="s">
        <v>277</v>
      </c>
      <c r="D215" s="221" t="s">
        <v>127</v>
      </c>
      <c r="E215" s="222" t="s">
        <v>278</v>
      </c>
      <c r="F215" s="223" t="s">
        <v>279</v>
      </c>
      <c r="G215" s="224" t="s">
        <v>130</v>
      </c>
      <c r="H215" s="225">
        <v>2.8300000000000001</v>
      </c>
      <c r="I215" s="226"/>
      <c r="J215" s="227">
        <f>ROUND(I215*H215,2)</f>
        <v>0</v>
      </c>
      <c r="K215" s="223" t="s">
        <v>131</v>
      </c>
      <c r="L215" s="41"/>
      <c r="M215" s="228" t="s">
        <v>1</v>
      </c>
      <c r="N215" s="229" t="s">
        <v>41</v>
      </c>
      <c r="O215" s="84"/>
      <c r="P215" s="230">
        <f>O215*H215</f>
        <v>0</v>
      </c>
      <c r="Q215" s="230">
        <v>0.37080000000000002</v>
      </c>
      <c r="R215" s="230">
        <f>Q215*H215</f>
        <v>1.0493640000000002</v>
      </c>
      <c r="S215" s="230">
        <v>0</v>
      </c>
      <c r="T215" s="231">
        <f>S215*H215</f>
        <v>0</v>
      </c>
      <c r="AR215" s="232" t="s">
        <v>132</v>
      </c>
      <c r="AT215" s="232" t="s">
        <v>127</v>
      </c>
      <c r="AU215" s="232" t="s">
        <v>86</v>
      </c>
      <c r="AY215" s="15" t="s">
        <v>125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5" t="s">
        <v>84</v>
      </c>
      <c r="BK215" s="233">
        <f>ROUND(I215*H215,2)</f>
        <v>0</v>
      </c>
      <c r="BL215" s="15" t="s">
        <v>132</v>
      </c>
      <c r="BM215" s="232" t="s">
        <v>280</v>
      </c>
    </row>
    <row r="216" s="1" customFormat="1">
      <c r="B216" s="36"/>
      <c r="C216" s="37"/>
      <c r="D216" s="234" t="s">
        <v>134</v>
      </c>
      <c r="E216" s="37"/>
      <c r="F216" s="235" t="s">
        <v>281</v>
      </c>
      <c r="G216" s="37"/>
      <c r="H216" s="37"/>
      <c r="I216" s="137"/>
      <c r="J216" s="37"/>
      <c r="K216" s="37"/>
      <c r="L216" s="41"/>
      <c r="M216" s="236"/>
      <c r="N216" s="84"/>
      <c r="O216" s="84"/>
      <c r="P216" s="84"/>
      <c r="Q216" s="84"/>
      <c r="R216" s="84"/>
      <c r="S216" s="84"/>
      <c r="T216" s="85"/>
      <c r="AT216" s="15" t="s">
        <v>134</v>
      </c>
      <c r="AU216" s="15" t="s">
        <v>86</v>
      </c>
    </row>
    <row r="217" s="12" customFormat="1">
      <c r="B217" s="237"/>
      <c r="C217" s="238"/>
      <c r="D217" s="234" t="s">
        <v>136</v>
      </c>
      <c r="E217" s="239" t="s">
        <v>1</v>
      </c>
      <c r="F217" s="240" t="s">
        <v>282</v>
      </c>
      <c r="G217" s="238"/>
      <c r="H217" s="241">
        <v>2.8300000000000001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136</v>
      </c>
      <c r="AU217" s="247" t="s">
        <v>86</v>
      </c>
      <c r="AV217" s="12" t="s">
        <v>86</v>
      </c>
      <c r="AW217" s="12" t="s">
        <v>32</v>
      </c>
      <c r="AX217" s="12" t="s">
        <v>84</v>
      </c>
      <c r="AY217" s="247" t="s">
        <v>125</v>
      </c>
    </row>
    <row r="218" s="1" customFormat="1" ht="32.4" customHeight="1">
      <c r="B218" s="36"/>
      <c r="C218" s="221" t="s">
        <v>283</v>
      </c>
      <c r="D218" s="221" t="s">
        <v>127</v>
      </c>
      <c r="E218" s="222" t="s">
        <v>284</v>
      </c>
      <c r="F218" s="223" t="s">
        <v>285</v>
      </c>
      <c r="G218" s="224" t="s">
        <v>130</v>
      </c>
      <c r="H218" s="225">
        <v>2.8300000000000001</v>
      </c>
      <c r="I218" s="226"/>
      <c r="J218" s="227">
        <f>ROUND(I218*H218,2)</f>
        <v>0</v>
      </c>
      <c r="K218" s="223" t="s">
        <v>131</v>
      </c>
      <c r="L218" s="41"/>
      <c r="M218" s="228" t="s">
        <v>1</v>
      </c>
      <c r="N218" s="229" t="s">
        <v>41</v>
      </c>
      <c r="O218" s="84"/>
      <c r="P218" s="230">
        <f>O218*H218</f>
        <v>0</v>
      </c>
      <c r="Q218" s="230">
        <v>0.37536000000000003</v>
      </c>
      <c r="R218" s="230">
        <f>Q218*H218</f>
        <v>1.0622688</v>
      </c>
      <c r="S218" s="230">
        <v>0</v>
      </c>
      <c r="T218" s="231">
        <f>S218*H218</f>
        <v>0</v>
      </c>
      <c r="AR218" s="232" t="s">
        <v>132</v>
      </c>
      <c r="AT218" s="232" t="s">
        <v>127</v>
      </c>
      <c r="AU218" s="232" t="s">
        <v>86</v>
      </c>
      <c r="AY218" s="15" t="s">
        <v>125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5" t="s">
        <v>84</v>
      </c>
      <c r="BK218" s="233">
        <f>ROUND(I218*H218,2)</f>
        <v>0</v>
      </c>
      <c r="BL218" s="15" t="s">
        <v>132</v>
      </c>
      <c r="BM218" s="232" t="s">
        <v>286</v>
      </c>
    </row>
    <row r="219" s="1" customFormat="1">
      <c r="B219" s="36"/>
      <c r="C219" s="37"/>
      <c r="D219" s="234" t="s">
        <v>134</v>
      </c>
      <c r="E219" s="37"/>
      <c r="F219" s="235" t="s">
        <v>287</v>
      </c>
      <c r="G219" s="37"/>
      <c r="H219" s="37"/>
      <c r="I219" s="137"/>
      <c r="J219" s="37"/>
      <c r="K219" s="37"/>
      <c r="L219" s="41"/>
      <c r="M219" s="236"/>
      <c r="N219" s="84"/>
      <c r="O219" s="84"/>
      <c r="P219" s="84"/>
      <c r="Q219" s="84"/>
      <c r="R219" s="84"/>
      <c r="S219" s="84"/>
      <c r="T219" s="85"/>
      <c r="AT219" s="15" t="s">
        <v>134</v>
      </c>
      <c r="AU219" s="15" t="s">
        <v>86</v>
      </c>
    </row>
    <row r="220" s="1" customFormat="1" ht="32.4" customHeight="1">
      <c r="B220" s="36"/>
      <c r="C220" s="221" t="s">
        <v>288</v>
      </c>
      <c r="D220" s="221" t="s">
        <v>127</v>
      </c>
      <c r="E220" s="222" t="s">
        <v>289</v>
      </c>
      <c r="F220" s="223" t="s">
        <v>290</v>
      </c>
      <c r="G220" s="224" t="s">
        <v>130</v>
      </c>
      <c r="H220" s="225">
        <v>126.52500000000001</v>
      </c>
      <c r="I220" s="226"/>
      <c r="J220" s="227">
        <f>ROUND(I220*H220,2)</f>
        <v>0</v>
      </c>
      <c r="K220" s="223" t="s">
        <v>131</v>
      </c>
      <c r="L220" s="41"/>
      <c r="M220" s="228" t="s">
        <v>1</v>
      </c>
      <c r="N220" s="229" t="s">
        <v>41</v>
      </c>
      <c r="O220" s="84"/>
      <c r="P220" s="230">
        <f>O220*H220</f>
        <v>0</v>
      </c>
      <c r="Q220" s="230">
        <v>0.28089999999999998</v>
      </c>
      <c r="R220" s="230">
        <f>Q220*H220</f>
        <v>35.540872499999999</v>
      </c>
      <c r="S220" s="230">
        <v>0</v>
      </c>
      <c r="T220" s="231">
        <f>S220*H220</f>
        <v>0</v>
      </c>
      <c r="AR220" s="232" t="s">
        <v>132</v>
      </c>
      <c r="AT220" s="232" t="s">
        <v>127</v>
      </c>
      <c r="AU220" s="232" t="s">
        <v>86</v>
      </c>
      <c r="AY220" s="15" t="s">
        <v>125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5" t="s">
        <v>84</v>
      </c>
      <c r="BK220" s="233">
        <f>ROUND(I220*H220,2)</f>
        <v>0</v>
      </c>
      <c r="BL220" s="15" t="s">
        <v>132</v>
      </c>
      <c r="BM220" s="232" t="s">
        <v>291</v>
      </c>
    </row>
    <row r="221" s="1" customFormat="1">
      <c r="B221" s="36"/>
      <c r="C221" s="37"/>
      <c r="D221" s="234" t="s">
        <v>134</v>
      </c>
      <c r="E221" s="37"/>
      <c r="F221" s="235" t="s">
        <v>292</v>
      </c>
      <c r="G221" s="37"/>
      <c r="H221" s="37"/>
      <c r="I221" s="137"/>
      <c r="J221" s="37"/>
      <c r="K221" s="37"/>
      <c r="L221" s="41"/>
      <c r="M221" s="236"/>
      <c r="N221" s="84"/>
      <c r="O221" s="84"/>
      <c r="P221" s="84"/>
      <c r="Q221" s="84"/>
      <c r="R221" s="84"/>
      <c r="S221" s="84"/>
      <c r="T221" s="85"/>
      <c r="AT221" s="15" t="s">
        <v>134</v>
      </c>
      <c r="AU221" s="15" t="s">
        <v>86</v>
      </c>
    </row>
    <row r="222" s="1" customFormat="1" ht="21.6" customHeight="1">
      <c r="B222" s="36"/>
      <c r="C222" s="221" t="s">
        <v>293</v>
      </c>
      <c r="D222" s="221" t="s">
        <v>127</v>
      </c>
      <c r="E222" s="222" t="s">
        <v>294</v>
      </c>
      <c r="F222" s="223" t="s">
        <v>295</v>
      </c>
      <c r="G222" s="224" t="s">
        <v>130</v>
      </c>
      <c r="H222" s="225">
        <v>37.600000000000001</v>
      </c>
      <c r="I222" s="226"/>
      <c r="J222" s="227">
        <f>ROUND(I222*H222,2)</f>
        <v>0</v>
      </c>
      <c r="K222" s="223" t="s">
        <v>131</v>
      </c>
      <c r="L222" s="41"/>
      <c r="M222" s="228" t="s">
        <v>1</v>
      </c>
      <c r="N222" s="229" t="s">
        <v>41</v>
      </c>
      <c r="O222" s="84"/>
      <c r="P222" s="230">
        <f>O222*H222</f>
        <v>0</v>
      </c>
      <c r="Q222" s="230">
        <v>0.29160000000000003</v>
      </c>
      <c r="R222" s="230">
        <f>Q222*H222</f>
        <v>10.964160000000002</v>
      </c>
      <c r="S222" s="230">
        <v>0</v>
      </c>
      <c r="T222" s="231">
        <f>S222*H222</f>
        <v>0</v>
      </c>
      <c r="AR222" s="232" t="s">
        <v>132</v>
      </c>
      <c r="AT222" s="232" t="s">
        <v>127</v>
      </c>
      <c r="AU222" s="232" t="s">
        <v>86</v>
      </c>
      <c r="AY222" s="15" t="s">
        <v>125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5" t="s">
        <v>84</v>
      </c>
      <c r="BK222" s="233">
        <f>ROUND(I222*H222,2)</f>
        <v>0</v>
      </c>
      <c r="BL222" s="15" t="s">
        <v>132</v>
      </c>
      <c r="BM222" s="232" t="s">
        <v>296</v>
      </c>
    </row>
    <row r="223" s="1" customFormat="1">
      <c r="B223" s="36"/>
      <c r="C223" s="37"/>
      <c r="D223" s="234" t="s">
        <v>134</v>
      </c>
      <c r="E223" s="37"/>
      <c r="F223" s="235" t="s">
        <v>297</v>
      </c>
      <c r="G223" s="37"/>
      <c r="H223" s="37"/>
      <c r="I223" s="137"/>
      <c r="J223" s="37"/>
      <c r="K223" s="37"/>
      <c r="L223" s="41"/>
      <c r="M223" s="236"/>
      <c r="N223" s="84"/>
      <c r="O223" s="84"/>
      <c r="P223" s="84"/>
      <c r="Q223" s="84"/>
      <c r="R223" s="84"/>
      <c r="S223" s="84"/>
      <c r="T223" s="85"/>
      <c r="AT223" s="15" t="s">
        <v>134</v>
      </c>
      <c r="AU223" s="15" t="s">
        <v>86</v>
      </c>
    </row>
    <row r="224" s="12" customFormat="1">
      <c r="B224" s="237"/>
      <c r="C224" s="238"/>
      <c r="D224" s="234" t="s">
        <v>136</v>
      </c>
      <c r="E224" s="239" t="s">
        <v>1</v>
      </c>
      <c r="F224" s="240" t="s">
        <v>298</v>
      </c>
      <c r="G224" s="238"/>
      <c r="H224" s="241">
        <v>37.600000000000001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136</v>
      </c>
      <c r="AU224" s="247" t="s">
        <v>86</v>
      </c>
      <c r="AV224" s="12" t="s">
        <v>86</v>
      </c>
      <c r="AW224" s="12" t="s">
        <v>32</v>
      </c>
      <c r="AX224" s="12" t="s">
        <v>84</v>
      </c>
      <c r="AY224" s="247" t="s">
        <v>125</v>
      </c>
    </row>
    <row r="225" s="1" customFormat="1" ht="32.4" customHeight="1">
      <c r="B225" s="36"/>
      <c r="C225" s="221" t="s">
        <v>299</v>
      </c>
      <c r="D225" s="221" t="s">
        <v>127</v>
      </c>
      <c r="E225" s="222" t="s">
        <v>300</v>
      </c>
      <c r="F225" s="223" t="s">
        <v>301</v>
      </c>
      <c r="G225" s="224" t="s">
        <v>130</v>
      </c>
      <c r="H225" s="225">
        <v>122.40300000000001</v>
      </c>
      <c r="I225" s="226"/>
      <c r="J225" s="227">
        <f>ROUND(I225*H225,2)</f>
        <v>0</v>
      </c>
      <c r="K225" s="223" t="s">
        <v>131</v>
      </c>
      <c r="L225" s="41"/>
      <c r="M225" s="228" t="s">
        <v>1</v>
      </c>
      <c r="N225" s="229" t="s">
        <v>41</v>
      </c>
      <c r="O225" s="84"/>
      <c r="P225" s="230">
        <f>O225*H225</f>
        <v>0</v>
      </c>
      <c r="Q225" s="230">
        <v>0.13188</v>
      </c>
      <c r="R225" s="230">
        <f>Q225*H225</f>
        <v>16.142507640000002</v>
      </c>
      <c r="S225" s="230">
        <v>0</v>
      </c>
      <c r="T225" s="231">
        <f>S225*H225</f>
        <v>0</v>
      </c>
      <c r="AR225" s="232" t="s">
        <v>132</v>
      </c>
      <c r="AT225" s="232" t="s">
        <v>127</v>
      </c>
      <c r="AU225" s="232" t="s">
        <v>86</v>
      </c>
      <c r="AY225" s="15" t="s">
        <v>125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5" t="s">
        <v>84</v>
      </c>
      <c r="BK225" s="233">
        <f>ROUND(I225*H225,2)</f>
        <v>0</v>
      </c>
      <c r="BL225" s="15" t="s">
        <v>132</v>
      </c>
      <c r="BM225" s="232" t="s">
        <v>302</v>
      </c>
    </row>
    <row r="226" s="1" customFormat="1">
      <c r="B226" s="36"/>
      <c r="C226" s="37"/>
      <c r="D226" s="234" t="s">
        <v>134</v>
      </c>
      <c r="E226" s="37"/>
      <c r="F226" s="235" t="s">
        <v>303</v>
      </c>
      <c r="G226" s="37"/>
      <c r="H226" s="37"/>
      <c r="I226" s="137"/>
      <c r="J226" s="37"/>
      <c r="K226" s="37"/>
      <c r="L226" s="41"/>
      <c r="M226" s="236"/>
      <c r="N226" s="84"/>
      <c r="O226" s="84"/>
      <c r="P226" s="84"/>
      <c r="Q226" s="84"/>
      <c r="R226" s="84"/>
      <c r="S226" s="84"/>
      <c r="T226" s="85"/>
      <c r="AT226" s="15" t="s">
        <v>134</v>
      </c>
      <c r="AU226" s="15" t="s">
        <v>86</v>
      </c>
    </row>
    <row r="227" s="1" customFormat="1" ht="32.4" customHeight="1">
      <c r="B227" s="36"/>
      <c r="C227" s="221" t="s">
        <v>304</v>
      </c>
      <c r="D227" s="221" t="s">
        <v>127</v>
      </c>
      <c r="E227" s="222" t="s">
        <v>305</v>
      </c>
      <c r="F227" s="223" t="s">
        <v>306</v>
      </c>
      <c r="G227" s="224" t="s">
        <v>130</v>
      </c>
      <c r="H227" s="225">
        <v>161.34999999999999</v>
      </c>
      <c r="I227" s="226"/>
      <c r="J227" s="227">
        <f>ROUND(I227*H227,2)</f>
        <v>0</v>
      </c>
      <c r="K227" s="223" t="s">
        <v>131</v>
      </c>
      <c r="L227" s="41"/>
      <c r="M227" s="228" t="s">
        <v>1</v>
      </c>
      <c r="N227" s="229" t="s">
        <v>41</v>
      </c>
      <c r="O227" s="84"/>
      <c r="P227" s="230">
        <f>O227*H227</f>
        <v>0</v>
      </c>
      <c r="Q227" s="230">
        <v>0.12966</v>
      </c>
      <c r="R227" s="230">
        <f>Q227*H227</f>
        <v>20.920641</v>
      </c>
      <c r="S227" s="230">
        <v>0</v>
      </c>
      <c r="T227" s="231">
        <f>S227*H227</f>
        <v>0</v>
      </c>
      <c r="AR227" s="232" t="s">
        <v>132</v>
      </c>
      <c r="AT227" s="232" t="s">
        <v>127</v>
      </c>
      <c r="AU227" s="232" t="s">
        <v>86</v>
      </c>
      <c r="AY227" s="15" t="s">
        <v>125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5" t="s">
        <v>84</v>
      </c>
      <c r="BK227" s="233">
        <f>ROUND(I227*H227,2)</f>
        <v>0</v>
      </c>
      <c r="BL227" s="15" t="s">
        <v>132</v>
      </c>
      <c r="BM227" s="232" t="s">
        <v>307</v>
      </c>
    </row>
    <row r="228" s="1" customFormat="1">
      <c r="B228" s="36"/>
      <c r="C228" s="37"/>
      <c r="D228" s="234" t="s">
        <v>134</v>
      </c>
      <c r="E228" s="37"/>
      <c r="F228" s="235" t="s">
        <v>308</v>
      </c>
      <c r="G228" s="37"/>
      <c r="H228" s="37"/>
      <c r="I228" s="137"/>
      <c r="J228" s="37"/>
      <c r="K228" s="37"/>
      <c r="L228" s="41"/>
      <c r="M228" s="236"/>
      <c r="N228" s="84"/>
      <c r="O228" s="84"/>
      <c r="P228" s="84"/>
      <c r="Q228" s="84"/>
      <c r="R228" s="84"/>
      <c r="S228" s="84"/>
      <c r="T228" s="85"/>
      <c r="AT228" s="15" t="s">
        <v>134</v>
      </c>
      <c r="AU228" s="15" t="s">
        <v>86</v>
      </c>
    </row>
    <row r="229" s="1" customFormat="1" ht="32.4" customHeight="1">
      <c r="B229" s="36"/>
      <c r="C229" s="221" t="s">
        <v>309</v>
      </c>
      <c r="D229" s="221" t="s">
        <v>127</v>
      </c>
      <c r="E229" s="222" t="s">
        <v>310</v>
      </c>
      <c r="F229" s="223" t="s">
        <v>311</v>
      </c>
      <c r="G229" s="224" t="s">
        <v>130</v>
      </c>
      <c r="H229" s="225">
        <v>161.34999999999999</v>
      </c>
      <c r="I229" s="226"/>
      <c r="J229" s="227">
        <f>ROUND(I229*H229,2)</f>
        <v>0</v>
      </c>
      <c r="K229" s="223" t="s">
        <v>131</v>
      </c>
      <c r="L229" s="41"/>
      <c r="M229" s="228" t="s">
        <v>1</v>
      </c>
      <c r="N229" s="229" t="s">
        <v>41</v>
      </c>
      <c r="O229" s="84"/>
      <c r="P229" s="230">
        <f>O229*H229</f>
        <v>0</v>
      </c>
      <c r="Q229" s="230">
        <v>0.20745</v>
      </c>
      <c r="R229" s="230">
        <f>Q229*H229</f>
        <v>33.472057499999998</v>
      </c>
      <c r="S229" s="230">
        <v>0</v>
      </c>
      <c r="T229" s="231">
        <f>S229*H229</f>
        <v>0</v>
      </c>
      <c r="AR229" s="232" t="s">
        <v>132</v>
      </c>
      <c r="AT229" s="232" t="s">
        <v>127</v>
      </c>
      <c r="AU229" s="232" t="s">
        <v>86</v>
      </c>
      <c r="AY229" s="15" t="s">
        <v>125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5" t="s">
        <v>84</v>
      </c>
      <c r="BK229" s="233">
        <f>ROUND(I229*H229,2)</f>
        <v>0</v>
      </c>
      <c r="BL229" s="15" t="s">
        <v>132</v>
      </c>
      <c r="BM229" s="232" t="s">
        <v>312</v>
      </c>
    </row>
    <row r="230" s="1" customFormat="1">
      <c r="B230" s="36"/>
      <c r="C230" s="37"/>
      <c r="D230" s="234" t="s">
        <v>134</v>
      </c>
      <c r="E230" s="37"/>
      <c r="F230" s="235" t="s">
        <v>313</v>
      </c>
      <c r="G230" s="37"/>
      <c r="H230" s="37"/>
      <c r="I230" s="137"/>
      <c r="J230" s="37"/>
      <c r="K230" s="37"/>
      <c r="L230" s="41"/>
      <c r="M230" s="236"/>
      <c r="N230" s="84"/>
      <c r="O230" s="84"/>
      <c r="P230" s="84"/>
      <c r="Q230" s="84"/>
      <c r="R230" s="84"/>
      <c r="S230" s="84"/>
      <c r="T230" s="85"/>
      <c r="AT230" s="15" t="s">
        <v>134</v>
      </c>
      <c r="AU230" s="15" t="s">
        <v>86</v>
      </c>
    </row>
    <row r="231" s="11" customFormat="1" ht="22.8" customHeight="1">
      <c r="B231" s="205"/>
      <c r="C231" s="206"/>
      <c r="D231" s="207" t="s">
        <v>75</v>
      </c>
      <c r="E231" s="219" t="s">
        <v>176</v>
      </c>
      <c r="F231" s="219" t="s">
        <v>314</v>
      </c>
      <c r="G231" s="206"/>
      <c r="H231" s="206"/>
      <c r="I231" s="209"/>
      <c r="J231" s="220">
        <f>BK231</f>
        <v>0</v>
      </c>
      <c r="K231" s="206"/>
      <c r="L231" s="211"/>
      <c r="M231" s="212"/>
      <c r="N231" s="213"/>
      <c r="O231" s="213"/>
      <c r="P231" s="214">
        <f>SUM(P232:P273)</f>
        <v>0</v>
      </c>
      <c r="Q231" s="213"/>
      <c r="R231" s="214">
        <f>SUM(R232:R273)</f>
        <v>19.557269000000002</v>
      </c>
      <c r="S231" s="213"/>
      <c r="T231" s="215">
        <f>SUM(T232:T273)</f>
        <v>0</v>
      </c>
      <c r="AR231" s="216" t="s">
        <v>84</v>
      </c>
      <c r="AT231" s="217" t="s">
        <v>75</v>
      </c>
      <c r="AU231" s="217" t="s">
        <v>84</v>
      </c>
      <c r="AY231" s="216" t="s">
        <v>125</v>
      </c>
      <c r="BK231" s="218">
        <f>SUM(BK232:BK273)</f>
        <v>0</v>
      </c>
    </row>
    <row r="232" s="1" customFormat="1" ht="32.4" customHeight="1">
      <c r="B232" s="36"/>
      <c r="C232" s="221" t="s">
        <v>315</v>
      </c>
      <c r="D232" s="221" t="s">
        <v>127</v>
      </c>
      <c r="E232" s="222" t="s">
        <v>316</v>
      </c>
      <c r="F232" s="223" t="s">
        <v>317</v>
      </c>
      <c r="G232" s="224" t="s">
        <v>254</v>
      </c>
      <c r="H232" s="225">
        <v>8</v>
      </c>
      <c r="I232" s="226"/>
      <c r="J232" s="227">
        <f>ROUND(I232*H232,2)</f>
        <v>0</v>
      </c>
      <c r="K232" s="223" t="s">
        <v>131</v>
      </c>
      <c r="L232" s="41"/>
      <c r="M232" s="228" t="s">
        <v>1</v>
      </c>
      <c r="N232" s="229" t="s">
        <v>41</v>
      </c>
      <c r="O232" s="84"/>
      <c r="P232" s="230">
        <f>O232*H232</f>
        <v>0</v>
      </c>
      <c r="Q232" s="230">
        <v>3.0000000000000001E-05</v>
      </c>
      <c r="R232" s="230">
        <f>Q232*H232</f>
        <v>0.00024000000000000001</v>
      </c>
      <c r="S232" s="230">
        <v>0</v>
      </c>
      <c r="T232" s="231">
        <f>S232*H232</f>
        <v>0</v>
      </c>
      <c r="AR232" s="232" t="s">
        <v>132</v>
      </c>
      <c r="AT232" s="232" t="s">
        <v>127</v>
      </c>
      <c r="AU232" s="232" t="s">
        <v>86</v>
      </c>
      <c r="AY232" s="15" t="s">
        <v>125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5" t="s">
        <v>84</v>
      </c>
      <c r="BK232" s="233">
        <f>ROUND(I232*H232,2)</f>
        <v>0</v>
      </c>
      <c r="BL232" s="15" t="s">
        <v>132</v>
      </c>
      <c r="BM232" s="232" t="s">
        <v>318</v>
      </c>
    </row>
    <row r="233" s="1" customFormat="1">
      <c r="B233" s="36"/>
      <c r="C233" s="37"/>
      <c r="D233" s="234" t="s">
        <v>134</v>
      </c>
      <c r="E233" s="37"/>
      <c r="F233" s="235" t="s">
        <v>319</v>
      </c>
      <c r="G233" s="37"/>
      <c r="H233" s="37"/>
      <c r="I233" s="137"/>
      <c r="J233" s="37"/>
      <c r="K233" s="37"/>
      <c r="L233" s="41"/>
      <c r="M233" s="236"/>
      <c r="N233" s="84"/>
      <c r="O233" s="84"/>
      <c r="P233" s="84"/>
      <c r="Q233" s="84"/>
      <c r="R233" s="84"/>
      <c r="S233" s="84"/>
      <c r="T233" s="85"/>
      <c r="AT233" s="15" t="s">
        <v>134</v>
      </c>
      <c r="AU233" s="15" t="s">
        <v>86</v>
      </c>
    </row>
    <row r="234" s="1" customFormat="1" ht="21.6" customHeight="1">
      <c r="B234" s="36"/>
      <c r="C234" s="259" t="s">
        <v>320</v>
      </c>
      <c r="D234" s="259" t="s">
        <v>225</v>
      </c>
      <c r="E234" s="260" t="s">
        <v>321</v>
      </c>
      <c r="F234" s="261" t="s">
        <v>322</v>
      </c>
      <c r="G234" s="262" t="s">
        <v>254</v>
      </c>
      <c r="H234" s="263">
        <v>8.1199999999999992</v>
      </c>
      <c r="I234" s="264"/>
      <c r="J234" s="265">
        <f>ROUND(I234*H234,2)</f>
        <v>0</v>
      </c>
      <c r="K234" s="261" t="s">
        <v>131</v>
      </c>
      <c r="L234" s="266"/>
      <c r="M234" s="267" t="s">
        <v>1</v>
      </c>
      <c r="N234" s="268" t="s">
        <v>41</v>
      </c>
      <c r="O234" s="84"/>
      <c r="P234" s="230">
        <f>O234*H234</f>
        <v>0</v>
      </c>
      <c r="Q234" s="230">
        <v>0.024</v>
      </c>
      <c r="R234" s="230">
        <f>Q234*H234</f>
        <v>0.19488</v>
      </c>
      <c r="S234" s="230">
        <v>0</v>
      </c>
      <c r="T234" s="231">
        <f>S234*H234</f>
        <v>0</v>
      </c>
      <c r="AR234" s="232" t="s">
        <v>176</v>
      </c>
      <c r="AT234" s="232" t="s">
        <v>225</v>
      </c>
      <c r="AU234" s="232" t="s">
        <v>86</v>
      </c>
      <c r="AY234" s="15" t="s">
        <v>125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5" t="s">
        <v>84</v>
      </c>
      <c r="BK234" s="233">
        <f>ROUND(I234*H234,2)</f>
        <v>0</v>
      </c>
      <c r="BL234" s="15" t="s">
        <v>132</v>
      </c>
      <c r="BM234" s="232" t="s">
        <v>323</v>
      </c>
    </row>
    <row r="235" s="1" customFormat="1">
      <c r="B235" s="36"/>
      <c r="C235" s="37"/>
      <c r="D235" s="234" t="s">
        <v>134</v>
      </c>
      <c r="E235" s="37"/>
      <c r="F235" s="235" t="s">
        <v>322</v>
      </c>
      <c r="G235" s="37"/>
      <c r="H235" s="37"/>
      <c r="I235" s="137"/>
      <c r="J235" s="37"/>
      <c r="K235" s="37"/>
      <c r="L235" s="41"/>
      <c r="M235" s="236"/>
      <c r="N235" s="84"/>
      <c r="O235" s="84"/>
      <c r="P235" s="84"/>
      <c r="Q235" s="84"/>
      <c r="R235" s="84"/>
      <c r="S235" s="84"/>
      <c r="T235" s="85"/>
      <c r="AT235" s="15" t="s">
        <v>134</v>
      </c>
      <c r="AU235" s="15" t="s">
        <v>86</v>
      </c>
    </row>
    <row r="236" s="12" customFormat="1">
      <c r="B236" s="237"/>
      <c r="C236" s="238"/>
      <c r="D236" s="234" t="s">
        <v>136</v>
      </c>
      <c r="E236" s="238"/>
      <c r="F236" s="240" t="s">
        <v>324</v>
      </c>
      <c r="G236" s="238"/>
      <c r="H236" s="241">
        <v>8.1199999999999992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136</v>
      </c>
      <c r="AU236" s="247" t="s">
        <v>86</v>
      </c>
      <c r="AV236" s="12" t="s">
        <v>86</v>
      </c>
      <c r="AW236" s="12" t="s">
        <v>4</v>
      </c>
      <c r="AX236" s="12" t="s">
        <v>84</v>
      </c>
      <c r="AY236" s="247" t="s">
        <v>125</v>
      </c>
    </row>
    <row r="237" s="1" customFormat="1" ht="32.4" customHeight="1">
      <c r="B237" s="36"/>
      <c r="C237" s="221" t="s">
        <v>325</v>
      </c>
      <c r="D237" s="221" t="s">
        <v>127</v>
      </c>
      <c r="E237" s="222" t="s">
        <v>326</v>
      </c>
      <c r="F237" s="223" t="s">
        <v>327</v>
      </c>
      <c r="G237" s="224" t="s">
        <v>254</v>
      </c>
      <c r="H237" s="225">
        <v>112.5</v>
      </c>
      <c r="I237" s="226"/>
      <c r="J237" s="227">
        <f>ROUND(I237*H237,2)</f>
        <v>0</v>
      </c>
      <c r="K237" s="223" t="s">
        <v>131</v>
      </c>
      <c r="L237" s="41"/>
      <c r="M237" s="228" t="s">
        <v>1</v>
      </c>
      <c r="N237" s="229" t="s">
        <v>41</v>
      </c>
      <c r="O237" s="84"/>
      <c r="P237" s="230">
        <f>O237*H237</f>
        <v>0</v>
      </c>
      <c r="Q237" s="230">
        <v>5.0000000000000002E-05</v>
      </c>
      <c r="R237" s="230">
        <f>Q237*H237</f>
        <v>0.0056250000000000007</v>
      </c>
      <c r="S237" s="230">
        <v>0</v>
      </c>
      <c r="T237" s="231">
        <f>S237*H237</f>
        <v>0</v>
      </c>
      <c r="AR237" s="232" t="s">
        <v>132</v>
      </c>
      <c r="AT237" s="232" t="s">
        <v>127</v>
      </c>
      <c r="AU237" s="232" t="s">
        <v>86</v>
      </c>
      <c r="AY237" s="15" t="s">
        <v>125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5" t="s">
        <v>84</v>
      </c>
      <c r="BK237" s="233">
        <f>ROUND(I237*H237,2)</f>
        <v>0</v>
      </c>
      <c r="BL237" s="15" t="s">
        <v>132</v>
      </c>
      <c r="BM237" s="232" t="s">
        <v>328</v>
      </c>
    </row>
    <row r="238" s="1" customFormat="1">
      <c r="B238" s="36"/>
      <c r="C238" s="37"/>
      <c r="D238" s="234" t="s">
        <v>134</v>
      </c>
      <c r="E238" s="37"/>
      <c r="F238" s="235" t="s">
        <v>329</v>
      </c>
      <c r="G238" s="37"/>
      <c r="H238" s="37"/>
      <c r="I238" s="137"/>
      <c r="J238" s="37"/>
      <c r="K238" s="37"/>
      <c r="L238" s="41"/>
      <c r="M238" s="236"/>
      <c r="N238" s="84"/>
      <c r="O238" s="84"/>
      <c r="P238" s="84"/>
      <c r="Q238" s="84"/>
      <c r="R238" s="84"/>
      <c r="S238" s="84"/>
      <c r="T238" s="85"/>
      <c r="AT238" s="15" t="s">
        <v>134</v>
      </c>
      <c r="AU238" s="15" t="s">
        <v>86</v>
      </c>
    </row>
    <row r="239" s="1" customFormat="1" ht="32.4" customHeight="1">
      <c r="B239" s="36"/>
      <c r="C239" s="259" t="s">
        <v>330</v>
      </c>
      <c r="D239" s="259" t="s">
        <v>225</v>
      </c>
      <c r="E239" s="260" t="s">
        <v>331</v>
      </c>
      <c r="F239" s="261" t="s">
        <v>332</v>
      </c>
      <c r="G239" s="262" t="s">
        <v>254</v>
      </c>
      <c r="H239" s="263">
        <v>114.188</v>
      </c>
      <c r="I239" s="264"/>
      <c r="J239" s="265">
        <f>ROUND(I239*H239,2)</f>
        <v>0</v>
      </c>
      <c r="K239" s="261" t="s">
        <v>131</v>
      </c>
      <c r="L239" s="266"/>
      <c r="M239" s="267" t="s">
        <v>1</v>
      </c>
      <c r="N239" s="268" t="s">
        <v>41</v>
      </c>
      <c r="O239" s="84"/>
      <c r="P239" s="230">
        <f>O239*H239</f>
        <v>0</v>
      </c>
      <c r="Q239" s="230">
        <v>0.052999999999999998</v>
      </c>
      <c r="R239" s="230">
        <f>Q239*H239</f>
        <v>6.0519639999999999</v>
      </c>
      <c r="S239" s="230">
        <v>0</v>
      </c>
      <c r="T239" s="231">
        <f>S239*H239</f>
        <v>0</v>
      </c>
      <c r="AR239" s="232" t="s">
        <v>176</v>
      </c>
      <c r="AT239" s="232" t="s">
        <v>225</v>
      </c>
      <c r="AU239" s="232" t="s">
        <v>86</v>
      </c>
      <c r="AY239" s="15" t="s">
        <v>125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5" t="s">
        <v>84</v>
      </c>
      <c r="BK239" s="233">
        <f>ROUND(I239*H239,2)</f>
        <v>0</v>
      </c>
      <c r="BL239" s="15" t="s">
        <v>132</v>
      </c>
      <c r="BM239" s="232" t="s">
        <v>333</v>
      </c>
    </row>
    <row r="240" s="1" customFormat="1">
      <c r="B240" s="36"/>
      <c r="C240" s="37"/>
      <c r="D240" s="234" t="s">
        <v>134</v>
      </c>
      <c r="E240" s="37"/>
      <c r="F240" s="235" t="s">
        <v>332</v>
      </c>
      <c r="G240" s="37"/>
      <c r="H240" s="37"/>
      <c r="I240" s="137"/>
      <c r="J240" s="37"/>
      <c r="K240" s="37"/>
      <c r="L240" s="41"/>
      <c r="M240" s="236"/>
      <c r="N240" s="84"/>
      <c r="O240" s="84"/>
      <c r="P240" s="84"/>
      <c r="Q240" s="84"/>
      <c r="R240" s="84"/>
      <c r="S240" s="84"/>
      <c r="T240" s="85"/>
      <c r="AT240" s="15" t="s">
        <v>134</v>
      </c>
      <c r="AU240" s="15" t="s">
        <v>86</v>
      </c>
    </row>
    <row r="241" s="12" customFormat="1">
      <c r="B241" s="237"/>
      <c r="C241" s="238"/>
      <c r="D241" s="234" t="s">
        <v>136</v>
      </c>
      <c r="E241" s="238"/>
      <c r="F241" s="240" t="s">
        <v>334</v>
      </c>
      <c r="G241" s="238"/>
      <c r="H241" s="241">
        <v>114.188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AT241" s="247" t="s">
        <v>136</v>
      </c>
      <c r="AU241" s="247" t="s">
        <v>86</v>
      </c>
      <c r="AV241" s="12" t="s">
        <v>86</v>
      </c>
      <c r="AW241" s="12" t="s">
        <v>4</v>
      </c>
      <c r="AX241" s="12" t="s">
        <v>84</v>
      </c>
      <c r="AY241" s="247" t="s">
        <v>125</v>
      </c>
    </row>
    <row r="242" s="1" customFormat="1" ht="32.4" customHeight="1">
      <c r="B242" s="36"/>
      <c r="C242" s="221" t="s">
        <v>335</v>
      </c>
      <c r="D242" s="221" t="s">
        <v>127</v>
      </c>
      <c r="E242" s="222" t="s">
        <v>336</v>
      </c>
      <c r="F242" s="223" t="s">
        <v>337</v>
      </c>
      <c r="G242" s="224" t="s">
        <v>268</v>
      </c>
      <c r="H242" s="225">
        <v>8</v>
      </c>
      <c r="I242" s="226"/>
      <c r="J242" s="227">
        <f>ROUND(I242*H242,2)</f>
        <v>0</v>
      </c>
      <c r="K242" s="223" t="s">
        <v>131</v>
      </c>
      <c r="L242" s="41"/>
      <c r="M242" s="228" t="s">
        <v>1</v>
      </c>
      <c r="N242" s="229" t="s">
        <v>41</v>
      </c>
      <c r="O242" s="84"/>
      <c r="P242" s="230">
        <f>O242*H242</f>
        <v>0</v>
      </c>
      <c r="Q242" s="230">
        <v>8.0000000000000007E-05</v>
      </c>
      <c r="R242" s="230">
        <f>Q242*H242</f>
        <v>0.00064000000000000005</v>
      </c>
      <c r="S242" s="230">
        <v>0</v>
      </c>
      <c r="T242" s="231">
        <f>S242*H242</f>
        <v>0</v>
      </c>
      <c r="AR242" s="232" t="s">
        <v>132</v>
      </c>
      <c r="AT242" s="232" t="s">
        <v>127</v>
      </c>
      <c r="AU242" s="232" t="s">
        <v>86</v>
      </c>
      <c r="AY242" s="15" t="s">
        <v>125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5" t="s">
        <v>84</v>
      </c>
      <c r="BK242" s="233">
        <f>ROUND(I242*H242,2)</f>
        <v>0</v>
      </c>
      <c r="BL242" s="15" t="s">
        <v>132</v>
      </c>
      <c r="BM242" s="232" t="s">
        <v>338</v>
      </c>
    </row>
    <row r="243" s="1" customFormat="1">
      <c r="B243" s="36"/>
      <c r="C243" s="37"/>
      <c r="D243" s="234" t="s">
        <v>134</v>
      </c>
      <c r="E243" s="37"/>
      <c r="F243" s="235" t="s">
        <v>339</v>
      </c>
      <c r="G243" s="37"/>
      <c r="H243" s="37"/>
      <c r="I243" s="137"/>
      <c r="J243" s="37"/>
      <c r="K243" s="37"/>
      <c r="L243" s="41"/>
      <c r="M243" s="236"/>
      <c r="N243" s="84"/>
      <c r="O243" s="84"/>
      <c r="P243" s="84"/>
      <c r="Q243" s="84"/>
      <c r="R243" s="84"/>
      <c r="S243" s="84"/>
      <c r="T243" s="85"/>
      <c r="AT243" s="15" t="s">
        <v>134</v>
      </c>
      <c r="AU243" s="15" t="s">
        <v>86</v>
      </c>
    </row>
    <row r="244" s="1" customFormat="1" ht="32.4" customHeight="1">
      <c r="B244" s="36"/>
      <c r="C244" s="259" t="s">
        <v>340</v>
      </c>
      <c r="D244" s="259" t="s">
        <v>225</v>
      </c>
      <c r="E244" s="260" t="s">
        <v>341</v>
      </c>
      <c r="F244" s="261" t="s">
        <v>342</v>
      </c>
      <c r="G244" s="262" t="s">
        <v>268</v>
      </c>
      <c r="H244" s="263">
        <v>4.0599999999999996</v>
      </c>
      <c r="I244" s="264"/>
      <c r="J244" s="265">
        <f>ROUND(I244*H244,2)</f>
        <v>0</v>
      </c>
      <c r="K244" s="261" t="s">
        <v>131</v>
      </c>
      <c r="L244" s="266"/>
      <c r="M244" s="267" t="s">
        <v>1</v>
      </c>
      <c r="N244" s="268" t="s">
        <v>41</v>
      </c>
      <c r="O244" s="84"/>
      <c r="P244" s="230">
        <f>O244*H244</f>
        <v>0</v>
      </c>
      <c r="Q244" s="230">
        <v>0.034000000000000002</v>
      </c>
      <c r="R244" s="230">
        <f>Q244*H244</f>
        <v>0.13804</v>
      </c>
      <c r="S244" s="230">
        <v>0</v>
      </c>
      <c r="T244" s="231">
        <f>S244*H244</f>
        <v>0</v>
      </c>
      <c r="AR244" s="232" t="s">
        <v>176</v>
      </c>
      <c r="AT244" s="232" t="s">
        <v>225</v>
      </c>
      <c r="AU244" s="232" t="s">
        <v>86</v>
      </c>
      <c r="AY244" s="15" t="s">
        <v>125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5" t="s">
        <v>84</v>
      </c>
      <c r="BK244" s="233">
        <f>ROUND(I244*H244,2)</f>
        <v>0</v>
      </c>
      <c r="BL244" s="15" t="s">
        <v>132</v>
      </c>
      <c r="BM244" s="232" t="s">
        <v>343</v>
      </c>
    </row>
    <row r="245" s="1" customFormat="1">
      <c r="B245" s="36"/>
      <c r="C245" s="37"/>
      <c r="D245" s="234" t="s">
        <v>134</v>
      </c>
      <c r="E245" s="37"/>
      <c r="F245" s="235" t="s">
        <v>342</v>
      </c>
      <c r="G245" s="37"/>
      <c r="H245" s="37"/>
      <c r="I245" s="137"/>
      <c r="J245" s="37"/>
      <c r="K245" s="37"/>
      <c r="L245" s="41"/>
      <c r="M245" s="236"/>
      <c r="N245" s="84"/>
      <c r="O245" s="84"/>
      <c r="P245" s="84"/>
      <c r="Q245" s="84"/>
      <c r="R245" s="84"/>
      <c r="S245" s="84"/>
      <c r="T245" s="85"/>
      <c r="AT245" s="15" t="s">
        <v>134</v>
      </c>
      <c r="AU245" s="15" t="s">
        <v>86</v>
      </c>
    </row>
    <row r="246" s="12" customFormat="1">
      <c r="B246" s="237"/>
      <c r="C246" s="238"/>
      <c r="D246" s="234" t="s">
        <v>136</v>
      </c>
      <c r="E246" s="238"/>
      <c r="F246" s="240" t="s">
        <v>344</v>
      </c>
      <c r="G246" s="238"/>
      <c r="H246" s="241">
        <v>4.0599999999999996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136</v>
      </c>
      <c r="AU246" s="247" t="s">
        <v>86</v>
      </c>
      <c r="AV246" s="12" t="s">
        <v>86</v>
      </c>
      <c r="AW246" s="12" t="s">
        <v>4</v>
      </c>
      <c r="AX246" s="12" t="s">
        <v>84</v>
      </c>
      <c r="AY246" s="247" t="s">
        <v>125</v>
      </c>
    </row>
    <row r="247" s="1" customFormat="1" ht="32.4" customHeight="1">
      <c r="B247" s="36"/>
      <c r="C247" s="259" t="s">
        <v>345</v>
      </c>
      <c r="D247" s="259" t="s">
        <v>225</v>
      </c>
      <c r="E247" s="260" t="s">
        <v>346</v>
      </c>
      <c r="F247" s="261" t="s">
        <v>347</v>
      </c>
      <c r="G247" s="262" t="s">
        <v>268</v>
      </c>
      <c r="H247" s="263">
        <v>4.0599999999999996</v>
      </c>
      <c r="I247" s="264"/>
      <c r="J247" s="265">
        <f>ROUND(I247*H247,2)</f>
        <v>0</v>
      </c>
      <c r="K247" s="261" t="s">
        <v>131</v>
      </c>
      <c r="L247" s="266"/>
      <c r="M247" s="267" t="s">
        <v>1</v>
      </c>
      <c r="N247" s="268" t="s">
        <v>41</v>
      </c>
      <c r="O247" s="84"/>
      <c r="P247" s="230">
        <f>O247*H247</f>
        <v>0</v>
      </c>
      <c r="Q247" s="230">
        <v>0.041000000000000002</v>
      </c>
      <c r="R247" s="230">
        <f>Q247*H247</f>
        <v>0.16646</v>
      </c>
      <c r="S247" s="230">
        <v>0</v>
      </c>
      <c r="T247" s="231">
        <f>S247*H247</f>
        <v>0</v>
      </c>
      <c r="AR247" s="232" t="s">
        <v>176</v>
      </c>
      <c r="AT247" s="232" t="s">
        <v>225</v>
      </c>
      <c r="AU247" s="232" t="s">
        <v>86</v>
      </c>
      <c r="AY247" s="15" t="s">
        <v>125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5" t="s">
        <v>84</v>
      </c>
      <c r="BK247" s="233">
        <f>ROUND(I247*H247,2)</f>
        <v>0</v>
      </c>
      <c r="BL247" s="15" t="s">
        <v>132</v>
      </c>
      <c r="BM247" s="232" t="s">
        <v>348</v>
      </c>
    </row>
    <row r="248" s="1" customFormat="1">
      <c r="B248" s="36"/>
      <c r="C248" s="37"/>
      <c r="D248" s="234" t="s">
        <v>134</v>
      </c>
      <c r="E248" s="37"/>
      <c r="F248" s="235" t="s">
        <v>347</v>
      </c>
      <c r="G248" s="37"/>
      <c r="H248" s="37"/>
      <c r="I248" s="137"/>
      <c r="J248" s="37"/>
      <c r="K248" s="37"/>
      <c r="L248" s="41"/>
      <c r="M248" s="236"/>
      <c r="N248" s="84"/>
      <c r="O248" s="84"/>
      <c r="P248" s="84"/>
      <c r="Q248" s="84"/>
      <c r="R248" s="84"/>
      <c r="S248" s="84"/>
      <c r="T248" s="85"/>
      <c r="AT248" s="15" t="s">
        <v>134</v>
      </c>
      <c r="AU248" s="15" t="s">
        <v>86</v>
      </c>
    </row>
    <row r="249" s="12" customFormat="1">
      <c r="B249" s="237"/>
      <c r="C249" s="238"/>
      <c r="D249" s="234" t="s">
        <v>136</v>
      </c>
      <c r="E249" s="238"/>
      <c r="F249" s="240" t="s">
        <v>344</v>
      </c>
      <c r="G249" s="238"/>
      <c r="H249" s="241">
        <v>4.0599999999999996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136</v>
      </c>
      <c r="AU249" s="247" t="s">
        <v>86</v>
      </c>
      <c r="AV249" s="12" t="s">
        <v>86</v>
      </c>
      <c r="AW249" s="12" t="s">
        <v>4</v>
      </c>
      <c r="AX249" s="12" t="s">
        <v>84</v>
      </c>
      <c r="AY249" s="247" t="s">
        <v>125</v>
      </c>
    </row>
    <row r="250" s="1" customFormat="1" ht="21.6" customHeight="1">
      <c r="B250" s="36"/>
      <c r="C250" s="221" t="s">
        <v>349</v>
      </c>
      <c r="D250" s="221" t="s">
        <v>127</v>
      </c>
      <c r="E250" s="222" t="s">
        <v>350</v>
      </c>
      <c r="F250" s="223" t="s">
        <v>351</v>
      </c>
      <c r="G250" s="224" t="s">
        <v>352</v>
      </c>
      <c r="H250" s="225">
        <v>2</v>
      </c>
      <c r="I250" s="226"/>
      <c r="J250" s="227">
        <f>ROUND(I250*H250,2)</f>
        <v>0</v>
      </c>
      <c r="K250" s="223" t="s">
        <v>131</v>
      </c>
      <c r="L250" s="41"/>
      <c r="M250" s="228" t="s">
        <v>1</v>
      </c>
      <c r="N250" s="229" t="s">
        <v>41</v>
      </c>
      <c r="O250" s="84"/>
      <c r="P250" s="230">
        <f>O250*H250</f>
        <v>0</v>
      </c>
      <c r="Q250" s="230">
        <v>0.00010000000000000001</v>
      </c>
      <c r="R250" s="230">
        <f>Q250*H250</f>
        <v>0.00020000000000000001</v>
      </c>
      <c r="S250" s="230">
        <v>0</v>
      </c>
      <c r="T250" s="231">
        <f>S250*H250</f>
        <v>0</v>
      </c>
      <c r="AR250" s="232" t="s">
        <v>132</v>
      </c>
      <c r="AT250" s="232" t="s">
        <v>127</v>
      </c>
      <c r="AU250" s="232" t="s">
        <v>86</v>
      </c>
      <c r="AY250" s="15" t="s">
        <v>125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5" t="s">
        <v>84</v>
      </c>
      <c r="BK250" s="233">
        <f>ROUND(I250*H250,2)</f>
        <v>0</v>
      </c>
      <c r="BL250" s="15" t="s">
        <v>132</v>
      </c>
      <c r="BM250" s="232" t="s">
        <v>353</v>
      </c>
    </row>
    <row r="251" s="1" customFormat="1">
      <c r="B251" s="36"/>
      <c r="C251" s="37"/>
      <c r="D251" s="234" t="s">
        <v>134</v>
      </c>
      <c r="E251" s="37"/>
      <c r="F251" s="235" t="s">
        <v>354</v>
      </c>
      <c r="G251" s="37"/>
      <c r="H251" s="37"/>
      <c r="I251" s="137"/>
      <c r="J251" s="37"/>
      <c r="K251" s="37"/>
      <c r="L251" s="41"/>
      <c r="M251" s="236"/>
      <c r="N251" s="84"/>
      <c r="O251" s="84"/>
      <c r="P251" s="84"/>
      <c r="Q251" s="84"/>
      <c r="R251" s="84"/>
      <c r="S251" s="84"/>
      <c r="T251" s="85"/>
      <c r="AT251" s="15" t="s">
        <v>134</v>
      </c>
      <c r="AU251" s="15" t="s">
        <v>86</v>
      </c>
    </row>
    <row r="252" s="1" customFormat="1" ht="21.6" customHeight="1">
      <c r="B252" s="36"/>
      <c r="C252" s="221" t="s">
        <v>355</v>
      </c>
      <c r="D252" s="221" t="s">
        <v>127</v>
      </c>
      <c r="E252" s="222" t="s">
        <v>356</v>
      </c>
      <c r="F252" s="223" t="s">
        <v>357</v>
      </c>
      <c r="G252" s="224" t="s">
        <v>352</v>
      </c>
      <c r="H252" s="225">
        <v>4</v>
      </c>
      <c r="I252" s="226"/>
      <c r="J252" s="227">
        <f>ROUND(I252*H252,2)</f>
        <v>0</v>
      </c>
      <c r="K252" s="223" t="s">
        <v>131</v>
      </c>
      <c r="L252" s="41"/>
      <c r="M252" s="228" t="s">
        <v>1</v>
      </c>
      <c r="N252" s="229" t="s">
        <v>41</v>
      </c>
      <c r="O252" s="84"/>
      <c r="P252" s="230">
        <f>O252*H252</f>
        <v>0</v>
      </c>
      <c r="Q252" s="230">
        <v>0.00031</v>
      </c>
      <c r="R252" s="230">
        <f>Q252*H252</f>
        <v>0.00124</v>
      </c>
      <c r="S252" s="230">
        <v>0</v>
      </c>
      <c r="T252" s="231">
        <f>S252*H252</f>
        <v>0</v>
      </c>
      <c r="AR252" s="232" t="s">
        <v>132</v>
      </c>
      <c r="AT252" s="232" t="s">
        <v>127</v>
      </c>
      <c r="AU252" s="232" t="s">
        <v>86</v>
      </c>
      <c r="AY252" s="15" t="s">
        <v>125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5" t="s">
        <v>84</v>
      </c>
      <c r="BK252" s="233">
        <f>ROUND(I252*H252,2)</f>
        <v>0</v>
      </c>
      <c r="BL252" s="15" t="s">
        <v>132</v>
      </c>
      <c r="BM252" s="232" t="s">
        <v>358</v>
      </c>
    </row>
    <row r="253" s="1" customFormat="1">
      <c r="B253" s="36"/>
      <c r="C253" s="37"/>
      <c r="D253" s="234" t="s">
        <v>134</v>
      </c>
      <c r="E253" s="37"/>
      <c r="F253" s="235" t="s">
        <v>359</v>
      </c>
      <c r="G253" s="37"/>
      <c r="H253" s="37"/>
      <c r="I253" s="137"/>
      <c r="J253" s="37"/>
      <c r="K253" s="37"/>
      <c r="L253" s="41"/>
      <c r="M253" s="236"/>
      <c r="N253" s="84"/>
      <c r="O253" s="84"/>
      <c r="P253" s="84"/>
      <c r="Q253" s="84"/>
      <c r="R253" s="84"/>
      <c r="S253" s="84"/>
      <c r="T253" s="85"/>
      <c r="AT253" s="15" t="s">
        <v>134</v>
      </c>
      <c r="AU253" s="15" t="s">
        <v>86</v>
      </c>
    </row>
    <row r="254" s="1" customFormat="1" ht="21.6" customHeight="1">
      <c r="B254" s="36"/>
      <c r="C254" s="221" t="s">
        <v>360</v>
      </c>
      <c r="D254" s="221" t="s">
        <v>127</v>
      </c>
      <c r="E254" s="222" t="s">
        <v>361</v>
      </c>
      <c r="F254" s="223" t="s">
        <v>362</v>
      </c>
      <c r="G254" s="224" t="s">
        <v>268</v>
      </c>
      <c r="H254" s="225">
        <v>5</v>
      </c>
      <c r="I254" s="226"/>
      <c r="J254" s="227">
        <f>ROUND(I254*H254,2)</f>
        <v>0</v>
      </c>
      <c r="K254" s="223" t="s">
        <v>131</v>
      </c>
      <c r="L254" s="41"/>
      <c r="M254" s="228" t="s">
        <v>1</v>
      </c>
      <c r="N254" s="229" t="s">
        <v>41</v>
      </c>
      <c r="O254" s="84"/>
      <c r="P254" s="230">
        <f>O254*H254</f>
        <v>0</v>
      </c>
      <c r="Q254" s="230">
        <v>0.0091800000000000007</v>
      </c>
      <c r="R254" s="230">
        <f>Q254*H254</f>
        <v>0.045900000000000003</v>
      </c>
      <c r="S254" s="230">
        <v>0</v>
      </c>
      <c r="T254" s="231">
        <f>S254*H254</f>
        <v>0</v>
      </c>
      <c r="AR254" s="232" t="s">
        <v>132</v>
      </c>
      <c r="AT254" s="232" t="s">
        <v>127</v>
      </c>
      <c r="AU254" s="232" t="s">
        <v>86</v>
      </c>
      <c r="AY254" s="15" t="s">
        <v>125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5" t="s">
        <v>84</v>
      </c>
      <c r="BK254" s="233">
        <f>ROUND(I254*H254,2)</f>
        <v>0</v>
      </c>
      <c r="BL254" s="15" t="s">
        <v>132</v>
      </c>
      <c r="BM254" s="232" t="s">
        <v>363</v>
      </c>
    </row>
    <row r="255" s="1" customFormat="1">
      <c r="B255" s="36"/>
      <c r="C255" s="37"/>
      <c r="D255" s="234" t="s">
        <v>134</v>
      </c>
      <c r="E255" s="37"/>
      <c r="F255" s="235" t="s">
        <v>362</v>
      </c>
      <c r="G255" s="37"/>
      <c r="H255" s="37"/>
      <c r="I255" s="137"/>
      <c r="J255" s="37"/>
      <c r="K255" s="37"/>
      <c r="L255" s="41"/>
      <c r="M255" s="236"/>
      <c r="N255" s="84"/>
      <c r="O255" s="84"/>
      <c r="P255" s="84"/>
      <c r="Q255" s="84"/>
      <c r="R255" s="84"/>
      <c r="S255" s="84"/>
      <c r="T255" s="85"/>
      <c r="AT255" s="15" t="s">
        <v>134</v>
      </c>
      <c r="AU255" s="15" t="s">
        <v>86</v>
      </c>
    </row>
    <row r="256" s="1" customFormat="1" ht="21.6" customHeight="1">
      <c r="B256" s="36"/>
      <c r="C256" s="259" t="s">
        <v>364</v>
      </c>
      <c r="D256" s="259" t="s">
        <v>225</v>
      </c>
      <c r="E256" s="260" t="s">
        <v>365</v>
      </c>
      <c r="F256" s="261" t="s">
        <v>366</v>
      </c>
      <c r="G256" s="262" t="s">
        <v>268</v>
      </c>
      <c r="H256" s="263">
        <v>3</v>
      </c>
      <c r="I256" s="264"/>
      <c r="J256" s="265">
        <f>ROUND(I256*H256,2)</f>
        <v>0</v>
      </c>
      <c r="K256" s="261" t="s">
        <v>131</v>
      </c>
      <c r="L256" s="266"/>
      <c r="M256" s="267" t="s">
        <v>1</v>
      </c>
      <c r="N256" s="268" t="s">
        <v>41</v>
      </c>
      <c r="O256" s="84"/>
      <c r="P256" s="230">
        <f>O256*H256</f>
        <v>0</v>
      </c>
      <c r="Q256" s="230">
        <v>0.52600000000000002</v>
      </c>
      <c r="R256" s="230">
        <f>Q256*H256</f>
        <v>1.5780000000000001</v>
      </c>
      <c r="S256" s="230">
        <v>0</v>
      </c>
      <c r="T256" s="231">
        <f>S256*H256</f>
        <v>0</v>
      </c>
      <c r="AR256" s="232" t="s">
        <v>176</v>
      </c>
      <c r="AT256" s="232" t="s">
        <v>225</v>
      </c>
      <c r="AU256" s="232" t="s">
        <v>86</v>
      </c>
      <c r="AY256" s="15" t="s">
        <v>125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5" t="s">
        <v>84</v>
      </c>
      <c r="BK256" s="233">
        <f>ROUND(I256*H256,2)</f>
        <v>0</v>
      </c>
      <c r="BL256" s="15" t="s">
        <v>132</v>
      </c>
      <c r="BM256" s="232" t="s">
        <v>367</v>
      </c>
    </row>
    <row r="257" s="1" customFormat="1">
      <c r="B257" s="36"/>
      <c r="C257" s="37"/>
      <c r="D257" s="234" t="s">
        <v>134</v>
      </c>
      <c r="E257" s="37"/>
      <c r="F257" s="235" t="s">
        <v>366</v>
      </c>
      <c r="G257" s="37"/>
      <c r="H257" s="37"/>
      <c r="I257" s="137"/>
      <c r="J257" s="37"/>
      <c r="K257" s="37"/>
      <c r="L257" s="41"/>
      <c r="M257" s="236"/>
      <c r="N257" s="84"/>
      <c r="O257" s="84"/>
      <c r="P257" s="84"/>
      <c r="Q257" s="84"/>
      <c r="R257" s="84"/>
      <c r="S257" s="84"/>
      <c r="T257" s="85"/>
      <c r="AT257" s="15" t="s">
        <v>134</v>
      </c>
      <c r="AU257" s="15" t="s">
        <v>86</v>
      </c>
    </row>
    <row r="258" s="1" customFormat="1" ht="21.6" customHeight="1">
      <c r="B258" s="36"/>
      <c r="C258" s="259" t="s">
        <v>368</v>
      </c>
      <c r="D258" s="259" t="s">
        <v>225</v>
      </c>
      <c r="E258" s="260" t="s">
        <v>369</v>
      </c>
      <c r="F258" s="261" t="s">
        <v>370</v>
      </c>
      <c r="G258" s="262" t="s">
        <v>268</v>
      </c>
      <c r="H258" s="263">
        <v>2</v>
      </c>
      <c r="I258" s="264"/>
      <c r="J258" s="265">
        <f>ROUND(I258*H258,2)</f>
        <v>0</v>
      </c>
      <c r="K258" s="261" t="s">
        <v>131</v>
      </c>
      <c r="L258" s="266"/>
      <c r="M258" s="267" t="s">
        <v>1</v>
      </c>
      <c r="N258" s="268" t="s">
        <v>41</v>
      </c>
      <c r="O258" s="84"/>
      <c r="P258" s="230">
        <f>O258*H258</f>
        <v>0</v>
      </c>
      <c r="Q258" s="230">
        <v>0.26200000000000001</v>
      </c>
      <c r="R258" s="230">
        <f>Q258*H258</f>
        <v>0.52400000000000002</v>
      </c>
      <c r="S258" s="230">
        <v>0</v>
      </c>
      <c r="T258" s="231">
        <f>S258*H258</f>
        <v>0</v>
      </c>
      <c r="AR258" s="232" t="s">
        <v>176</v>
      </c>
      <c r="AT258" s="232" t="s">
        <v>225</v>
      </c>
      <c r="AU258" s="232" t="s">
        <v>86</v>
      </c>
      <c r="AY258" s="15" t="s">
        <v>125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5" t="s">
        <v>84</v>
      </c>
      <c r="BK258" s="233">
        <f>ROUND(I258*H258,2)</f>
        <v>0</v>
      </c>
      <c r="BL258" s="15" t="s">
        <v>132</v>
      </c>
      <c r="BM258" s="232" t="s">
        <v>371</v>
      </c>
    </row>
    <row r="259" s="1" customFormat="1">
      <c r="B259" s="36"/>
      <c r="C259" s="37"/>
      <c r="D259" s="234" t="s">
        <v>134</v>
      </c>
      <c r="E259" s="37"/>
      <c r="F259" s="235" t="s">
        <v>370</v>
      </c>
      <c r="G259" s="37"/>
      <c r="H259" s="37"/>
      <c r="I259" s="137"/>
      <c r="J259" s="37"/>
      <c r="K259" s="37"/>
      <c r="L259" s="41"/>
      <c r="M259" s="236"/>
      <c r="N259" s="84"/>
      <c r="O259" s="84"/>
      <c r="P259" s="84"/>
      <c r="Q259" s="84"/>
      <c r="R259" s="84"/>
      <c r="S259" s="84"/>
      <c r="T259" s="85"/>
      <c r="AT259" s="15" t="s">
        <v>134</v>
      </c>
      <c r="AU259" s="15" t="s">
        <v>86</v>
      </c>
    </row>
    <row r="260" s="1" customFormat="1" ht="21.6" customHeight="1">
      <c r="B260" s="36"/>
      <c r="C260" s="221" t="s">
        <v>372</v>
      </c>
      <c r="D260" s="221" t="s">
        <v>127</v>
      </c>
      <c r="E260" s="222" t="s">
        <v>373</v>
      </c>
      <c r="F260" s="223" t="s">
        <v>374</v>
      </c>
      <c r="G260" s="224" t="s">
        <v>268</v>
      </c>
      <c r="H260" s="225">
        <v>4</v>
      </c>
      <c r="I260" s="226"/>
      <c r="J260" s="227">
        <f>ROUND(I260*H260,2)</f>
        <v>0</v>
      </c>
      <c r="K260" s="223" t="s">
        <v>131</v>
      </c>
      <c r="L260" s="41"/>
      <c r="M260" s="228" t="s">
        <v>1</v>
      </c>
      <c r="N260" s="229" t="s">
        <v>41</v>
      </c>
      <c r="O260" s="84"/>
      <c r="P260" s="230">
        <f>O260*H260</f>
        <v>0</v>
      </c>
      <c r="Q260" s="230">
        <v>0.011469999999999999</v>
      </c>
      <c r="R260" s="230">
        <f>Q260*H260</f>
        <v>0.045879999999999997</v>
      </c>
      <c r="S260" s="230">
        <v>0</v>
      </c>
      <c r="T260" s="231">
        <f>S260*H260</f>
        <v>0</v>
      </c>
      <c r="AR260" s="232" t="s">
        <v>132</v>
      </c>
      <c r="AT260" s="232" t="s">
        <v>127</v>
      </c>
      <c r="AU260" s="232" t="s">
        <v>86</v>
      </c>
      <c r="AY260" s="15" t="s">
        <v>125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5" t="s">
        <v>84</v>
      </c>
      <c r="BK260" s="233">
        <f>ROUND(I260*H260,2)</f>
        <v>0</v>
      </c>
      <c r="BL260" s="15" t="s">
        <v>132</v>
      </c>
      <c r="BM260" s="232" t="s">
        <v>375</v>
      </c>
    </row>
    <row r="261" s="1" customFormat="1">
      <c r="B261" s="36"/>
      <c r="C261" s="37"/>
      <c r="D261" s="234" t="s">
        <v>134</v>
      </c>
      <c r="E261" s="37"/>
      <c r="F261" s="235" t="s">
        <v>374</v>
      </c>
      <c r="G261" s="37"/>
      <c r="H261" s="37"/>
      <c r="I261" s="137"/>
      <c r="J261" s="37"/>
      <c r="K261" s="37"/>
      <c r="L261" s="41"/>
      <c r="M261" s="236"/>
      <c r="N261" s="84"/>
      <c r="O261" s="84"/>
      <c r="P261" s="84"/>
      <c r="Q261" s="84"/>
      <c r="R261" s="84"/>
      <c r="S261" s="84"/>
      <c r="T261" s="85"/>
      <c r="AT261" s="15" t="s">
        <v>134</v>
      </c>
      <c r="AU261" s="15" t="s">
        <v>86</v>
      </c>
    </row>
    <row r="262" s="1" customFormat="1" ht="21.6" customHeight="1">
      <c r="B262" s="36"/>
      <c r="C262" s="259" t="s">
        <v>376</v>
      </c>
      <c r="D262" s="259" t="s">
        <v>225</v>
      </c>
      <c r="E262" s="260" t="s">
        <v>377</v>
      </c>
      <c r="F262" s="261" t="s">
        <v>378</v>
      </c>
      <c r="G262" s="262" t="s">
        <v>268</v>
      </c>
      <c r="H262" s="263">
        <v>4</v>
      </c>
      <c r="I262" s="264"/>
      <c r="J262" s="265">
        <f>ROUND(I262*H262,2)</f>
        <v>0</v>
      </c>
      <c r="K262" s="261" t="s">
        <v>131</v>
      </c>
      <c r="L262" s="266"/>
      <c r="M262" s="267" t="s">
        <v>1</v>
      </c>
      <c r="N262" s="268" t="s">
        <v>41</v>
      </c>
      <c r="O262" s="84"/>
      <c r="P262" s="230">
        <f>O262*H262</f>
        <v>0</v>
      </c>
      <c r="Q262" s="230">
        <v>0.56999999999999995</v>
      </c>
      <c r="R262" s="230">
        <f>Q262*H262</f>
        <v>2.2799999999999998</v>
      </c>
      <c r="S262" s="230">
        <v>0</v>
      </c>
      <c r="T262" s="231">
        <f>S262*H262</f>
        <v>0</v>
      </c>
      <c r="AR262" s="232" t="s">
        <v>176</v>
      </c>
      <c r="AT262" s="232" t="s">
        <v>225</v>
      </c>
      <c r="AU262" s="232" t="s">
        <v>86</v>
      </c>
      <c r="AY262" s="15" t="s">
        <v>125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5" t="s">
        <v>84</v>
      </c>
      <c r="BK262" s="233">
        <f>ROUND(I262*H262,2)</f>
        <v>0</v>
      </c>
      <c r="BL262" s="15" t="s">
        <v>132</v>
      </c>
      <c r="BM262" s="232" t="s">
        <v>379</v>
      </c>
    </row>
    <row r="263" s="1" customFormat="1">
      <c r="B263" s="36"/>
      <c r="C263" s="37"/>
      <c r="D263" s="234" t="s">
        <v>134</v>
      </c>
      <c r="E263" s="37"/>
      <c r="F263" s="235" t="s">
        <v>378</v>
      </c>
      <c r="G263" s="37"/>
      <c r="H263" s="37"/>
      <c r="I263" s="137"/>
      <c r="J263" s="37"/>
      <c r="K263" s="37"/>
      <c r="L263" s="41"/>
      <c r="M263" s="236"/>
      <c r="N263" s="84"/>
      <c r="O263" s="84"/>
      <c r="P263" s="84"/>
      <c r="Q263" s="84"/>
      <c r="R263" s="84"/>
      <c r="S263" s="84"/>
      <c r="T263" s="85"/>
      <c r="AT263" s="15" t="s">
        <v>134</v>
      </c>
      <c r="AU263" s="15" t="s">
        <v>86</v>
      </c>
    </row>
    <row r="264" s="1" customFormat="1" ht="21.6" customHeight="1">
      <c r="B264" s="36"/>
      <c r="C264" s="221" t="s">
        <v>380</v>
      </c>
      <c r="D264" s="221" t="s">
        <v>127</v>
      </c>
      <c r="E264" s="222" t="s">
        <v>381</v>
      </c>
      <c r="F264" s="223" t="s">
        <v>382</v>
      </c>
      <c r="G264" s="224" t="s">
        <v>268</v>
      </c>
      <c r="H264" s="225">
        <v>4</v>
      </c>
      <c r="I264" s="226"/>
      <c r="J264" s="227">
        <f>ROUND(I264*H264,2)</f>
        <v>0</v>
      </c>
      <c r="K264" s="223" t="s">
        <v>131</v>
      </c>
      <c r="L264" s="41"/>
      <c r="M264" s="228" t="s">
        <v>1</v>
      </c>
      <c r="N264" s="229" t="s">
        <v>41</v>
      </c>
      <c r="O264" s="84"/>
      <c r="P264" s="230">
        <f>O264*H264</f>
        <v>0</v>
      </c>
      <c r="Q264" s="230">
        <v>0.027529999999999999</v>
      </c>
      <c r="R264" s="230">
        <f>Q264*H264</f>
        <v>0.11012</v>
      </c>
      <c r="S264" s="230">
        <v>0</v>
      </c>
      <c r="T264" s="231">
        <f>S264*H264</f>
        <v>0</v>
      </c>
      <c r="AR264" s="232" t="s">
        <v>132</v>
      </c>
      <c r="AT264" s="232" t="s">
        <v>127</v>
      </c>
      <c r="AU264" s="232" t="s">
        <v>86</v>
      </c>
      <c r="AY264" s="15" t="s">
        <v>125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5" t="s">
        <v>84</v>
      </c>
      <c r="BK264" s="233">
        <f>ROUND(I264*H264,2)</f>
        <v>0</v>
      </c>
      <c r="BL264" s="15" t="s">
        <v>132</v>
      </c>
      <c r="BM264" s="232" t="s">
        <v>383</v>
      </c>
    </row>
    <row r="265" s="1" customFormat="1">
      <c r="B265" s="36"/>
      <c r="C265" s="37"/>
      <c r="D265" s="234" t="s">
        <v>134</v>
      </c>
      <c r="E265" s="37"/>
      <c r="F265" s="235" t="s">
        <v>382</v>
      </c>
      <c r="G265" s="37"/>
      <c r="H265" s="37"/>
      <c r="I265" s="137"/>
      <c r="J265" s="37"/>
      <c r="K265" s="37"/>
      <c r="L265" s="41"/>
      <c r="M265" s="236"/>
      <c r="N265" s="84"/>
      <c r="O265" s="84"/>
      <c r="P265" s="84"/>
      <c r="Q265" s="84"/>
      <c r="R265" s="84"/>
      <c r="S265" s="84"/>
      <c r="T265" s="85"/>
      <c r="AT265" s="15" t="s">
        <v>134</v>
      </c>
      <c r="AU265" s="15" t="s">
        <v>86</v>
      </c>
    </row>
    <row r="266" s="1" customFormat="1" ht="21.6" customHeight="1">
      <c r="B266" s="36"/>
      <c r="C266" s="259" t="s">
        <v>384</v>
      </c>
      <c r="D266" s="259" t="s">
        <v>225</v>
      </c>
      <c r="E266" s="260" t="s">
        <v>385</v>
      </c>
      <c r="F266" s="261" t="s">
        <v>386</v>
      </c>
      <c r="G266" s="262" t="s">
        <v>268</v>
      </c>
      <c r="H266" s="263">
        <v>4</v>
      </c>
      <c r="I266" s="264"/>
      <c r="J266" s="265">
        <f>ROUND(I266*H266,2)</f>
        <v>0</v>
      </c>
      <c r="K266" s="261" t="s">
        <v>131</v>
      </c>
      <c r="L266" s="266"/>
      <c r="M266" s="267" t="s">
        <v>1</v>
      </c>
      <c r="N266" s="268" t="s">
        <v>41</v>
      </c>
      <c r="O266" s="84"/>
      <c r="P266" s="230">
        <f>O266*H266</f>
        <v>0</v>
      </c>
      <c r="Q266" s="230">
        <v>1.6140000000000001</v>
      </c>
      <c r="R266" s="230">
        <f>Q266*H266</f>
        <v>6.4560000000000004</v>
      </c>
      <c r="S266" s="230">
        <v>0</v>
      </c>
      <c r="T266" s="231">
        <f>S266*H266</f>
        <v>0</v>
      </c>
      <c r="AR266" s="232" t="s">
        <v>176</v>
      </c>
      <c r="AT266" s="232" t="s">
        <v>225</v>
      </c>
      <c r="AU266" s="232" t="s">
        <v>86</v>
      </c>
      <c r="AY266" s="15" t="s">
        <v>125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5" t="s">
        <v>84</v>
      </c>
      <c r="BK266" s="233">
        <f>ROUND(I266*H266,2)</f>
        <v>0</v>
      </c>
      <c r="BL266" s="15" t="s">
        <v>132</v>
      </c>
      <c r="BM266" s="232" t="s">
        <v>387</v>
      </c>
    </row>
    <row r="267" s="1" customFormat="1">
      <c r="B267" s="36"/>
      <c r="C267" s="37"/>
      <c r="D267" s="234" t="s">
        <v>134</v>
      </c>
      <c r="E267" s="37"/>
      <c r="F267" s="235" t="s">
        <v>386</v>
      </c>
      <c r="G267" s="37"/>
      <c r="H267" s="37"/>
      <c r="I267" s="137"/>
      <c r="J267" s="37"/>
      <c r="K267" s="37"/>
      <c r="L267" s="41"/>
      <c r="M267" s="236"/>
      <c r="N267" s="84"/>
      <c r="O267" s="84"/>
      <c r="P267" s="84"/>
      <c r="Q267" s="84"/>
      <c r="R267" s="84"/>
      <c r="S267" s="84"/>
      <c r="T267" s="85"/>
      <c r="AT267" s="15" t="s">
        <v>134</v>
      </c>
      <c r="AU267" s="15" t="s">
        <v>86</v>
      </c>
    </row>
    <row r="268" s="1" customFormat="1" ht="32.4" customHeight="1">
      <c r="B268" s="36"/>
      <c r="C268" s="221" t="s">
        <v>388</v>
      </c>
      <c r="D268" s="221" t="s">
        <v>127</v>
      </c>
      <c r="E268" s="222" t="s">
        <v>389</v>
      </c>
      <c r="F268" s="223" t="s">
        <v>390</v>
      </c>
      <c r="G268" s="224" t="s">
        <v>268</v>
      </c>
      <c r="H268" s="225">
        <v>2</v>
      </c>
      <c r="I268" s="226"/>
      <c r="J268" s="227">
        <f>ROUND(I268*H268,2)</f>
        <v>0</v>
      </c>
      <c r="K268" s="223" t="s">
        <v>131</v>
      </c>
      <c r="L268" s="41"/>
      <c r="M268" s="228" t="s">
        <v>1</v>
      </c>
      <c r="N268" s="229" t="s">
        <v>41</v>
      </c>
      <c r="O268" s="84"/>
      <c r="P268" s="230">
        <f>O268*H268</f>
        <v>0</v>
      </c>
      <c r="Q268" s="230">
        <v>0.34036</v>
      </c>
      <c r="R268" s="230">
        <f>Q268*H268</f>
        <v>0.68071999999999999</v>
      </c>
      <c r="S268" s="230">
        <v>0</v>
      </c>
      <c r="T268" s="231">
        <f>S268*H268</f>
        <v>0</v>
      </c>
      <c r="AR268" s="232" t="s">
        <v>132</v>
      </c>
      <c r="AT268" s="232" t="s">
        <v>127</v>
      </c>
      <c r="AU268" s="232" t="s">
        <v>86</v>
      </c>
      <c r="AY268" s="15" t="s">
        <v>125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5" t="s">
        <v>84</v>
      </c>
      <c r="BK268" s="233">
        <f>ROUND(I268*H268,2)</f>
        <v>0</v>
      </c>
      <c r="BL268" s="15" t="s">
        <v>132</v>
      </c>
      <c r="BM268" s="232" t="s">
        <v>391</v>
      </c>
    </row>
    <row r="269" s="1" customFormat="1">
      <c r="B269" s="36"/>
      <c r="C269" s="37"/>
      <c r="D269" s="234" t="s">
        <v>134</v>
      </c>
      <c r="E269" s="37"/>
      <c r="F269" s="235" t="s">
        <v>392</v>
      </c>
      <c r="G269" s="37"/>
      <c r="H269" s="37"/>
      <c r="I269" s="137"/>
      <c r="J269" s="37"/>
      <c r="K269" s="37"/>
      <c r="L269" s="41"/>
      <c r="M269" s="236"/>
      <c r="N269" s="84"/>
      <c r="O269" s="84"/>
      <c r="P269" s="84"/>
      <c r="Q269" s="84"/>
      <c r="R269" s="84"/>
      <c r="S269" s="84"/>
      <c r="T269" s="85"/>
      <c r="AT269" s="15" t="s">
        <v>134</v>
      </c>
      <c r="AU269" s="15" t="s">
        <v>86</v>
      </c>
    </row>
    <row r="270" s="1" customFormat="1" ht="21.6" customHeight="1">
      <c r="B270" s="36"/>
      <c r="C270" s="221" t="s">
        <v>393</v>
      </c>
      <c r="D270" s="221" t="s">
        <v>127</v>
      </c>
      <c r="E270" s="222" t="s">
        <v>394</v>
      </c>
      <c r="F270" s="223" t="s">
        <v>395</v>
      </c>
      <c r="G270" s="224" t="s">
        <v>268</v>
      </c>
      <c r="H270" s="225">
        <v>4</v>
      </c>
      <c r="I270" s="226"/>
      <c r="J270" s="227">
        <f>ROUND(I270*H270,2)</f>
        <v>0</v>
      </c>
      <c r="K270" s="223" t="s">
        <v>131</v>
      </c>
      <c r="L270" s="41"/>
      <c r="M270" s="228" t="s">
        <v>1</v>
      </c>
      <c r="N270" s="229" t="s">
        <v>41</v>
      </c>
      <c r="O270" s="84"/>
      <c r="P270" s="230">
        <f>O270*H270</f>
        <v>0</v>
      </c>
      <c r="Q270" s="230">
        <v>0.21734000000000001</v>
      </c>
      <c r="R270" s="230">
        <f>Q270*H270</f>
        <v>0.86936000000000002</v>
      </c>
      <c r="S270" s="230">
        <v>0</v>
      </c>
      <c r="T270" s="231">
        <f>S270*H270</f>
        <v>0</v>
      </c>
      <c r="AR270" s="232" t="s">
        <v>132</v>
      </c>
      <c r="AT270" s="232" t="s">
        <v>127</v>
      </c>
      <c r="AU270" s="232" t="s">
        <v>86</v>
      </c>
      <c r="AY270" s="15" t="s">
        <v>125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5" t="s">
        <v>84</v>
      </c>
      <c r="BK270" s="233">
        <f>ROUND(I270*H270,2)</f>
        <v>0</v>
      </c>
      <c r="BL270" s="15" t="s">
        <v>132</v>
      </c>
      <c r="BM270" s="232" t="s">
        <v>396</v>
      </c>
    </row>
    <row r="271" s="1" customFormat="1">
      <c r="B271" s="36"/>
      <c r="C271" s="37"/>
      <c r="D271" s="234" t="s">
        <v>134</v>
      </c>
      <c r="E271" s="37"/>
      <c r="F271" s="235" t="s">
        <v>397</v>
      </c>
      <c r="G271" s="37"/>
      <c r="H271" s="37"/>
      <c r="I271" s="137"/>
      <c r="J271" s="37"/>
      <c r="K271" s="37"/>
      <c r="L271" s="41"/>
      <c r="M271" s="236"/>
      <c r="N271" s="84"/>
      <c r="O271" s="84"/>
      <c r="P271" s="84"/>
      <c r="Q271" s="84"/>
      <c r="R271" s="84"/>
      <c r="S271" s="84"/>
      <c r="T271" s="85"/>
      <c r="AT271" s="15" t="s">
        <v>134</v>
      </c>
      <c r="AU271" s="15" t="s">
        <v>86</v>
      </c>
    </row>
    <row r="272" s="1" customFormat="1" ht="21.6" customHeight="1">
      <c r="B272" s="36"/>
      <c r="C272" s="259" t="s">
        <v>398</v>
      </c>
      <c r="D272" s="259" t="s">
        <v>225</v>
      </c>
      <c r="E272" s="260" t="s">
        <v>399</v>
      </c>
      <c r="F272" s="261" t="s">
        <v>400</v>
      </c>
      <c r="G272" s="262" t="s">
        <v>268</v>
      </c>
      <c r="H272" s="263">
        <v>4</v>
      </c>
      <c r="I272" s="264"/>
      <c r="J272" s="265">
        <f>ROUND(I272*H272,2)</f>
        <v>0</v>
      </c>
      <c r="K272" s="261" t="s">
        <v>131</v>
      </c>
      <c r="L272" s="266"/>
      <c r="M272" s="267" t="s">
        <v>1</v>
      </c>
      <c r="N272" s="268" t="s">
        <v>41</v>
      </c>
      <c r="O272" s="84"/>
      <c r="P272" s="230">
        <f>O272*H272</f>
        <v>0</v>
      </c>
      <c r="Q272" s="230">
        <v>0.10199999999999999</v>
      </c>
      <c r="R272" s="230">
        <f>Q272*H272</f>
        <v>0.40799999999999997</v>
      </c>
      <c r="S272" s="230">
        <v>0</v>
      </c>
      <c r="T272" s="231">
        <f>S272*H272</f>
        <v>0</v>
      </c>
      <c r="AR272" s="232" t="s">
        <v>176</v>
      </c>
      <c r="AT272" s="232" t="s">
        <v>225</v>
      </c>
      <c r="AU272" s="232" t="s">
        <v>86</v>
      </c>
      <c r="AY272" s="15" t="s">
        <v>125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5" t="s">
        <v>84</v>
      </c>
      <c r="BK272" s="233">
        <f>ROUND(I272*H272,2)</f>
        <v>0</v>
      </c>
      <c r="BL272" s="15" t="s">
        <v>132</v>
      </c>
      <c r="BM272" s="232" t="s">
        <v>401</v>
      </c>
    </row>
    <row r="273" s="1" customFormat="1">
      <c r="B273" s="36"/>
      <c r="C273" s="37"/>
      <c r="D273" s="234" t="s">
        <v>134</v>
      </c>
      <c r="E273" s="37"/>
      <c r="F273" s="235" t="s">
        <v>400</v>
      </c>
      <c r="G273" s="37"/>
      <c r="H273" s="37"/>
      <c r="I273" s="137"/>
      <c r="J273" s="37"/>
      <c r="K273" s="37"/>
      <c r="L273" s="41"/>
      <c r="M273" s="236"/>
      <c r="N273" s="84"/>
      <c r="O273" s="84"/>
      <c r="P273" s="84"/>
      <c r="Q273" s="84"/>
      <c r="R273" s="84"/>
      <c r="S273" s="84"/>
      <c r="T273" s="85"/>
      <c r="AT273" s="15" t="s">
        <v>134</v>
      </c>
      <c r="AU273" s="15" t="s">
        <v>86</v>
      </c>
    </row>
    <row r="274" s="11" customFormat="1" ht="22.8" customHeight="1">
      <c r="B274" s="205"/>
      <c r="C274" s="206"/>
      <c r="D274" s="207" t="s">
        <v>75</v>
      </c>
      <c r="E274" s="219" t="s">
        <v>181</v>
      </c>
      <c r="F274" s="219" t="s">
        <v>402</v>
      </c>
      <c r="G274" s="206"/>
      <c r="H274" s="206"/>
      <c r="I274" s="209"/>
      <c r="J274" s="220">
        <f>BK274</f>
        <v>0</v>
      </c>
      <c r="K274" s="206"/>
      <c r="L274" s="211"/>
      <c r="M274" s="212"/>
      <c r="N274" s="213"/>
      <c r="O274" s="213"/>
      <c r="P274" s="214">
        <f>SUM(P275:P280)</f>
        <v>0</v>
      </c>
      <c r="Q274" s="213"/>
      <c r="R274" s="214">
        <f>SUM(R275:R280)</f>
        <v>0.033599999999999998</v>
      </c>
      <c r="S274" s="213"/>
      <c r="T274" s="215">
        <f>SUM(T275:T280)</f>
        <v>0</v>
      </c>
      <c r="AR274" s="216" t="s">
        <v>84</v>
      </c>
      <c r="AT274" s="217" t="s">
        <v>75</v>
      </c>
      <c r="AU274" s="217" t="s">
        <v>84</v>
      </c>
      <c r="AY274" s="216" t="s">
        <v>125</v>
      </c>
      <c r="BK274" s="218">
        <f>SUM(BK275:BK280)</f>
        <v>0</v>
      </c>
    </row>
    <row r="275" s="1" customFormat="1" ht="21.6" customHeight="1">
      <c r="B275" s="36"/>
      <c r="C275" s="221" t="s">
        <v>403</v>
      </c>
      <c r="D275" s="221" t="s">
        <v>127</v>
      </c>
      <c r="E275" s="222" t="s">
        <v>404</v>
      </c>
      <c r="F275" s="223" t="s">
        <v>405</v>
      </c>
      <c r="G275" s="224" t="s">
        <v>254</v>
      </c>
      <c r="H275" s="225">
        <v>120</v>
      </c>
      <c r="I275" s="226"/>
      <c r="J275" s="227">
        <f>ROUND(I275*H275,2)</f>
        <v>0</v>
      </c>
      <c r="K275" s="223" t="s">
        <v>131</v>
      </c>
      <c r="L275" s="41"/>
      <c r="M275" s="228" t="s">
        <v>1</v>
      </c>
      <c r="N275" s="229" t="s">
        <v>41</v>
      </c>
      <c r="O275" s="84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AR275" s="232" t="s">
        <v>132</v>
      </c>
      <c r="AT275" s="232" t="s">
        <v>127</v>
      </c>
      <c r="AU275" s="232" t="s">
        <v>86</v>
      </c>
      <c r="AY275" s="15" t="s">
        <v>125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5" t="s">
        <v>84</v>
      </c>
      <c r="BK275" s="233">
        <f>ROUND(I275*H275,2)</f>
        <v>0</v>
      </c>
      <c r="BL275" s="15" t="s">
        <v>132</v>
      </c>
      <c r="BM275" s="232" t="s">
        <v>406</v>
      </c>
    </row>
    <row r="276" s="1" customFormat="1">
      <c r="B276" s="36"/>
      <c r="C276" s="37"/>
      <c r="D276" s="234" t="s">
        <v>134</v>
      </c>
      <c r="E276" s="37"/>
      <c r="F276" s="235" t="s">
        <v>407</v>
      </c>
      <c r="G276" s="37"/>
      <c r="H276" s="37"/>
      <c r="I276" s="137"/>
      <c r="J276" s="37"/>
      <c r="K276" s="37"/>
      <c r="L276" s="41"/>
      <c r="M276" s="236"/>
      <c r="N276" s="84"/>
      <c r="O276" s="84"/>
      <c r="P276" s="84"/>
      <c r="Q276" s="84"/>
      <c r="R276" s="84"/>
      <c r="S276" s="84"/>
      <c r="T276" s="85"/>
      <c r="AT276" s="15" t="s">
        <v>134</v>
      </c>
      <c r="AU276" s="15" t="s">
        <v>86</v>
      </c>
    </row>
    <row r="277" s="1" customFormat="1" ht="32.4" customHeight="1">
      <c r="B277" s="36"/>
      <c r="C277" s="221" t="s">
        <v>408</v>
      </c>
      <c r="D277" s="221" t="s">
        <v>127</v>
      </c>
      <c r="E277" s="222" t="s">
        <v>409</v>
      </c>
      <c r="F277" s="223" t="s">
        <v>410</v>
      </c>
      <c r="G277" s="224" t="s">
        <v>254</v>
      </c>
      <c r="H277" s="225">
        <v>120</v>
      </c>
      <c r="I277" s="226"/>
      <c r="J277" s="227">
        <f>ROUND(I277*H277,2)</f>
        <v>0</v>
      </c>
      <c r="K277" s="223" t="s">
        <v>131</v>
      </c>
      <c r="L277" s="41"/>
      <c r="M277" s="228" t="s">
        <v>1</v>
      </c>
      <c r="N277" s="229" t="s">
        <v>41</v>
      </c>
      <c r="O277" s="84"/>
      <c r="P277" s="230">
        <f>O277*H277</f>
        <v>0</v>
      </c>
      <c r="Q277" s="230">
        <v>0.00027999999999999998</v>
      </c>
      <c r="R277" s="230">
        <f>Q277*H277</f>
        <v>0.033599999999999998</v>
      </c>
      <c r="S277" s="230">
        <v>0</v>
      </c>
      <c r="T277" s="231">
        <f>S277*H277</f>
        <v>0</v>
      </c>
      <c r="AR277" s="232" t="s">
        <v>132</v>
      </c>
      <c r="AT277" s="232" t="s">
        <v>127</v>
      </c>
      <c r="AU277" s="232" t="s">
        <v>86</v>
      </c>
      <c r="AY277" s="15" t="s">
        <v>125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5" t="s">
        <v>84</v>
      </c>
      <c r="BK277" s="233">
        <f>ROUND(I277*H277,2)</f>
        <v>0</v>
      </c>
      <c r="BL277" s="15" t="s">
        <v>132</v>
      </c>
      <c r="BM277" s="232" t="s">
        <v>411</v>
      </c>
    </row>
    <row r="278" s="1" customFormat="1">
      <c r="B278" s="36"/>
      <c r="C278" s="37"/>
      <c r="D278" s="234" t="s">
        <v>134</v>
      </c>
      <c r="E278" s="37"/>
      <c r="F278" s="235" t="s">
        <v>412</v>
      </c>
      <c r="G278" s="37"/>
      <c r="H278" s="37"/>
      <c r="I278" s="137"/>
      <c r="J278" s="37"/>
      <c r="K278" s="37"/>
      <c r="L278" s="41"/>
      <c r="M278" s="236"/>
      <c r="N278" s="84"/>
      <c r="O278" s="84"/>
      <c r="P278" s="84"/>
      <c r="Q278" s="84"/>
      <c r="R278" s="84"/>
      <c r="S278" s="84"/>
      <c r="T278" s="85"/>
      <c r="AT278" s="15" t="s">
        <v>134</v>
      </c>
      <c r="AU278" s="15" t="s">
        <v>86</v>
      </c>
    </row>
    <row r="279" s="1" customFormat="1" ht="21.6" customHeight="1">
      <c r="B279" s="36"/>
      <c r="C279" s="221" t="s">
        <v>413</v>
      </c>
      <c r="D279" s="221" t="s">
        <v>127</v>
      </c>
      <c r="E279" s="222" t="s">
        <v>414</v>
      </c>
      <c r="F279" s="223" t="s">
        <v>415</v>
      </c>
      <c r="G279" s="224" t="s">
        <v>254</v>
      </c>
      <c r="H279" s="225">
        <v>120</v>
      </c>
      <c r="I279" s="226"/>
      <c r="J279" s="227">
        <f>ROUND(I279*H279,2)</f>
        <v>0</v>
      </c>
      <c r="K279" s="223" t="s">
        <v>131</v>
      </c>
      <c r="L279" s="41"/>
      <c r="M279" s="228" t="s">
        <v>1</v>
      </c>
      <c r="N279" s="229" t="s">
        <v>41</v>
      </c>
      <c r="O279" s="84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AR279" s="232" t="s">
        <v>132</v>
      </c>
      <c r="AT279" s="232" t="s">
        <v>127</v>
      </c>
      <c r="AU279" s="232" t="s">
        <v>86</v>
      </c>
      <c r="AY279" s="15" t="s">
        <v>125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5" t="s">
        <v>84</v>
      </c>
      <c r="BK279" s="233">
        <f>ROUND(I279*H279,2)</f>
        <v>0</v>
      </c>
      <c r="BL279" s="15" t="s">
        <v>132</v>
      </c>
      <c r="BM279" s="232" t="s">
        <v>416</v>
      </c>
    </row>
    <row r="280" s="1" customFormat="1">
      <c r="B280" s="36"/>
      <c r="C280" s="37"/>
      <c r="D280" s="234" t="s">
        <v>134</v>
      </c>
      <c r="E280" s="37"/>
      <c r="F280" s="235" t="s">
        <v>417</v>
      </c>
      <c r="G280" s="37"/>
      <c r="H280" s="37"/>
      <c r="I280" s="137"/>
      <c r="J280" s="37"/>
      <c r="K280" s="37"/>
      <c r="L280" s="41"/>
      <c r="M280" s="236"/>
      <c r="N280" s="84"/>
      <c r="O280" s="84"/>
      <c r="P280" s="84"/>
      <c r="Q280" s="84"/>
      <c r="R280" s="84"/>
      <c r="S280" s="84"/>
      <c r="T280" s="85"/>
      <c r="AT280" s="15" t="s">
        <v>134</v>
      </c>
      <c r="AU280" s="15" t="s">
        <v>86</v>
      </c>
    </row>
    <row r="281" s="11" customFormat="1" ht="22.8" customHeight="1">
      <c r="B281" s="205"/>
      <c r="C281" s="206"/>
      <c r="D281" s="207" t="s">
        <v>75</v>
      </c>
      <c r="E281" s="219" t="s">
        <v>418</v>
      </c>
      <c r="F281" s="219" t="s">
        <v>419</v>
      </c>
      <c r="G281" s="206"/>
      <c r="H281" s="206"/>
      <c r="I281" s="209"/>
      <c r="J281" s="220">
        <f>BK281</f>
        <v>0</v>
      </c>
      <c r="K281" s="206"/>
      <c r="L281" s="211"/>
      <c r="M281" s="212"/>
      <c r="N281" s="213"/>
      <c r="O281" s="213"/>
      <c r="P281" s="214">
        <f>SUM(P282:P290)</f>
        <v>0</v>
      </c>
      <c r="Q281" s="213"/>
      <c r="R281" s="214">
        <f>SUM(R282:R290)</f>
        <v>0</v>
      </c>
      <c r="S281" s="213"/>
      <c r="T281" s="215">
        <f>SUM(T282:T290)</f>
        <v>0</v>
      </c>
      <c r="AR281" s="216" t="s">
        <v>84</v>
      </c>
      <c r="AT281" s="217" t="s">
        <v>75</v>
      </c>
      <c r="AU281" s="217" t="s">
        <v>84</v>
      </c>
      <c r="AY281" s="216" t="s">
        <v>125</v>
      </c>
      <c r="BK281" s="218">
        <f>SUM(BK282:BK290)</f>
        <v>0</v>
      </c>
    </row>
    <row r="282" s="1" customFormat="1" ht="21.6" customHeight="1">
      <c r="B282" s="36"/>
      <c r="C282" s="221" t="s">
        <v>420</v>
      </c>
      <c r="D282" s="221" t="s">
        <v>127</v>
      </c>
      <c r="E282" s="222" t="s">
        <v>421</v>
      </c>
      <c r="F282" s="223" t="s">
        <v>422</v>
      </c>
      <c r="G282" s="224" t="s">
        <v>212</v>
      </c>
      <c r="H282" s="225">
        <v>104.167</v>
      </c>
      <c r="I282" s="226"/>
      <c r="J282" s="227">
        <f>ROUND(I282*H282,2)</f>
        <v>0</v>
      </c>
      <c r="K282" s="223" t="s">
        <v>131</v>
      </c>
      <c r="L282" s="41"/>
      <c r="M282" s="228" t="s">
        <v>1</v>
      </c>
      <c r="N282" s="229" t="s">
        <v>41</v>
      </c>
      <c r="O282" s="84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AR282" s="232" t="s">
        <v>132</v>
      </c>
      <c r="AT282" s="232" t="s">
        <v>127</v>
      </c>
      <c r="AU282" s="232" t="s">
        <v>86</v>
      </c>
      <c r="AY282" s="15" t="s">
        <v>125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5" t="s">
        <v>84</v>
      </c>
      <c r="BK282" s="233">
        <f>ROUND(I282*H282,2)</f>
        <v>0</v>
      </c>
      <c r="BL282" s="15" t="s">
        <v>132</v>
      </c>
      <c r="BM282" s="232" t="s">
        <v>423</v>
      </c>
    </row>
    <row r="283" s="1" customFormat="1">
      <c r="B283" s="36"/>
      <c r="C283" s="37"/>
      <c r="D283" s="234" t="s">
        <v>134</v>
      </c>
      <c r="E283" s="37"/>
      <c r="F283" s="235" t="s">
        <v>424</v>
      </c>
      <c r="G283" s="37"/>
      <c r="H283" s="37"/>
      <c r="I283" s="137"/>
      <c r="J283" s="37"/>
      <c r="K283" s="37"/>
      <c r="L283" s="41"/>
      <c r="M283" s="236"/>
      <c r="N283" s="84"/>
      <c r="O283" s="84"/>
      <c r="P283" s="84"/>
      <c r="Q283" s="84"/>
      <c r="R283" s="84"/>
      <c r="S283" s="84"/>
      <c r="T283" s="85"/>
      <c r="AT283" s="15" t="s">
        <v>134</v>
      </c>
      <c r="AU283" s="15" t="s">
        <v>86</v>
      </c>
    </row>
    <row r="284" s="1" customFormat="1" ht="21.6" customHeight="1">
      <c r="B284" s="36"/>
      <c r="C284" s="221" t="s">
        <v>425</v>
      </c>
      <c r="D284" s="221" t="s">
        <v>127</v>
      </c>
      <c r="E284" s="222" t="s">
        <v>426</v>
      </c>
      <c r="F284" s="223" t="s">
        <v>427</v>
      </c>
      <c r="G284" s="224" t="s">
        <v>212</v>
      </c>
      <c r="H284" s="225">
        <v>3645.8449999999998</v>
      </c>
      <c r="I284" s="226"/>
      <c r="J284" s="227">
        <f>ROUND(I284*H284,2)</f>
        <v>0</v>
      </c>
      <c r="K284" s="223" t="s">
        <v>131</v>
      </c>
      <c r="L284" s="41"/>
      <c r="M284" s="228" t="s">
        <v>1</v>
      </c>
      <c r="N284" s="229" t="s">
        <v>41</v>
      </c>
      <c r="O284" s="84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AR284" s="232" t="s">
        <v>132</v>
      </c>
      <c r="AT284" s="232" t="s">
        <v>127</v>
      </c>
      <c r="AU284" s="232" t="s">
        <v>86</v>
      </c>
      <c r="AY284" s="15" t="s">
        <v>125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5" t="s">
        <v>84</v>
      </c>
      <c r="BK284" s="233">
        <f>ROUND(I284*H284,2)</f>
        <v>0</v>
      </c>
      <c r="BL284" s="15" t="s">
        <v>132</v>
      </c>
      <c r="BM284" s="232" t="s">
        <v>428</v>
      </c>
    </row>
    <row r="285" s="1" customFormat="1">
      <c r="B285" s="36"/>
      <c r="C285" s="37"/>
      <c r="D285" s="234" t="s">
        <v>134</v>
      </c>
      <c r="E285" s="37"/>
      <c r="F285" s="235" t="s">
        <v>429</v>
      </c>
      <c r="G285" s="37"/>
      <c r="H285" s="37"/>
      <c r="I285" s="137"/>
      <c r="J285" s="37"/>
      <c r="K285" s="37"/>
      <c r="L285" s="41"/>
      <c r="M285" s="236"/>
      <c r="N285" s="84"/>
      <c r="O285" s="84"/>
      <c r="P285" s="84"/>
      <c r="Q285" s="84"/>
      <c r="R285" s="84"/>
      <c r="S285" s="84"/>
      <c r="T285" s="85"/>
      <c r="AT285" s="15" t="s">
        <v>134</v>
      </c>
      <c r="AU285" s="15" t="s">
        <v>86</v>
      </c>
    </row>
    <row r="286" s="12" customFormat="1">
      <c r="B286" s="237"/>
      <c r="C286" s="238"/>
      <c r="D286" s="234" t="s">
        <v>136</v>
      </c>
      <c r="E286" s="238"/>
      <c r="F286" s="240" t="s">
        <v>430</v>
      </c>
      <c r="G286" s="238"/>
      <c r="H286" s="241">
        <v>3645.8449999999998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AT286" s="247" t="s">
        <v>136</v>
      </c>
      <c r="AU286" s="247" t="s">
        <v>86</v>
      </c>
      <c r="AV286" s="12" t="s">
        <v>86</v>
      </c>
      <c r="AW286" s="12" t="s">
        <v>4</v>
      </c>
      <c r="AX286" s="12" t="s">
        <v>84</v>
      </c>
      <c r="AY286" s="247" t="s">
        <v>125</v>
      </c>
    </row>
    <row r="287" s="1" customFormat="1" ht="32.4" customHeight="1">
      <c r="B287" s="36"/>
      <c r="C287" s="221" t="s">
        <v>431</v>
      </c>
      <c r="D287" s="221" t="s">
        <v>127</v>
      </c>
      <c r="E287" s="222" t="s">
        <v>432</v>
      </c>
      <c r="F287" s="223" t="s">
        <v>433</v>
      </c>
      <c r="G287" s="224" t="s">
        <v>212</v>
      </c>
      <c r="H287" s="225">
        <v>37.5</v>
      </c>
      <c r="I287" s="226"/>
      <c r="J287" s="227">
        <f>ROUND(I287*H287,2)</f>
        <v>0</v>
      </c>
      <c r="K287" s="223" t="s">
        <v>131</v>
      </c>
      <c r="L287" s="41"/>
      <c r="M287" s="228" t="s">
        <v>1</v>
      </c>
      <c r="N287" s="229" t="s">
        <v>41</v>
      </c>
      <c r="O287" s="84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AR287" s="232" t="s">
        <v>132</v>
      </c>
      <c r="AT287" s="232" t="s">
        <v>127</v>
      </c>
      <c r="AU287" s="232" t="s">
        <v>86</v>
      </c>
      <c r="AY287" s="15" t="s">
        <v>125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5" t="s">
        <v>84</v>
      </c>
      <c r="BK287" s="233">
        <f>ROUND(I287*H287,2)</f>
        <v>0</v>
      </c>
      <c r="BL287" s="15" t="s">
        <v>132</v>
      </c>
      <c r="BM287" s="232" t="s">
        <v>434</v>
      </c>
    </row>
    <row r="288" s="1" customFormat="1">
      <c r="B288" s="36"/>
      <c r="C288" s="37"/>
      <c r="D288" s="234" t="s">
        <v>134</v>
      </c>
      <c r="E288" s="37"/>
      <c r="F288" s="235" t="s">
        <v>435</v>
      </c>
      <c r="G288" s="37"/>
      <c r="H288" s="37"/>
      <c r="I288" s="137"/>
      <c r="J288" s="37"/>
      <c r="K288" s="37"/>
      <c r="L288" s="41"/>
      <c r="M288" s="236"/>
      <c r="N288" s="84"/>
      <c r="O288" s="84"/>
      <c r="P288" s="84"/>
      <c r="Q288" s="84"/>
      <c r="R288" s="84"/>
      <c r="S288" s="84"/>
      <c r="T288" s="85"/>
      <c r="AT288" s="15" t="s">
        <v>134</v>
      </c>
      <c r="AU288" s="15" t="s">
        <v>86</v>
      </c>
    </row>
    <row r="289" s="1" customFormat="1" ht="21.6" customHeight="1">
      <c r="B289" s="36"/>
      <c r="C289" s="221" t="s">
        <v>436</v>
      </c>
      <c r="D289" s="221" t="s">
        <v>127</v>
      </c>
      <c r="E289" s="222" t="s">
        <v>437</v>
      </c>
      <c r="F289" s="223" t="s">
        <v>438</v>
      </c>
      <c r="G289" s="224" t="s">
        <v>212</v>
      </c>
      <c r="H289" s="225">
        <v>65.75</v>
      </c>
      <c r="I289" s="226"/>
      <c r="J289" s="227">
        <f>ROUND(I289*H289,2)</f>
        <v>0</v>
      </c>
      <c r="K289" s="223" t="s">
        <v>131</v>
      </c>
      <c r="L289" s="41"/>
      <c r="M289" s="228" t="s">
        <v>1</v>
      </c>
      <c r="N289" s="229" t="s">
        <v>41</v>
      </c>
      <c r="O289" s="84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AR289" s="232" t="s">
        <v>132</v>
      </c>
      <c r="AT289" s="232" t="s">
        <v>127</v>
      </c>
      <c r="AU289" s="232" t="s">
        <v>86</v>
      </c>
      <c r="AY289" s="15" t="s">
        <v>125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5" t="s">
        <v>84</v>
      </c>
      <c r="BK289" s="233">
        <f>ROUND(I289*H289,2)</f>
        <v>0</v>
      </c>
      <c r="BL289" s="15" t="s">
        <v>132</v>
      </c>
      <c r="BM289" s="232" t="s">
        <v>439</v>
      </c>
    </row>
    <row r="290" s="1" customFormat="1">
      <c r="B290" s="36"/>
      <c r="C290" s="37"/>
      <c r="D290" s="234" t="s">
        <v>134</v>
      </c>
      <c r="E290" s="37"/>
      <c r="F290" s="235" t="s">
        <v>214</v>
      </c>
      <c r="G290" s="37"/>
      <c r="H290" s="37"/>
      <c r="I290" s="137"/>
      <c r="J290" s="37"/>
      <c r="K290" s="37"/>
      <c r="L290" s="41"/>
      <c r="M290" s="236"/>
      <c r="N290" s="84"/>
      <c r="O290" s="84"/>
      <c r="P290" s="84"/>
      <c r="Q290" s="84"/>
      <c r="R290" s="84"/>
      <c r="S290" s="84"/>
      <c r="T290" s="85"/>
      <c r="AT290" s="15" t="s">
        <v>134</v>
      </c>
      <c r="AU290" s="15" t="s">
        <v>86</v>
      </c>
    </row>
    <row r="291" s="11" customFormat="1" ht="22.8" customHeight="1">
      <c r="B291" s="205"/>
      <c r="C291" s="206"/>
      <c r="D291" s="207" t="s">
        <v>75</v>
      </c>
      <c r="E291" s="219" t="s">
        <v>440</v>
      </c>
      <c r="F291" s="219" t="s">
        <v>441</v>
      </c>
      <c r="G291" s="206"/>
      <c r="H291" s="206"/>
      <c r="I291" s="209"/>
      <c r="J291" s="220">
        <f>BK291</f>
        <v>0</v>
      </c>
      <c r="K291" s="206"/>
      <c r="L291" s="211"/>
      <c r="M291" s="212"/>
      <c r="N291" s="213"/>
      <c r="O291" s="213"/>
      <c r="P291" s="214">
        <f>SUM(P292:P293)</f>
        <v>0</v>
      </c>
      <c r="Q291" s="213"/>
      <c r="R291" s="214">
        <f>SUM(R292:R293)</f>
        <v>0</v>
      </c>
      <c r="S291" s="213"/>
      <c r="T291" s="215">
        <f>SUM(T292:T293)</f>
        <v>0</v>
      </c>
      <c r="AR291" s="216" t="s">
        <v>84</v>
      </c>
      <c r="AT291" s="217" t="s">
        <v>75</v>
      </c>
      <c r="AU291" s="217" t="s">
        <v>84</v>
      </c>
      <c r="AY291" s="216" t="s">
        <v>125</v>
      </c>
      <c r="BK291" s="218">
        <f>SUM(BK292:BK293)</f>
        <v>0</v>
      </c>
    </row>
    <row r="292" s="1" customFormat="1" ht="21.6" customHeight="1">
      <c r="B292" s="36"/>
      <c r="C292" s="221" t="s">
        <v>442</v>
      </c>
      <c r="D292" s="221" t="s">
        <v>127</v>
      </c>
      <c r="E292" s="222" t="s">
        <v>443</v>
      </c>
      <c r="F292" s="223" t="s">
        <v>444</v>
      </c>
      <c r="G292" s="224" t="s">
        <v>212</v>
      </c>
      <c r="H292" s="225">
        <v>469.53800000000001</v>
      </c>
      <c r="I292" s="226"/>
      <c r="J292" s="227">
        <f>ROUND(I292*H292,2)</f>
        <v>0</v>
      </c>
      <c r="K292" s="223" t="s">
        <v>131</v>
      </c>
      <c r="L292" s="41"/>
      <c r="M292" s="228" t="s">
        <v>1</v>
      </c>
      <c r="N292" s="229" t="s">
        <v>41</v>
      </c>
      <c r="O292" s="84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AR292" s="232" t="s">
        <v>132</v>
      </c>
      <c r="AT292" s="232" t="s">
        <v>127</v>
      </c>
      <c r="AU292" s="232" t="s">
        <v>86</v>
      </c>
      <c r="AY292" s="15" t="s">
        <v>125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5" t="s">
        <v>84</v>
      </c>
      <c r="BK292" s="233">
        <f>ROUND(I292*H292,2)</f>
        <v>0</v>
      </c>
      <c r="BL292" s="15" t="s">
        <v>132</v>
      </c>
      <c r="BM292" s="232" t="s">
        <v>445</v>
      </c>
    </row>
    <row r="293" s="1" customFormat="1">
      <c r="B293" s="36"/>
      <c r="C293" s="37"/>
      <c r="D293" s="234" t="s">
        <v>134</v>
      </c>
      <c r="E293" s="37"/>
      <c r="F293" s="235" t="s">
        <v>446</v>
      </c>
      <c r="G293" s="37"/>
      <c r="H293" s="37"/>
      <c r="I293" s="137"/>
      <c r="J293" s="37"/>
      <c r="K293" s="37"/>
      <c r="L293" s="41"/>
      <c r="M293" s="269"/>
      <c r="N293" s="270"/>
      <c r="O293" s="270"/>
      <c r="P293" s="270"/>
      <c r="Q293" s="270"/>
      <c r="R293" s="270"/>
      <c r="S293" s="270"/>
      <c r="T293" s="271"/>
      <c r="AT293" s="15" t="s">
        <v>134</v>
      </c>
      <c r="AU293" s="15" t="s">
        <v>86</v>
      </c>
    </row>
    <row r="294" s="1" customFormat="1" ht="6.96" customHeight="1">
      <c r="B294" s="59"/>
      <c r="C294" s="60"/>
      <c r="D294" s="60"/>
      <c r="E294" s="60"/>
      <c r="F294" s="60"/>
      <c r="G294" s="60"/>
      <c r="H294" s="60"/>
      <c r="I294" s="171"/>
      <c r="J294" s="60"/>
      <c r="K294" s="60"/>
      <c r="L294" s="41"/>
    </row>
  </sheetData>
  <sheetProtection sheet="1" autoFilter="0" formatColumns="0" formatRows="0" objects="1" scenarios="1" spinCount="100000" saltValue="WIRfNcU24Mq9D/6o40xK0rHESI5dFFaB/p/lap1H/BWzJu08eKHN5z+yK8CpUV6XflzoQRwPaIUcoAZwSMr+Cw==" hashValue="jeWNrqdzpijRJjFLukxhNcgwYIbyEFqJBLOoVrLmd/AAGklpL+xB+eD+83AcA0yyDCYAWMTBnKNgboZnJW9d9A==" algorithmName="SHA-512" password="CC35"/>
  <autoFilter ref="C124:K29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9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5" t="s">
        <v>89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93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4.4" customHeight="1">
      <c r="B7" s="18"/>
      <c r="E7" s="136" t="str">
        <f>'Rekapitulace stavby'!K6</f>
        <v>Splašková a dešťová kanalizace ul. P. Bezruče</v>
      </c>
      <c r="F7" s="135"/>
      <c r="G7" s="135"/>
      <c r="H7" s="135"/>
      <c r="L7" s="18"/>
    </row>
    <row r="8" s="1" customFormat="1" ht="12" customHeight="1">
      <c r="B8" s="41"/>
      <c r="D8" s="135" t="s">
        <v>94</v>
      </c>
      <c r="I8" s="137"/>
      <c r="L8" s="41"/>
    </row>
    <row r="9" s="1" customFormat="1" ht="36.96" customHeight="1">
      <c r="B9" s="41"/>
      <c r="E9" s="138" t="s">
        <v>447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14. 5. 2019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31</v>
      </c>
      <c r="I21" s="140" t="s">
        <v>27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33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34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4.4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ROUND(J125,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ROUND((SUM(BE125:BE302)),  2)</f>
        <v>0</v>
      </c>
      <c r="I33" s="152">
        <v>0.20999999999999999</v>
      </c>
      <c r="J33" s="151">
        <f>ROUND(((SUM(BE125:BE302))*I33),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ROUND((SUM(BF125:BF302)),  2)</f>
        <v>0</v>
      </c>
      <c r="I34" s="152">
        <v>0.14999999999999999</v>
      </c>
      <c r="J34" s="151">
        <f>ROUND(((SUM(BF125:BF302))*I34),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ROUND((SUM(BG125:BG302)),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ROUND((SUM(BH125:BH302)),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ROUND((SUM(BI125:BI302)),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96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4.4" customHeight="1">
      <c r="B85" s="36"/>
      <c r="C85" s="37"/>
      <c r="D85" s="37"/>
      <c r="E85" s="175" t="str">
        <f>E7</f>
        <v>Splašková a dešťová kanalizace ul. P. Bezruče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94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4.4" customHeight="1">
      <c r="B87" s="36"/>
      <c r="C87" s="37"/>
      <c r="D87" s="37"/>
      <c r="E87" s="69" t="str">
        <f>E9</f>
        <v>02 - IO 02 Dešťová stoka D4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Varnsdorf</v>
      </c>
      <c r="G89" s="37"/>
      <c r="H89" s="37"/>
      <c r="I89" s="140" t="s">
        <v>22</v>
      </c>
      <c r="J89" s="72" t="str">
        <f>IF(J12="","",J12)</f>
        <v>14. 5. 2019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6" customHeight="1">
      <c r="B91" s="36"/>
      <c r="C91" s="30" t="s">
        <v>24</v>
      </c>
      <c r="D91" s="37"/>
      <c r="E91" s="37"/>
      <c r="F91" s="25" t="str">
        <f>E15</f>
        <v>Město Varnsdorf</v>
      </c>
      <c r="G91" s="37"/>
      <c r="H91" s="37"/>
      <c r="I91" s="140" t="s">
        <v>30</v>
      </c>
      <c r="J91" s="34" t="str">
        <f>E21</f>
        <v>Ing. Folbrecht</v>
      </c>
      <c r="K91" s="37"/>
      <c r="L91" s="41"/>
    </row>
    <row r="92" s="1" customFormat="1" ht="15.6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33</v>
      </c>
      <c r="J92" s="34" t="str">
        <f>E24</f>
        <v>J. Nešněra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97</v>
      </c>
      <c r="D94" s="177"/>
      <c r="E94" s="177"/>
      <c r="F94" s="177"/>
      <c r="G94" s="177"/>
      <c r="H94" s="177"/>
      <c r="I94" s="178"/>
      <c r="J94" s="179" t="s">
        <v>98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99</v>
      </c>
      <c r="D96" s="37"/>
      <c r="E96" s="37"/>
      <c r="F96" s="37"/>
      <c r="G96" s="37"/>
      <c r="H96" s="37"/>
      <c r="I96" s="137"/>
      <c r="J96" s="103">
        <f>J125</f>
        <v>0</v>
      </c>
      <c r="K96" s="37"/>
      <c r="L96" s="41"/>
      <c r="AU96" s="15" t="s">
        <v>100</v>
      </c>
    </row>
    <row r="97" s="8" customFormat="1" ht="24.96" customHeight="1">
      <c r="B97" s="181"/>
      <c r="C97" s="182"/>
      <c r="D97" s="183" t="s">
        <v>101</v>
      </c>
      <c r="E97" s="184"/>
      <c r="F97" s="184"/>
      <c r="G97" s="184"/>
      <c r="H97" s="184"/>
      <c r="I97" s="185"/>
      <c r="J97" s="186">
        <f>J126</f>
        <v>0</v>
      </c>
      <c r="K97" s="182"/>
      <c r="L97" s="187"/>
    </row>
    <row r="98" s="9" customFormat="1" ht="19.92" customHeight="1">
      <c r="B98" s="188"/>
      <c r="C98" s="189"/>
      <c r="D98" s="190" t="s">
        <v>102</v>
      </c>
      <c r="E98" s="191"/>
      <c r="F98" s="191"/>
      <c r="G98" s="191"/>
      <c r="H98" s="191"/>
      <c r="I98" s="192"/>
      <c r="J98" s="193">
        <f>J127</f>
        <v>0</v>
      </c>
      <c r="K98" s="189"/>
      <c r="L98" s="194"/>
    </row>
    <row r="99" s="9" customFormat="1" ht="19.92" customHeight="1">
      <c r="B99" s="188"/>
      <c r="C99" s="189"/>
      <c r="D99" s="190" t="s">
        <v>103</v>
      </c>
      <c r="E99" s="191"/>
      <c r="F99" s="191"/>
      <c r="G99" s="191"/>
      <c r="H99" s="191"/>
      <c r="I99" s="192"/>
      <c r="J99" s="193">
        <f>J203</f>
        <v>0</v>
      </c>
      <c r="K99" s="189"/>
      <c r="L99" s="194"/>
    </row>
    <row r="100" s="9" customFormat="1" ht="19.92" customHeight="1">
      <c r="B100" s="188"/>
      <c r="C100" s="189"/>
      <c r="D100" s="190" t="s">
        <v>104</v>
      </c>
      <c r="E100" s="191"/>
      <c r="F100" s="191"/>
      <c r="G100" s="191"/>
      <c r="H100" s="191"/>
      <c r="I100" s="192"/>
      <c r="J100" s="193">
        <f>J209</f>
        <v>0</v>
      </c>
      <c r="K100" s="189"/>
      <c r="L100" s="194"/>
    </row>
    <row r="101" s="9" customFormat="1" ht="19.92" customHeight="1">
      <c r="B101" s="188"/>
      <c r="C101" s="189"/>
      <c r="D101" s="190" t="s">
        <v>105</v>
      </c>
      <c r="E101" s="191"/>
      <c r="F101" s="191"/>
      <c r="G101" s="191"/>
      <c r="H101" s="191"/>
      <c r="I101" s="192"/>
      <c r="J101" s="193">
        <f>J220</f>
        <v>0</v>
      </c>
      <c r="K101" s="189"/>
      <c r="L101" s="194"/>
    </row>
    <row r="102" s="9" customFormat="1" ht="19.92" customHeight="1">
      <c r="B102" s="188"/>
      <c r="C102" s="189"/>
      <c r="D102" s="190" t="s">
        <v>106</v>
      </c>
      <c r="E102" s="191"/>
      <c r="F102" s="191"/>
      <c r="G102" s="191"/>
      <c r="H102" s="191"/>
      <c r="I102" s="192"/>
      <c r="J102" s="193">
        <f>J234</f>
        <v>0</v>
      </c>
      <c r="K102" s="189"/>
      <c r="L102" s="194"/>
    </row>
    <row r="103" s="9" customFormat="1" ht="19.92" customHeight="1">
      <c r="B103" s="188"/>
      <c r="C103" s="189"/>
      <c r="D103" s="190" t="s">
        <v>107</v>
      </c>
      <c r="E103" s="191"/>
      <c r="F103" s="191"/>
      <c r="G103" s="191"/>
      <c r="H103" s="191"/>
      <c r="I103" s="192"/>
      <c r="J103" s="193">
        <f>J283</f>
        <v>0</v>
      </c>
      <c r="K103" s="189"/>
      <c r="L103" s="194"/>
    </row>
    <row r="104" s="9" customFormat="1" ht="19.92" customHeight="1">
      <c r="B104" s="188"/>
      <c r="C104" s="189"/>
      <c r="D104" s="190" t="s">
        <v>108</v>
      </c>
      <c r="E104" s="191"/>
      <c r="F104" s="191"/>
      <c r="G104" s="191"/>
      <c r="H104" s="191"/>
      <c r="I104" s="192"/>
      <c r="J104" s="193">
        <f>J290</f>
        <v>0</v>
      </c>
      <c r="K104" s="189"/>
      <c r="L104" s="194"/>
    </row>
    <row r="105" s="9" customFormat="1" ht="19.92" customHeight="1">
      <c r="B105" s="188"/>
      <c r="C105" s="189"/>
      <c r="D105" s="190" t="s">
        <v>109</v>
      </c>
      <c r="E105" s="191"/>
      <c r="F105" s="191"/>
      <c r="G105" s="191"/>
      <c r="H105" s="191"/>
      <c r="I105" s="192"/>
      <c r="J105" s="193">
        <f>J300</f>
        <v>0</v>
      </c>
      <c r="K105" s="189"/>
      <c r="L105" s="194"/>
    </row>
    <row r="106" s="1" customFormat="1" ht="21.84" customHeight="1">
      <c r="B106" s="36"/>
      <c r="C106" s="37"/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6.96" customHeight="1">
      <c r="B107" s="59"/>
      <c r="C107" s="60"/>
      <c r="D107" s="60"/>
      <c r="E107" s="60"/>
      <c r="F107" s="60"/>
      <c r="G107" s="60"/>
      <c r="H107" s="60"/>
      <c r="I107" s="171"/>
      <c r="J107" s="60"/>
      <c r="K107" s="60"/>
      <c r="L107" s="41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74"/>
      <c r="J111" s="62"/>
      <c r="K111" s="62"/>
      <c r="L111" s="41"/>
    </row>
    <row r="112" s="1" customFormat="1" ht="24.96" customHeight="1">
      <c r="B112" s="36"/>
      <c r="C112" s="21" t="s">
        <v>110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16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4.4" customHeight="1">
      <c r="B115" s="36"/>
      <c r="C115" s="37"/>
      <c r="D115" s="37"/>
      <c r="E115" s="175" t="str">
        <f>E7</f>
        <v>Splašková a dešťová kanalizace ul. P. Bezruče</v>
      </c>
      <c r="F115" s="30"/>
      <c r="G115" s="30"/>
      <c r="H115" s="30"/>
      <c r="I115" s="137"/>
      <c r="J115" s="37"/>
      <c r="K115" s="37"/>
      <c r="L115" s="41"/>
    </row>
    <row r="116" s="1" customFormat="1" ht="12" customHeight="1">
      <c r="B116" s="36"/>
      <c r="C116" s="30" t="s">
        <v>94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4.4" customHeight="1">
      <c r="B117" s="36"/>
      <c r="C117" s="37"/>
      <c r="D117" s="37"/>
      <c r="E117" s="69" t="str">
        <f>E9</f>
        <v>02 - IO 02 Dešťová stoka D4</v>
      </c>
      <c r="F117" s="37"/>
      <c r="G117" s="37"/>
      <c r="H117" s="37"/>
      <c r="I117" s="137"/>
      <c r="J117" s="37"/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2" customHeight="1">
      <c r="B119" s="36"/>
      <c r="C119" s="30" t="s">
        <v>20</v>
      </c>
      <c r="D119" s="37"/>
      <c r="E119" s="37"/>
      <c r="F119" s="25" t="str">
        <f>F12</f>
        <v>Varnsdorf</v>
      </c>
      <c r="G119" s="37"/>
      <c r="H119" s="37"/>
      <c r="I119" s="140" t="s">
        <v>22</v>
      </c>
      <c r="J119" s="72" t="str">
        <f>IF(J12="","",J12)</f>
        <v>14. 5. 2019</v>
      </c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5.6" customHeight="1">
      <c r="B121" s="36"/>
      <c r="C121" s="30" t="s">
        <v>24</v>
      </c>
      <c r="D121" s="37"/>
      <c r="E121" s="37"/>
      <c r="F121" s="25" t="str">
        <f>E15</f>
        <v>Město Varnsdorf</v>
      </c>
      <c r="G121" s="37"/>
      <c r="H121" s="37"/>
      <c r="I121" s="140" t="s">
        <v>30</v>
      </c>
      <c r="J121" s="34" t="str">
        <f>E21</f>
        <v>Ing. Folbrecht</v>
      </c>
      <c r="K121" s="37"/>
      <c r="L121" s="41"/>
    </row>
    <row r="122" s="1" customFormat="1" ht="15.6" customHeight="1">
      <c r="B122" s="36"/>
      <c r="C122" s="30" t="s">
        <v>28</v>
      </c>
      <c r="D122" s="37"/>
      <c r="E122" s="37"/>
      <c r="F122" s="25" t="str">
        <f>IF(E18="","",E18)</f>
        <v>Vyplň údaj</v>
      </c>
      <c r="G122" s="37"/>
      <c r="H122" s="37"/>
      <c r="I122" s="140" t="s">
        <v>33</v>
      </c>
      <c r="J122" s="34" t="str">
        <f>E24</f>
        <v>J. Nešněra</v>
      </c>
      <c r="K122" s="37"/>
      <c r="L122" s="41"/>
    </row>
    <row r="123" s="1" customFormat="1" ht="10.32" customHeight="1">
      <c r="B123" s="36"/>
      <c r="C123" s="37"/>
      <c r="D123" s="37"/>
      <c r="E123" s="37"/>
      <c r="F123" s="37"/>
      <c r="G123" s="37"/>
      <c r="H123" s="37"/>
      <c r="I123" s="137"/>
      <c r="J123" s="37"/>
      <c r="K123" s="37"/>
      <c r="L123" s="41"/>
    </row>
    <row r="124" s="10" customFormat="1" ht="29.28" customHeight="1">
      <c r="B124" s="195"/>
      <c r="C124" s="196" t="s">
        <v>111</v>
      </c>
      <c r="D124" s="197" t="s">
        <v>61</v>
      </c>
      <c r="E124" s="197" t="s">
        <v>57</v>
      </c>
      <c r="F124" s="197" t="s">
        <v>58</v>
      </c>
      <c r="G124" s="197" t="s">
        <v>112</v>
      </c>
      <c r="H124" s="197" t="s">
        <v>113</v>
      </c>
      <c r="I124" s="198" t="s">
        <v>114</v>
      </c>
      <c r="J124" s="197" t="s">
        <v>98</v>
      </c>
      <c r="K124" s="199" t="s">
        <v>115</v>
      </c>
      <c r="L124" s="200"/>
      <c r="M124" s="93" t="s">
        <v>1</v>
      </c>
      <c r="N124" s="94" t="s">
        <v>40</v>
      </c>
      <c r="O124" s="94" t="s">
        <v>116</v>
      </c>
      <c r="P124" s="94" t="s">
        <v>117</v>
      </c>
      <c r="Q124" s="94" t="s">
        <v>118</v>
      </c>
      <c r="R124" s="94" t="s">
        <v>119</v>
      </c>
      <c r="S124" s="94" t="s">
        <v>120</v>
      </c>
      <c r="T124" s="95" t="s">
        <v>121</v>
      </c>
    </row>
    <row r="125" s="1" customFormat="1" ht="22.8" customHeight="1">
      <c r="B125" s="36"/>
      <c r="C125" s="100" t="s">
        <v>122</v>
      </c>
      <c r="D125" s="37"/>
      <c r="E125" s="37"/>
      <c r="F125" s="37"/>
      <c r="G125" s="37"/>
      <c r="H125" s="37"/>
      <c r="I125" s="137"/>
      <c r="J125" s="201">
        <f>BK125</f>
        <v>0</v>
      </c>
      <c r="K125" s="37"/>
      <c r="L125" s="41"/>
      <c r="M125" s="96"/>
      <c r="N125" s="97"/>
      <c r="O125" s="97"/>
      <c r="P125" s="202">
        <f>P126</f>
        <v>0</v>
      </c>
      <c r="Q125" s="97"/>
      <c r="R125" s="202">
        <f>R126</f>
        <v>556.56844322000006</v>
      </c>
      <c r="S125" s="97"/>
      <c r="T125" s="203">
        <f>T126</f>
        <v>103.921294</v>
      </c>
      <c r="AT125" s="15" t="s">
        <v>75</v>
      </c>
      <c r="AU125" s="15" t="s">
        <v>100</v>
      </c>
      <c r="BK125" s="204">
        <f>BK126</f>
        <v>0</v>
      </c>
    </row>
    <row r="126" s="11" customFormat="1" ht="25.92" customHeight="1">
      <c r="B126" s="205"/>
      <c r="C126" s="206"/>
      <c r="D126" s="207" t="s">
        <v>75</v>
      </c>
      <c r="E126" s="208" t="s">
        <v>123</v>
      </c>
      <c r="F126" s="208" t="s">
        <v>124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P127+P203+P209+P220+P234+P283+P290+P300</f>
        <v>0</v>
      </c>
      <c r="Q126" s="213"/>
      <c r="R126" s="214">
        <f>R127+R203+R209+R220+R234+R283+R290+R300</f>
        <v>556.56844322000006</v>
      </c>
      <c r="S126" s="213"/>
      <c r="T126" s="215">
        <f>T127+T203+T209+T220+T234+T283+T290+T300</f>
        <v>103.921294</v>
      </c>
      <c r="AR126" s="216" t="s">
        <v>84</v>
      </c>
      <c r="AT126" s="217" t="s">
        <v>75</v>
      </c>
      <c r="AU126" s="217" t="s">
        <v>76</v>
      </c>
      <c r="AY126" s="216" t="s">
        <v>125</v>
      </c>
      <c r="BK126" s="218">
        <f>BK127+BK203+BK209+BK220+BK234+BK283+BK290+BK300</f>
        <v>0</v>
      </c>
    </row>
    <row r="127" s="11" customFormat="1" ht="22.8" customHeight="1">
      <c r="B127" s="205"/>
      <c r="C127" s="206"/>
      <c r="D127" s="207" t="s">
        <v>75</v>
      </c>
      <c r="E127" s="219" t="s">
        <v>84</v>
      </c>
      <c r="F127" s="219" t="s">
        <v>126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SUM(P128:P202)</f>
        <v>0</v>
      </c>
      <c r="Q127" s="213"/>
      <c r="R127" s="214">
        <f>SUM(R128:R202)</f>
        <v>368.68080800000001</v>
      </c>
      <c r="S127" s="213"/>
      <c r="T127" s="215">
        <f>SUM(T128:T202)</f>
        <v>103.856494</v>
      </c>
      <c r="AR127" s="216" t="s">
        <v>84</v>
      </c>
      <c r="AT127" s="217" t="s">
        <v>75</v>
      </c>
      <c r="AU127" s="217" t="s">
        <v>84</v>
      </c>
      <c r="AY127" s="216" t="s">
        <v>125</v>
      </c>
      <c r="BK127" s="218">
        <f>SUM(BK128:BK202)</f>
        <v>0</v>
      </c>
    </row>
    <row r="128" s="1" customFormat="1" ht="21.6" customHeight="1">
      <c r="B128" s="36"/>
      <c r="C128" s="221" t="s">
        <v>84</v>
      </c>
      <c r="D128" s="221" t="s">
        <v>127</v>
      </c>
      <c r="E128" s="222" t="s">
        <v>128</v>
      </c>
      <c r="F128" s="223" t="s">
        <v>129</v>
      </c>
      <c r="G128" s="224" t="s">
        <v>130</v>
      </c>
      <c r="H128" s="225">
        <v>128.09999999999999</v>
      </c>
      <c r="I128" s="226"/>
      <c r="J128" s="227">
        <f>ROUND(I128*H128,2)</f>
        <v>0</v>
      </c>
      <c r="K128" s="223" t="s">
        <v>131</v>
      </c>
      <c r="L128" s="41"/>
      <c r="M128" s="228" t="s">
        <v>1</v>
      </c>
      <c r="N128" s="229" t="s">
        <v>41</v>
      </c>
      <c r="O128" s="84"/>
      <c r="P128" s="230">
        <f>O128*H128</f>
        <v>0</v>
      </c>
      <c r="Q128" s="230">
        <v>0</v>
      </c>
      <c r="R128" s="230">
        <f>Q128*H128</f>
        <v>0</v>
      </c>
      <c r="S128" s="230">
        <v>0.44</v>
      </c>
      <c r="T128" s="231">
        <f>S128*H128</f>
        <v>56.363999999999997</v>
      </c>
      <c r="AR128" s="232" t="s">
        <v>132</v>
      </c>
      <c r="AT128" s="232" t="s">
        <v>127</v>
      </c>
      <c r="AU128" s="232" t="s">
        <v>86</v>
      </c>
      <c r="AY128" s="15" t="s">
        <v>125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5" t="s">
        <v>84</v>
      </c>
      <c r="BK128" s="233">
        <f>ROUND(I128*H128,2)</f>
        <v>0</v>
      </c>
      <c r="BL128" s="15" t="s">
        <v>132</v>
      </c>
      <c r="BM128" s="232" t="s">
        <v>448</v>
      </c>
    </row>
    <row r="129" s="1" customFormat="1">
      <c r="B129" s="36"/>
      <c r="C129" s="37"/>
      <c r="D129" s="234" t="s">
        <v>134</v>
      </c>
      <c r="E129" s="37"/>
      <c r="F129" s="235" t="s">
        <v>135</v>
      </c>
      <c r="G129" s="37"/>
      <c r="H129" s="37"/>
      <c r="I129" s="137"/>
      <c r="J129" s="37"/>
      <c r="K129" s="37"/>
      <c r="L129" s="41"/>
      <c r="M129" s="236"/>
      <c r="N129" s="84"/>
      <c r="O129" s="84"/>
      <c r="P129" s="84"/>
      <c r="Q129" s="84"/>
      <c r="R129" s="84"/>
      <c r="S129" s="84"/>
      <c r="T129" s="85"/>
      <c r="AT129" s="15" t="s">
        <v>134</v>
      </c>
      <c r="AU129" s="15" t="s">
        <v>86</v>
      </c>
    </row>
    <row r="130" s="12" customFormat="1">
      <c r="B130" s="237"/>
      <c r="C130" s="238"/>
      <c r="D130" s="234" t="s">
        <v>136</v>
      </c>
      <c r="E130" s="239" t="s">
        <v>1</v>
      </c>
      <c r="F130" s="240" t="s">
        <v>449</v>
      </c>
      <c r="G130" s="238"/>
      <c r="H130" s="241">
        <v>128.09999999999999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136</v>
      </c>
      <c r="AU130" s="247" t="s">
        <v>86</v>
      </c>
      <c r="AV130" s="12" t="s">
        <v>86</v>
      </c>
      <c r="AW130" s="12" t="s">
        <v>32</v>
      </c>
      <c r="AX130" s="12" t="s">
        <v>84</v>
      </c>
      <c r="AY130" s="247" t="s">
        <v>125</v>
      </c>
    </row>
    <row r="131" s="1" customFormat="1" ht="21.6" customHeight="1">
      <c r="B131" s="36"/>
      <c r="C131" s="221" t="s">
        <v>86</v>
      </c>
      <c r="D131" s="221" t="s">
        <v>127</v>
      </c>
      <c r="E131" s="222" t="s">
        <v>143</v>
      </c>
      <c r="F131" s="223" t="s">
        <v>144</v>
      </c>
      <c r="G131" s="224" t="s">
        <v>130</v>
      </c>
      <c r="H131" s="225">
        <v>122.40300000000001</v>
      </c>
      <c r="I131" s="226"/>
      <c r="J131" s="227">
        <f>ROUND(I131*H131,2)</f>
        <v>0</v>
      </c>
      <c r="K131" s="223" t="s">
        <v>131</v>
      </c>
      <c r="L131" s="41"/>
      <c r="M131" s="228" t="s">
        <v>1</v>
      </c>
      <c r="N131" s="229" t="s">
        <v>41</v>
      </c>
      <c r="O131" s="84"/>
      <c r="P131" s="230">
        <f>O131*H131</f>
        <v>0</v>
      </c>
      <c r="Q131" s="230">
        <v>0</v>
      </c>
      <c r="R131" s="230">
        <f>Q131*H131</f>
        <v>0</v>
      </c>
      <c r="S131" s="230">
        <v>0.098000000000000004</v>
      </c>
      <c r="T131" s="231">
        <f>S131*H131</f>
        <v>11.995494000000001</v>
      </c>
      <c r="AR131" s="232" t="s">
        <v>132</v>
      </c>
      <c r="AT131" s="232" t="s">
        <v>127</v>
      </c>
      <c r="AU131" s="232" t="s">
        <v>86</v>
      </c>
      <c r="AY131" s="15" t="s">
        <v>125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84</v>
      </c>
      <c r="BK131" s="233">
        <f>ROUND(I131*H131,2)</f>
        <v>0</v>
      </c>
      <c r="BL131" s="15" t="s">
        <v>132</v>
      </c>
      <c r="BM131" s="232" t="s">
        <v>450</v>
      </c>
    </row>
    <row r="132" s="1" customFormat="1">
      <c r="B132" s="36"/>
      <c r="C132" s="37"/>
      <c r="D132" s="234" t="s">
        <v>134</v>
      </c>
      <c r="E132" s="37"/>
      <c r="F132" s="235" t="s">
        <v>146</v>
      </c>
      <c r="G132" s="37"/>
      <c r="H132" s="37"/>
      <c r="I132" s="137"/>
      <c r="J132" s="37"/>
      <c r="K132" s="37"/>
      <c r="L132" s="41"/>
      <c r="M132" s="236"/>
      <c r="N132" s="84"/>
      <c r="O132" s="84"/>
      <c r="P132" s="84"/>
      <c r="Q132" s="84"/>
      <c r="R132" s="84"/>
      <c r="S132" s="84"/>
      <c r="T132" s="85"/>
      <c r="AT132" s="15" t="s">
        <v>134</v>
      </c>
      <c r="AU132" s="15" t="s">
        <v>86</v>
      </c>
    </row>
    <row r="133" s="12" customFormat="1">
      <c r="B133" s="237"/>
      <c r="C133" s="238"/>
      <c r="D133" s="234" t="s">
        <v>136</v>
      </c>
      <c r="E133" s="239" t="s">
        <v>1</v>
      </c>
      <c r="F133" s="240" t="s">
        <v>147</v>
      </c>
      <c r="G133" s="238"/>
      <c r="H133" s="241">
        <v>122.40300000000001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AT133" s="247" t="s">
        <v>136</v>
      </c>
      <c r="AU133" s="247" t="s">
        <v>86</v>
      </c>
      <c r="AV133" s="12" t="s">
        <v>86</v>
      </c>
      <c r="AW133" s="12" t="s">
        <v>32</v>
      </c>
      <c r="AX133" s="12" t="s">
        <v>84</v>
      </c>
      <c r="AY133" s="247" t="s">
        <v>125</v>
      </c>
    </row>
    <row r="134" s="1" customFormat="1" ht="21.6" customHeight="1">
      <c r="B134" s="36"/>
      <c r="C134" s="221" t="s">
        <v>142</v>
      </c>
      <c r="D134" s="221" t="s">
        <v>127</v>
      </c>
      <c r="E134" s="222" t="s">
        <v>148</v>
      </c>
      <c r="F134" s="223" t="s">
        <v>149</v>
      </c>
      <c r="G134" s="224" t="s">
        <v>130</v>
      </c>
      <c r="H134" s="225">
        <v>161.34999999999999</v>
      </c>
      <c r="I134" s="226"/>
      <c r="J134" s="227">
        <f>ROUND(I134*H134,2)</f>
        <v>0</v>
      </c>
      <c r="K134" s="223" t="s">
        <v>131</v>
      </c>
      <c r="L134" s="41"/>
      <c r="M134" s="228" t="s">
        <v>1</v>
      </c>
      <c r="N134" s="229" t="s">
        <v>41</v>
      </c>
      <c r="O134" s="84"/>
      <c r="P134" s="230">
        <f>O134*H134</f>
        <v>0</v>
      </c>
      <c r="Q134" s="230">
        <v>0</v>
      </c>
      <c r="R134" s="230">
        <f>Q134*H134</f>
        <v>0</v>
      </c>
      <c r="S134" s="230">
        <v>0.22</v>
      </c>
      <c r="T134" s="231">
        <f>S134*H134</f>
        <v>35.497</v>
      </c>
      <c r="AR134" s="232" t="s">
        <v>132</v>
      </c>
      <c r="AT134" s="232" t="s">
        <v>127</v>
      </c>
      <c r="AU134" s="232" t="s">
        <v>86</v>
      </c>
      <c r="AY134" s="15" t="s">
        <v>125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84</v>
      </c>
      <c r="BK134" s="233">
        <f>ROUND(I134*H134,2)</f>
        <v>0</v>
      </c>
      <c r="BL134" s="15" t="s">
        <v>132</v>
      </c>
      <c r="BM134" s="232" t="s">
        <v>451</v>
      </c>
    </row>
    <row r="135" s="1" customFormat="1">
      <c r="B135" s="36"/>
      <c r="C135" s="37"/>
      <c r="D135" s="234" t="s">
        <v>134</v>
      </c>
      <c r="E135" s="37"/>
      <c r="F135" s="235" t="s">
        <v>151</v>
      </c>
      <c r="G135" s="37"/>
      <c r="H135" s="37"/>
      <c r="I135" s="137"/>
      <c r="J135" s="37"/>
      <c r="K135" s="37"/>
      <c r="L135" s="41"/>
      <c r="M135" s="236"/>
      <c r="N135" s="84"/>
      <c r="O135" s="84"/>
      <c r="P135" s="84"/>
      <c r="Q135" s="84"/>
      <c r="R135" s="84"/>
      <c r="S135" s="84"/>
      <c r="T135" s="85"/>
      <c r="AT135" s="15" t="s">
        <v>134</v>
      </c>
      <c r="AU135" s="15" t="s">
        <v>86</v>
      </c>
    </row>
    <row r="136" s="12" customFormat="1">
      <c r="B136" s="237"/>
      <c r="C136" s="238"/>
      <c r="D136" s="234" t="s">
        <v>136</v>
      </c>
      <c r="E136" s="239" t="s">
        <v>1</v>
      </c>
      <c r="F136" s="240" t="s">
        <v>152</v>
      </c>
      <c r="G136" s="238"/>
      <c r="H136" s="241">
        <v>161.34999999999999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136</v>
      </c>
      <c r="AU136" s="247" t="s">
        <v>86</v>
      </c>
      <c r="AV136" s="12" t="s">
        <v>86</v>
      </c>
      <c r="AW136" s="12" t="s">
        <v>32</v>
      </c>
      <c r="AX136" s="12" t="s">
        <v>84</v>
      </c>
      <c r="AY136" s="247" t="s">
        <v>125</v>
      </c>
    </row>
    <row r="137" s="1" customFormat="1" ht="21.6" customHeight="1">
      <c r="B137" s="36"/>
      <c r="C137" s="221" t="s">
        <v>132</v>
      </c>
      <c r="D137" s="221" t="s">
        <v>127</v>
      </c>
      <c r="E137" s="222" t="s">
        <v>154</v>
      </c>
      <c r="F137" s="223" t="s">
        <v>155</v>
      </c>
      <c r="G137" s="224" t="s">
        <v>156</v>
      </c>
      <c r="H137" s="225">
        <v>10.526</v>
      </c>
      <c r="I137" s="226"/>
      <c r="J137" s="227">
        <f>ROUND(I137*H137,2)</f>
        <v>0</v>
      </c>
      <c r="K137" s="223" t="s">
        <v>131</v>
      </c>
      <c r="L137" s="41"/>
      <c r="M137" s="228" t="s">
        <v>1</v>
      </c>
      <c r="N137" s="229" t="s">
        <v>41</v>
      </c>
      <c r="O137" s="84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2" t="s">
        <v>132</v>
      </c>
      <c r="AT137" s="232" t="s">
        <v>127</v>
      </c>
      <c r="AU137" s="232" t="s">
        <v>86</v>
      </c>
      <c r="AY137" s="15" t="s">
        <v>125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5" t="s">
        <v>84</v>
      </c>
      <c r="BK137" s="233">
        <f>ROUND(I137*H137,2)</f>
        <v>0</v>
      </c>
      <c r="BL137" s="15" t="s">
        <v>132</v>
      </c>
      <c r="BM137" s="232" t="s">
        <v>452</v>
      </c>
    </row>
    <row r="138" s="1" customFormat="1">
      <c r="B138" s="36"/>
      <c r="C138" s="37"/>
      <c r="D138" s="234" t="s">
        <v>134</v>
      </c>
      <c r="E138" s="37"/>
      <c r="F138" s="235" t="s">
        <v>158</v>
      </c>
      <c r="G138" s="37"/>
      <c r="H138" s="37"/>
      <c r="I138" s="137"/>
      <c r="J138" s="37"/>
      <c r="K138" s="37"/>
      <c r="L138" s="41"/>
      <c r="M138" s="236"/>
      <c r="N138" s="84"/>
      <c r="O138" s="84"/>
      <c r="P138" s="84"/>
      <c r="Q138" s="84"/>
      <c r="R138" s="84"/>
      <c r="S138" s="84"/>
      <c r="T138" s="85"/>
      <c r="AT138" s="15" t="s">
        <v>134</v>
      </c>
      <c r="AU138" s="15" t="s">
        <v>86</v>
      </c>
    </row>
    <row r="139" s="12" customFormat="1">
      <c r="B139" s="237"/>
      <c r="C139" s="238"/>
      <c r="D139" s="234" t="s">
        <v>136</v>
      </c>
      <c r="E139" s="239" t="s">
        <v>1</v>
      </c>
      <c r="F139" s="240" t="s">
        <v>453</v>
      </c>
      <c r="G139" s="238"/>
      <c r="H139" s="241">
        <v>10.526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136</v>
      </c>
      <c r="AU139" s="247" t="s">
        <v>86</v>
      </c>
      <c r="AV139" s="12" t="s">
        <v>86</v>
      </c>
      <c r="AW139" s="12" t="s">
        <v>32</v>
      </c>
      <c r="AX139" s="12" t="s">
        <v>84</v>
      </c>
      <c r="AY139" s="247" t="s">
        <v>125</v>
      </c>
    </row>
    <row r="140" s="1" customFormat="1" ht="21.6" customHeight="1">
      <c r="B140" s="36"/>
      <c r="C140" s="221" t="s">
        <v>153</v>
      </c>
      <c r="D140" s="221" t="s">
        <v>127</v>
      </c>
      <c r="E140" s="222" t="s">
        <v>454</v>
      </c>
      <c r="F140" s="223" t="s">
        <v>455</v>
      </c>
      <c r="G140" s="224" t="s">
        <v>156</v>
      </c>
      <c r="H140" s="225">
        <v>16.899999999999999</v>
      </c>
      <c r="I140" s="226"/>
      <c r="J140" s="227">
        <f>ROUND(I140*H140,2)</f>
        <v>0</v>
      </c>
      <c r="K140" s="223" t="s">
        <v>131</v>
      </c>
      <c r="L140" s="41"/>
      <c r="M140" s="228" t="s">
        <v>1</v>
      </c>
      <c r="N140" s="229" t="s">
        <v>41</v>
      </c>
      <c r="O140" s="84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2" t="s">
        <v>132</v>
      </c>
      <c r="AT140" s="232" t="s">
        <v>127</v>
      </c>
      <c r="AU140" s="232" t="s">
        <v>86</v>
      </c>
      <c r="AY140" s="15" t="s">
        <v>125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" t="s">
        <v>84</v>
      </c>
      <c r="BK140" s="233">
        <f>ROUND(I140*H140,2)</f>
        <v>0</v>
      </c>
      <c r="BL140" s="15" t="s">
        <v>132</v>
      </c>
      <c r="BM140" s="232" t="s">
        <v>456</v>
      </c>
    </row>
    <row r="141" s="1" customFormat="1">
      <c r="B141" s="36"/>
      <c r="C141" s="37"/>
      <c r="D141" s="234" t="s">
        <v>134</v>
      </c>
      <c r="E141" s="37"/>
      <c r="F141" s="235" t="s">
        <v>457</v>
      </c>
      <c r="G141" s="37"/>
      <c r="H141" s="37"/>
      <c r="I141" s="137"/>
      <c r="J141" s="37"/>
      <c r="K141" s="37"/>
      <c r="L141" s="41"/>
      <c r="M141" s="236"/>
      <c r="N141" s="84"/>
      <c r="O141" s="84"/>
      <c r="P141" s="84"/>
      <c r="Q141" s="84"/>
      <c r="R141" s="84"/>
      <c r="S141" s="84"/>
      <c r="T141" s="85"/>
      <c r="AT141" s="15" t="s">
        <v>134</v>
      </c>
      <c r="AU141" s="15" t="s">
        <v>86</v>
      </c>
    </row>
    <row r="142" s="12" customFormat="1">
      <c r="B142" s="237"/>
      <c r="C142" s="238"/>
      <c r="D142" s="234" t="s">
        <v>136</v>
      </c>
      <c r="E142" s="239" t="s">
        <v>1</v>
      </c>
      <c r="F142" s="240" t="s">
        <v>458</v>
      </c>
      <c r="G142" s="238"/>
      <c r="H142" s="241">
        <v>16.899999999999999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136</v>
      </c>
      <c r="AU142" s="247" t="s">
        <v>86</v>
      </c>
      <c r="AV142" s="12" t="s">
        <v>86</v>
      </c>
      <c r="AW142" s="12" t="s">
        <v>32</v>
      </c>
      <c r="AX142" s="12" t="s">
        <v>84</v>
      </c>
      <c r="AY142" s="247" t="s">
        <v>125</v>
      </c>
    </row>
    <row r="143" s="1" customFormat="1" ht="21.6" customHeight="1">
      <c r="B143" s="36"/>
      <c r="C143" s="221" t="s">
        <v>160</v>
      </c>
      <c r="D143" s="221" t="s">
        <v>127</v>
      </c>
      <c r="E143" s="222" t="s">
        <v>459</v>
      </c>
      <c r="F143" s="223" t="s">
        <v>460</v>
      </c>
      <c r="G143" s="224" t="s">
        <v>156</v>
      </c>
      <c r="H143" s="225">
        <v>5.0700000000000003</v>
      </c>
      <c r="I143" s="226"/>
      <c r="J143" s="227">
        <f>ROUND(I143*H143,2)</f>
        <v>0</v>
      </c>
      <c r="K143" s="223" t="s">
        <v>131</v>
      </c>
      <c r="L143" s="41"/>
      <c r="M143" s="228" t="s">
        <v>1</v>
      </c>
      <c r="N143" s="229" t="s">
        <v>41</v>
      </c>
      <c r="O143" s="84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32" t="s">
        <v>132</v>
      </c>
      <c r="AT143" s="232" t="s">
        <v>127</v>
      </c>
      <c r="AU143" s="232" t="s">
        <v>86</v>
      </c>
      <c r="AY143" s="15" t="s">
        <v>125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5" t="s">
        <v>84</v>
      </c>
      <c r="BK143" s="233">
        <f>ROUND(I143*H143,2)</f>
        <v>0</v>
      </c>
      <c r="BL143" s="15" t="s">
        <v>132</v>
      </c>
      <c r="BM143" s="232" t="s">
        <v>461</v>
      </c>
    </row>
    <row r="144" s="1" customFormat="1">
      <c r="B144" s="36"/>
      <c r="C144" s="37"/>
      <c r="D144" s="234" t="s">
        <v>134</v>
      </c>
      <c r="E144" s="37"/>
      <c r="F144" s="235" t="s">
        <v>462</v>
      </c>
      <c r="G144" s="37"/>
      <c r="H144" s="37"/>
      <c r="I144" s="137"/>
      <c r="J144" s="37"/>
      <c r="K144" s="37"/>
      <c r="L144" s="41"/>
      <c r="M144" s="236"/>
      <c r="N144" s="84"/>
      <c r="O144" s="84"/>
      <c r="P144" s="84"/>
      <c r="Q144" s="84"/>
      <c r="R144" s="84"/>
      <c r="S144" s="84"/>
      <c r="T144" s="85"/>
      <c r="AT144" s="15" t="s">
        <v>134</v>
      </c>
      <c r="AU144" s="15" t="s">
        <v>86</v>
      </c>
    </row>
    <row r="145" s="12" customFormat="1">
      <c r="B145" s="237"/>
      <c r="C145" s="238"/>
      <c r="D145" s="234" t="s">
        <v>136</v>
      </c>
      <c r="E145" s="239" t="s">
        <v>1</v>
      </c>
      <c r="F145" s="240" t="s">
        <v>463</v>
      </c>
      <c r="G145" s="238"/>
      <c r="H145" s="241">
        <v>5.0700000000000003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136</v>
      </c>
      <c r="AU145" s="247" t="s">
        <v>86</v>
      </c>
      <c r="AV145" s="12" t="s">
        <v>86</v>
      </c>
      <c r="AW145" s="12" t="s">
        <v>32</v>
      </c>
      <c r="AX145" s="12" t="s">
        <v>84</v>
      </c>
      <c r="AY145" s="247" t="s">
        <v>125</v>
      </c>
    </row>
    <row r="146" s="1" customFormat="1" ht="21.6" customHeight="1">
      <c r="B146" s="36"/>
      <c r="C146" s="221" t="s">
        <v>170</v>
      </c>
      <c r="D146" s="221" t="s">
        <v>127</v>
      </c>
      <c r="E146" s="222" t="s">
        <v>161</v>
      </c>
      <c r="F146" s="223" t="s">
        <v>162</v>
      </c>
      <c r="G146" s="224" t="s">
        <v>156</v>
      </c>
      <c r="H146" s="225">
        <v>105.256</v>
      </c>
      <c r="I146" s="226"/>
      <c r="J146" s="227">
        <f>ROUND(I146*H146,2)</f>
        <v>0</v>
      </c>
      <c r="K146" s="223" t="s">
        <v>131</v>
      </c>
      <c r="L146" s="41"/>
      <c r="M146" s="228" t="s">
        <v>1</v>
      </c>
      <c r="N146" s="229" t="s">
        <v>41</v>
      </c>
      <c r="O146" s="84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2" t="s">
        <v>132</v>
      </c>
      <c r="AT146" s="232" t="s">
        <v>127</v>
      </c>
      <c r="AU146" s="232" t="s">
        <v>86</v>
      </c>
      <c r="AY146" s="15" t="s">
        <v>125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" t="s">
        <v>84</v>
      </c>
      <c r="BK146" s="233">
        <f>ROUND(I146*H146,2)</f>
        <v>0</v>
      </c>
      <c r="BL146" s="15" t="s">
        <v>132</v>
      </c>
      <c r="BM146" s="232" t="s">
        <v>464</v>
      </c>
    </row>
    <row r="147" s="1" customFormat="1">
      <c r="B147" s="36"/>
      <c r="C147" s="37"/>
      <c r="D147" s="234" t="s">
        <v>134</v>
      </c>
      <c r="E147" s="37"/>
      <c r="F147" s="235" t="s">
        <v>164</v>
      </c>
      <c r="G147" s="37"/>
      <c r="H147" s="37"/>
      <c r="I147" s="137"/>
      <c r="J147" s="37"/>
      <c r="K147" s="37"/>
      <c r="L147" s="41"/>
      <c r="M147" s="236"/>
      <c r="N147" s="84"/>
      <c r="O147" s="84"/>
      <c r="P147" s="84"/>
      <c r="Q147" s="84"/>
      <c r="R147" s="84"/>
      <c r="S147" s="84"/>
      <c r="T147" s="85"/>
      <c r="AT147" s="15" t="s">
        <v>134</v>
      </c>
      <c r="AU147" s="15" t="s">
        <v>86</v>
      </c>
    </row>
    <row r="148" s="12" customFormat="1">
      <c r="B148" s="237"/>
      <c r="C148" s="238"/>
      <c r="D148" s="234" t="s">
        <v>136</v>
      </c>
      <c r="E148" s="239" t="s">
        <v>1</v>
      </c>
      <c r="F148" s="240" t="s">
        <v>465</v>
      </c>
      <c r="G148" s="238"/>
      <c r="H148" s="241">
        <v>190.512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136</v>
      </c>
      <c r="AU148" s="247" t="s">
        <v>86</v>
      </c>
      <c r="AV148" s="12" t="s">
        <v>86</v>
      </c>
      <c r="AW148" s="12" t="s">
        <v>32</v>
      </c>
      <c r="AX148" s="12" t="s">
        <v>76</v>
      </c>
      <c r="AY148" s="247" t="s">
        <v>125</v>
      </c>
    </row>
    <row r="149" s="12" customFormat="1">
      <c r="B149" s="237"/>
      <c r="C149" s="238"/>
      <c r="D149" s="234" t="s">
        <v>136</v>
      </c>
      <c r="E149" s="239" t="s">
        <v>1</v>
      </c>
      <c r="F149" s="240" t="s">
        <v>466</v>
      </c>
      <c r="G149" s="238"/>
      <c r="H149" s="241">
        <v>14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136</v>
      </c>
      <c r="AU149" s="247" t="s">
        <v>86</v>
      </c>
      <c r="AV149" s="12" t="s">
        <v>86</v>
      </c>
      <c r="AW149" s="12" t="s">
        <v>32</v>
      </c>
      <c r="AX149" s="12" t="s">
        <v>76</v>
      </c>
      <c r="AY149" s="247" t="s">
        <v>125</v>
      </c>
    </row>
    <row r="150" s="12" customFormat="1">
      <c r="B150" s="237"/>
      <c r="C150" s="238"/>
      <c r="D150" s="234" t="s">
        <v>136</v>
      </c>
      <c r="E150" s="239" t="s">
        <v>1</v>
      </c>
      <c r="F150" s="240" t="s">
        <v>467</v>
      </c>
      <c r="G150" s="238"/>
      <c r="H150" s="241">
        <v>6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136</v>
      </c>
      <c r="AU150" s="247" t="s">
        <v>86</v>
      </c>
      <c r="AV150" s="12" t="s">
        <v>86</v>
      </c>
      <c r="AW150" s="12" t="s">
        <v>32</v>
      </c>
      <c r="AX150" s="12" t="s">
        <v>76</v>
      </c>
      <c r="AY150" s="247" t="s">
        <v>125</v>
      </c>
    </row>
    <row r="151" s="13" customFormat="1">
      <c r="B151" s="248"/>
      <c r="C151" s="249"/>
      <c r="D151" s="234" t="s">
        <v>136</v>
      </c>
      <c r="E151" s="250" t="s">
        <v>1</v>
      </c>
      <c r="F151" s="251" t="s">
        <v>168</v>
      </c>
      <c r="G151" s="249"/>
      <c r="H151" s="252">
        <v>210.512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136</v>
      </c>
      <c r="AU151" s="258" t="s">
        <v>86</v>
      </c>
      <c r="AV151" s="13" t="s">
        <v>132</v>
      </c>
      <c r="AW151" s="13" t="s">
        <v>32</v>
      </c>
      <c r="AX151" s="13" t="s">
        <v>84</v>
      </c>
      <c r="AY151" s="258" t="s">
        <v>125</v>
      </c>
    </row>
    <row r="152" s="12" customFormat="1">
      <c r="B152" s="237"/>
      <c r="C152" s="238"/>
      <c r="D152" s="234" t="s">
        <v>136</v>
      </c>
      <c r="E152" s="238"/>
      <c r="F152" s="240" t="s">
        <v>468</v>
      </c>
      <c r="G152" s="238"/>
      <c r="H152" s="241">
        <v>105.256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136</v>
      </c>
      <c r="AU152" s="247" t="s">
        <v>86</v>
      </c>
      <c r="AV152" s="12" t="s">
        <v>86</v>
      </c>
      <c r="AW152" s="12" t="s">
        <v>4</v>
      </c>
      <c r="AX152" s="12" t="s">
        <v>84</v>
      </c>
      <c r="AY152" s="247" t="s">
        <v>125</v>
      </c>
    </row>
    <row r="153" s="1" customFormat="1" ht="21.6" customHeight="1">
      <c r="B153" s="36"/>
      <c r="C153" s="221" t="s">
        <v>176</v>
      </c>
      <c r="D153" s="221" t="s">
        <v>127</v>
      </c>
      <c r="E153" s="222" t="s">
        <v>171</v>
      </c>
      <c r="F153" s="223" t="s">
        <v>172</v>
      </c>
      <c r="G153" s="224" t="s">
        <v>156</v>
      </c>
      <c r="H153" s="225">
        <v>31.577000000000002</v>
      </c>
      <c r="I153" s="226"/>
      <c r="J153" s="227">
        <f>ROUND(I153*H153,2)</f>
        <v>0</v>
      </c>
      <c r="K153" s="223" t="s">
        <v>131</v>
      </c>
      <c r="L153" s="41"/>
      <c r="M153" s="228" t="s">
        <v>1</v>
      </c>
      <c r="N153" s="229" t="s">
        <v>41</v>
      </c>
      <c r="O153" s="84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2" t="s">
        <v>132</v>
      </c>
      <c r="AT153" s="232" t="s">
        <v>127</v>
      </c>
      <c r="AU153" s="232" t="s">
        <v>86</v>
      </c>
      <c r="AY153" s="15" t="s">
        <v>125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84</v>
      </c>
      <c r="BK153" s="233">
        <f>ROUND(I153*H153,2)</f>
        <v>0</v>
      </c>
      <c r="BL153" s="15" t="s">
        <v>132</v>
      </c>
      <c r="BM153" s="232" t="s">
        <v>469</v>
      </c>
    </row>
    <row r="154" s="1" customFormat="1">
      <c r="B154" s="36"/>
      <c r="C154" s="37"/>
      <c r="D154" s="234" t="s">
        <v>134</v>
      </c>
      <c r="E154" s="37"/>
      <c r="F154" s="235" t="s">
        <v>174</v>
      </c>
      <c r="G154" s="37"/>
      <c r="H154" s="37"/>
      <c r="I154" s="137"/>
      <c r="J154" s="37"/>
      <c r="K154" s="37"/>
      <c r="L154" s="41"/>
      <c r="M154" s="236"/>
      <c r="N154" s="84"/>
      <c r="O154" s="84"/>
      <c r="P154" s="84"/>
      <c r="Q154" s="84"/>
      <c r="R154" s="84"/>
      <c r="S154" s="84"/>
      <c r="T154" s="85"/>
      <c r="AT154" s="15" t="s">
        <v>134</v>
      </c>
      <c r="AU154" s="15" t="s">
        <v>86</v>
      </c>
    </row>
    <row r="155" s="12" customFormat="1">
      <c r="B155" s="237"/>
      <c r="C155" s="238"/>
      <c r="D155" s="234" t="s">
        <v>136</v>
      </c>
      <c r="E155" s="239" t="s">
        <v>1</v>
      </c>
      <c r="F155" s="240" t="s">
        <v>470</v>
      </c>
      <c r="G155" s="238"/>
      <c r="H155" s="241">
        <v>31.577000000000002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136</v>
      </c>
      <c r="AU155" s="247" t="s">
        <v>86</v>
      </c>
      <c r="AV155" s="12" t="s">
        <v>86</v>
      </c>
      <c r="AW155" s="12" t="s">
        <v>32</v>
      </c>
      <c r="AX155" s="12" t="s">
        <v>84</v>
      </c>
      <c r="AY155" s="247" t="s">
        <v>125</v>
      </c>
    </row>
    <row r="156" s="1" customFormat="1" ht="21.6" customHeight="1">
      <c r="B156" s="36"/>
      <c r="C156" s="221" t="s">
        <v>181</v>
      </c>
      <c r="D156" s="221" t="s">
        <v>127</v>
      </c>
      <c r="E156" s="222" t="s">
        <v>177</v>
      </c>
      <c r="F156" s="223" t="s">
        <v>178</v>
      </c>
      <c r="G156" s="224" t="s">
        <v>156</v>
      </c>
      <c r="H156" s="225">
        <v>105.256</v>
      </c>
      <c r="I156" s="226"/>
      <c r="J156" s="227">
        <f>ROUND(I156*H156,2)</f>
        <v>0</v>
      </c>
      <c r="K156" s="223" t="s">
        <v>131</v>
      </c>
      <c r="L156" s="41"/>
      <c r="M156" s="228" t="s">
        <v>1</v>
      </c>
      <c r="N156" s="229" t="s">
        <v>41</v>
      </c>
      <c r="O156" s="84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32" t="s">
        <v>132</v>
      </c>
      <c r="AT156" s="232" t="s">
        <v>127</v>
      </c>
      <c r="AU156" s="232" t="s">
        <v>86</v>
      </c>
      <c r="AY156" s="15" t="s">
        <v>125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5" t="s">
        <v>84</v>
      </c>
      <c r="BK156" s="233">
        <f>ROUND(I156*H156,2)</f>
        <v>0</v>
      </c>
      <c r="BL156" s="15" t="s">
        <v>132</v>
      </c>
      <c r="BM156" s="232" t="s">
        <v>471</v>
      </c>
    </row>
    <row r="157" s="1" customFormat="1">
      <c r="B157" s="36"/>
      <c r="C157" s="37"/>
      <c r="D157" s="234" t="s">
        <v>134</v>
      </c>
      <c r="E157" s="37"/>
      <c r="F157" s="235" t="s">
        <v>180</v>
      </c>
      <c r="G157" s="37"/>
      <c r="H157" s="37"/>
      <c r="I157" s="137"/>
      <c r="J157" s="37"/>
      <c r="K157" s="37"/>
      <c r="L157" s="41"/>
      <c r="M157" s="236"/>
      <c r="N157" s="84"/>
      <c r="O157" s="84"/>
      <c r="P157" s="84"/>
      <c r="Q157" s="84"/>
      <c r="R157" s="84"/>
      <c r="S157" s="84"/>
      <c r="T157" s="85"/>
      <c r="AT157" s="15" t="s">
        <v>134</v>
      </c>
      <c r="AU157" s="15" t="s">
        <v>86</v>
      </c>
    </row>
    <row r="158" s="12" customFormat="1">
      <c r="B158" s="237"/>
      <c r="C158" s="238"/>
      <c r="D158" s="234" t="s">
        <v>136</v>
      </c>
      <c r="E158" s="239" t="s">
        <v>1</v>
      </c>
      <c r="F158" s="240" t="s">
        <v>465</v>
      </c>
      <c r="G158" s="238"/>
      <c r="H158" s="241">
        <v>190.512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136</v>
      </c>
      <c r="AU158" s="247" t="s">
        <v>86</v>
      </c>
      <c r="AV158" s="12" t="s">
        <v>86</v>
      </c>
      <c r="AW158" s="12" t="s">
        <v>32</v>
      </c>
      <c r="AX158" s="12" t="s">
        <v>76</v>
      </c>
      <c r="AY158" s="247" t="s">
        <v>125</v>
      </c>
    </row>
    <row r="159" s="12" customFormat="1">
      <c r="B159" s="237"/>
      <c r="C159" s="238"/>
      <c r="D159" s="234" t="s">
        <v>136</v>
      </c>
      <c r="E159" s="239" t="s">
        <v>1</v>
      </c>
      <c r="F159" s="240" t="s">
        <v>466</v>
      </c>
      <c r="G159" s="238"/>
      <c r="H159" s="241">
        <v>14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136</v>
      </c>
      <c r="AU159" s="247" t="s">
        <v>86</v>
      </c>
      <c r="AV159" s="12" t="s">
        <v>86</v>
      </c>
      <c r="AW159" s="12" t="s">
        <v>32</v>
      </c>
      <c r="AX159" s="12" t="s">
        <v>76</v>
      </c>
      <c r="AY159" s="247" t="s">
        <v>125</v>
      </c>
    </row>
    <row r="160" s="12" customFormat="1">
      <c r="B160" s="237"/>
      <c r="C160" s="238"/>
      <c r="D160" s="234" t="s">
        <v>136</v>
      </c>
      <c r="E160" s="239" t="s">
        <v>1</v>
      </c>
      <c r="F160" s="240" t="s">
        <v>467</v>
      </c>
      <c r="G160" s="238"/>
      <c r="H160" s="241">
        <v>6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136</v>
      </c>
      <c r="AU160" s="247" t="s">
        <v>86</v>
      </c>
      <c r="AV160" s="12" t="s">
        <v>86</v>
      </c>
      <c r="AW160" s="12" t="s">
        <v>32</v>
      </c>
      <c r="AX160" s="12" t="s">
        <v>76</v>
      </c>
      <c r="AY160" s="247" t="s">
        <v>125</v>
      </c>
    </row>
    <row r="161" s="13" customFormat="1">
      <c r="B161" s="248"/>
      <c r="C161" s="249"/>
      <c r="D161" s="234" t="s">
        <v>136</v>
      </c>
      <c r="E161" s="250" t="s">
        <v>1</v>
      </c>
      <c r="F161" s="251" t="s">
        <v>168</v>
      </c>
      <c r="G161" s="249"/>
      <c r="H161" s="252">
        <v>210.512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136</v>
      </c>
      <c r="AU161" s="258" t="s">
        <v>86</v>
      </c>
      <c r="AV161" s="13" t="s">
        <v>132</v>
      </c>
      <c r="AW161" s="13" t="s">
        <v>32</v>
      </c>
      <c r="AX161" s="13" t="s">
        <v>84</v>
      </c>
      <c r="AY161" s="258" t="s">
        <v>125</v>
      </c>
    </row>
    <row r="162" s="12" customFormat="1">
      <c r="B162" s="237"/>
      <c r="C162" s="238"/>
      <c r="D162" s="234" t="s">
        <v>136</v>
      </c>
      <c r="E162" s="238"/>
      <c r="F162" s="240" t="s">
        <v>468</v>
      </c>
      <c r="G162" s="238"/>
      <c r="H162" s="241">
        <v>105.256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136</v>
      </c>
      <c r="AU162" s="247" t="s">
        <v>86</v>
      </c>
      <c r="AV162" s="12" t="s">
        <v>86</v>
      </c>
      <c r="AW162" s="12" t="s">
        <v>4</v>
      </c>
      <c r="AX162" s="12" t="s">
        <v>84</v>
      </c>
      <c r="AY162" s="247" t="s">
        <v>125</v>
      </c>
    </row>
    <row r="163" s="1" customFormat="1" ht="21.6" customHeight="1">
      <c r="B163" s="36"/>
      <c r="C163" s="221" t="s">
        <v>186</v>
      </c>
      <c r="D163" s="221" t="s">
        <v>127</v>
      </c>
      <c r="E163" s="222" t="s">
        <v>182</v>
      </c>
      <c r="F163" s="223" t="s">
        <v>183</v>
      </c>
      <c r="G163" s="224" t="s">
        <v>156</v>
      </c>
      <c r="H163" s="225">
        <v>31.577000000000002</v>
      </c>
      <c r="I163" s="226"/>
      <c r="J163" s="227">
        <f>ROUND(I163*H163,2)</f>
        <v>0</v>
      </c>
      <c r="K163" s="223" t="s">
        <v>131</v>
      </c>
      <c r="L163" s="41"/>
      <c r="M163" s="228" t="s">
        <v>1</v>
      </c>
      <c r="N163" s="229" t="s">
        <v>41</v>
      </c>
      <c r="O163" s="84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32" t="s">
        <v>132</v>
      </c>
      <c r="AT163" s="232" t="s">
        <v>127</v>
      </c>
      <c r="AU163" s="232" t="s">
        <v>86</v>
      </c>
      <c r="AY163" s="15" t="s">
        <v>125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5" t="s">
        <v>84</v>
      </c>
      <c r="BK163" s="233">
        <f>ROUND(I163*H163,2)</f>
        <v>0</v>
      </c>
      <c r="BL163" s="15" t="s">
        <v>132</v>
      </c>
      <c r="BM163" s="232" t="s">
        <v>472</v>
      </c>
    </row>
    <row r="164" s="1" customFormat="1">
      <c r="B164" s="36"/>
      <c r="C164" s="37"/>
      <c r="D164" s="234" t="s">
        <v>134</v>
      </c>
      <c r="E164" s="37"/>
      <c r="F164" s="235" t="s">
        <v>185</v>
      </c>
      <c r="G164" s="37"/>
      <c r="H164" s="37"/>
      <c r="I164" s="137"/>
      <c r="J164" s="37"/>
      <c r="K164" s="37"/>
      <c r="L164" s="41"/>
      <c r="M164" s="236"/>
      <c r="N164" s="84"/>
      <c r="O164" s="84"/>
      <c r="P164" s="84"/>
      <c r="Q164" s="84"/>
      <c r="R164" s="84"/>
      <c r="S164" s="84"/>
      <c r="T164" s="85"/>
      <c r="AT164" s="15" t="s">
        <v>134</v>
      </c>
      <c r="AU164" s="15" t="s">
        <v>86</v>
      </c>
    </row>
    <row r="165" s="1" customFormat="1" ht="21.6" customHeight="1">
      <c r="B165" s="36"/>
      <c r="C165" s="221" t="s">
        <v>193</v>
      </c>
      <c r="D165" s="221" t="s">
        <v>127</v>
      </c>
      <c r="E165" s="222" t="s">
        <v>187</v>
      </c>
      <c r="F165" s="223" t="s">
        <v>188</v>
      </c>
      <c r="G165" s="224" t="s">
        <v>130</v>
      </c>
      <c r="H165" s="225">
        <v>271.19999999999999</v>
      </c>
      <c r="I165" s="226"/>
      <c r="J165" s="227">
        <f>ROUND(I165*H165,2)</f>
        <v>0</v>
      </c>
      <c r="K165" s="223" t="s">
        <v>131</v>
      </c>
      <c r="L165" s="41"/>
      <c r="M165" s="228" t="s">
        <v>1</v>
      </c>
      <c r="N165" s="229" t="s">
        <v>41</v>
      </c>
      <c r="O165" s="84"/>
      <c r="P165" s="230">
        <f>O165*H165</f>
        <v>0</v>
      </c>
      <c r="Q165" s="230">
        <v>0.00084000000000000003</v>
      </c>
      <c r="R165" s="230">
        <f>Q165*H165</f>
        <v>0.22780800000000001</v>
      </c>
      <c r="S165" s="230">
        <v>0</v>
      </c>
      <c r="T165" s="231">
        <f>S165*H165</f>
        <v>0</v>
      </c>
      <c r="AR165" s="232" t="s">
        <v>132</v>
      </c>
      <c r="AT165" s="232" t="s">
        <v>127</v>
      </c>
      <c r="AU165" s="232" t="s">
        <v>86</v>
      </c>
      <c r="AY165" s="15" t="s">
        <v>125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5" t="s">
        <v>84</v>
      </c>
      <c r="BK165" s="233">
        <f>ROUND(I165*H165,2)</f>
        <v>0</v>
      </c>
      <c r="BL165" s="15" t="s">
        <v>132</v>
      </c>
      <c r="BM165" s="232" t="s">
        <v>473</v>
      </c>
    </row>
    <row r="166" s="1" customFormat="1">
      <c r="B166" s="36"/>
      <c r="C166" s="37"/>
      <c r="D166" s="234" t="s">
        <v>134</v>
      </c>
      <c r="E166" s="37"/>
      <c r="F166" s="235" t="s">
        <v>190</v>
      </c>
      <c r="G166" s="37"/>
      <c r="H166" s="37"/>
      <c r="I166" s="137"/>
      <c r="J166" s="37"/>
      <c r="K166" s="37"/>
      <c r="L166" s="41"/>
      <c r="M166" s="236"/>
      <c r="N166" s="84"/>
      <c r="O166" s="84"/>
      <c r="P166" s="84"/>
      <c r="Q166" s="84"/>
      <c r="R166" s="84"/>
      <c r="S166" s="84"/>
      <c r="T166" s="85"/>
      <c r="AT166" s="15" t="s">
        <v>134</v>
      </c>
      <c r="AU166" s="15" t="s">
        <v>86</v>
      </c>
    </row>
    <row r="167" s="12" customFormat="1">
      <c r="B167" s="237"/>
      <c r="C167" s="238"/>
      <c r="D167" s="234" t="s">
        <v>136</v>
      </c>
      <c r="E167" s="239" t="s">
        <v>1</v>
      </c>
      <c r="F167" s="240" t="s">
        <v>474</v>
      </c>
      <c r="G167" s="238"/>
      <c r="H167" s="241">
        <v>235.19999999999999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136</v>
      </c>
      <c r="AU167" s="247" t="s">
        <v>86</v>
      </c>
      <c r="AV167" s="12" t="s">
        <v>86</v>
      </c>
      <c r="AW167" s="12" t="s">
        <v>32</v>
      </c>
      <c r="AX167" s="12" t="s">
        <v>76</v>
      </c>
      <c r="AY167" s="247" t="s">
        <v>125</v>
      </c>
    </row>
    <row r="168" s="12" customFormat="1">
      <c r="B168" s="237"/>
      <c r="C168" s="238"/>
      <c r="D168" s="234" t="s">
        <v>136</v>
      </c>
      <c r="E168" s="239" t="s">
        <v>1</v>
      </c>
      <c r="F168" s="240" t="s">
        <v>475</v>
      </c>
      <c r="G168" s="238"/>
      <c r="H168" s="241">
        <v>36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136</v>
      </c>
      <c r="AU168" s="247" t="s">
        <v>86</v>
      </c>
      <c r="AV168" s="12" t="s">
        <v>86</v>
      </c>
      <c r="AW168" s="12" t="s">
        <v>32</v>
      </c>
      <c r="AX168" s="12" t="s">
        <v>76</v>
      </c>
      <c r="AY168" s="247" t="s">
        <v>125</v>
      </c>
    </row>
    <row r="169" s="13" customFormat="1">
      <c r="B169" s="248"/>
      <c r="C169" s="249"/>
      <c r="D169" s="234" t="s">
        <v>136</v>
      </c>
      <c r="E169" s="250" t="s">
        <v>1</v>
      </c>
      <c r="F169" s="251" t="s">
        <v>168</v>
      </c>
      <c r="G169" s="249"/>
      <c r="H169" s="252">
        <v>271.19999999999999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136</v>
      </c>
      <c r="AU169" s="258" t="s">
        <v>86</v>
      </c>
      <c r="AV169" s="13" t="s">
        <v>132</v>
      </c>
      <c r="AW169" s="13" t="s">
        <v>32</v>
      </c>
      <c r="AX169" s="13" t="s">
        <v>84</v>
      </c>
      <c r="AY169" s="258" t="s">
        <v>125</v>
      </c>
    </row>
    <row r="170" s="1" customFormat="1" ht="21.6" customHeight="1">
      <c r="B170" s="36"/>
      <c r="C170" s="221" t="s">
        <v>198</v>
      </c>
      <c r="D170" s="221" t="s">
        <v>127</v>
      </c>
      <c r="E170" s="222" t="s">
        <v>194</v>
      </c>
      <c r="F170" s="223" t="s">
        <v>195</v>
      </c>
      <c r="G170" s="224" t="s">
        <v>130</v>
      </c>
      <c r="H170" s="225">
        <v>271.19999999999999</v>
      </c>
      <c r="I170" s="226"/>
      <c r="J170" s="227">
        <f>ROUND(I170*H170,2)</f>
        <v>0</v>
      </c>
      <c r="K170" s="223" t="s">
        <v>131</v>
      </c>
      <c r="L170" s="41"/>
      <c r="M170" s="228" t="s">
        <v>1</v>
      </c>
      <c r="N170" s="229" t="s">
        <v>41</v>
      </c>
      <c r="O170" s="84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32" t="s">
        <v>132</v>
      </c>
      <c r="AT170" s="232" t="s">
        <v>127</v>
      </c>
      <c r="AU170" s="232" t="s">
        <v>86</v>
      </c>
      <c r="AY170" s="15" t="s">
        <v>125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5" t="s">
        <v>84</v>
      </c>
      <c r="BK170" s="233">
        <f>ROUND(I170*H170,2)</f>
        <v>0</v>
      </c>
      <c r="BL170" s="15" t="s">
        <v>132</v>
      </c>
      <c r="BM170" s="232" t="s">
        <v>476</v>
      </c>
    </row>
    <row r="171" s="1" customFormat="1">
      <c r="B171" s="36"/>
      <c r="C171" s="37"/>
      <c r="D171" s="234" t="s">
        <v>134</v>
      </c>
      <c r="E171" s="37"/>
      <c r="F171" s="235" t="s">
        <v>197</v>
      </c>
      <c r="G171" s="37"/>
      <c r="H171" s="37"/>
      <c r="I171" s="137"/>
      <c r="J171" s="37"/>
      <c r="K171" s="37"/>
      <c r="L171" s="41"/>
      <c r="M171" s="236"/>
      <c r="N171" s="84"/>
      <c r="O171" s="84"/>
      <c r="P171" s="84"/>
      <c r="Q171" s="84"/>
      <c r="R171" s="84"/>
      <c r="S171" s="84"/>
      <c r="T171" s="85"/>
      <c r="AT171" s="15" t="s">
        <v>134</v>
      </c>
      <c r="AU171" s="15" t="s">
        <v>86</v>
      </c>
    </row>
    <row r="172" s="1" customFormat="1" ht="21.6" customHeight="1">
      <c r="B172" s="36"/>
      <c r="C172" s="221" t="s">
        <v>204</v>
      </c>
      <c r="D172" s="221" t="s">
        <v>127</v>
      </c>
      <c r="E172" s="222" t="s">
        <v>199</v>
      </c>
      <c r="F172" s="223" t="s">
        <v>200</v>
      </c>
      <c r="G172" s="224" t="s">
        <v>156</v>
      </c>
      <c r="H172" s="225">
        <v>227.41200000000001</v>
      </c>
      <c r="I172" s="226"/>
      <c r="J172" s="227">
        <f>ROUND(I172*H172,2)</f>
        <v>0</v>
      </c>
      <c r="K172" s="223" t="s">
        <v>131</v>
      </c>
      <c r="L172" s="41"/>
      <c r="M172" s="228" t="s">
        <v>1</v>
      </c>
      <c r="N172" s="229" t="s">
        <v>41</v>
      </c>
      <c r="O172" s="84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32" t="s">
        <v>132</v>
      </c>
      <c r="AT172" s="232" t="s">
        <v>127</v>
      </c>
      <c r="AU172" s="232" t="s">
        <v>86</v>
      </c>
      <c r="AY172" s="15" t="s">
        <v>125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5" t="s">
        <v>84</v>
      </c>
      <c r="BK172" s="233">
        <f>ROUND(I172*H172,2)</f>
        <v>0</v>
      </c>
      <c r="BL172" s="15" t="s">
        <v>132</v>
      </c>
      <c r="BM172" s="232" t="s">
        <v>477</v>
      </c>
    </row>
    <row r="173" s="1" customFormat="1">
      <c r="B173" s="36"/>
      <c r="C173" s="37"/>
      <c r="D173" s="234" t="s">
        <v>134</v>
      </c>
      <c r="E173" s="37"/>
      <c r="F173" s="235" t="s">
        <v>202</v>
      </c>
      <c r="G173" s="37"/>
      <c r="H173" s="37"/>
      <c r="I173" s="137"/>
      <c r="J173" s="37"/>
      <c r="K173" s="37"/>
      <c r="L173" s="41"/>
      <c r="M173" s="236"/>
      <c r="N173" s="84"/>
      <c r="O173" s="84"/>
      <c r="P173" s="84"/>
      <c r="Q173" s="84"/>
      <c r="R173" s="84"/>
      <c r="S173" s="84"/>
      <c r="T173" s="85"/>
      <c r="AT173" s="15" t="s">
        <v>134</v>
      </c>
      <c r="AU173" s="15" t="s">
        <v>86</v>
      </c>
    </row>
    <row r="174" s="12" customFormat="1">
      <c r="B174" s="237"/>
      <c r="C174" s="238"/>
      <c r="D174" s="234" t="s">
        <v>136</v>
      </c>
      <c r="E174" s="239" t="s">
        <v>1</v>
      </c>
      <c r="F174" s="240" t="s">
        <v>478</v>
      </c>
      <c r="G174" s="238"/>
      <c r="H174" s="241">
        <v>227.41200000000001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136</v>
      </c>
      <c r="AU174" s="247" t="s">
        <v>86</v>
      </c>
      <c r="AV174" s="12" t="s">
        <v>86</v>
      </c>
      <c r="AW174" s="12" t="s">
        <v>32</v>
      </c>
      <c r="AX174" s="12" t="s">
        <v>84</v>
      </c>
      <c r="AY174" s="247" t="s">
        <v>125</v>
      </c>
    </row>
    <row r="175" s="1" customFormat="1" ht="14.4" customHeight="1">
      <c r="B175" s="36"/>
      <c r="C175" s="221" t="s">
        <v>209</v>
      </c>
      <c r="D175" s="221" t="s">
        <v>127</v>
      </c>
      <c r="E175" s="222" t="s">
        <v>205</v>
      </c>
      <c r="F175" s="223" t="s">
        <v>206</v>
      </c>
      <c r="G175" s="224" t="s">
        <v>156</v>
      </c>
      <c r="H175" s="225">
        <v>227.41200000000001</v>
      </c>
      <c r="I175" s="226"/>
      <c r="J175" s="227">
        <f>ROUND(I175*H175,2)</f>
        <v>0</v>
      </c>
      <c r="K175" s="223" t="s">
        <v>131</v>
      </c>
      <c r="L175" s="41"/>
      <c r="M175" s="228" t="s">
        <v>1</v>
      </c>
      <c r="N175" s="229" t="s">
        <v>41</v>
      </c>
      <c r="O175" s="84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2" t="s">
        <v>132</v>
      </c>
      <c r="AT175" s="232" t="s">
        <v>127</v>
      </c>
      <c r="AU175" s="232" t="s">
        <v>86</v>
      </c>
      <c r="AY175" s="15" t="s">
        <v>125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5" t="s">
        <v>84</v>
      </c>
      <c r="BK175" s="233">
        <f>ROUND(I175*H175,2)</f>
        <v>0</v>
      </c>
      <c r="BL175" s="15" t="s">
        <v>132</v>
      </c>
      <c r="BM175" s="232" t="s">
        <v>479</v>
      </c>
    </row>
    <row r="176" s="1" customFormat="1">
      <c r="B176" s="36"/>
      <c r="C176" s="37"/>
      <c r="D176" s="234" t="s">
        <v>134</v>
      </c>
      <c r="E176" s="37"/>
      <c r="F176" s="235" t="s">
        <v>208</v>
      </c>
      <c r="G176" s="37"/>
      <c r="H176" s="37"/>
      <c r="I176" s="137"/>
      <c r="J176" s="37"/>
      <c r="K176" s="37"/>
      <c r="L176" s="41"/>
      <c r="M176" s="236"/>
      <c r="N176" s="84"/>
      <c r="O176" s="84"/>
      <c r="P176" s="84"/>
      <c r="Q176" s="84"/>
      <c r="R176" s="84"/>
      <c r="S176" s="84"/>
      <c r="T176" s="85"/>
      <c r="AT176" s="15" t="s">
        <v>134</v>
      </c>
      <c r="AU176" s="15" t="s">
        <v>86</v>
      </c>
    </row>
    <row r="177" s="1" customFormat="1" ht="21.6" customHeight="1">
      <c r="B177" s="36"/>
      <c r="C177" s="221" t="s">
        <v>8</v>
      </c>
      <c r="D177" s="221" t="s">
        <v>127</v>
      </c>
      <c r="E177" s="222" t="s">
        <v>210</v>
      </c>
      <c r="F177" s="223" t="s">
        <v>211</v>
      </c>
      <c r="G177" s="224" t="s">
        <v>212</v>
      </c>
      <c r="H177" s="225">
        <v>409.34199999999998</v>
      </c>
      <c r="I177" s="226"/>
      <c r="J177" s="227">
        <f>ROUND(I177*H177,2)</f>
        <v>0</v>
      </c>
      <c r="K177" s="223" t="s">
        <v>131</v>
      </c>
      <c r="L177" s="41"/>
      <c r="M177" s="228" t="s">
        <v>1</v>
      </c>
      <c r="N177" s="229" t="s">
        <v>41</v>
      </c>
      <c r="O177" s="84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2" t="s">
        <v>132</v>
      </c>
      <c r="AT177" s="232" t="s">
        <v>127</v>
      </c>
      <c r="AU177" s="232" t="s">
        <v>86</v>
      </c>
      <c r="AY177" s="15" t="s">
        <v>125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5" t="s">
        <v>84</v>
      </c>
      <c r="BK177" s="233">
        <f>ROUND(I177*H177,2)</f>
        <v>0</v>
      </c>
      <c r="BL177" s="15" t="s">
        <v>132</v>
      </c>
      <c r="BM177" s="232" t="s">
        <v>480</v>
      </c>
    </row>
    <row r="178" s="1" customFormat="1">
      <c r="B178" s="36"/>
      <c r="C178" s="37"/>
      <c r="D178" s="234" t="s">
        <v>134</v>
      </c>
      <c r="E178" s="37"/>
      <c r="F178" s="235" t="s">
        <v>214</v>
      </c>
      <c r="G178" s="37"/>
      <c r="H178" s="37"/>
      <c r="I178" s="137"/>
      <c r="J178" s="37"/>
      <c r="K178" s="37"/>
      <c r="L178" s="41"/>
      <c r="M178" s="236"/>
      <c r="N178" s="84"/>
      <c r="O178" s="84"/>
      <c r="P178" s="84"/>
      <c r="Q178" s="84"/>
      <c r="R178" s="84"/>
      <c r="S178" s="84"/>
      <c r="T178" s="85"/>
      <c r="AT178" s="15" t="s">
        <v>134</v>
      </c>
      <c r="AU178" s="15" t="s">
        <v>86</v>
      </c>
    </row>
    <row r="179" s="12" customFormat="1">
      <c r="B179" s="237"/>
      <c r="C179" s="238"/>
      <c r="D179" s="234" t="s">
        <v>136</v>
      </c>
      <c r="E179" s="239" t="s">
        <v>1</v>
      </c>
      <c r="F179" s="240" t="s">
        <v>481</v>
      </c>
      <c r="G179" s="238"/>
      <c r="H179" s="241">
        <v>227.41200000000001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136</v>
      </c>
      <c r="AU179" s="247" t="s">
        <v>86</v>
      </c>
      <c r="AV179" s="12" t="s">
        <v>86</v>
      </c>
      <c r="AW179" s="12" t="s">
        <v>32</v>
      </c>
      <c r="AX179" s="12" t="s">
        <v>84</v>
      </c>
      <c r="AY179" s="247" t="s">
        <v>125</v>
      </c>
    </row>
    <row r="180" s="12" customFormat="1">
      <c r="B180" s="237"/>
      <c r="C180" s="238"/>
      <c r="D180" s="234" t="s">
        <v>136</v>
      </c>
      <c r="E180" s="238"/>
      <c r="F180" s="240" t="s">
        <v>482</v>
      </c>
      <c r="G180" s="238"/>
      <c r="H180" s="241">
        <v>409.34199999999998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136</v>
      </c>
      <c r="AU180" s="247" t="s">
        <v>86</v>
      </c>
      <c r="AV180" s="12" t="s">
        <v>86</v>
      </c>
      <c r="AW180" s="12" t="s">
        <v>4</v>
      </c>
      <c r="AX180" s="12" t="s">
        <v>84</v>
      </c>
      <c r="AY180" s="247" t="s">
        <v>125</v>
      </c>
    </row>
    <row r="181" s="1" customFormat="1" ht="21.6" customHeight="1">
      <c r="B181" s="36"/>
      <c r="C181" s="221" t="s">
        <v>224</v>
      </c>
      <c r="D181" s="221" t="s">
        <v>127</v>
      </c>
      <c r="E181" s="222" t="s">
        <v>217</v>
      </c>
      <c r="F181" s="223" t="s">
        <v>218</v>
      </c>
      <c r="G181" s="224" t="s">
        <v>156</v>
      </c>
      <c r="H181" s="225">
        <v>136.57300000000001</v>
      </c>
      <c r="I181" s="226"/>
      <c r="J181" s="227">
        <f>ROUND(I181*H181,2)</f>
        <v>0</v>
      </c>
      <c r="K181" s="223" t="s">
        <v>131</v>
      </c>
      <c r="L181" s="41"/>
      <c r="M181" s="228" t="s">
        <v>1</v>
      </c>
      <c r="N181" s="229" t="s">
        <v>41</v>
      </c>
      <c r="O181" s="84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2" t="s">
        <v>132</v>
      </c>
      <c r="AT181" s="232" t="s">
        <v>127</v>
      </c>
      <c r="AU181" s="232" t="s">
        <v>86</v>
      </c>
      <c r="AY181" s="15" t="s">
        <v>125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5" t="s">
        <v>84</v>
      </c>
      <c r="BK181" s="233">
        <f>ROUND(I181*H181,2)</f>
        <v>0</v>
      </c>
      <c r="BL181" s="15" t="s">
        <v>132</v>
      </c>
      <c r="BM181" s="232" t="s">
        <v>483</v>
      </c>
    </row>
    <row r="182" s="1" customFormat="1">
      <c r="B182" s="36"/>
      <c r="C182" s="37"/>
      <c r="D182" s="234" t="s">
        <v>134</v>
      </c>
      <c r="E182" s="37"/>
      <c r="F182" s="235" t="s">
        <v>220</v>
      </c>
      <c r="G182" s="37"/>
      <c r="H182" s="37"/>
      <c r="I182" s="137"/>
      <c r="J182" s="37"/>
      <c r="K182" s="37"/>
      <c r="L182" s="41"/>
      <c r="M182" s="236"/>
      <c r="N182" s="84"/>
      <c r="O182" s="84"/>
      <c r="P182" s="84"/>
      <c r="Q182" s="84"/>
      <c r="R182" s="84"/>
      <c r="S182" s="84"/>
      <c r="T182" s="85"/>
      <c r="AT182" s="15" t="s">
        <v>134</v>
      </c>
      <c r="AU182" s="15" t="s">
        <v>86</v>
      </c>
    </row>
    <row r="183" s="12" customFormat="1">
      <c r="B183" s="237"/>
      <c r="C183" s="238"/>
      <c r="D183" s="234" t="s">
        <v>136</v>
      </c>
      <c r="E183" s="239" t="s">
        <v>1</v>
      </c>
      <c r="F183" s="240" t="s">
        <v>484</v>
      </c>
      <c r="G183" s="238"/>
      <c r="H183" s="241">
        <v>210.512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136</v>
      </c>
      <c r="AU183" s="247" t="s">
        <v>86</v>
      </c>
      <c r="AV183" s="12" t="s">
        <v>86</v>
      </c>
      <c r="AW183" s="12" t="s">
        <v>32</v>
      </c>
      <c r="AX183" s="12" t="s">
        <v>76</v>
      </c>
      <c r="AY183" s="247" t="s">
        <v>125</v>
      </c>
    </row>
    <row r="184" s="12" customFormat="1">
      <c r="B184" s="237"/>
      <c r="C184" s="238"/>
      <c r="D184" s="234" t="s">
        <v>136</v>
      </c>
      <c r="E184" s="239" t="s">
        <v>1</v>
      </c>
      <c r="F184" s="240" t="s">
        <v>485</v>
      </c>
      <c r="G184" s="238"/>
      <c r="H184" s="241">
        <v>-76.439999999999998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136</v>
      </c>
      <c r="AU184" s="247" t="s">
        <v>86</v>
      </c>
      <c r="AV184" s="12" t="s">
        <v>86</v>
      </c>
      <c r="AW184" s="12" t="s">
        <v>32</v>
      </c>
      <c r="AX184" s="12" t="s">
        <v>76</v>
      </c>
      <c r="AY184" s="247" t="s">
        <v>125</v>
      </c>
    </row>
    <row r="185" s="12" customFormat="1">
      <c r="B185" s="237"/>
      <c r="C185" s="238"/>
      <c r="D185" s="234" t="s">
        <v>136</v>
      </c>
      <c r="E185" s="239" t="s">
        <v>1</v>
      </c>
      <c r="F185" s="240" t="s">
        <v>486</v>
      </c>
      <c r="G185" s="238"/>
      <c r="H185" s="241">
        <v>-5.5999999999999996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136</v>
      </c>
      <c r="AU185" s="247" t="s">
        <v>86</v>
      </c>
      <c r="AV185" s="12" t="s">
        <v>86</v>
      </c>
      <c r="AW185" s="12" t="s">
        <v>32</v>
      </c>
      <c r="AX185" s="12" t="s">
        <v>76</v>
      </c>
      <c r="AY185" s="247" t="s">
        <v>125</v>
      </c>
    </row>
    <row r="186" s="12" customFormat="1">
      <c r="B186" s="237"/>
      <c r="C186" s="238"/>
      <c r="D186" s="234" t="s">
        <v>136</v>
      </c>
      <c r="E186" s="239" t="s">
        <v>1</v>
      </c>
      <c r="F186" s="240" t="s">
        <v>223</v>
      </c>
      <c r="G186" s="238"/>
      <c r="H186" s="241">
        <v>-3.8010000000000002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136</v>
      </c>
      <c r="AU186" s="247" t="s">
        <v>86</v>
      </c>
      <c r="AV186" s="12" t="s">
        <v>86</v>
      </c>
      <c r="AW186" s="12" t="s">
        <v>32</v>
      </c>
      <c r="AX186" s="12" t="s">
        <v>76</v>
      </c>
      <c r="AY186" s="247" t="s">
        <v>125</v>
      </c>
    </row>
    <row r="187" s="12" customFormat="1">
      <c r="B187" s="237"/>
      <c r="C187" s="238"/>
      <c r="D187" s="234" t="s">
        <v>136</v>
      </c>
      <c r="E187" s="239" t="s">
        <v>1</v>
      </c>
      <c r="F187" s="240" t="s">
        <v>487</v>
      </c>
      <c r="G187" s="238"/>
      <c r="H187" s="241">
        <v>11.901999999999999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136</v>
      </c>
      <c r="AU187" s="247" t="s">
        <v>86</v>
      </c>
      <c r="AV187" s="12" t="s">
        <v>86</v>
      </c>
      <c r="AW187" s="12" t="s">
        <v>32</v>
      </c>
      <c r="AX187" s="12" t="s">
        <v>76</v>
      </c>
      <c r="AY187" s="247" t="s">
        <v>125</v>
      </c>
    </row>
    <row r="188" s="13" customFormat="1">
      <c r="B188" s="248"/>
      <c r="C188" s="249"/>
      <c r="D188" s="234" t="s">
        <v>136</v>
      </c>
      <c r="E188" s="250" t="s">
        <v>1</v>
      </c>
      <c r="F188" s="251" t="s">
        <v>168</v>
      </c>
      <c r="G188" s="249"/>
      <c r="H188" s="252">
        <v>136.57300000000001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136</v>
      </c>
      <c r="AU188" s="258" t="s">
        <v>86</v>
      </c>
      <c r="AV188" s="13" t="s">
        <v>132</v>
      </c>
      <c r="AW188" s="13" t="s">
        <v>32</v>
      </c>
      <c r="AX188" s="13" t="s">
        <v>84</v>
      </c>
      <c r="AY188" s="258" t="s">
        <v>125</v>
      </c>
    </row>
    <row r="189" s="1" customFormat="1" ht="14.4" customHeight="1">
      <c r="B189" s="36"/>
      <c r="C189" s="259" t="s">
        <v>230</v>
      </c>
      <c r="D189" s="259" t="s">
        <v>225</v>
      </c>
      <c r="E189" s="260" t="s">
        <v>226</v>
      </c>
      <c r="F189" s="261" t="s">
        <v>227</v>
      </c>
      <c r="G189" s="262" t="s">
        <v>212</v>
      </c>
      <c r="H189" s="263">
        <v>245.83099999999999</v>
      </c>
      <c r="I189" s="264"/>
      <c r="J189" s="265">
        <f>ROUND(I189*H189,2)</f>
        <v>0</v>
      </c>
      <c r="K189" s="261" t="s">
        <v>131</v>
      </c>
      <c r="L189" s="266"/>
      <c r="M189" s="267" t="s">
        <v>1</v>
      </c>
      <c r="N189" s="268" t="s">
        <v>41</v>
      </c>
      <c r="O189" s="84"/>
      <c r="P189" s="230">
        <f>O189*H189</f>
        <v>0</v>
      </c>
      <c r="Q189" s="230">
        <v>1</v>
      </c>
      <c r="R189" s="230">
        <f>Q189*H189</f>
        <v>245.83099999999999</v>
      </c>
      <c r="S189" s="230">
        <v>0</v>
      </c>
      <c r="T189" s="231">
        <f>S189*H189</f>
        <v>0</v>
      </c>
      <c r="AR189" s="232" t="s">
        <v>176</v>
      </c>
      <c r="AT189" s="232" t="s">
        <v>225</v>
      </c>
      <c r="AU189" s="232" t="s">
        <v>86</v>
      </c>
      <c r="AY189" s="15" t="s">
        <v>125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84</v>
      </c>
      <c r="BK189" s="233">
        <f>ROUND(I189*H189,2)</f>
        <v>0</v>
      </c>
      <c r="BL189" s="15" t="s">
        <v>132</v>
      </c>
      <c r="BM189" s="232" t="s">
        <v>488</v>
      </c>
    </row>
    <row r="190" s="1" customFormat="1">
      <c r="B190" s="36"/>
      <c r="C190" s="37"/>
      <c r="D190" s="234" t="s">
        <v>134</v>
      </c>
      <c r="E190" s="37"/>
      <c r="F190" s="235" t="s">
        <v>227</v>
      </c>
      <c r="G190" s="37"/>
      <c r="H190" s="37"/>
      <c r="I190" s="137"/>
      <c r="J190" s="37"/>
      <c r="K190" s="37"/>
      <c r="L190" s="41"/>
      <c r="M190" s="236"/>
      <c r="N190" s="84"/>
      <c r="O190" s="84"/>
      <c r="P190" s="84"/>
      <c r="Q190" s="84"/>
      <c r="R190" s="84"/>
      <c r="S190" s="84"/>
      <c r="T190" s="85"/>
      <c r="AT190" s="15" t="s">
        <v>134</v>
      </c>
      <c r="AU190" s="15" t="s">
        <v>86</v>
      </c>
    </row>
    <row r="191" s="12" customFormat="1">
      <c r="B191" s="237"/>
      <c r="C191" s="238"/>
      <c r="D191" s="234" t="s">
        <v>136</v>
      </c>
      <c r="E191" s="239" t="s">
        <v>1</v>
      </c>
      <c r="F191" s="240" t="s">
        <v>489</v>
      </c>
      <c r="G191" s="238"/>
      <c r="H191" s="241">
        <v>136.57300000000001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136</v>
      </c>
      <c r="AU191" s="247" t="s">
        <v>86</v>
      </c>
      <c r="AV191" s="12" t="s">
        <v>86</v>
      </c>
      <c r="AW191" s="12" t="s">
        <v>32</v>
      </c>
      <c r="AX191" s="12" t="s">
        <v>84</v>
      </c>
      <c r="AY191" s="247" t="s">
        <v>125</v>
      </c>
    </row>
    <row r="192" s="12" customFormat="1">
      <c r="B192" s="237"/>
      <c r="C192" s="238"/>
      <c r="D192" s="234" t="s">
        <v>136</v>
      </c>
      <c r="E192" s="238"/>
      <c r="F192" s="240" t="s">
        <v>490</v>
      </c>
      <c r="G192" s="238"/>
      <c r="H192" s="241">
        <v>245.83099999999999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136</v>
      </c>
      <c r="AU192" s="247" t="s">
        <v>86</v>
      </c>
      <c r="AV192" s="12" t="s">
        <v>86</v>
      </c>
      <c r="AW192" s="12" t="s">
        <v>4</v>
      </c>
      <c r="AX192" s="12" t="s">
        <v>84</v>
      </c>
      <c r="AY192" s="247" t="s">
        <v>125</v>
      </c>
    </row>
    <row r="193" s="1" customFormat="1" ht="21.6" customHeight="1">
      <c r="B193" s="36"/>
      <c r="C193" s="221" t="s">
        <v>239</v>
      </c>
      <c r="D193" s="221" t="s">
        <v>127</v>
      </c>
      <c r="E193" s="222" t="s">
        <v>231</v>
      </c>
      <c r="F193" s="223" t="s">
        <v>232</v>
      </c>
      <c r="G193" s="224" t="s">
        <v>156</v>
      </c>
      <c r="H193" s="225">
        <v>61.311</v>
      </c>
      <c r="I193" s="226"/>
      <c r="J193" s="227">
        <f>ROUND(I193*H193,2)</f>
        <v>0</v>
      </c>
      <c r="K193" s="223" t="s">
        <v>131</v>
      </c>
      <c r="L193" s="41"/>
      <c r="M193" s="228" t="s">
        <v>1</v>
      </c>
      <c r="N193" s="229" t="s">
        <v>41</v>
      </c>
      <c r="O193" s="84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32" t="s">
        <v>132</v>
      </c>
      <c r="AT193" s="232" t="s">
        <v>127</v>
      </c>
      <c r="AU193" s="232" t="s">
        <v>86</v>
      </c>
      <c r="AY193" s="15" t="s">
        <v>125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5" t="s">
        <v>84</v>
      </c>
      <c r="BK193" s="233">
        <f>ROUND(I193*H193,2)</f>
        <v>0</v>
      </c>
      <c r="BL193" s="15" t="s">
        <v>132</v>
      </c>
      <c r="BM193" s="232" t="s">
        <v>491</v>
      </c>
    </row>
    <row r="194" s="1" customFormat="1">
      <c r="B194" s="36"/>
      <c r="C194" s="37"/>
      <c r="D194" s="234" t="s">
        <v>134</v>
      </c>
      <c r="E194" s="37"/>
      <c r="F194" s="235" t="s">
        <v>234</v>
      </c>
      <c r="G194" s="37"/>
      <c r="H194" s="37"/>
      <c r="I194" s="137"/>
      <c r="J194" s="37"/>
      <c r="K194" s="37"/>
      <c r="L194" s="41"/>
      <c r="M194" s="236"/>
      <c r="N194" s="84"/>
      <c r="O194" s="84"/>
      <c r="P194" s="84"/>
      <c r="Q194" s="84"/>
      <c r="R194" s="84"/>
      <c r="S194" s="84"/>
      <c r="T194" s="85"/>
      <c r="AT194" s="15" t="s">
        <v>134</v>
      </c>
      <c r="AU194" s="15" t="s">
        <v>86</v>
      </c>
    </row>
    <row r="195" s="12" customFormat="1">
      <c r="B195" s="237"/>
      <c r="C195" s="238"/>
      <c r="D195" s="234" t="s">
        <v>136</v>
      </c>
      <c r="E195" s="239" t="s">
        <v>1</v>
      </c>
      <c r="F195" s="240" t="s">
        <v>492</v>
      </c>
      <c r="G195" s="238"/>
      <c r="H195" s="241">
        <v>64.680000000000007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136</v>
      </c>
      <c r="AU195" s="247" t="s">
        <v>86</v>
      </c>
      <c r="AV195" s="12" t="s">
        <v>86</v>
      </c>
      <c r="AW195" s="12" t="s">
        <v>32</v>
      </c>
      <c r="AX195" s="12" t="s">
        <v>76</v>
      </c>
      <c r="AY195" s="247" t="s">
        <v>125</v>
      </c>
    </row>
    <row r="196" s="12" customFormat="1">
      <c r="B196" s="237"/>
      <c r="C196" s="238"/>
      <c r="D196" s="234" t="s">
        <v>136</v>
      </c>
      <c r="E196" s="239" t="s">
        <v>1</v>
      </c>
      <c r="F196" s="240" t="s">
        <v>493</v>
      </c>
      <c r="G196" s="238"/>
      <c r="H196" s="241">
        <v>4.5999999999999996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136</v>
      </c>
      <c r="AU196" s="247" t="s">
        <v>86</v>
      </c>
      <c r="AV196" s="12" t="s">
        <v>86</v>
      </c>
      <c r="AW196" s="12" t="s">
        <v>32</v>
      </c>
      <c r="AX196" s="12" t="s">
        <v>76</v>
      </c>
      <c r="AY196" s="247" t="s">
        <v>125</v>
      </c>
    </row>
    <row r="197" s="12" customFormat="1">
      <c r="B197" s="237"/>
      <c r="C197" s="238"/>
      <c r="D197" s="234" t="s">
        <v>136</v>
      </c>
      <c r="E197" s="239" t="s">
        <v>1</v>
      </c>
      <c r="F197" s="240" t="s">
        <v>494</v>
      </c>
      <c r="G197" s="238"/>
      <c r="H197" s="241">
        <v>-5.4980000000000002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136</v>
      </c>
      <c r="AU197" s="247" t="s">
        <v>86</v>
      </c>
      <c r="AV197" s="12" t="s">
        <v>86</v>
      </c>
      <c r="AW197" s="12" t="s">
        <v>32</v>
      </c>
      <c r="AX197" s="12" t="s">
        <v>76</v>
      </c>
      <c r="AY197" s="247" t="s">
        <v>125</v>
      </c>
    </row>
    <row r="198" s="12" customFormat="1">
      <c r="B198" s="237"/>
      <c r="C198" s="238"/>
      <c r="D198" s="234" t="s">
        <v>136</v>
      </c>
      <c r="E198" s="239" t="s">
        <v>1</v>
      </c>
      <c r="F198" s="240" t="s">
        <v>495</v>
      </c>
      <c r="G198" s="238"/>
      <c r="H198" s="241">
        <v>-2.4710000000000001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136</v>
      </c>
      <c r="AU198" s="247" t="s">
        <v>86</v>
      </c>
      <c r="AV198" s="12" t="s">
        <v>86</v>
      </c>
      <c r="AW198" s="12" t="s">
        <v>32</v>
      </c>
      <c r="AX198" s="12" t="s">
        <v>76</v>
      </c>
      <c r="AY198" s="247" t="s">
        <v>125</v>
      </c>
    </row>
    <row r="199" s="13" customFormat="1">
      <c r="B199" s="248"/>
      <c r="C199" s="249"/>
      <c r="D199" s="234" t="s">
        <v>136</v>
      </c>
      <c r="E199" s="250" t="s">
        <v>1</v>
      </c>
      <c r="F199" s="251" t="s">
        <v>168</v>
      </c>
      <c r="G199" s="249"/>
      <c r="H199" s="252">
        <v>61.311000000000007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136</v>
      </c>
      <c r="AU199" s="258" t="s">
        <v>86</v>
      </c>
      <c r="AV199" s="13" t="s">
        <v>132</v>
      </c>
      <c r="AW199" s="13" t="s">
        <v>32</v>
      </c>
      <c r="AX199" s="13" t="s">
        <v>84</v>
      </c>
      <c r="AY199" s="258" t="s">
        <v>125</v>
      </c>
    </row>
    <row r="200" s="1" customFormat="1" ht="14.4" customHeight="1">
      <c r="B200" s="36"/>
      <c r="C200" s="259" t="s">
        <v>245</v>
      </c>
      <c r="D200" s="259" t="s">
        <v>225</v>
      </c>
      <c r="E200" s="260" t="s">
        <v>240</v>
      </c>
      <c r="F200" s="261" t="s">
        <v>241</v>
      </c>
      <c r="G200" s="262" t="s">
        <v>212</v>
      </c>
      <c r="H200" s="263">
        <v>122.622</v>
      </c>
      <c r="I200" s="264"/>
      <c r="J200" s="265">
        <f>ROUND(I200*H200,2)</f>
        <v>0</v>
      </c>
      <c r="K200" s="261" t="s">
        <v>131</v>
      </c>
      <c r="L200" s="266"/>
      <c r="M200" s="267" t="s">
        <v>1</v>
      </c>
      <c r="N200" s="268" t="s">
        <v>41</v>
      </c>
      <c r="O200" s="84"/>
      <c r="P200" s="230">
        <f>O200*H200</f>
        <v>0</v>
      </c>
      <c r="Q200" s="230">
        <v>1</v>
      </c>
      <c r="R200" s="230">
        <f>Q200*H200</f>
        <v>122.622</v>
      </c>
      <c r="S200" s="230">
        <v>0</v>
      </c>
      <c r="T200" s="231">
        <f>S200*H200</f>
        <v>0</v>
      </c>
      <c r="AR200" s="232" t="s">
        <v>176</v>
      </c>
      <c r="AT200" s="232" t="s">
        <v>225</v>
      </c>
      <c r="AU200" s="232" t="s">
        <v>86</v>
      </c>
      <c r="AY200" s="15" t="s">
        <v>125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5" t="s">
        <v>84</v>
      </c>
      <c r="BK200" s="233">
        <f>ROUND(I200*H200,2)</f>
        <v>0</v>
      </c>
      <c r="BL200" s="15" t="s">
        <v>132</v>
      </c>
      <c r="BM200" s="232" t="s">
        <v>496</v>
      </c>
    </row>
    <row r="201" s="1" customFormat="1">
      <c r="B201" s="36"/>
      <c r="C201" s="37"/>
      <c r="D201" s="234" t="s">
        <v>134</v>
      </c>
      <c r="E201" s="37"/>
      <c r="F201" s="235" t="s">
        <v>241</v>
      </c>
      <c r="G201" s="37"/>
      <c r="H201" s="37"/>
      <c r="I201" s="137"/>
      <c r="J201" s="37"/>
      <c r="K201" s="37"/>
      <c r="L201" s="41"/>
      <c r="M201" s="236"/>
      <c r="N201" s="84"/>
      <c r="O201" s="84"/>
      <c r="P201" s="84"/>
      <c r="Q201" s="84"/>
      <c r="R201" s="84"/>
      <c r="S201" s="84"/>
      <c r="T201" s="85"/>
      <c r="AT201" s="15" t="s">
        <v>134</v>
      </c>
      <c r="AU201" s="15" t="s">
        <v>86</v>
      </c>
    </row>
    <row r="202" s="12" customFormat="1">
      <c r="B202" s="237"/>
      <c r="C202" s="238"/>
      <c r="D202" s="234" t="s">
        <v>136</v>
      </c>
      <c r="E202" s="238"/>
      <c r="F202" s="240" t="s">
        <v>497</v>
      </c>
      <c r="G202" s="238"/>
      <c r="H202" s="241">
        <v>122.622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136</v>
      </c>
      <c r="AU202" s="247" t="s">
        <v>86</v>
      </c>
      <c r="AV202" s="12" t="s">
        <v>86</v>
      </c>
      <c r="AW202" s="12" t="s">
        <v>4</v>
      </c>
      <c r="AX202" s="12" t="s">
        <v>84</v>
      </c>
      <c r="AY202" s="247" t="s">
        <v>125</v>
      </c>
    </row>
    <row r="203" s="11" customFormat="1" ht="22.8" customHeight="1">
      <c r="B203" s="205"/>
      <c r="C203" s="206"/>
      <c r="D203" s="207" t="s">
        <v>75</v>
      </c>
      <c r="E203" s="219" t="s">
        <v>142</v>
      </c>
      <c r="F203" s="219" t="s">
        <v>244</v>
      </c>
      <c r="G203" s="206"/>
      <c r="H203" s="206"/>
      <c r="I203" s="209"/>
      <c r="J203" s="220">
        <f>BK203</f>
        <v>0</v>
      </c>
      <c r="K203" s="206"/>
      <c r="L203" s="211"/>
      <c r="M203" s="212"/>
      <c r="N203" s="213"/>
      <c r="O203" s="213"/>
      <c r="P203" s="214">
        <f>SUM(P204:P208)</f>
        <v>0</v>
      </c>
      <c r="Q203" s="213"/>
      <c r="R203" s="214">
        <f>SUM(R204:R208)</f>
        <v>0</v>
      </c>
      <c r="S203" s="213"/>
      <c r="T203" s="215">
        <f>SUM(T204:T208)</f>
        <v>0.064799999999999996</v>
      </c>
      <c r="AR203" s="216" t="s">
        <v>84</v>
      </c>
      <c r="AT203" s="217" t="s">
        <v>75</v>
      </c>
      <c r="AU203" s="217" t="s">
        <v>84</v>
      </c>
      <c r="AY203" s="216" t="s">
        <v>125</v>
      </c>
      <c r="BK203" s="218">
        <f>SUM(BK204:BK208)</f>
        <v>0</v>
      </c>
    </row>
    <row r="204" s="1" customFormat="1" ht="21.6" customHeight="1">
      <c r="B204" s="36"/>
      <c r="C204" s="221" t="s">
        <v>251</v>
      </c>
      <c r="D204" s="221" t="s">
        <v>127</v>
      </c>
      <c r="E204" s="222" t="s">
        <v>246</v>
      </c>
      <c r="F204" s="223" t="s">
        <v>247</v>
      </c>
      <c r="G204" s="224" t="s">
        <v>156</v>
      </c>
      <c r="H204" s="225">
        <v>0.027</v>
      </c>
      <c r="I204" s="226"/>
      <c r="J204" s="227">
        <f>ROUND(I204*H204,2)</f>
        <v>0</v>
      </c>
      <c r="K204" s="223" t="s">
        <v>131</v>
      </c>
      <c r="L204" s="41"/>
      <c r="M204" s="228" t="s">
        <v>1</v>
      </c>
      <c r="N204" s="229" t="s">
        <v>41</v>
      </c>
      <c r="O204" s="84"/>
      <c r="P204" s="230">
        <f>O204*H204</f>
        <v>0</v>
      </c>
      <c r="Q204" s="230">
        <v>0</v>
      </c>
      <c r="R204" s="230">
        <f>Q204*H204</f>
        <v>0</v>
      </c>
      <c r="S204" s="230">
        <v>2.3999999999999999</v>
      </c>
      <c r="T204" s="231">
        <f>S204*H204</f>
        <v>0.064799999999999996</v>
      </c>
      <c r="AR204" s="232" t="s">
        <v>132</v>
      </c>
      <c r="AT204" s="232" t="s">
        <v>127</v>
      </c>
      <c r="AU204" s="232" t="s">
        <v>86</v>
      </c>
      <c r="AY204" s="15" t="s">
        <v>125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5" t="s">
        <v>84</v>
      </c>
      <c r="BK204" s="233">
        <f>ROUND(I204*H204,2)</f>
        <v>0</v>
      </c>
      <c r="BL204" s="15" t="s">
        <v>132</v>
      </c>
      <c r="BM204" s="232" t="s">
        <v>498</v>
      </c>
    </row>
    <row r="205" s="1" customFormat="1">
      <c r="B205" s="36"/>
      <c r="C205" s="37"/>
      <c r="D205" s="234" t="s">
        <v>134</v>
      </c>
      <c r="E205" s="37"/>
      <c r="F205" s="235" t="s">
        <v>249</v>
      </c>
      <c r="G205" s="37"/>
      <c r="H205" s="37"/>
      <c r="I205" s="137"/>
      <c r="J205" s="37"/>
      <c r="K205" s="37"/>
      <c r="L205" s="41"/>
      <c r="M205" s="236"/>
      <c r="N205" s="84"/>
      <c r="O205" s="84"/>
      <c r="P205" s="84"/>
      <c r="Q205" s="84"/>
      <c r="R205" s="84"/>
      <c r="S205" s="84"/>
      <c r="T205" s="85"/>
      <c r="AT205" s="15" t="s">
        <v>134</v>
      </c>
      <c r="AU205" s="15" t="s">
        <v>86</v>
      </c>
    </row>
    <row r="206" s="12" customFormat="1">
      <c r="B206" s="237"/>
      <c r="C206" s="238"/>
      <c r="D206" s="234" t="s">
        <v>136</v>
      </c>
      <c r="E206" s="239" t="s">
        <v>1</v>
      </c>
      <c r="F206" s="240" t="s">
        <v>499</v>
      </c>
      <c r="G206" s="238"/>
      <c r="H206" s="241">
        <v>0.027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136</v>
      </c>
      <c r="AU206" s="247" t="s">
        <v>86</v>
      </c>
      <c r="AV206" s="12" t="s">
        <v>86</v>
      </c>
      <c r="AW206" s="12" t="s">
        <v>32</v>
      </c>
      <c r="AX206" s="12" t="s">
        <v>84</v>
      </c>
      <c r="AY206" s="247" t="s">
        <v>125</v>
      </c>
    </row>
    <row r="207" s="1" customFormat="1" ht="21.6" customHeight="1">
      <c r="B207" s="36"/>
      <c r="C207" s="221" t="s">
        <v>7</v>
      </c>
      <c r="D207" s="221" t="s">
        <v>127</v>
      </c>
      <c r="E207" s="222" t="s">
        <v>252</v>
      </c>
      <c r="F207" s="223" t="s">
        <v>253</v>
      </c>
      <c r="G207" s="224" t="s">
        <v>254</v>
      </c>
      <c r="H207" s="225">
        <v>122</v>
      </c>
      <c r="I207" s="226"/>
      <c r="J207" s="227">
        <f>ROUND(I207*H207,2)</f>
        <v>0</v>
      </c>
      <c r="K207" s="223" t="s">
        <v>131</v>
      </c>
      <c r="L207" s="41"/>
      <c r="M207" s="228" t="s">
        <v>1</v>
      </c>
      <c r="N207" s="229" t="s">
        <v>41</v>
      </c>
      <c r="O207" s="84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32" t="s">
        <v>132</v>
      </c>
      <c r="AT207" s="232" t="s">
        <v>127</v>
      </c>
      <c r="AU207" s="232" t="s">
        <v>86</v>
      </c>
      <c r="AY207" s="15" t="s">
        <v>125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5" t="s">
        <v>84</v>
      </c>
      <c r="BK207" s="233">
        <f>ROUND(I207*H207,2)</f>
        <v>0</v>
      </c>
      <c r="BL207" s="15" t="s">
        <v>132</v>
      </c>
      <c r="BM207" s="232" t="s">
        <v>500</v>
      </c>
    </row>
    <row r="208" s="1" customFormat="1">
      <c r="B208" s="36"/>
      <c r="C208" s="37"/>
      <c r="D208" s="234" t="s">
        <v>134</v>
      </c>
      <c r="E208" s="37"/>
      <c r="F208" s="235" t="s">
        <v>256</v>
      </c>
      <c r="G208" s="37"/>
      <c r="H208" s="37"/>
      <c r="I208" s="137"/>
      <c r="J208" s="37"/>
      <c r="K208" s="37"/>
      <c r="L208" s="41"/>
      <c r="M208" s="236"/>
      <c r="N208" s="84"/>
      <c r="O208" s="84"/>
      <c r="P208" s="84"/>
      <c r="Q208" s="84"/>
      <c r="R208" s="84"/>
      <c r="S208" s="84"/>
      <c r="T208" s="85"/>
      <c r="AT208" s="15" t="s">
        <v>134</v>
      </c>
      <c r="AU208" s="15" t="s">
        <v>86</v>
      </c>
    </row>
    <row r="209" s="11" customFormat="1" ht="22.8" customHeight="1">
      <c r="B209" s="205"/>
      <c r="C209" s="206"/>
      <c r="D209" s="207" t="s">
        <v>75</v>
      </c>
      <c r="E209" s="219" t="s">
        <v>132</v>
      </c>
      <c r="F209" s="219" t="s">
        <v>258</v>
      </c>
      <c r="G209" s="206"/>
      <c r="H209" s="206"/>
      <c r="I209" s="209"/>
      <c r="J209" s="220">
        <f>BK209</f>
        <v>0</v>
      </c>
      <c r="K209" s="206"/>
      <c r="L209" s="211"/>
      <c r="M209" s="212"/>
      <c r="N209" s="213"/>
      <c r="O209" s="213"/>
      <c r="P209" s="214">
        <f>SUM(P210:P219)</f>
        <v>0</v>
      </c>
      <c r="Q209" s="213"/>
      <c r="R209" s="214">
        <f>SUM(R210:R219)</f>
        <v>0.52991999999999995</v>
      </c>
      <c r="S209" s="213"/>
      <c r="T209" s="215">
        <f>SUM(T210:T219)</f>
        <v>0</v>
      </c>
      <c r="AR209" s="216" t="s">
        <v>84</v>
      </c>
      <c r="AT209" s="217" t="s">
        <v>75</v>
      </c>
      <c r="AU209" s="217" t="s">
        <v>84</v>
      </c>
      <c r="AY209" s="216" t="s">
        <v>125</v>
      </c>
      <c r="BK209" s="218">
        <f>SUM(BK210:BK219)</f>
        <v>0</v>
      </c>
    </row>
    <row r="210" s="1" customFormat="1" ht="21.6" customHeight="1">
      <c r="B210" s="36"/>
      <c r="C210" s="221" t="s">
        <v>265</v>
      </c>
      <c r="D210" s="221" t="s">
        <v>127</v>
      </c>
      <c r="E210" s="222" t="s">
        <v>259</v>
      </c>
      <c r="F210" s="223" t="s">
        <v>260</v>
      </c>
      <c r="G210" s="224" t="s">
        <v>156</v>
      </c>
      <c r="H210" s="225">
        <v>13.049</v>
      </c>
      <c r="I210" s="226"/>
      <c r="J210" s="227">
        <f>ROUND(I210*H210,2)</f>
        <v>0</v>
      </c>
      <c r="K210" s="223" t="s">
        <v>131</v>
      </c>
      <c r="L210" s="41"/>
      <c r="M210" s="228" t="s">
        <v>1</v>
      </c>
      <c r="N210" s="229" t="s">
        <v>41</v>
      </c>
      <c r="O210" s="84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AR210" s="232" t="s">
        <v>132</v>
      </c>
      <c r="AT210" s="232" t="s">
        <v>127</v>
      </c>
      <c r="AU210" s="232" t="s">
        <v>86</v>
      </c>
      <c r="AY210" s="15" t="s">
        <v>125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5" t="s">
        <v>84</v>
      </c>
      <c r="BK210" s="233">
        <f>ROUND(I210*H210,2)</f>
        <v>0</v>
      </c>
      <c r="BL210" s="15" t="s">
        <v>132</v>
      </c>
      <c r="BM210" s="232" t="s">
        <v>501</v>
      </c>
    </row>
    <row r="211" s="1" customFormat="1">
      <c r="B211" s="36"/>
      <c r="C211" s="37"/>
      <c r="D211" s="234" t="s">
        <v>134</v>
      </c>
      <c r="E211" s="37"/>
      <c r="F211" s="235" t="s">
        <v>262</v>
      </c>
      <c r="G211" s="37"/>
      <c r="H211" s="37"/>
      <c r="I211" s="137"/>
      <c r="J211" s="37"/>
      <c r="K211" s="37"/>
      <c r="L211" s="41"/>
      <c r="M211" s="236"/>
      <c r="N211" s="84"/>
      <c r="O211" s="84"/>
      <c r="P211" s="84"/>
      <c r="Q211" s="84"/>
      <c r="R211" s="84"/>
      <c r="S211" s="84"/>
      <c r="T211" s="85"/>
      <c r="AT211" s="15" t="s">
        <v>134</v>
      </c>
      <c r="AU211" s="15" t="s">
        <v>86</v>
      </c>
    </row>
    <row r="212" s="12" customFormat="1">
      <c r="B212" s="237"/>
      <c r="C212" s="238"/>
      <c r="D212" s="234" t="s">
        <v>136</v>
      </c>
      <c r="E212" s="239" t="s">
        <v>1</v>
      </c>
      <c r="F212" s="240" t="s">
        <v>502</v>
      </c>
      <c r="G212" s="238"/>
      <c r="H212" s="241">
        <v>11.76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136</v>
      </c>
      <c r="AU212" s="247" t="s">
        <v>86</v>
      </c>
      <c r="AV212" s="12" t="s">
        <v>86</v>
      </c>
      <c r="AW212" s="12" t="s">
        <v>32</v>
      </c>
      <c r="AX212" s="12" t="s">
        <v>76</v>
      </c>
      <c r="AY212" s="247" t="s">
        <v>125</v>
      </c>
    </row>
    <row r="213" s="12" customFormat="1">
      <c r="B213" s="237"/>
      <c r="C213" s="238"/>
      <c r="D213" s="234" t="s">
        <v>136</v>
      </c>
      <c r="E213" s="239" t="s">
        <v>1</v>
      </c>
      <c r="F213" s="240" t="s">
        <v>503</v>
      </c>
      <c r="G213" s="238"/>
      <c r="H213" s="241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136</v>
      </c>
      <c r="AU213" s="247" t="s">
        <v>86</v>
      </c>
      <c r="AV213" s="12" t="s">
        <v>86</v>
      </c>
      <c r="AW213" s="12" t="s">
        <v>32</v>
      </c>
      <c r="AX213" s="12" t="s">
        <v>76</v>
      </c>
      <c r="AY213" s="247" t="s">
        <v>125</v>
      </c>
    </row>
    <row r="214" s="12" customFormat="1">
      <c r="B214" s="237"/>
      <c r="C214" s="238"/>
      <c r="D214" s="234" t="s">
        <v>136</v>
      </c>
      <c r="E214" s="239" t="s">
        <v>1</v>
      </c>
      <c r="F214" s="240" t="s">
        <v>504</v>
      </c>
      <c r="G214" s="238"/>
      <c r="H214" s="241">
        <v>0.28899999999999998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136</v>
      </c>
      <c r="AU214" s="247" t="s">
        <v>86</v>
      </c>
      <c r="AV214" s="12" t="s">
        <v>86</v>
      </c>
      <c r="AW214" s="12" t="s">
        <v>32</v>
      </c>
      <c r="AX214" s="12" t="s">
        <v>76</v>
      </c>
      <c r="AY214" s="247" t="s">
        <v>125</v>
      </c>
    </row>
    <row r="215" s="13" customFormat="1">
      <c r="B215" s="248"/>
      <c r="C215" s="249"/>
      <c r="D215" s="234" t="s">
        <v>136</v>
      </c>
      <c r="E215" s="250" t="s">
        <v>1</v>
      </c>
      <c r="F215" s="251" t="s">
        <v>168</v>
      </c>
      <c r="G215" s="249"/>
      <c r="H215" s="252">
        <v>13.049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136</v>
      </c>
      <c r="AU215" s="258" t="s">
        <v>86</v>
      </c>
      <c r="AV215" s="13" t="s">
        <v>132</v>
      </c>
      <c r="AW215" s="13" t="s">
        <v>32</v>
      </c>
      <c r="AX215" s="13" t="s">
        <v>84</v>
      </c>
      <c r="AY215" s="258" t="s">
        <v>125</v>
      </c>
    </row>
    <row r="216" s="1" customFormat="1" ht="21.6" customHeight="1">
      <c r="B216" s="36"/>
      <c r="C216" s="221" t="s">
        <v>271</v>
      </c>
      <c r="D216" s="221" t="s">
        <v>127</v>
      </c>
      <c r="E216" s="222" t="s">
        <v>266</v>
      </c>
      <c r="F216" s="223" t="s">
        <v>267</v>
      </c>
      <c r="G216" s="224" t="s">
        <v>268</v>
      </c>
      <c r="H216" s="225">
        <v>2</v>
      </c>
      <c r="I216" s="226"/>
      <c r="J216" s="227">
        <f>ROUND(I216*H216,2)</f>
        <v>0</v>
      </c>
      <c r="K216" s="223" t="s">
        <v>131</v>
      </c>
      <c r="L216" s="41"/>
      <c r="M216" s="228" t="s">
        <v>1</v>
      </c>
      <c r="N216" s="229" t="s">
        <v>41</v>
      </c>
      <c r="O216" s="84"/>
      <c r="P216" s="230">
        <f>O216*H216</f>
        <v>0</v>
      </c>
      <c r="Q216" s="230">
        <v>0.088319999999999996</v>
      </c>
      <c r="R216" s="230">
        <f>Q216*H216</f>
        <v>0.17663999999999999</v>
      </c>
      <c r="S216" s="230">
        <v>0</v>
      </c>
      <c r="T216" s="231">
        <f>S216*H216</f>
        <v>0</v>
      </c>
      <c r="AR216" s="232" t="s">
        <v>132</v>
      </c>
      <c r="AT216" s="232" t="s">
        <v>127</v>
      </c>
      <c r="AU216" s="232" t="s">
        <v>86</v>
      </c>
      <c r="AY216" s="15" t="s">
        <v>125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5" t="s">
        <v>84</v>
      </c>
      <c r="BK216" s="233">
        <f>ROUND(I216*H216,2)</f>
        <v>0</v>
      </c>
      <c r="BL216" s="15" t="s">
        <v>132</v>
      </c>
      <c r="BM216" s="232" t="s">
        <v>505</v>
      </c>
    </row>
    <row r="217" s="1" customFormat="1">
      <c r="B217" s="36"/>
      <c r="C217" s="37"/>
      <c r="D217" s="234" t="s">
        <v>134</v>
      </c>
      <c r="E217" s="37"/>
      <c r="F217" s="235" t="s">
        <v>270</v>
      </c>
      <c r="G217" s="37"/>
      <c r="H217" s="37"/>
      <c r="I217" s="137"/>
      <c r="J217" s="37"/>
      <c r="K217" s="37"/>
      <c r="L217" s="41"/>
      <c r="M217" s="236"/>
      <c r="N217" s="84"/>
      <c r="O217" s="84"/>
      <c r="P217" s="84"/>
      <c r="Q217" s="84"/>
      <c r="R217" s="84"/>
      <c r="S217" s="84"/>
      <c r="T217" s="85"/>
      <c r="AT217" s="15" t="s">
        <v>134</v>
      </c>
      <c r="AU217" s="15" t="s">
        <v>86</v>
      </c>
    </row>
    <row r="218" s="1" customFormat="1" ht="21.6" customHeight="1">
      <c r="B218" s="36"/>
      <c r="C218" s="221" t="s">
        <v>277</v>
      </c>
      <c r="D218" s="221" t="s">
        <v>127</v>
      </c>
      <c r="E218" s="222" t="s">
        <v>272</v>
      </c>
      <c r="F218" s="223" t="s">
        <v>273</v>
      </c>
      <c r="G218" s="224" t="s">
        <v>268</v>
      </c>
      <c r="H218" s="225">
        <v>2</v>
      </c>
      <c r="I218" s="226"/>
      <c r="J218" s="227">
        <f>ROUND(I218*H218,2)</f>
        <v>0</v>
      </c>
      <c r="K218" s="223" t="s">
        <v>131</v>
      </c>
      <c r="L218" s="41"/>
      <c r="M218" s="228" t="s">
        <v>1</v>
      </c>
      <c r="N218" s="229" t="s">
        <v>41</v>
      </c>
      <c r="O218" s="84"/>
      <c r="P218" s="230">
        <f>O218*H218</f>
        <v>0</v>
      </c>
      <c r="Q218" s="230">
        <v>0.17663999999999999</v>
      </c>
      <c r="R218" s="230">
        <f>Q218*H218</f>
        <v>0.35327999999999998</v>
      </c>
      <c r="S218" s="230">
        <v>0</v>
      </c>
      <c r="T218" s="231">
        <f>S218*H218</f>
        <v>0</v>
      </c>
      <c r="AR218" s="232" t="s">
        <v>132</v>
      </c>
      <c r="AT218" s="232" t="s">
        <v>127</v>
      </c>
      <c r="AU218" s="232" t="s">
        <v>86</v>
      </c>
      <c r="AY218" s="15" t="s">
        <v>125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5" t="s">
        <v>84</v>
      </c>
      <c r="BK218" s="233">
        <f>ROUND(I218*H218,2)</f>
        <v>0</v>
      </c>
      <c r="BL218" s="15" t="s">
        <v>132</v>
      </c>
      <c r="BM218" s="232" t="s">
        <v>506</v>
      </c>
    </row>
    <row r="219" s="1" customFormat="1">
      <c r="B219" s="36"/>
      <c r="C219" s="37"/>
      <c r="D219" s="234" t="s">
        <v>134</v>
      </c>
      <c r="E219" s="37"/>
      <c r="F219" s="235" t="s">
        <v>275</v>
      </c>
      <c r="G219" s="37"/>
      <c r="H219" s="37"/>
      <c r="I219" s="137"/>
      <c r="J219" s="37"/>
      <c r="K219" s="37"/>
      <c r="L219" s="41"/>
      <c r="M219" s="236"/>
      <c r="N219" s="84"/>
      <c r="O219" s="84"/>
      <c r="P219" s="84"/>
      <c r="Q219" s="84"/>
      <c r="R219" s="84"/>
      <c r="S219" s="84"/>
      <c r="T219" s="85"/>
      <c r="AT219" s="15" t="s">
        <v>134</v>
      </c>
      <c r="AU219" s="15" t="s">
        <v>86</v>
      </c>
    </row>
    <row r="220" s="11" customFormat="1" ht="22.8" customHeight="1">
      <c r="B220" s="205"/>
      <c r="C220" s="206"/>
      <c r="D220" s="207" t="s">
        <v>75</v>
      </c>
      <c r="E220" s="219" t="s">
        <v>153</v>
      </c>
      <c r="F220" s="219" t="s">
        <v>276</v>
      </c>
      <c r="G220" s="206"/>
      <c r="H220" s="206"/>
      <c r="I220" s="209"/>
      <c r="J220" s="220">
        <f>BK220</f>
        <v>0</v>
      </c>
      <c r="K220" s="206"/>
      <c r="L220" s="211"/>
      <c r="M220" s="212"/>
      <c r="N220" s="213"/>
      <c r="O220" s="213"/>
      <c r="P220" s="214">
        <f>SUM(P221:P233)</f>
        <v>0</v>
      </c>
      <c r="Q220" s="213"/>
      <c r="R220" s="214">
        <f>SUM(R221:R233)</f>
        <v>169.57725614</v>
      </c>
      <c r="S220" s="213"/>
      <c r="T220" s="215">
        <f>SUM(T221:T233)</f>
        <v>0</v>
      </c>
      <c r="AR220" s="216" t="s">
        <v>84</v>
      </c>
      <c r="AT220" s="217" t="s">
        <v>75</v>
      </c>
      <c r="AU220" s="217" t="s">
        <v>84</v>
      </c>
      <c r="AY220" s="216" t="s">
        <v>125</v>
      </c>
      <c r="BK220" s="218">
        <f>SUM(BK221:BK233)</f>
        <v>0</v>
      </c>
    </row>
    <row r="221" s="1" customFormat="1" ht="32.4" customHeight="1">
      <c r="B221" s="36"/>
      <c r="C221" s="221" t="s">
        <v>283</v>
      </c>
      <c r="D221" s="221" t="s">
        <v>127</v>
      </c>
      <c r="E221" s="222" t="s">
        <v>289</v>
      </c>
      <c r="F221" s="223" t="s">
        <v>290</v>
      </c>
      <c r="G221" s="224" t="s">
        <v>130</v>
      </c>
      <c r="H221" s="225">
        <v>280.10000000000002</v>
      </c>
      <c r="I221" s="226"/>
      <c r="J221" s="227">
        <f>ROUND(I221*H221,2)</f>
        <v>0</v>
      </c>
      <c r="K221" s="223" t="s">
        <v>131</v>
      </c>
      <c r="L221" s="41"/>
      <c r="M221" s="228" t="s">
        <v>1</v>
      </c>
      <c r="N221" s="229" t="s">
        <v>41</v>
      </c>
      <c r="O221" s="84"/>
      <c r="P221" s="230">
        <f>O221*H221</f>
        <v>0</v>
      </c>
      <c r="Q221" s="230">
        <v>0.28089999999999998</v>
      </c>
      <c r="R221" s="230">
        <f>Q221*H221</f>
        <v>78.680090000000007</v>
      </c>
      <c r="S221" s="230">
        <v>0</v>
      </c>
      <c r="T221" s="231">
        <f>S221*H221</f>
        <v>0</v>
      </c>
      <c r="AR221" s="232" t="s">
        <v>132</v>
      </c>
      <c r="AT221" s="232" t="s">
        <v>127</v>
      </c>
      <c r="AU221" s="232" t="s">
        <v>86</v>
      </c>
      <c r="AY221" s="15" t="s">
        <v>125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5" t="s">
        <v>84</v>
      </c>
      <c r="BK221" s="233">
        <f>ROUND(I221*H221,2)</f>
        <v>0</v>
      </c>
      <c r="BL221" s="15" t="s">
        <v>132</v>
      </c>
      <c r="BM221" s="232" t="s">
        <v>507</v>
      </c>
    </row>
    <row r="222" s="1" customFormat="1">
      <c r="B222" s="36"/>
      <c r="C222" s="37"/>
      <c r="D222" s="234" t="s">
        <v>134</v>
      </c>
      <c r="E222" s="37"/>
      <c r="F222" s="235" t="s">
        <v>292</v>
      </c>
      <c r="G222" s="37"/>
      <c r="H222" s="37"/>
      <c r="I222" s="137"/>
      <c r="J222" s="37"/>
      <c r="K222" s="37"/>
      <c r="L222" s="41"/>
      <c r="M222" s="236"/>
      <c r="N222" s="84"/>
      <c r="O222" s="84"/>
      <c r="P222" s="84"/>
      <c r="Q222" s="84"/>
      <c r="R222" s="84"/>
      <c r="S222" s="84"/>
      <c r="T222" s="85"/>
      <c r="AT222" s="15" t="s">
        <v>134</v>
      </c>
      <c r="AU222" s="15" t="s">
        <v>86</v>
      </c>
    </row>
    <row r="223" s="1" customFormat="1" ht="21.6" customHeight="1">
      <c r="B223" s="36"/>
      <c r="C223" s="221" t="s">
        <v>288</v>
      </c>
      <c r="D223" s="221" t="s">
        <v>127</v>
      </c>
      <c r="E223" s="222" t="s">
        <v>294</v>
      </c>
      <c r="F223" s="223" t="s">
        <v>295</v>
      </c>
      <c r="G223" s="224" t="s">
        <v>130</v>
      </c>
      <c r="H223" s="225">
        <v>37.600000000000001</v>
      </c>
      <c r="I223" s="226"/>
      <c r="J223" s="227">
        <f>ROUND(I223*H223,2)</f>
        <v>0</v>
      </c>
      <c r="K223" s="223" t="s">
        <v>131</v>
      </c>
      <c r="L223" s="41"/>
      <c r="M223" s="228" t="s">
        <v>1</v>
      </c>
      <c r="N223" s="229" t="s">
        <v>41</v>
      </c>
      <c r="O223" s="84"/>
      <c r="P223" s="230">
        <f>O223*H223</f>
        <v>0</v>
      </c>
      <c r="Q223" s="230">
        <v>0.29160000000000003</v>
      </c>
      <c r="R223" s="230">
        <f>Q223*H223</f>
        <v>10.964160000000002</v>
      </c>
      <c r="S223" s="230">
        <v>0</v>
      </c>
      <c r="T223" s="231">
        <f>S223*H223</f>
        <v>0</v>
      </c>
      <c r="AR223" s="232" t="s">
        <v>132</v>
      </c>
      <c r="AT223" s="232" t="s">
        <v>127</v>
      </c>
      <c r="AU223" s="232" t="s">
        <v>86</v>
      </c>
      <c r="AY223" s="15" t="s">
        <v>125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5" t="s">
        <v>84</v>
      </c>
      <c r="BK223" s="233">
        <f>ROUND(I223*H223,2)</f>
        <v>0</v>
      </c>
      <c r="BL223" s="15" t="s">
        <v>132</v>
      </c>
      <c r="BM223" s="232" t="s">
        <v>508</v>
      </c>
    </row>
    <row r="224" s="1" customFormat="1">
      <c r="B224" s="36"/>
      <c r="C224" s="37"/>
      <c r="D224" s="234" t="s">
        <v>134</v>
      </c>
      <c r="E224" s="37"/>
      <c r="F224" s="235" t="s">
        <v>297</v>
      </c>
      <c r="G224" s="37"/>
      <c r="H224" s="37"/>
      <c r="I224" s="137"/>
      <c r="J224" s="37"/>
      <c r="K224" s="37"/>
      <c r="L224" s="41"/>
      <c r="M224" s="236"/>
      <c r="N224" s="84"/>
      <c r="O224" s="84"/>
      <c r="P224" s="84"/>
      <c r="Q224" s="84"/>
      <c r="R224" s="84"/>
      <c r="S224" s="84"/>
      <c r="T224" s="85"/>
      <c r="AT224" s="15" t="s">
        <v>134</v>
      </c>
      <c r="AU224" s="15" t="s">
        <v>86</v>
      </c>
    </row>
    <row r="225" s="12" customFormat="1">
      <c r="B225" s="237"/>
      <c r="C225" s="238"/>
      <c r="D225" s="234" t="s">
        <v>136</v>
      </c>
      <c r="E225" s="239" t="s">
        <v>1</v>
      </c>
      <c r="F225" s="240" t="s">
        <v>298</v>
      </c>
      <c r="G225" s="238"/>
      <c r="H225" s="241">
        <v>37.600000000000001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136</v>
      </c>
      <c r="AU225" s="247" t="s">
        <v>86</v>
      </c>
      <c r="AV225" s="12" t="s">
        <v>86</v>
      </c>
      <c r="AW225" s="12" t="s">
        <v>32</v>
      </c>
      <c r="AX225" s="12" t="s">
        <v>84</v>
      </c>
      <c r="AY225" s="247" t="s">
        <v>125</v>
      </c>
    </row>
    <row r="226" s="1" customFormat="1" ht="32.4" customHeight="1">
      <c r="B226" s="36"/>
      <c r="C226" s="221" t="s">
        <v>293</v>
      </c>
      <c r="D226" s="221" t="s">
        <v>127</v>
      </c>
      <c r="E226" s="222" t="s">
        <v>300</v>
      </c>
      <c r="F226" s="223" t="s">
        <v>301</v>
      </c>
      <c r="G226" s="224" t="s">
        <v>130</v>
      </c>
      <c r="H226" s="225">
        <v>122.40300000000001</v>
      </c>
      <c r="I226" s="226"/>
      <c r="J226" s="227">
        <f>ROUND(I226*H226,2)</f>
        <v>0</v>
      </c>
      <c r="K226" s="223" t="s">
        <v>131</v>
      </c>
      <c r="L226" s="41"/>
      <c r="M226" s="228" t="s">
        <v>1</v>
      </c>
      <c r="N226" s="229" t="s">
        <v>41</v>
      </c>
      <c r="O226" s="84"/>
      <c r="P226" s="230">
        <f>O226*H226</f>
        <v>0</v>
      </c>
      <c r="Q226" s="230">
        <v>0.13188</v>
      </c>
      <c r="R226" s="230">
        <f>Q226*H226</f>
        <v>16.142507640000002</v>
      </c>
      <c r="S226" s="230">
        <v>0</v>
      </c>
      <c r="T226" s="231">
        <f>S226*H226</f>
        <v>0</v>
      </c>
      <c r="AR226" s="232" t="s">
        <v>132</v>
      </c>
      <c r="AT226" s="232" t="s">
        <v>127</v>
      </c>
      <c r="AU226" s="232" t="s">
        <v>86</v>
      </c>
      <c r="AY226" s="15" t="s">
        <v>125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5" t="s">
        <v>84</v>
      </c>
      <c r="BK226" s="233">
        <f>ROUND(I226*H226,2)</f>
        <v>0</v>
      </c>
      <c r="BL226" s="15" t="s">
        <v>132</v>
      </c>
      <c r="BM226" s="232" t="s">
        <v>509</v>
      </c>
    </row>
    <row r="227" s="1" customFormat="1">
      <c r="B227" s="36"/>
      <c r="C227" s="37"/>
      <c r="D227" s="234" t="s">
        <v>134</v>
      </c>
      <c r="E227" s="37"/>
      <c r="F227" s="235" t="s">
        <v>303</v>
      </c>
      <c r="G227" s="37"/>
      <c r="H227" s="37"/>
      <c r="I227" s="137"/>
      <c r="J227" s="37"/>
      <c r="K227" s="37"/>
      <c r="L227" s="41"/>
      <c r="M227" s="236"/>
      <c r="N227" s="84"/>
      <c r="O227" s="84"/>
      <c r="P227" s="84"/>
      <c r="Q227" s="84"/>
      <c r="R227" s="84"/>
      <c r="S227" s="84"/>
      <c r="T227" s="85"/>
      <c r="AT227" s="15" t="s">
        <v>134</v>
      </c>
      <c r="AU227" s="15" t="s">
        <v>86</v>
      </c>
    </row>
    <row r="228" s="1" customFormat="1" ht="32.4" customHeight="1">
      <c r="B228" s="36"/>
      <c r="C228" s="221" t="s">
        <v>299</v>
      </c>
      <c r="D228" s="221" t="s">
        <v>127</v>
      </c>
      <c r="E228" s="222" t="s">
        <v>305</v>
      </c>
      <c r="F228" s="223" t="s">
        <v>306</v>
      </c>
      <c r="G228" s="224" t="s">
        <v>130</v>
      </c>
      <c r="H228" s="225">
        <v>161.34999999999999</v>
      </c>
      <c r="I228" s="226"/>
      <c r="J228" s="227">
        <f>ROUND(I228*H228,2)</f>
        <v>0</v>
      </c>
      <c r="K228" s="223" t="s">
        <v>131</v>
      </c>
      <c r="L228" s="41"/>
      <c r="M228" s="228" t="s">
        <v>1</v>
      </c>
      <c r="N228" s="229" t="s">
        <v>41</v>
      </c>
      <c r="O228" s="84"/>
      <c r="P228" s="230">
        <f>O228*H228</f>
        <v>0</v>
      </c>
      <c r="Q228" s="230">
        <v>0.12966</v>
      </c>
      <c r="R228" s="230">
        <f>Q228*H228</f>
        <v>20.920641</v>
      </c>
      <c r="S228" s="230">
        <v>0</v>
      </c>
      <c r="T228" s="231">
        <f>S228*H228</f>
        <v>0</v>
      </c>
      <c r="AR228" s="232" t="s">
        <v>132</v>
      </c>
      <c r="AT228" s="232" t="s">
        <v>127</v>
      </c>
      <c r="AU228" s="232" t="s">
        <v>86</v>
      </c>
      <c r="AY228" s="15" t="s">
        <v>125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5" t="s">
        <v>84</v>
      </c>
      <c r="BK228" s="233">
        <f>ROUND(I228*H228,2)</f>
        <v>0</v>
      </c>
      <c r="BL228" s="15" t="s">
        <v>132</v>
      </c>
      <c r="BM228" s="232" t="s">
        <v>510</v>
      </c>
    </row>
    <row r="229" s="1" customFormat="1">
      <c r="B229" s="36"/>
      <c r="C229" s="37"/>
      <c r="D229" s="234" t="s">
        <v>134</v>
      </c>
      <c r="E229" s="37"/>
      <c r="F229" s="235" t="s">
        <v>308</v>
      </c>
      <c r="G229" s="37"/>
      <c r="H229" s="37"/>
      <c r="I229" s="137"/>
      <c r="J229" s="37"/>
      <c r="K229" s="37"/>
      <c r="L229" s="41"/>
      <c r="M229" s="236"/>
      <c r="N229" s="84"/>
      <c r="O229" s="84"/>
      <c r="P229" s="84"/>
      <c r="Q229" s="84"/>
      <c r="R229" s="84"/>
      <c r="S229" s="84"/>
      <c r="T229" s="85"/>
      <c r="AT229" s="15" t="s">
        <v>134</v>
      </c>
      <c r="AU229" s="15" t="s">
        <v>86</v>
      </c>
    </row>
    <row r="230" s="1" customFormat="1" ht="32.4" customHeight="1">
      <c r="B230" s="36"/>
      <c r="C230" s="221" t="s">
        <v>304</v>
      </c>
      <c r="D230" s="221" t="s">
        <v>127</v>
      </c>
      <c r="E230" s="222" t="s">
        <v>310</v>
      </c>
      <c r="F230" s="223" t="s">
        <v>311</v>
      </c>
      <c r="G230" s="224" t="s">
        <v>130</v>
      </c>
      <c r="H230" s="225">
        <v>161.34999999999999</v>
      </c>
      <c r="I230" s="226"/>
      <c r="J230" s="227">
        <f>ROUND(I230*H230,2)</f>
        <v>0</v>
      </c>
      <c r="K230" s="223" t="s">
        <v>131</v>
      </c>
      <c r="L230" s="41"/>
      <c r="M230" s="228" t="s">
        <v>1</v>
      </c>
      <c r="N230" s="229" t="s">
        <v>41</v>
      </c>
      <c r="O230" s="84"/>
      <c r="P230" s="230">
        <f>O230*H230</f>
        <v>0</v>
      </c>
      <c r="Q230" s="230">
        <v>0.20745</v>
      </c>
      <c r="R230" s="230">
        <f>Q230*H230</f>
        <v>33.472057499999998</v>
      </c>
      <c r="S230" s="230">
        <v>0</v>
      </c>
      <c r="T230" s="231">
        <f>S230*H230</f>
        <v>0</v>
      </c>
      <c r="AR230" s="232" t="s">
        <v>132</v>
      </c>
      <c r="AT230" s="232" t="s">
        <v>127</v>
      </c>
      <c r="AU230" s="232" t="s">
        <v>86</v>
      </c>
      <c r="AY230" s="15" t="s">
        <v>125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5" t="s">
        <v>84</v>
      </c>
      <c r="BK230" s="233">
        <f>ROUND(I230*H230,2)</f>
        <v>0</v>
      </c>
      <c r="BL230" s="15" t="s">
        <v>132</v>
      </c>
      <c r="BM230" s="232" t="s">
        <v>511</v>
      </c>
    </row>
    <row r="231" s="1" customFormat="1">
      <c r="B231" s="36"/>
      <c r="C231" s="37"/>
      <c r="D231" s="234" t="s">
        <v>134</v>
      </c>
      <c r="E231" s="37"/>
      <c r="F231" s="235" t="s">
        <v>313</v>
      </c>
      <c r="G231" s="37"/>
      <c r="H231" s="37"/>
      <c r="I231" s="137"/>
      <c r="J231" s="37"/>
      <c r="K231" s="37"/>
      <c r="L231" s="41"/>
      <c r="M231" s="236"/>
      <c r="N231" s="84"/>
      <c r="O231" s="84"/>
      <c r="P231" s="84"/>
      <c r="Q231" s="84"/>
      <c r="R231" s="84"/>
      <c r="S231" s="84"/>
      <c r="T231" s="85"/>
      <c r="AT231" s="15" t="s">
        <v>134</v>
      </c>
      <c r="AU231" s="15" t="s">
        <v>86</v>
      </c>
    </row>
    <row r="232" s="1" customFormat="1" ht="21.6" customHeight="1">
      <c r="B232" s="36"/>
      <c r="C232" s="221" t="s">
        <v>309</v>
      </c>
      <c r="D232" s="221" t="s">
        <v>127</v>
      </c>
      <c r="E232" s="222" t="s">
        <v>512</v>
      </c>
      <c r="F232" s="223" t="s">
        <v>513</v>
      </c>
      <c r="G232" s="224" t="s">
        <v>130</v>
      </c>
      <c r="H232" s="225">
        <v>15</v>
      </c>
      <c r="I232" s="226"/>
      <c r="J232" s="227">
        <f>ROUND(I232*H232,2)</f>
        <v>0</v>
      </c>
      <c r="K232" s="223" t="s">
        <v>131</v>
      </c>
      <c r="L232" s="41"/>
      <c r="M232" s="228" t="s">
        <v>1</v>
      </c>
      <c r="N232" s="229" t="s">
        <v>41</v>
      </c>
      <c r="O232" s="84"/>
      <c r="P232" s="230">
        <f>O232*H232</f>
        <v>0</v>
      </c>
      <c r="Q232" s="230">
        <v>0.62651999999999997</v>
      </c>
      <c r="R232" s="230">
        <f>Q232*H232</f>
        <v>9.3978000000000002</v>
      </c>
      <c r="S232" s="230">
        <v>0</v>
      </c>
      <c r="T232" s="231">
        <f>S232*H232</f>
        <v>0</v>
      </c>
      <c r="AR232" s="232" t="s">
        <v>132</v>
      </c>
      <c r="AT232" s="232" t="s">
        <v>127</v>
      </c>
      <c r="AU232" s="232" t="s">
        <v>86</v>
      </c>
      <c r="AY232" s="15" t="s">
        <v>125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5" t="s">
        <v>84</v>
      </c>
      <c r="BK232" s="233">
        <f>ROUND(I232*H232,2)</f>
        <v>0</v>
      </c>
      <c r="BL232" s="15" t="s">
        <v>132</v>
      </c>
      <c r="BM232" s="232" t="s">
        <v>514</v>
      </c>
    </row>
    <row r="233" s="1" customFormat="1">
      <c r="B233" s="36"/>
      <c r="C233" s="37"/>
      <c r="D233" s="234" t="s">
        <v>134</v>
      </c>
      <c r="E233" s="37"/>
      <c r="F233" s="235" t="s">
        <v>515</v>
      </c>
      <c r="G233" s="37"/>
      <c r="H233" s="37"/>
      <c r="I233" s="137"/>
      <c r="J233" s="37"/>
      <c r="K233" s="37"/>
      <c r="L233" s="41"/>
      <c r="M233" s="236"/>
      <c r="N233" s="84"/>
      <c r="O233" s="84"/>
      <c r="P233" s="84"/>
      <c r="Q233" s="84"/>
      <c r="R233" s="84"/>
      <c r="S233" s="84"/>
      <c r="T233" s="85"/>
      <c r="AT233" s="15" t="s">
        <v>134</v>
      </c>
      <c r="AU233" s="15" t="s">
        <v>86</v>
      </c>
    </row>
    <row r="234" s="11" customFormat="1" ht="22.8" customHeight="1">
      <c r="B234" s="205"/>
      <c r="C234" s="206"/>
      <c r="D234" s="207" t="s">
        <v>75</v>
      </c>
      <c r="E234" s="219" t="s">
        <v>176</v>
      </c>
      <c r="F234" s="219" t="s">
        <v>314</v>
      </c>
      <c r="G234" s="206"/>
      <c r="H234" s="206"/>
      <c r="I234" s="209"/>
      <c r="J234" s="220">
        <f>BK234</f>
        <v>0</v>
      </c>
      <c r="K234" s="206"/>
      <c r="L234" s="211"/>
      <c r="M234" s="212"/>
      <c r="N234" s="213"/>
      <c r="O234" s="213"/>
      <c r="P234" s="214">
        <f>SUM(P235:P282)</f>
        <v>0</v>
      </c>
      <c r="Q234" s="213"/>
      <c r="R234" s="214">
        <f>SUM(R235:R282)</f>
        <v>17.744059080000003</v>
      </c>
      <c r="S234" s="213"/>
      <c r="T234" s="215">
        <f>SUM(T235:T282)</f>
        <v>0</v>
      </c>
      <c r="AR234" s="216" t="s">
        <v>84</v>
      </c>
      <c r="AT234" s="217" t="s">
        <v>75</v>
      </c>
      <c r="AU234" s="217" t="s">
        <v>84</v>
      </c>
      <c r="AY234" s="216" t="s">
        <v>125</v>
      </c>
      <c r="BK234" s="218">
        <f>SUM(BK235:BK282)</f>
        <v>0</v>
      </c>
    </row>
    <row r="235" s="1" customFormat="1" ht="21.6" customHeight="1">
      <c r="B235" s="36"/>
      <c r="C235" s="221" t="s">
        <v>315</v>
      </c>
      <c r="D235" s="221" t="s">
        <v>127</v>
      </c>
      <c r="E235" s="222" t="s">
        <v>516</v>
      </c>
      <c r="F235" s="223" t="s">
        <v>517</v>
      </c>
      <c r="G235" s="224" t="s">
        <v>254</v>
      </c>
      <c r="H235" s="225">
        <v>10</v>
      </c>
      <c r="I235" s="226"/>
      <c r="J235" s="227">
        <f>ROUND(I235*H235,2)</f>
        <v>0</v>
      </c>
      <c r="K235" s="223" t="s">
        <v>131</v>
      </c>
      <c r="L235" s="41"/>
      <c r="M235" s="228" t="s">
        <v>1</v>
      </c>
      <c r="N235" s="229" t="s">
        <v>41</v>
      </c>
      <c r="O235" s="84"/>
      <c r="P235" s="230">
        <f>O235*H235</f>
        <v>0</v>
      </c>
      <c r="Q235" s="230">
        <v>0.0041000000000000003</v>
      </c>
      <c r="R235" s="230">
        <f>Q235*H235</f>
        <v>0.041000000000000002</v>
      </c>
      <c r="S235" s="230">
        <v>0</v>
      </c>
      <c r="T235" s="231">
        <f>S235*H235</f>
        <v>0</v>
      </c>
      <c r="AR235" s="232" t="s">
        <v>132</v>
      </c>
      <c r="AT235" s="232" t="s">
        <v>127</v>
      </c>
      <c r="AU235" s="232" t="s">
        <v>86</v>
      </c>
      <c r="AY235" s="15" t="s">
        <v>125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5" t="s">
        <v>84</v>
      </c>
      <c r="BK235" s="233">
        <f>ROUND(I235*H235,2)</f>
        <v>0</v>
      </c>
      <c r="BL235" s="15" t="s">
        <v>132</v>
      </c>
      <c r="BM235" s="232" t="s">
        <v>518</v>
      </c>
    </row>
    <row r="236" s="1" customFormat="1">
      <c r="B236" s="36"/>
      <c r="C236" s="37"/>
      <c r="D236" s="234" t="s">
        <v>134</v>
      </c>
      <c r="E236" s="37"/>
      <c r="F236" s="235" t="s">
        <v>519</v>
      </c>
      <c r="G236" s="37"/>
      <c r="H236" s="37"/>
      <c r="I236" s="137"/>
      <c r="J236" s="37"/>
      <c r="K236" s="37"/>
      <c r="L236" s="41"/>
      <c r="M236" s="236"/>
      <c r="N236" s="84"/>
      <c r="O236" s="84"/>
      <c r="P236" s="84"/>
      <c r="Q236" s="84"/>
      <c r="R236" s="84"/>
      <c r="S236" s="84"/>
      <c r="T236" s="85"/>
      <c r="AT236" s="15" t="s">
        <v>134</v>
      </c>
      <c r="AU236" s="15" t="s">
        <v>86</v>
      </c>
    </row>
    <row r="237" s="1" customFormat="1" ht="21.6" customHeight="1">
      <c r="B237" s="36"/>
      <c r="C237" s="221" t="s">
        <v>320</v>
      </c>
      <c r="D237" s="221" t="s">
        <v>127</v>
      </c>
      <c r="E237" s="222" t="s">
        <v>520</v>
      </c>
      <c r="F237" s="223" t="s">
        <v>521</v>
      </c>
      <c r="G237" s="224" t="s">
        <v>254</v>
      </c>
      <c r="H237" s="225">
        <v>112</v>
      </c>
      <c r="I237" s="226"/>
      <c r="J237" s="227">
        <f>ROUND(I237*H237,2)</f>
        <v>0</v>
      </c>
      <c r="K237" s="223" t="s">
        <v>131</v>
      </c>
      <c r="L237" s="41"/>
      <c r="M237" s="228" t="s">
        <v>1</v>
      </c>
      <c r="N237" s="229" t="s">
        <v>41</v>
      </c>
      <c r="O237" s="84"/>
      <c r="P237" s="230">
        <f>O237*H237</f>
        <v>0</v>
      </c>
      <c r="Q237" s="230">
        <v>0.012840000000000001</v>
      </c>
      <c r="R237" s="230">
        <f>Q237*H237</f>
        <v>1.43808</v>
      </c>
      <c r="S237" s="230">
        <v>0</v>
      </c>
      <c r="T237" s="231">
        <f>S237*H237</f>
        <v>0</v>
      </c>
      <c r="AR237" s="232" t="s">
        <v>132</v>
      </c>
      <c r="AT237" s="232" t="s">
        <v>127</v>
      </c>
      <c r="AU237" s="232" t="s">
        <v>86</v>
      </c>
      <c r="AY237" s="15" t="s">
        <v>125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5" t="s">
        <v>84</v>
      </c>
      <c r="BK237" s="233">
        <f>ROUND(I237*H237,2)</f>
        <v>0</v>
      </c>
      <c r="BL237" s="15" t="s">
        <v>132</v>
      </c>
      <c r="BM237" s="232" t="s">
        <v>522</v>
      </c>
    </row>
    <row r="238" s="1" customFormat="1">
      <c r="B238" s="36"/>
      <c r="C238" s="37"/>
      <c r="D238" s="234" t="s">
        <v>134</v>
      </c>
      <c r="E238" s="37"/>
      <c r="F238" s="235" t="s">
        <v>523</v>
      </c>
      <c r="G238" s="37"/>
      <c r="H238" s="37"/>
      <c r="I238" s="137"/>
      <c r="J238" s="37"/>
      <c r="K238" s="37"/>
      <c r="L238" s="41"/>
      <c r="M238" s="236"/>
      <c r="N238" s="84"/>
      <c r="O238" s="84"/>
      <c r="P238" s="84"/>
      <c r="Q238" s="84"/>
      <c r="R238" s="84"/>
      <c r="S238" s="84"/>
      <c r="T238" s="85"/>
      <c r="AT238" s="15" t="s">
        <v>134</v>
      </c>
      <c r="AU238" s="15" t="s">
        <v>86</v>
      </c>
    </row>
    <row r="239" s="1" customFormat="1" ht="21.6" customHeight="1">
      <c r="B239" s="36"/>
      <c r="C239" s="221" t="s">
        <v>325</v>
      </c>
      <c r="D239" s="221" t="s">
        <v>127</v>
      </c>
      <c r="E239" s="222" t="s">
        <v>350</v>
      </c>
      <c r="F239" s="223" t="s">
        <v>351</v>
      </c>
      <c r="G239" s="224" t="s">
        <v>352</v>
      </c>
      <c r="H239" s="225">
        <v>2</v>
      </c>
      <c r="I239" s="226"/>
      <c r="J239" s="227">
        <f>ROUND(I239*H239,2)</f>
        <v>0</v>
      </c>
      <c r="K239" s="223" t="s">
        <v>131</v>
      </c>
      <c r="L239" s="41"/>
      <c r="M239" s="228" t="s">
        <v>1</v>
      </c>
      <c r="N239" s="229" t="s">
        <v>41</v>
      </c>
      <c r="O239" s="84"/>
      <c r="P239" s="230">
        <f>O239*H239</f>
        <v>0</v>
      </c>
      <c r="Q239" s="230">
        <v>0.00010000000000000001</v>
      </c>
      <c r="R239" s="230">
        <f>Q239*H239</f>
        <v>0.00020000000000000001</v>
      </c>
      <c r="S239" s="230">
        <v>0</v>
      </c>
      <c r="T239" s="231">
        <f>S239*H239</f>
        <v>0</v>
      </c>
      <c r="AR239" s="232" t="s">
        <v>132</v>
      </c>
      <c r="AT239" s="232" t="s">
        <v>127</v>
      </c>
      <c r="AU239" s="232" t="s">
        <v>86</v>
      </c>
      <c r="AY239" s="15" t="s">
        <v>125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5" t="s">
        <v>84</v>
      </c>
      <c r="BK239" s="233">
        <f>ROUND(I239*H239,2)</f>
        <v>0</v>
      </c>
      <c r="BL239" s="15" t="s">
        <v>132</v>
      </c>
      <c r="BM239" s="232" t="s">
        <v>524</v>
      </c>
    </row>
    <row r="240" s="1" customFormat="1">
      <c r="B240" s="36"/>
      <c r="C240" s="37"/>
      <c r="D240" s="234" t="s">
        <v>134</v>
      </c>
      <c r="E240" s="37"/>
      <c r="F240" s="235" t="s">
        <v>354</v>
      </c>
      <c r="G240" s="37"/>
      <c r="H240" s="37"/>
      <c r="I240" s="137"/>
      <c r="J240" s="37"/>
      <c r="K240" s="37"/>
      <c r="L240" s="41"/>
      <c r="M240" s="236"/>
      <c r="N240" s="84"/>
      <c r="O240" s="84"/>
      <c r="P240" s="84"/>
      <c r="Q240" s="84"/>
      <c r="R240" s="84"/>
      <c r="S240" s="84"/>
      <c r="T240" s="85"/>
      <c r="AT240" s="15" t="s">
        <v>134</v>
      </c>
      <c r="AU240" s="15" t="s">
        <v>86</v>
      </c>
    </row>
    <row r="241" s="1" customFormat="1" ht="21.6" customHeight="1">
      <c r="B241" s="36"/>
      <c r="C241" s="221" t="s">
        <v>330</v>
      </c>
      <c r="D241" s="221" t="s">
        <v>127</v>
      </c>
      <c r="E241" s="222" t="s">
        <v>356</v>
      </c>
      <c r="F241" s="223" t="s">
        <v>357</v>
      </c>
      <c r="G241" s="224" t="s">
        <v>352</v>
      </c>
      <c r="H241" s="225">
        <v>4</v>
      </c>
      <c r="I241" s="226"/>
      <c r="J241" s="227">
        <f>ROUND(I241*H241,2)</f>
        <v>0</v>
      </c>
      <c r="K241" s="223" t="s">
        <v>131</v>
      </c>
      <c r="L241" s="41"/>
      <c r="M241" s="228" t="s">
        <v>1</v>
      </c>
      <c r="N241" s="229" t="s">
        <v>41</v>
      </c>
      <c r="O241" s="84"/>
      <c r="P241" s="230">
        <f>O241*H241</f>
        <v>0</v>
      </c>
      <c r="Q241" s="230">
        <v>0.00031</v>
      </c>
      <c r="R241" s="230">
        <f>Q241*H241</f>
        <v>0.00124</v>
      </c>
      <c r="S241" s="230">
        <v>0</v>
      </c>
      <c r="T241" s="231">
        <f>S241*H241</f>
        <v>0</v>
      </c>
      <c r="AR241" s="232" t="s">
        <v>132</v>
      </c>
      <c r="AT241" s="232" t="s">
        <v>127</v>
      </c>
      <c r="AU241" s="232" t="s">
        <v>86</v>
      </c>
      <c r="AY241" s="15" t="s">
        <v>125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5" t="s">
        <v>84</v>
      </c>
      <c r="BK241" s="233">
        <f>ROUND(I241*H241,2)</f>
        <v>0</v>
      </c>
      <c r="BL241" s="15" t="s">
        <v>132</v>
      </c>
      <c r="BM241" s="232" t="s">
        <v>525</v>
      </c>
    </row>
    <row r="242" s="1" customFormat="1">
      <c r="B242" s="36"/>
      <c r="C242" s="37"/>
      <c r="D242" s="234" t="s">
        <v>134</v>
      </c>
      <c r="E242" s="37"/>
      <c r="F242" s="235" t="s">
        <v>359</v>
      </c>
      <c r="G242" s="37"/>
      <c r="H242" s="37"/>
      <c r="I242" s="137"/>
      <c r="J242" s="37"/>
      <c r="K242" s="37"/>
      <c r="L242" s="41"/>
      <c r="M242" s="236"/>
      <c r="N242" s="84"/>
      <c r="O242" s="84"/>
      <c r="P242" s="84"/>
      <c r="Q242" s="84"/>
      <c r="R242" s="84"/>
      <c r="S242" s="84"/>
      <c r="T242" s="85"/>
      <c r="AT242" s="15" t="s">
        <v>134</v>
      </c>
      <c r="AU242" s="15" t="s">
        <v>86</v>
      </c>
    </row>
    <row r="243" s="1" customFormat="1" ht="21.6" customHeight="1">
      <c r="B243" s="36"/>
      <c r="C243" s="221" t="s">
        <v>335</v>
      </c>
      <c r="D243" s="221" t="s">
        <v>127</v>
      </c>
      <c r="E243" s="222" t="s">
        <v>526</v>
      </c>
      <c r="F243" s="223" t="s">
        <v>527</v>
      </c>
      <c r="G243" s="224" t="s">
        <v>156</v>
      </c>
      <c r="H243" s="225">
        <v>2.6480000000000001</v>
      </c>
      <c r="I243" s="226"/>
      <c r="J243" s="227">
        <f>ROUND(I243*H243,2)</f>
        <v>0</v>
      </c>
      <c r="K243" s="223" t="s">
        <v>131</v>
      </c>
      <c r="L243" s="41"/>
      <c r="M243" s="228" t="s">
        <v>1</v>
      </c>
      <c r="N243" s="229" t="s">
        <v>41</v>
      </c>
      <c r="O243" s="84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AR243" s="232" t="s">
        <v>132</v>
      </c>
      <c r="AT243" s="232" t="s">
        <v>127</v>
      </c>
      <c r="AU243" s="232" t="s">
        <v>86</v>
      </c>
      <c r="AY243" s="15" t="s">
        <v>125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5" t="s">
        <v>84</v>
      </c>
      <c r="BK243" s="233">
        <f>ROUND(I243*H243,2)</f>
        <v>0</v>
      </c>
      <c r="BL243" s="15" t="s">
        <v>132</v>
      </c>
      <c r="BM243" s="232" t="s">
        <v>528</v>
      </c>
    </row>
    <row r="244" s="1" customFormat="1">
      <c r="B244" s="36"/>
      <c r="C244" s="37"/>
      <c r="D244" s="234" t="s">
        <v>134</v>
      </c>
      <c r="E244" s="37"/>
      <c r="F244" s="235" t="s">
        <v>529</v>
      </c>
      <c r="G244" s="37"/>
      <c r="H244" s="37"/>
      <c r="I244" s="137"/>
      <c r="J244" s="37"/>
      <c r="K244" s="37"/>
      <c r="L244" s="41"/>
      <c r="M244" s="236"/>
      <c r="N244" s="84"/>
      <c r="O244" s="84"/>
      <c r="P244" s="84"/>
      <c r="Q244" s="84"/>
      <c r="R244" s="84"/>
      <c r="S244" s="84"/>
      <c r="T244" s="85"/>
      <c r="AT244" s="15" t="s">
        <v>134</v>
      </c>
      <c r="AU244" s="15" t="s">
        <v>86</v>
      </c>
    </row>
    <row r="245" s="12" customFormat="1">
      <c r="B245" s="237"/>
      <c r="C245" s="238"/>
      <c r="D245" s="234" t="s">
        <v>136</v>
      </c>
      <c r="E245" s="239" t="s">
        <v>1</v>
      </c>
      <c r="F245" s="240" t="s">
        <v>530</v>
      </c>
      <c r="G245" s="238"/>
      <c r="H245" s="241">
        <v>2.2559999999999998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136</v>
      </c>
      <c r="AU245" s="247" t="s">
        <v>86</v>
      </c>
      <c r="AV245" s="12" t="s">
        <v>86</v>
      </c>
      <c r="AW245" s="12" t="s">
        <v>32</v>
      </c>
      <c r="AX245" s="12" t="s">
        <v>76</v>
      </c>
      <c r="AY245" s="247" t="s">
        <v>125</v>
      </c>
    </row>
    <row r="246" s="12" customFormat="1">
      <c r="B246" s="237"/>
      <c r="C246" s="238"/>
      <c r="D246" s="234" t="s">
        <v>136</v>
      </c>
      <c r="E246" s="239" t="s">
        <v>1</v>
      </c>
      <c r="F246" s="240" t="s">
        <v>531</v>
      </c>
      <c r="G246" s="238"/>
      <c r="H246" s="241">
        <v>0.39200000000000002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136</v>
      </c>
      <c r="AU246" s="247" t="s">
        <v>86</v>
      </c>
      <c r="AV246" s="12" t="s">
        <v>86</v>
      </c>
      <c r="AW246" s="12" t="s">
        <v>32</v>
      </c>
      <c r="AX246" s="12" t="s">
        <v>76</v>
      </c>
      <c r="AY246" s="247" t="s">
        <v>125</v>
      </c>
    </row>
    <row r="247" s="13" customFormat="1">
      <c r="B247" s="248"/>
      <c r="C247" s="249"/>
      <c r="D247" s="234" t="s">
        <v>136</v>
      </c>
      <c r="E247" s="250" t="s">
        <v>1</v>
      </c>
      <c r="F247" s="251" t="s">
        <v>168</v>
      </c>
      <c r="G247" s="249"/>
      <c r="H247" s="252">
        <v>2.6479999999999997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136</v>
      </c>
      <c r="AU247" s="258" t="s">
        <v>86</v>
      </c>
      <c r="AV247" s="13" t="s">
        <v>132</v>
      </c>
      <c r="AW247" s="13" t="s">
        <v>32</v>
      </c>
      <c r="AX247" s="13" t="s">
        <v>84</v>
      </c>
      <c r="AY247" s="258" t="s">
        <v>125</v>
      </c>
    </row>
    <row r="248" s="1" customFormat="1" ht="21.6" customHeight="1">
      <c r="B248" s="36"/>
      <c r="C248" s="221" t="s">
        <v>340</v>
      </c>
      <c r="D248" s="221" t="s">
        <v>127</v>
      </c>
      <c r="E248" s="222" t="s">
        <v>361</v>
      </c>
      <c r="F248" s="223" t="s">
        <v>362</v>
      </c>
      <c r="G248" s="224" t="s">
        <v>268</v>
      </c>
      <c r="H248" s="225">
        <v>7</v>
      </c>
      <c r="I248" s="226"/>
      <c r="J248" s="227">
        <f>ROUND(I248*H248,2)</f>
        <v>0</v>
      </c>
      <c r="K248" s="223" t="s">
        <v>131</v>
      </c>
      <c r="L248" s="41"/>
      <c r="M248" s="228" t="s">
        <v>1</v>
      </c>
      <c r="N248" s="229" t="s">
        <v>41</v>
      </c>
      <c r="O248" s="84"/>
      <c r="P248" s="230">
        <f>O248*H248</f>
        <v>0</v>
      </c>
      <c r="Q248" s="230">
        <v>0.0091800000000000007</v>
      </c>
      <c r="R248" s="230">
        <f>Q248*H248</f>
        <v>0.064260000000000012</v>
      </c>
      <c r="S248" s="230">
        <v>0</v>
      </c>
      <c r="T248" s="231">
        <f>S248*H248</f>
        <v>0</v>
      </c>
      <c r="AR248" s="232" t="s">
        <v>132</v>
      </c>
      <c r="AT248" s="232" t="s">
        <v>127</v>
      </c>
      <c r="AU248" s="232" t="s">
        <v>86</v>
      </c>
      <c r="AY248" s="15" t="s">
        <v>125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5" t="s">
        <v>84</v>
      </c>
      <c r="BK248" s="233">
        <f>ROUND(I248*H248,2)</f>
        <v>0</v>
      </c>
      <c r="BL248" s="15" t="s">
        <v>132</v>
      </c>
      <c r="BM248" s="232" t="s">
        <v>532</v>
      </c>
    </row>
    <row r="249" s="1" customFormat="1">
      <c r="B249" s="36"/>
      <c r="C249" s="37"/>
      <c r="D249" s="234" t="s">
        <v>134</v>
      </c>
      <c r="E249" s="37"/>
      <c r="F249" s="235" t="s">
        <v>362</v>
      </c>
      <c r="G249" s="37"/>
      <c r="H249" s="37"/>
      <c r="I249" s="137"/>
      <c r="J249" s="37"/>
      <c r="K249" s="37"/>
      <c r="L249" s="41"/>
      <c r="M249" s="236"/>
      <c r="N249" s="84"/>
      <c r="O249" s="84"/>
      <c r="P249" s="84"/>
      <c r="Q249" s="84"/>
      <c r="R249" s="84"/>
      <c r="S249" s="84"/>
      <c r="T249" s="85"/>
      <c r="AT249" s="15" t="s">
        <v>134</v>
      </c>
      <c r="AU249" s="15" t="s">
        <v>86</v>
      </c>
    </row>
    <row r="250" s="1" customFormat="1" ht="21.6" customHeight="1">
      <c r="B250" s="36"/>
      <c r="C250" s="259" t="s">
        <v>345</v>
      </c>
      <c r="D250" s="259" t="s">
        <v>225</v>
      </c>
      <c r="E250" s="260" t="s">
        <v>365</v>
      </c>
      <c r="F250" s="261" t="s">
        <v>366</v>
      </c>
      <c r="G250" s="262" t="s">
        <v>268</v>
      </c>
      <c r="H250" s="263">
        <v>3</v>
      </c>
      <c r="I250" s="264"/>
      <c r="J250" s="265">
        <f>ROUND(I250*H250,2)</f>
        <v>0</v>
      </c>
      <c r="K250" s="261" t="s">
        <v>131</v>
      </c>
      <c r="L250" s="266"/>
      <c r="M250" s="267" t="s">
        <v>1</v>
      </c>
      <c r="N250" s="268" t="s">
        <v>41</v>
      </c>
      <c r="O250" s="84"/>
      <c r="P250" s="230">
        <f>O250*H250</f>
        <v>0</v>
      </c>
      <c r="Q250" s="230">
        <v>0.52600000000000002</v>
      </c>
      <c r="R250" s="230">
        <f>Q250*H250</f>
        <v>1.5780000000000001</v>
      </c>
      <c r="S250" s="230">
        <v>0</v>
      </c>
      <c r="T250" s="231">
        <f>S250*H250</f>
        <v>0</v>
      </c>
      <c r="AR250" s="232" t="s">
        <v>176</v>
      </c>
      <c r="AT250" s="232" t="s">
        <v>225</v>
      </c>
      <c r="AU250" s="232" t="s">
        <v>86</v>
      </c>
      <c r="AY250" s="15" t="s">
        <v>125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5" t="s">
        <v>84</v>
      </c>
      <c r="BK250" s="233">
        <f>ROUND(I250*H250,2)</f>
        <v>0</v>
      </c>
      <c r="BL250" s="15" t="s">
        <v>132</v>
      </c>
      <c r="BM250" s="232" t="s">
        <v>533</v>
      </c>
    </row>
    <row r="251" s="1" customFormat="1">
      <c r="B251" s="36"/>
      <c r="C251" s="37"/>
      <c r="D251" s="234" t="s">
        <v>134</v>
      </c>
      <c r="E251" s="37"/>
      <c r="F251" s="235" t="s">
        <v>366</v>
      </c>
      <c r="G251" s="37"/>
      <c r="H251" s="37"/>
      <c r="I251" s="137"/>
      <c r="J251" s="37"/>
      <c r="K251" s="37"/>
      <c r="L251" s="41"/>
      <c r="M251" s="236"/>
      <c r="N251" s="84"/>
      <c r="O251" s="84"/>
      <c r="P251" s="84"/>
      <c r="Q251" s="84"/>
      <c r="R251" s="84"/>
      <c r="S251" s="84"/>
      <c r="T251" s="85"/>
      <c r="AT251" s="15" t="s">
        <v>134</v>
      </c>
      <c r="AU251" s="15" t="s">
        <v>86</v>
      </c>
    </row>
    <row r="252" s="1" customFormat="1" ht="21.6" customHeight="1">
      <c r="B252" s="36"/>
      <c r="C252" s="259" t="s">
        <v>349</v>
      </c>
      <c r="D252" s="259" t="s">
        <v>225</v>
      </c>
      <c r="E252" s="260" t="s">
        <v>369</v>
      </c>
      <c r="F252" s="261" t="s">
        <v>370</v>
      </c>
      <c r="G252" s="262" t="s">
        <v>268</v>
      </c>
      <c r="H252" s="263">
        <v>4</v>
      </c>
      <c r="I252" s="264"/>
      <c r="J252" s="265">
        <f>ROUND(I252*H252,2)</f>
        <v>0</v>
      </c>
      <c r="K252" s="261" t="s">
        <v>131</v>
      </c>
      <c r="L252" s="266"/>
      <c r="M252" s="267" t="s">
        <v>1</v>
      </c>
      <c r="N252" s="268" t="s">
        <v>41</v>
      </c>
      <c r="O252" s="84"/>
      <c r="P252" s="230">
        <f>O252*H252</f>
        <v>0</v>
      </c>
      <c r="Q252" s="230">
        <v>0.26200000000000001</v>
      </c>
      <c r="R252" s="230">
        <f>Q252*H252</f>
        <v>1.048</v>
      </c>
      <c r="S252" s="230">
        <v>0</v>
      </c>
      <c r="T252" s="231">
        <f>S252*H252</f>
        <v>0</v>
      </c>
      <c r="AR252" s="232" t="s">
        <v>176</v>
      </c>
      <c r="AT252" s="232" t="s">
        <v>225</v>
      </c>
      <c r="AU252" s="232" t="s">
        <v>86</v>
      </c>
      <c r="AY252" s="15" t="s">
        <v>125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5" t="s">
        <v>84</v>
      </c>
      <c r="BK252" s="233">
        <f>ROUND(I252*H252,2)</f>
        <v>0</v>
      </c>
      <c r="BL252" s="15" t="s">
        <v>132</v>
      </c>
      <c r="BM252" s="232" t="s">
        <v>534</v>
      </c>
    </row>
    <row r="253" s="1" customFormat="1">
      <c r="B253" s="36"/>
      <c r="C253" s="37"/>
      <c r="D253" s="234" t="s">
        <v>134</v>
      </c>
      <c r="E253" s="37"/>
      <c r="F253" s="235" t="s">
        <v>370</v>
      </c>
      <c r="G253" s="37"/>
      <c r="H253" s="37"/>
      <c r="I253" s="137"/>
      <c r="J253" s="37"/>
      <c r="K253" s="37"/>
      <c r="L253" s="41"/>
      <c r="M253" s="236"/>
      <c r="N253" s="84"/>
      <c r="O253" s="84"/>
      <c r="P253" s="84"/>
      <c r="Q253" s="84"/>
      <c r="R253" s="84"/>
      <c r="S253" s="84"/>
      <c r="T253" s="85"/>
      <c r="AT253" s="15" t="s">
        <v>134</v>
      </c>
      <c r="AU253" s="15" t="s">
        <v>86</v>
      </c>
    </row>
    <row r="254" s="1" customFormat="1" ht="21.6" customHeight="1">
      <c r="B254" s="36"/>
      <c r="C254" s="221" t="s">
        <v>355</v>
      </c>
      <c r="D254" s="221" t="s">
        <v>127</v>
      </c>
      <c r="E254" s="222" t="s">
        <v>373</v>
      </c>
      <c r="F254" s="223" t="s">
        <v>374</v>
      </c>
      <c r="G254" s="224" t="s">
        <v>268</v>
      </c>
      <c r="H254" s="225">
        <v>4</v>
      </c>
      <c r="I254" s="226"/>
      <c r="J254" s="227">
        <f>ROUND(I254*H254,2)</f>
        <v>0</v>
      </c>
      <c r="K254" s="223" t="s">
        <v>131</v>
      </c>
      <c r="L254" s="41"/>
      <c r="M254" s="228" t="s">
        <v>1</v>
      </c>
      <c r="N254" s="229" t="s">
        <v>41</v>
      </c>
      <c r="O254" s="84"/>
      <c r="P254" s="230">
        <f>O254*H254</f>
        <v>0</v>
      </c>
      <c r="Q254" s="230">
        <v>0.011469999999999999</v>
      </c>
      <c r="R254" s="230">
        <f>Q254*H254</f>
        <v>0.045879999999999997</v>
      </c>
      <c r="S254" s="230">
        <v>0</v>
      </c>
      <c r="T254" s="231">
        <f>S254*H254</f>
        <v>0</v>
      </c>
      <c r="AR254" s="232" t="s">
        <v>132</v>
      </c>
      <c r="AT254" s="232" t="s">
        <v>127</v>
      </c>
      <c r="AU254" s="232" t="s">
        <v>86</v>
      </c>
      <c r="AY254" s="15" t="s">
        <v>125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5" t="s">
        <v>84</v>
      </c>
      <c r="BK254" s="233">
        <f>ROUND(I254*H254,2)</f>
        <v>0</v>
      </c>
      <c r="BL254" s="15" t="s">
        <v>132</v>
      </c>
      <c r="BM254" s="232" t="s">
        <v>535</v>
      </c>
    </row>
    <row r="255" s="1" customFormat="1">
      <c r="B255" s="36"/>
      <c r="C255" s="37"/>
      <c r="D255" s="234" t="s">
        <v>134</v>
      </c>
      <c r="E255" s="37"/>
      <c r="F255" s="235" t="s">
        <v>374</v>
      </c>
      <c r="G255" s="37"/>
      <c r="H255" s="37"/>
      <c r="I255" s="137"/>
      <c r="J255" s="37"/>
      <c r="K255" s="37"/>
      <c r="L255" s="41"/>
      <c r="M255" s="236"/>
      <c r="N255" s="84"/>
      <c r="O255" s="84"/>
      <c r="P255" s="84"/>
      <c r="Q255" s="84"/>
      <c r="R255" s="84"/>
      <c r="S255" s="84"/>
      <c r="T255" s="85"/>
      <c r="AT255" s="15" t="s">
        <v>134</v>
      </c>
      <c r="AU255" s="15" t="s">
        <v>86</v>
      </c>
    </row>
    <row r="256" s="1" customFormat="1" ht="21.6" customHeight="1">
      <c r="B256" s="36"/>
      <c r="C256" s="259" t="s">
        <v>360</v>
      </c>
      <c r="D256" s="259" t="s">
        <v>225</v>
      </c>
      <c r="E256" s="260" t="s">
        <v>377</v>
      </c>
      <c r="F256" s="261" t="s">
        <v>378</v>
      </c>
      <c r="G256" s="262" t="s">
        <v>268</v>
      </c>
      <c r="H256" s="263">
        <v>4</v>
      </c>
      <c r="I256" s="264"/>
      <c r="J256" s="265">
        <f>ROUND(I256*H256,2)</f>
        <v>0</v>
      </c>
      <c r="K256" s="261" t="s">
        <v>131</v>
      </c>
      <c r="L256" s="266"/>
      <c r="M256" s="267" t="s">
        <v>1</v>
      </c>
      <c r="N256" s="268" t="s">
        <v>41</v>
      </c>
      <c r="O256" s="84"/>
      <c r="P256" s="230">
        <f>O256*H256</f>
        <v>0</v>
      </c>
      <c r="Q256" s="230">
        <v>0.56999999999999995</v>
      </c>
      <c r="R256" s="230">
        <f>Q256*H256</f>
        <v>2.2799999999999998</v>
      </c>
      <c r="S256" s="230">
        <v>0</v>
      </c>
      <c r="T256" s="231">
        <f>S256*H256</f>
        <v>0</v>
      </c>
      <c r="AR256" s="232" t="s">
        <v>176</v>
      </c>
      <c r="AT256" s="232" t="s">
        <v>225</v>
      </c>
      <c r="AU256" s="232" t="s">
        <v>86</v>
      </c>
      <c r="AY256" s="15" t="s">
        <v>125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5" t="s">
        <v>84</v>
      </c>
      <c r="BK256" s="233">
        <f>ROUND(I256*H256,2)</f>
        <v>0</v>
      </c>
      <c r="BL256" s="15" t="s">
        <v>132</v>
      </c>
      <c r="BM256" s="232" t="s">
        <v>536</v>
      </c>
    </row>
    <row r="257" s="1" customFormat="1">
      <c r="B257" s="36"/>
      <c r="C257" s="37"/>
      <c r="D257" s="234" t="s">
        <v>134</v>
      </c>
      <c r="E257" s="37"/>
      <c r="F257" s="235" t="s">
        <v>378</v>
      </c>
      <c r="G257" s="37"/>
      <c r="H257" s="37"/>
      <c r="I257" s="137"/>
      <c r="J257" s="37"/>
      <c r="K257" s="37"/>
      <c r="L257" s="41"/>
      <c r="M257" s="236"/>
      <c r="N257" s="84"/>
      <c r="O257" s="84"/>
      <c r="P257" s="84"/>
      <c r="Q257" s="84"/>
      <c r="R257" s="84"/>
      <c r="S257" s="84"/>
      <c r="T257" s="85"/>
      <c r="AT257" s="15" t="s">
        <v>134</v>
      </c>
      <c r="AU257" s="15" t="s">
        <v>86</v>
      </c>
    </row>
    <row r="258" s="1" customFormat="1" ht="21.6" customHeight="1">
      <c r="B258" s="36"/>
      <c r="C258" s="221" t="s">
        <v>364</v>
      </c>
      <c r="D258" s="221" t="s">
        <v>127</v>
      </c>
      <c r="E258" s="222" t="s">
        <v>381</v>
      </c>
      <c r="F258" s="223" t="s">
        <v>382</v>
      </c>
      <c r="G258" s="224" t="s">
        <v>268</v>
      </c>
      <c r="H258" s="225">
        <v>4</v>
      </c>
      <c r="I258" s="226"/>
      <c r="J258" s="227">
        <f>ROUND(I258*H258,2)</f>
        <v>0</v>
      </c>
      <c r="K258" s="223" t="s">
        <v>131</v>
      </c>
      <c r="L258" s="41"/>
      <c r="M258" s="228" t="s">
        <v>1</v>
      </c>
      <c r="N258" s="229" t="s">
        <v>41</v>
      </c>
      <c r="O258" s="84"/>
      <c r="P258" s="230">
        <f>O258*H258</f>
        <v>0</v>
      </c>
      <c r="Q258" s="230">
        <v>0.027529999999999999</v>
      </c>
      <c r="R258" s="230">
        <f>Q258*H258</f>
        <v>0.11012</v>
      </c>
      <c r="S258" s="230">
        <v>0</v>
      </c>
      <c r="T258" s="231">
        <f>S258*H258</f>
        <v>0</v>
      </c>
      <c r="AR258" s="232" t="s">
        <v>132</v>
      </c>
      <c r="AT258" s="232" t="s">
        <v>127</v>
      </c>
      <c r="AU258" s="232" t="s">
        <v>86</v>
      </c>
      <c r="AY258" s="15" t="s">
        <v>125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5" t="s">
        <v>84</v>
      </c>
      <c r="BK258" s="233">
        <f>ROUND(I258*H258,2)</f>
        <v>0</v>
      </c>
      <c r="BL258" s="15" t="s">
        <v>132</v>
      </c>
      <c r="BM258" s="232" t="s">
        <v>537</v>
      </c>
    </row>
    <row r="259" s="1" customFormat="1">
      <c r="B259" s="36"/>
      <c r="C259" s="37"/>
      <c r="D259" s="234" t="s">
        <v>134</v>
      </c>
      <c r="E259" s="37"/>
      <c r="F259" s="235" t="s">
        <v>382</v>
      </c>
      <c r="G259" s="37"/>
      <c r="H259" s="37"/>
      <c r="I259" s="137"/>
      <c r="J259" s="37"/>
      <c r="K259" s="37"/>
      <c r="L259" s="41"/>
      <c r="M259" s="236"/>
      <c r="N259" s="84"/>
      <c r="O259" s="84"/>
      <c r="P259" s="84"/>
      <c r="Q259" s="84"/>
      <c r="R259" s="84"/>
      <c r="S259" s="84"/>
      <c r="T259" s="85"/>
      <c r="AT259" s="15" t="s">
        <v>134</v>
      </c>
      <c r="AU259" s="15" t="s">
        <v>86</v>
      </c>
    </row>
    <row r="260" s="1" customFormat="1" ht="21.6" customHeight="1">
      <c r="B260" s="36"/>
      <c r="C260" s="259" t="s">
        <v>368</v>
      </c>
      <c r="D260" s="259" t="s">
        <v>225</v>
      </c>
      <c r="E260" s="260" t="s">
        <v>385</v>
      </c>
      <c r="F260" s="261" t="s">
        <v>386</v>
      </c>
      <c r="G260" s="262" t="s">
        <v>268</v>
      </c>
      <c r="H260" s="263">
        <v>4</v>
      </c>
      <c r="I260" s="264"/>
      <c r="J260" s="265">
        <f>ROUND(I260*H260,2)</f>
        <v>0</v>
      </c>
      <c r="K260" s="261" t="s">
        <v>131</v>
      </c>
      <c r="L260" s="266"/>
      <c r="M260" s="267" t="s">
        <v>1</v>
      </c>
      <c r="N260" s="268" t="s">
        <v>41</v>
      </c>
      <c r="O260" s="84"/>
      <c r="P260" s="230">
        <f>O260*H260</f>
        <v>0</v>
      </c>
      <c r="Q260" s="230">
        <v>1.6140000000000001</v>
      </c>
      <c r="R260" s="230">
        <f>Q260*H260</f>
        <v>6.4560000000000004</v>
      </c>
      <c r="S260" s="230">
        <v>0</v>
      </c>
      <c r="T260" s="231">
        <f>S260*H260</f>
        <v>0</v>
      </c>
      <c r="AR260" s="232" t="s">
        <v>176</v>
      </c>
      <c r="AT260" s="232" t="s">
        <v>225</v>
      </c>
      <c r="AU260" s="232" t="s">
        <v>86</v>
      </c>
      <c r="AY260" s="15" t="s">
        <v>125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5" t="s">
        <v>84</v>
      </c>
      <c r="BK260" s="233">
        <f>ROUND(I260*H260,2)</f>
        <v>0</v>
      </c>
      <c r="BL260" s="15" t="s">
        <v>132</v>
      </c>
      <c r="BM260" s="232" t="s">
        <v>538</v>
      </c>
    </row>
    <row r="261" s="1" customFormat="1">
      <c r="B261" s="36"/>
      <c r="C261" s="37"/>
      <c r="D261" s="234" t="s">
        <v>134</v>
      </c>
      <c r="E261" s="37"/>
      <c r="F261" s="235" t="s">
        <v>386</v>
      </c>
      <c r="G261" s="37"/>
      <c r="H261" s="37"/>
      <c r="I261" s="137"/>
      <c r="J261" s="37"/>
      <c r="K261" s="37"/>
      <c r="L261" s="41"/>
      <c r="M261" s="236"/>
      <c r="N261" s="84"/>
      <c r="O261" s="84"/>
      <c r="P261" s="84"/>
      <c r="Q261" s="84"/>
      <c r="R261" s="84"/>
      <c r="S261" s="84"/>
      <c r="T261" s="85"/>
      <c r="AT261" s="15" t="s">
        <v>134</v>
      </c>
      <c r="AU261" s="15" t="s">
        <v>86</v>
      </c>
    </row>
    <row r="262" s="1" customFormat="1" ht="21.6" customHeight="1">
      <c r="B262" s="36"/>
      <c r="C262" s="221" t="s">
        <v>372</v>
      </c>
      <c r="D262" s="221" t="s">
        <v>127</v>
      </c>
      <c r="E262" s="222" t="s">
        <v>539</v>
      </c>
      <c r="F262" s="223" t="s">
        <v>540</v>
      </c>
      <c r="G262" s="224" t="s">
        <v>130</v>
      </c>
      <c r="H262" s="225">
        <v>24.48</v>
      </c>
      <c r="I262" s="226"/>
      <c r="J262" s="227">
        <f>ROUND(I262*H262,2)</f>
        <v>0</v>
      </c>
      <c r="K262" s="223" t="s">
        <v>131</v>
      </c>
      <c r="L262" s="41"/>
      <c r="M262" s="228" t="s">
        <v>1</v>
      </c>
      <c r="N262" s="229" t="s">
        <v>41</v>
      </c>
      <c r="O262" s="84"/>
      <c r="P262" s="230">
        <f>O262*H262</f>
        <v>0</v>
      </c>
      <c r="Q262" s="230">
        <v>0.0046499999999999996</v>
      </c>
      <c r="R262" s="230">
        <f>Q262*H262</f>
        <v>0.11383199999999999</v>
      </c>
      <c r="S262" s="230">
        <v>0</v>
      </c>
      <c r="T262" s="231">
        <f>S262*H262</f>
        <v>0</v>
      </c>
      <c r="AR262" s="232" t="s">
        <v>132</v>
      </c>
      <c r="AT262" s="232" t="s">
        <v>127</v>
      </c>
      <c r="AU262" s="232" t="s">
        <v>86</v>
      </c>
      <c r="AY262" s="15" t="s">
        <v>125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5" t="s">
        <v>84</v>
      </c>
      <c r="BK262" s="233">
        <f>ROUND(I262*H262,2)</f>
        <v>0</v>
      </c>
      <c r="BL262" s="15" t="s">
        <v>132</v>
      </c>
      <c r="BM262" s="232" t="s">
        <v>541</v>
      </c>
    </row>
    <row r="263" s="1" customFormat="1">
      <c r="B263" s="36"/>
      <c r="C263" s="37"/>
      <c r="D263" s="234" t="s">
        <v>134</v>
      </c>
      <c r="E263" s="37"/>
      <c r="F263" s="235" t="s">
        <v>542</v>
      </c>
      <c r="G263" s="37"/>
      <c r="H263" s="37"/>
      <c r="I263" s="137"/>
      <c r="J263" s="37"/>
      <c r="K263" s="37"/>
      <c r="L263" s="41"/>
      <c r="M263" s="236"/>
      <c r="N263" s="84"/>
      <c r="O263" s="84"/>
      <c r="P263" s="84"/>
      <c r="Q263" s="84"/>
      <c r="R263" s="84"/>
      <c r="S263" s="84"/>
      <c r="T263" s="85"/>
      <c r="AT263" s="15" t="s">
        <v>134</v>
      </c>
      <c r="AU263" s="15" t="s">
        <v>86</v>
      </c>
    </row>
    <row r="264" s="12" customFormat="1">
      <c r="B264" s="237"/>
      <c r="C264" s="238"/>
      <c r="D264" s="234" t="s">
        <v>136</v>
      </c>
      <c r="E264" s="239" t="s">
        <v>1</v>
      </c>
      <c r="F264" s="240" t="s">
        <v>543</v>
      </c>
      <c r="G264" s="238"/>
      <c r="H264" s="241">
        <v>24.48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136</v>
      </c>
      <c r="AU264" s="247" t="s">
        <v>86</v>
      </c>
      <c r="AV264" s="12" t="s">
        <v>86</v>
      </c>
      <c r="AW264" s="12" t="s">
        <v>32</v>
      </c>
      <c r="AX264" s="12" t="s">
        <v>76</v>
      </c>
      <c r="AY264" s="247" t="s">
        <v>125</v>
      </c>
    </row>
    <row r="265" s="13" customFormat="1">
      <c r="B265" s="248"/>
      <c r="C265" s="249"/>
      <c r="D265" s="234" t="s">
        <v>136</v>
      </c>
      <c r="E265" s="250" t="s">
        <v>1</v>
      </c>
      <c r="F265" s="251" t="s">
        <v>168</v>
      </c>
      <c r="G265" s="249"/>
      <c r="H265" s="252">
        <v>24.48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136</v>
      </c>
      <c r="AU265" s="258" t="s">
        <v>86</v>
      </c>
      <c r="AV265" s="13" t="s">
        <v>132</v>
      </c>
      <c r="AW265" s="13" t="s">
        <v>32</v>
      </c>
      <c r="AX265" s="13" t="s">
        <v>84</v>
      </c>
      <c r="AY265" s="258" t="s">
        <v>125</v>
      </c>
    </row>
    <row r="266" s="1" customFormat="1" ht="14.4" customHeight="1">
      <c r="B266" s="36"/>
      <c r="C266" s="221" t="s">
        <v>376</v>
      </c>
      <c r="D266" s="221" t="s">
        <v>127</v>
      </c>
      <c r="E266" s="222" t="s">
        <v>544</v>
      </c>
      <c r="F266" s="223" t="s">
        <v>545</v>
      </c>
      <c r="G266" s="224" t="s">
        <v>212</v>
      </c>
      <c r="H266" s="225">
        <v>0.21199999999999999</v>
      </c>
      <c r="I266" s="226"/>
      <c r="J266" s="227">
        <f>ROUND(I266*H266,2)</f>
        <v>0</v>
      </c>
      <c r="K266" s="223" t="s">
        <v>131</v>
      </c>
      <c r="L266" s="41"/>
      <c r="M266" s="228" t="s">
        <v>1</v>
      </c>
      <c r="N266" s="229" t="s">
        <v>41</v>
      </c>
      <c r="O266" s="84"/>
      <c r="P266" s="230">
        <f>O266*H266</f>
        <v>0</v>
      </c>
      <c r="Q266" s="230">
        <v>1.0040899999999999</v>
      </c>
      <c r="R266" s="230">
        <f>Q266*H266</f>
        <v>0.21286707999999999</v>
      </c>
      <c r="S266" s="230">
        <v>0</v>
      </c>
      <c r="T266" s="231">
        <f>S266*H266</f>
        <v>0</v>
      </c>
      <c r="AR266" s="232" t="s">
        <v>132</v>
      </c>
      <c r="AT266" s="232" t="s">
        <v>127</v>
      </c>
      <c r="AU266" s="232" t="s">
        <v>86</v>
      </c>
      <c r="AY266" s="15" t="s">
        <v>125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5" t="s">
        <v>84</v>
      </c>
      <c r="BK266" s="233">
        <f>ROUND(I266*H266,2)</f>
        <v>0</v>
      </c>
      <c r="BL266" s="15" t="s">
        <v>132</v>
      </c>
      <c r="BM266" s="232" t="s">
        <v>546</v>
      </c>
    </row>
    <row r="267" s="1" customFormat="1">
      <c r="B267" s="36"/>
      <c r="C267" s="37"/>
      <c r="D267" s="234" t="s">
        <v>134</v>
      </c>
      <c r="E267" s="37"/>
      <c r="F267" s="235" t="s">
        <v>545</v>
      </c>
      <c r="G267" s="37"/>
      <c r="H267" s="37"/>
      <c r="I267" s="137"/>
      <c r="J267" s="37"/>
      <c r="K267" s="37"/>
      <c r="L267" s="41"/>
      <c r="M267" s="236"/>
      <c r="N267" s="84"/>
      <c r="O267" s="84"/>
      <c r="P267" s="84"/>
      <c r="Q267" s="84"/>
      <c r="R267" s="84"/>
      <c r="S267" s="84"/>
      <c r="T267" s="85"/>
      <c r="AT267" s="15" t="s">
        <v>134</v>
      </c>
      <c r="AU267" s="15" t="s">
        <v>86</v>
      </c>
    </row>
    <row r="268" s="12" customFormat="1">
      <c r="B268" s="237"/>
      <c r="C268" s="238"/>
      <c r="D268" s="234" t="s">
        <v>136</v>
      </c>
      <c r="E268" s="239" t="s">
        <v>1</v>
      </c>
      <c r="F268" s="240" t="s">
        <v>547</v>
      </c>
      <c r="G268" s="238"/>
      <c r="H268" s="241">
        <v>0.21199999999999999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AT268" s="247" t="s">
        <v>136</v>
      </c>
      <c r="AU268" s="247" t="s">
        <v>86</v>
      </c>
      <c r="AV268" s="12" t="s">
        <v>86</v>
      </c>
      <c r="AW268" s="12" t="s">
        <v>32</v>
      </c>
      <c r="AX268" s="12" t="s">
        <v>84</v>
      </c>
      <c r="AY268" s="247" t="s">
        <v>125</v>
      </c>
    </row>
    <row r="269" s="1" customFormat="1" ht="21.6" customHeight="1">
      <c r="B269" s="36"/>
      <c r="C269" s="221" t="s">
        <v>380</v>
      </c>
      <c r="D269" s="221" t="s">
        <v>127</v>
      </c>
      <c r="E269" s="222" t="s">
        <v>548</v>
      </c>
      <c r="F269" s="223" t="s">
        <v>549</v>
      </c>
      <c r="G269" s="224" t="s">
        <v>268</v>
      </c>
      <c r="H269" s="225">
        <v>4</v>
      </c>
      <c r="I269" s="226"/>
      <c r="J269" s="227">
        <f>ROUND(I269*H269,2)</f>
        <v>0</v>
      </c>
      <c r="K269" s="223" t="s">
        <v>131</v>
      </c>
      <c r="L269" s="41"/>
      <c r="M269" s="228" t="s">
        <v>1</v>
      </c>
      <c r="N269" s="229" t="s">
        <v>41</v>
      </c>
      <c r="O269" s="84"/>
      <c r="P269" s="230">
        <f>O269*H269</f>
        <v>0</v>
      </c>
      <c r="Q269" s="230">
        <v>0.34089999999999998</v>
      </c>
      <c r="R269" s="230">
        <f>Q269*H269</f>
        <v>1.3635999999999999</v>
      </c>
      <c r="S269" s="230">
        <v>0</v>
      </c>
      <c r="T269" s="231">
        <f>S269*H269</f>
        <v>0</v>
      </c>
      <c r="AR269" s="232" t="s">
        <v>132</v>
      </c>
      <c r="AT269" s="232" t="s">
        <v>127</v>
      </c>
      <c r="AU269" s="232" t="s">
        <v>86</v>
      </c>
      <c r="AY269" s="15" t="s">
        <v>125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5" t="s">
        <v>84</v>
      </c>
      <c r="BK269" s="233">
        <f>ROUND(I269*H269,2)</f>
        <v>0</v>
      </c>
      <c r="BL269" s="15" t="s">
        <v>132</v>
      </c>
      <c r="BM269" s="232" t="s">
        <v>550</v>
      </c>
    </row>
    <row r="270" s="1" customFormat="1">
      <c r="B270" s="36"/>
      <c r="C270" s="37"/>
      <c r="D270" s="234" t="s">
        <v>134</v>
      </c>
      <c r="E270" s="37"/>
      <c r="F270" s="235" t="s">
        <v>551</v>
      </c>
      <c r="G270" s="37"/>
      <c r="H270" s="37"/>
      <c r="I270" s="137"/>
      <c r="J270" s="37"/>
      <c r="K270" s="37"/>
      <c r="L270" s="41"/>
      <c r="M270" s="236"/>
      <c r="N270" s="84"/>
      <c r="O270" s="84"/>
      <c r="P270" s="84"/>
      <c r="Q270" s="84"/>
      <c r="R270" s="84"/>
      <c r="S270" s="84"/>
      <c r="T270" s="85"/>
      <c r="AT270" s="15" t="s">
        <v>134</v>
      </c>
      <c r="AU270" s="15" t="s">
        <v>86</v>
      </c>
    </row>
    <row r="271" s="1" customFormat="1" ht="21.6" customHeight="1">
      <c r="B271" s="36"/>
      <c r="C271" s="259" t="s">
        <v>384</v>
      </c>
      <c r="D271" s="259" t="s">
        <v>225</v>
      </c>
      <c r="E271" s="260" t="s">
        <v>552</v>
      </c>
      <c r="F271" s="261" t="s">
        <v>553</v>
      </c>
      <c r="G271" s="262" t="s">
        <v>268</v>
      </c>
      <c r="H271" s="263">
        <v>4</v>
      </c>
      <c r="I271" s="264"/>
      <c r="J271" s="265">
        <f>ROUND(I271*H271,2)</f>
        <v>0</v>
      </c>
      <c r="K271" s="261" t="s">
        <v>131</v>
      </c>
      <c r="L271" s="266"/>
      <c r="M271" s="267" t="s">
        <v>1</v>
      </c>
      <c r="N271" s="268" t="s">
        <v>41</v>
      </c>
      <c r="O271" s="84"/>
      <c r="P271" s="230">
        <f>O271*H271</f>
        <v>0</v>
      </c>
      <c r="Q271" s="230">
        <v>0.34699999999999998</v>
      </c>
      <c r="R271" s="230">
        <f>Q271*H271</f>
        <v>1.3879999999999999</v>
      </c>
      <c r="S271" s="230">
        <v>0</v>
      </c>
      <c r="T271" s="231">
        <f>S271*H271</f>
        <v>0</v>
      </c>
      <c r="AR271" s="232" t="s">
        <v>176</v>
      </c>
      <c r="AT271" s="232" t="s">
        <v>225</v>
      </c>
      <c r="AU271" s="232" t="s">
        <v>86</v>
      </c>
      <c r="AY271" s="15" t="s">
        <v>125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5" t="s">
        <v>84</v>
      </c>
      <c r="BK271" s="233">
        <f>ROUND(I271*H271,2)</f>
        <v>0</v>
      </c>
      <c r="BL271" s="15" t="s">
        <v>132</v>
      </c>
      <c r="BM271" s="232" t="s">
        <v>554</v>
      </c>
    </row>
    <row r="272" s="1" customFormat="1">
      <c r="B272" s="36"/>
      <c r="C272" s="37"/>
      <c r="D272" s="234" t="s">
        <v>134</v>
      </c>
      <c r="E272" s="37"/>
      <c r="F272" s="235" t="s">
        <v>553</v>
      </c>
      <c r="G272" s="37"/>
      <c r="H272" s="37"/>
      <c r="I272" s="137"/>
      <c r="J272" s="37"/>
      <c r="K272" s="37"/>
      <c r="L272" s="41"/>
      <c r="M272" s="236"/>
      <c r="N272" s="84"/>
      <c r="O272" s="84"/>
      <c r="P272" s="84"/>
      <c r="Q272" s="84"/>
      <c r="R272" s="84"/>
      <c r="S272" s="84"/>
      <c r="T272" s="85"/>
      <c r="AT272" s="15" t="s">
        <v>134</v>
      </c>
      <c r="AU272" s="15" t="s">
        <v>86</v>
      </c>
    </row>
    <row r="273" s="1" customFormat="1" ht="21.6" customHeight="1">
      <c r="B273" s="36"/>
      <c r="C273" s="221" t="s">
        <v>388</v>
      </c>
      <c r="D273" s="221" t="s">
        <v>127</v>
      </c>
      <c r="E273" s="222" t="s">
        <v>394</v>
      </c>
      <c r="F273" s="223" t="s">
        <v>395</v>
      </c>
      <c r="G273" s="224" t="s">
        <v>268</v>
      </c>
      <c r="H273" s="225">
        <v>4</v>
      </c>
      <c r="I273" s="226"/>
      <c r="J273" s="227">
        <f>ROUND(I273*H273,2)</f>
        <v>0</v>
      </c>
      <c r="K273" s="223" t="s">
        <v>131</v>
      </c>
      <c r="L273" s="41"/>
      <c r="M273" s="228" t="s">
        <v>1</v>
      </c>
      <c r="N273" s="229" t="s">
        <v>41</v>
      </c>
      <c r="O273" s="84"/>
      <c r="P273" s="230">
        <f>O273*H273</f>
        <v>0</v>
      </c>
      <c r="Q273" s="230">
        <v>0.21734000000000001</v>
      </c>
      <c r="R273" s="230">
        <f>Q273*H273</f>
        <v>0.86936000000000002</v>
      </c>
      <c r="S273" s="230">
        <v>0</v>
      </c>
      <c r="T273" s="231">
        <f>S273*H273</f>
        <v>0</v>
      </c>
      <c r="AR273" s="232" t="s">
        <v>132</v>
      </c>
      <c r="AT273" s="232" t="s">
        <v>127</v>
      </c>
      <c r="AU273" s="232" t="s">
        <v>86</v>
      </c>
      <c r="AY273" s="15" t="s">
        <v>125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5" t="s">
        <v>84</v>
      </c>
      <c r="BK273" s="233">
        <f>ROUND(I273*H273,2)</f>
        <v>0</v>
      </c>
      <c r="BL273" s="15" t="s">
        <v>132</v>
      </c>
      <c r="BM273" s="232" t="s">
        <v>555</v>
      </c>
    </row>
    <row r="274" s="1" customFormat="1">
      <c r="B274" s="36"/>
      <c r="C274" s="37"/>
      <c r="D274" s="234" t="s">
        <v>134</v>
      </c>
      <c r="E274" s="37"/>
      <c r="F274" s="235" t="s">
        <v>397</v>
      </c>
      <c r="G274" s="37"/>
      <c r="H274" s="37"/>
      <c r="I274" s="137"/>
      <c r="J274" s="37"/>
      <c r="K274" s="37"/>
      <c r="L274" s="41"/>
      <c r="M274" s="236"/>
      <c r="N274" s="84"/>
      <c r="O274" s="84"/>
      <c r="P274" s="84"/>
      <c r="Q274" s="84"/>
      <c r="R274" s="84"/>
      <c r="S274" s="84"/>
      <c r="T274" s="85"/>
      <c r="AT274" s="15" t="s">
        <v>134</v>
      </c>
      <c r="AU274" s="15" t="s">
        <v>86</v>
      </c>
    </row>
    <row r="275" s="1" customFormat="1" ht="21.6" customHeight="1">
      <c r="B275" s="36"/>
      <c r="C275" s="259" t="s">
        <v>393</v>
      </c>
      <c r="D275" s="259" t="s">
        <v>225</v>
      </c>
      <c r="E275" s="260" t="s">
        <v>399</v>
      </c>
      <c r="F275" s="261" t="s">
        <v>400</v>
      </c>
      <c r="G275" s="262" t="s">
        <v>268</v>
      </c>
      <c r="H275" s="263">
        <v>4</v>
      </c>
      <c r="I275" s="264"/>
      <c r="J275" s="265">
        <f>ROUND(I275*H275,2)</f>
        <v>0</v>
      </c>
      <c r="K275" s="261" t="s">
        <v>131</v>
      </c>
      <c r="L275" s="266"/>
      <c r="M275" s="267" t="s">
        <v>1</v>
      </c>
      <c r="N275" s="268" t="s">
        <v>41</v>
      </c>
      <c r="O275" s="84"/>
      <c r="P275" s="230">
        <f>O275*H275</f>
        <v>0</v>
      </c>
      <c r="Q275" s="230">
        <v>0.10199999999999999</v>
      </c>
      <c r="R275" s="230">
        <f>Q275*H275</f>
        <v>0.40799999999999997</v>
      </c>
      <c r="S275" s="230">
        <v>0</v>
      </c>
      <c r="T275" s="231">
        <f>S275*H275</f>
        <v>0</v>
      </c>
      <c r="AR275" s="232" t="s">
        <v>176</v>
      </c>
      <c r="AT275" s="232" t="s">
        <v>225</v>
      </c>
      <c r="AU275" s="232" t="s">
        <v>86</v>
      </c>
      <c r="AY275" s="15" t="s">
        <v>125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5" t="s">
        <v>84</v>
      </c>
      <c r="BK275" s="233">
        <f>ROUND(I275*H275,2)</f>
        <v>0</v>
      </c>
      <c r="BL275" s="15" t="s">
        <v>132</v>
      </c>
      <c r="BM275" s="232" t="s">
        <v>556</v>
      </c>
    </row>
    <row r="276" s="1" customFormat="1">
      <c r="B276" s="36"/>
      <c r="C276" s="37"/>
      <c r="D276" s="234" t="s">
        <v>134</v>
      </c>
      <c r="E276" s="37"/>
      <c r="F276" s="235" t="s">
        <v>400</v>
      </c>
      <c r="G276" s="37"/>
      <c r="H276" s="37"/>
      <c r="I276" s="137"/>
      <c r="J276" s="37"/>
      <c r="K276" s="37"/>
      <c r="L276" s="41"/>
      <c r="M276" s="236"/>
      <c r="N276" s="84"/>
      <c r="O276" s="84"/>
      <c r="P276" s="84"/>
      <c r="Q276" s="84"/>
      <c r="R276" s="84"/>
      <c r="S276" s="84"/>
      <c r="T276" s="85"/>
      <c r="AT276" s="15" t="s">
        <v>134</v>
      </c>
      <c r="AU276" s="15" t="s">
        <v>86</v>
      </c>
    </row>
    <row r="277" s="1" customFormat="1" ht="21.6" customHeight="1">
      <c r="B277" s="36"/>
      <c r="C277" s="221" t="s">
        <v>398</v>
      </c>
      <c r="D277" s="221" t="s">
        <v>127</v>
      </c>
      <c r="E277" s="222" t="s">
        <v>557</v>
      </c>
      <c r="F277" s="223" t="s">
        <v>558</v>
      </c>
      <c r="G277" s="224" t="s">
        <v>268</v>
      </c>
      <c r="H277" s="225">
        <v>1</v>
      </c>
      <c r="I277" s="226"/>
      <c r="J277" s="227">
        <f>ROUND(I277*H277,2)</f>
        <v>0</v>
      </c>
      <c r="K277" s="223" t="s">
        <v>131</v>
      </c>
      <c r="L277" s="41"/>
      <c r="M277" s="228" t="s">
        <v>1</v>
      </c>
      <c r="N277" s="229" t="s">
        <v>41</v>
      </c>
      <c r="O277" s="84"/>
      <c r="P277" s="230">
        <f>O277*H277</f>
        <v>0</v>
      </c>
      <c r="Q277" s="230">
        <v>0.21734000000000001</v>
      </c>
      <c r="R277" s="230">
        <f>Q277*H277</f>
        <v>0.21734000000000001</v>
      </c>
      <c r="S277" s="230">
        <v>0</v>
      </c>
      <c r="T277" s="231">
        <f>S277*H277</f>
        <v>0</v>
      </c>
      <c r="AR277" s="232" t="s">
        <v>132</v>
      </c>
      <c r="AT277" s="232" t="s">
        <v>127</v>
      </c>
      <c r="AU277" s="232" t="s">
        <v>86</v>
      </c>
      <c r="AY277" s="15" t="s">
        <v>125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5" t="s">
        <v>84</v>
      </c>
      <c r="BK277" s="233">
        <f>ROUND(I277*H277,2)</f>
        <v>0</v>
      </c>
      <c r="BL277" s="15" t="s">
        <v>132</v>
      </c>
      <c r="BM277" s="232" t="s">
        <v>559</v>
      </c>
    </row>
    <row r="278" s="1" customFormat="1">
      <c r="B278" s="36"/>
      <c r="C278" s="37"/>
      <c r="D278" s="234" t="s">
        <v>134</v>
      </c>
      <c r="E278" s="37"/>
      <c r="F278" s="235" t="s">
        <v>558</v>
      </c>
      <c r="G278" s="37"/>
      <c r="H278" s="37"/>
      <c r="I278" s="137"/>
      <c r="J278" s="37"/>
      <c r="K278" s="37"/>
      <c r="L278" s="41"/>
      <c r="M278" s="236"/>
      <c r="N278" s="84"/>
      <c r="O278" s="84"/>
      <c r="P278" s="84"/>
      <c r="Q278" s="84"/>
      <c r="R278" s="84"/>
      <c r="S278" s="84"/>
      <c r="T278" s="85"/>
      <c r="AT278" s="15" t="s">
        <v>134</v>
      </c>
      <c r="AU278" s="15" t="s">
        <v>86</v>
      </c>
    </row>
    <row r="279" s="1" customFormat="1" ht="14.4" customHeight="1">
      <c r="B279" s="36"/>
      <c r="C279" s="259" t="s">
        <v>403</v>
      </c>
      <c r="D279" s="259" t="s">
        <v>225</v>
      </c>
      <c r="E279" s="260" t="s">
        <v>560</v>
      </c>
      <c r="F279" s="261" t="s">
        <v>561</v>
      </c>
      <c r="G279" s="262" t="s">
        <v>268</v>
      </c>
      <c r="H279" s="263">
        <v>1</v>
      </c>
      <c r="I279" s="264"/>
      <c r="J279" s="265">
        <f>ROUND(I279*H279,2)</f>
        <v>0</v>
      </c>
      <c r="K279" s="261" t="s">
        <v>1</v>
      </c>
      <c r="L279" s="266"/>
      <c r="M279" s="267" t="s">
        <v>1</v>
      </c>
      <c r="N279" s="268" t="s">
        <v>41</v>
      </c>
      <c r="O279" s="84"/>
      <c r="P279" s="230">
        <f>O279*H279</f>
        <v>0</v>
      </c>
      <c r="Q279" s="230">
        <v>0.095799999999999996</v>
      </c>
      <c r="R279" s="230">
        <f>Q279*H279</f>
        <v>0.095799999999999996</v>
      </c>
      <c r="S279" s="230">
        <v>0</v>
      </c>
      <c r="T279" s="231">
        <f>S279*H279</f>
        <v>0</v>
      </c>
      <c r="AR279" s="232" t="s">
        <v>176</v>
      </c>
      <c r="AT279" s="232" t="s">
        <v>225</v>
      </c>
      <c r="AU279" s="232" t="s">
        <v>86</v>
      </c>
      <c r="AY279" s="15" t="s">
        <v>125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5" t="s">
        <v>84</v>
      </c>
      <c r="BK279" s="233">
        <f>ROUND(I279*H279,2)</f>
        <v>0</v>
      </c>
      <c r="BL279" s="15" t="s">
        <v>132</v>
      </c>
      <c r="BM279" s="232" t="s">
        <v>562</v>
      </c>
    </row>
    <row r="280" s="1" customFormat="1">
      <c r="B280" s="36"/>
      <c r="C280" s="37"/>
      <c r="D280" s="234" t="s">
        <v>134</v>
      </c>
      <c r="E280" s="37"/>
      <c r="F280" s="235" t="s">
        <v>561</v>
      </c>
      <c r="G280" s="37"/>
      <c r="H280" s="37"/>
      <c r="I280" s="137"/>
      <c r="J280" s="37"/>
      <c r="K280" s="37"/>
      <c r="L280" s="41"/>
      <c r="M280" s="236"/>
      <c r="N280" s="84"/>
      <c r="O280" s="84"/>
      <c r="P280" s="84"/>
      <c r="Q280" s="84"/>
      <c r="R280" s="84"/>
      <c r="S280" s="84"/>
      <c r="T280" s="85"/>
      <c r="AT280" s="15" t="s">
        <v>134</v>
      </c>
      <c r="AU280" s="15" t="s">
        <v>86</v>
      </c>
    </row>
    <row r="281" s="1" customFormat="1" ht="21.6" customHeight="1">
      <c r="B281" s="36"/>
      <c r="C281" s="221" t="s">
        <v>408</v>
      </c>
      <c r="D281" s="221" t="s">
        <v>127</v>
      </c>
      <c r="E281" s="222" t="s">
        <v>563</v>
      </c>
      <c r="F281" s="223" t="s">
        <v>564</v>
      </c>
      <c r="G281" s="224" t="s">
        <v>268</v>
      </c>
      <c r="H281" s="225">
        <v>8</v>
      </c>
      <c r="I281" s="226"/>
      <c r="J281" s="227">
        <f>ROUND(I281*H281,2)</f>
        <v>0</v>
      </c>
      <c r="K281" s="223" t="s">
        <v>131</v>
      </c>
      <c r="L281" s="41"/>
      <c r="M281" s="228" t="s">
        <v>1</v>
      </c>
      <c r="N281" s="229" t="s">
        <v>41</v>
      </c>
      <c r="O281" s="84"/>
      <c r="P281" s="230">
        <f>O281*H281</f>
        <v>0</v>
      </c>
      <c r="Q281" s="230">
        <v>0.00156</v>
      </c>
      <c r="R281" s="230">
        <f>Q281*H281</f>
        <v>0.01248</v>
      </c>
      <c r="S281" s="230">
        <v>0</v>
      </c>
      <c r="T281" s="231">
        <f>S281*H281</f>
        <v>0</v>
      </c>
      <c r="AR281" s="232" t="s">
        <v>132</v>
      </c>
      <c r="AT281" s="232" t="s">
        <v>127</v>
      </c>
      <c r="AU281" s="232" t="s">
        <v>86</v>
      </c>
      <c r="AY281" s="15" t="s">
        <v>125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5" t="s">
        <v>84</v>
      </c>
      <c r="BK281" s="233">
        <f>ROUND(I281*H281,2)</f>
        <v>0</v>
      </c>
      <c r="BL281" s="15" t="s">
        <v>132</v>
      </c>
      <c r="BM281" s="232" t="s">
        <v>565</v>
      </c>
    </row>
    <row r="282" s="1" customFormat="1">
      <c r="B282" s="36"/>
      <c r="C282" s="37"/>
      <c r="D282" s="234" t="s">
        <v>134</v>
      </c>
      <c r="E282" s="37"/>
      <c r="F282" s="235" t="s">
        <v>566</v>
      </c>
      <c r="G282" s="37"/>
      <c r="H282" s="37"/>
      <c r="I282" s="137"/>
      <c r="J282" s="37"/>
      <c r="K282" s="37"/>
      <c r="L282" s="41"/>
      <c r="M282" s="236"/>
      <c r="N282" s="84"/>
      <c r="O282" s="84"/>
      <c r="P282" s="84"/>
      <c r="Q282" s="84"/>
      <c r="R282" s="84"/>
      <c r="S282" s="84"/>
      <c r="T282" s="85"/>
      <c r="AT282" s="15" t="s">
        <v>134</v>
      </c>
      <c r="AU282" s="15" t="s">
        <v>86</v>
      </c>
    </row>
    <row r="283" s="11" customFormat="1" ht="22.8" customHeight="1">
      <c r="B283" s="205"/>
      <c r="C283" s="206"/>
      <c r="D283" s="207" t="s">
        <v>75</v>
      </c>
      <c r="E283" s="219" t="s">
        <v>181</v>
      </c>
      <c r="F283" s="219" t="s">
        <v>402</v>
      </c>
      <c r="G283" s="206"/>
      <c r="H283" s="206"/>
      <c r="I283" s="209"/>
      <c r="J283" s="220">
        <f>BK283</f>
        <v>0</v>
      </c>
      <c r="K283" s="206"/>
      <c r="L283" s="211"/>
      <c r="M283" s="212"/>
      <c r="N283" s="213"/>
      <c r="O283" s="213"/>
      <c r="P283" s="214">
        <f>SUM(P284:P289)</f>
        <v>0</v>
      </c>
      <c r="Q283" s="213"/>
      <c r="R283" s="214">
        <f>SUM(R284:R289)</f>
        <v>0.036399999999999995</v>
      </c>
      <c r="S283" s="213"/>
      <c r="T283" s="215">
        <f>SUM(T284:T289)</f>
        <v>0</v>
      </c>
      <c r="AR283" s="216" t="s">
        <v>84</v>
      </c>
      <c r="AT283" s="217" t="s">
        <v>75</v>
      </c>
      <c r="AU283" s="217" t="s">
        <v>84</v>
      </c>
      <c r="AY283" s="216" t="s">
        <v>125</v>
      </c>
      <c r="BK283" s="218">
        <f>SUM(BK284:BK289)</f>
        <v>0</v>
      </c>
    </row>
    <row r="284" s="1" customFormat="1" ht="21.6" customHeight="1">
      <c r="B284" s="36"/>
      <c r="C284" s="221" t="s">
        <v>413</v>
      </c>
      <c r="D284" s="221" t="s">
        <v>127</v>
      </c>
      <c r="E284" s="222" t="s">
        <v>404</v>
      </c>
      <c r="F284" s="223" t="s">
        <v>405</v>
      </c>
      <c r="G284" s="224" t="s">
        <v>254</v>
      </c>
      <c r="H284" s="225">
        <v>130</v>
      </c>
      <c r="I284" s="226"/>
      <c r="J284" s="227">
        <f>ROUND(I284*H284,2)</f>
        <v>0</v>
      </c>
      <c r="K284" s="223" t="s">
        <v>131</v>
      </c>
      <c r="L284" s="41"/>
      <c r="M284" s="228" t="s">
        <v>1</v>
      </c>
      <c r="N284" s="229" t="s">
        <v>41</v>
      </c>
      <c r="O284" s="84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AR284" s="232" t="s">
        <v>132</v>
      </c>
      <c r="AT284" s="232" t="s">
        <v>127</v>
      </c>
      <c r="AU284" s="232" t="s">
        <v>86</v>
      </c>
      <c r="AY284" s="15" t="s">
        <v>125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5" t="s">
        <v>84</v>
      </c>
      <c r="BK284" s="233">
        <f>ROUND(I284*H284,2)</f>
        <v>0</v>
      </c>
      <c r="BL284" s="15" t="s">
        <v>132</v>
      </c>
      <c r="BM284" s="232" t="s">
        <v>567</v>
      </c>
    </row>
    <row r="285" s="1" customFormat="1">
      <c r="B285" s="36"/>
      <c r="C285" s="37"/>
      <c r="D285" s="234" t="s">
        <v>134</v>
      </c>
      <c r="E285" s="37"/>
      <c r="F285" s="235" t="s">
        <v>407</v>
      </c>
      <c r="G285" s="37"/>
      <c r="H285" s="37"/>
      <c r="I285" s="137"/>
      <c r="J285" s="37"/>
      <c r="K285" s="37"/>
      <c r="L285" s="41"/>
      <c r="M285" s="236"/>
      <c r="N285" s="84"/>
      <c r="O285" s="84"/>
      <c r="P285" s="84"/>
      <c r="Q285" s="84"/>
      <c r="R285" s="84"/>
      <c r="S285" s="84"/>
      <c r="T285" s="85"/>
      <c r="AT285" s="15" t="s">
        <v>134</v>
      </c>
      <c r="AU285" s="15" t="s">
        <v>86</v>
      </c>
    </row>
    <row r="286" s="1" customFormat="1" ht="32.4" customHeight="1">
      <c r="B286" s="36"/>
      <c r="C286" s="221" t="s">
        <v>420</v>
      </c>
      <c r="D286" s="221" t="s">
        <v>127</v>
      </c>
      <c r="E286" s="222" t="s">
        <v>409</v>
      </c>
      <c r="F286" s="223" t="s">
        <v>410</v>
      </c>
      <c r="G286" s="224" t="s">
        <v>254</v>
      </c>
      <c r="H286" s="225">
        <v>130</v>
      </c>
      <c r="I286" s="226"/>
      <c r="J286" s="227">
        <f>ROUND(I286*H286,2)</f>
        <v>0</v>
      </c>
      <c r="K286" s="223" t="s">
        <v>131</v>
      </c>
      <c r="L286" s="41"/>
      <c r="M286" s="228" t="s">
        <v>1</v>
      </c>
      <c r="N286" s="229" t="s">
        <v>41</v>
      </c>
      <c r="O286" s="84"/>
      <c r="P286" s="230">
        <f>O286*H286</f>
        <v>0</v>
      </c>
      <c r="Q286" s="230">
        <v>0.00027999999999999998</v>
      </c>
      <c r="R286" s="230">
        <f>Q286*H286</f>
        <v>0.036399999999999995</v>
      </c>
      <c r="S286" s="230">
        <v>0</v>
      </c>
      <c r="T286" s="231">
        <f>S286*H286</f>
        <v>0</v>
      </c>
      <c r="AR286" s="232" t="s">
        <v>132</v>
      </c>
      <c r="AT286" s="232" t="s">
        <v>127</v>
      </c>
      <c r="AU286" s="232" t="s">
        <v>86</v>
      </c>
      <c r="AY286" s="15" t="s">
        <v>125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5" t="s">
        <v>84</v>
      </c>
      <c r="BK286" s="233">
        <f>ROUND(I286*H286,2)</f>
        <v>0</v>
      </c>
      <c r="BL286" s="15" t="s">
        <v>132</v>
      </c>
      <c r="BM286" s="232" t="s">
        <v>568</v>
      </c>
    </row>
    <row r="287" s="1" customFormat="1">
      <c r="B287" s="36"/>
      <c r="C287" s="37"/>
      <c r="D287" s="234" t="s">
        <v>134</v>
      </c>
      <c r="E287" s="37"/>
      <c r="F287" s="235" t="s">
        <v>412</v>
      </c>
      <c r="G287" s="37"/>
      <c r="H287" s="37"/>
      <c r="I287" s="137"/>
      <c r="J287" s="37"/>
      <c r="K287" s="37"/>
      <c r="L287" s="41"/>
      <c r="M287" s="236"/>
      <c r="N287" s="84"/>
      <c r="O287" s="84"/>
      <c r="P287" s="84"/>
      <c r="Q287" s="84"/>
      <c r="R287" s="84"/>
      <c r="S287" s="84"/>
      <c r="T287" s="85"/>
      <c r="AT287" s="15" t="s">
        <v>134</v>
      </c>
      <c r="AU287" s="15" t="s">
        <v>86</v>
      </c>
    </row>
    <row r="288" s="1" customFormat="1" ht="21.6" customHeight="1">
      <c r="B288" s="36"/>
      <c r="C288" s="221" t="s">
        <v>425</v>
      </c>
      <c r="D288" s="221" t="s">
        <v>127</v>
      </c>
      <c r="E288" s="222" t="s">
        <v>414</v>
      </c>
      <c r="F288" s="223" t="s">
        <v>415</v>
      </c>
      <c r="G288" s="224" t="s">
        <v>254</v>
      </c>
      <c r="H288" s="225">
        <v>130</v>
      </c>
      <c r="I288" s="226"/>
      <c r="J288" s="227">
        <f>ROUND(I288*H288,2)</f>
        <v>0</v>
      </c>
      <c r="K288" s="223" t="s">
        <v>131</v>
      </c>
      <c r="L288" s="41"/>
      <c r="M288" s="228" t="s">
        <v>1</v>
      </c>
      <c r="N288" s="229" t="s">
        <v>41</v>
      </c>
      <c r="O288" s="84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AR288" s="232" t="s">
        <v>132</v>
      </c>
      <c r="AT288" s="232" t="s">
        <v>127</v>
      </c>
      <c r="AU288" s="232" t="s">
        <v>86</v>
      </c>
      <c r="AY288" s="15" t="s">
        <v>125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5" t="s">
        <v>84</v>
      </c>
      <c r="BK288" s="233">
        <f>ROUND(I288*H288,2)</f>
        <v>0</v>
      </c>
      <c r="BL288" s="15" t="s">
        <v>132</v>
      </c>
      <c r="BM288" s="232" t="s">
        <v>569</v>
      </c>
    </row>
    <row r="289" s="1" customFormat="1">
      <c r="B289" s="36"/>
      <c r="C289" s="37"/>
      <c r="D289" s="234" t="s">
        <v>134</v>
      </c>
      <c r="E289" s="37"/>
      <c r="F289" s="235" t="s">
        <v>417</v>
      </c>
      <c r="G289" s="37"/>
      <c r="H289" s="37"/>
      <c r="I289" s="137"/>
      <c r="J289" s="37"/>
      <c r="K289" s="37"/>
      <c r="L289" s="41"/>
      <c r="M289" s="236"/>
      <c r="N289" s="84"/>
      <c r="O289" s="84"/>
      <c r="P289" s="84"/>
      <c r="Q289" s="84"/>
      <c r="R289" s="84"/>
      <c r="S289" s="84"/>
      <c r="T289" s="85"/>
      <c r="AT289" s="15" t="s">
        <v>134</v>
      </c>
      <c r="AU289" s="15" t="s">
        <v>86</v>
      </c>
    </row>
    <row r="290" s="11" customFormat="1" ht="22.8" customHeight="1">
      <c r="B290" s="205"/>
      <c r="C290" s="206"/>
      <c r="D290" s="207" t="s">
        <v>75</v>
      </c>
      <c r="E290" s="219" t="s">
        <v>418</v>
      </c>
      <c r="F290" s="219" t="s">
        <v>419</v>
      </c>
      <c r="G290" s="206"/>
      <c r="H290" s="206"/>
      <c r="I290" s="209"/>
      <c r="J290" s="220">
        <f>BK290</f>
        <v>0</v>
      </c>
      <c r="K290" s="206"/>
      <c r="L290" s="211"/>
      <c r="M290" s="212"/>
      <c r="N290" s="213"/>
      <c r="O290" s="213"/>
      <c r="P290" s="214">
        <f>SUM(P291:P299)</f>
        <v>0</v>
      </c>
      <c r="Q290" s="213"/>
      <c r="R290" s="214">
        <f>SUM(R291:R299)</f>
        <v>0</v>
      </c>
      <c r="S290" s="213"/>
      <c r="T290" s="215">
        <f>SUM(T291:T299)</f>
        <v>0</v>
      </c>
      <c r="AR290" s="216" t="s">
        <v>84</v>
      </c>
      <c r="AT290" s="217" t="s">
        <v>75</v>
      </c>
      <c r="AU290" s="217" t="s">
        <v>84</v>
      </c>
      <c r="AY290" s="216" t="s">
        <v>125</v>
      </c>
      <c r="BK290" s="218">
        <f>SUM(BK291:BK299)</f>
        <v>0</v>
      </c>
    </row>
    <row r="291" s="1" customFormat="1" ht="21.6" customHeight="1">
      <c r="B291" s="36"/>
      <c r="C291" s="221" t="s">
        <v>431</v>
      </c>
      <c r="D291" s="221" t="s">
        <v>127</v>
      </c>
      <c r="E291" s="222" t="s">
        <v>421</v>
      </c>
      <c r="F291" s="223" t="s">
        <v>422</v>
      </c>
      <c r="G291" s="224" t="s">
        <v>212</v>
      </c>
      <c r="H291" s="225">
        <v>103.92100000000001</v>
      </c>
      <c r="I291" s="226"/>
      <c r="J291" s="227">
        <f>ROUND(I291*H291,2)</f>
        <v>0</v>
      </c>
      <c r="K291" s="223" t="s">
        <v>131</v>
      </c>
      <c r="L291" s="41"/>
      <c r="M291" s="228" t="s">
        <v>1</v>
      </c>
      <c r="N291" s="229" t="s">
        <v>41</v>
      </c>
      <c r="O291" s="84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AR291" s="232" t="s">
        <v>132</v>
      </c>
      <c r="AT291" s="232" t="s">
        <v>127</v>
      </c>
      <c r="AU291" s="232" t="s">
        <v>86</v>
      </c>
      <c r="AY291" s="15" t="s">
        <v>125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5" t="s">
        <v>84</v>
      </c>
      <c r="BK291" s="233">
        <f>ROUND(I291*H291,2)</f>
        <v>0</v>
      </c>
      <c r="BL291" s="15" t="s">
        <v>132</v>
      </c>
      <c r="BM291" s="232" t="s">
        <v>570</v>
      </c>
    </row>
    <row r="292" s="1" customFormat="1">
      <c r="B292" s="36"/>
      <c r="C292" s="37"/>
      <c r="D292" s="234" t="s">
        <v>134</v>
      </c>
      <c r="E292" s="37"/>
      <c r="F292" s="235" t="s">
        <v>424</v>
      </c>
      <c r="G292" s="37"/>
      <c r="H292" s="37"/>
      <c r="I292" s="137"/>
      <c r="J292" s="37"/>
      <c r="K292" s="37"/>
      <c r="L292" s="41"/>
      <c r="M292" s="236"/>
      <c r="N292" s="84"/>
      <c r="O292" s="84"/>
      <c r="P292" s="84"/>
      <c r="Q292" s="84"/>
      <c r="R292" s="84"/>
      <c r="S292" s="84"/>
      <c r="T292" s="85"/>
      <c r="AT292" s="15" t="s">
        <v>134</v>
      </c>
      <c r="AU292" s="15" t="s">
        <v>86</v>
      </c>
    </row>
    <row r="293" s="1" customFormat="1" ht="21.6" customHeight="1">
      <c r="B293" s="36"/>
      <c r="C293" s="221" t="s">
        <v>436</v>
      </c>
      <c r="D293" s="221" t="s">
        <v>127</v>
      </c>
      <c r="E293" s="222" t="s">
        <v>426</v>
      </c>
      <c r="F293" s="223" t="s">
        <v>427</v>
      </c>
      <c r="G293" s="224" t="s">
        <v>212</v>
      </c>
      <c r="H293" s="225">
        <v>3637.2350000000001</v>
      </c>
      <c r="I293" s="226"/>
      <c r="J293" s="227">
        <f>ROUND(I293*H293,2)</f>
        <v>0</v>
      </c>
      <c r="K293" s="223" t="s">
        <v>131</v>
      </c>
      <c r="L293" s="41"/>
      <c r="M293" s="228" t="s">
        <v>1</v>
      </c>
      <c r="N293" s="229" t="s">
        <v>41</v>
      </c>
      <c r="O293" s="84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AR293" s="232" t="s">
        <v>132</v>
      </c>
      <c r="AT293" s="232" t="s">
        <v>127</v>
      </c>
      <c r="AU293" s="232" t="s">
        <v>86</v>
      </c>
      <c r="AY293" s="15" t="s">
        <v>125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5" t="s">
        <v>84</v>
      </c>
      <c r="BK293" s="233">
        <f>ROUND(I293*H293,2)</f>
        <v>0</v>
      </c>
      <c r="BL293" s="15" t="s">
        <v>132</v>
      </c>
      <c r="BM293" s="232" t="s">
        <v>571</v>
      </c>
    </row>
    <row r="294" s="1" customFormat="1">
      <c r="B294" s="36"/>
      <c r="C294" s="37"/>
      <c r="D294" s="234" t="s">
        <v>134</v>
      </c>
      <c r="E294" s="37"/>
      <c r="F294" s="235" t="s">
        <v>429</v>
      </c>
      <c r="G294" s="37"/>
      <c r="H294" s="37"/>
      <c r="I294" s="137"/>
      <c r="J294" s="37"/>
      <c r="K294" s="37"/>
      <c r="L294" s="41"/>
      <c r="M294" s="236"/>
      <c r="N294" s="84"/>
      <c r="O294" s="84"/>
      <c r="P294" s="84"/>
      <c r="Q294" s="84"/>
      <c r="R294" s="84"/>
      <c r="S294" s="84"/>
      <c r="T294" s="85"/>
      <c r="AT294" s="15" t="s">
        <v>134</v>
      </c>
      <c r="AU294" s="15" t="s">
        <v>86</v>
      </c>
    </row>
    <row r="295" s="12" customFormat="1">
      <c r="B295" s="237"/>
      <c r="C295" s="238"/>
      <c r="D295" s="234" t="s">
        <v>136</v>
      </c>
      <c r="E295" s="238"/>
      <c r="F295" s="240" t="s">
        <v>572</v>
      </c>
      <c r="G295" s="238"/>
      <c r="H295" s="241">
        <v>3637.2350000000001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AT295" s="247" t="s">
        <v>136</v>
      </c>
      <c r="AU295" s="247" t="s">
        <v>86</v>
      </c>
      <c r="AV295" s="12" t="s">
        <v>86</v>
      </c>
      <c r="AW295" s="12" t="s">
        <v>4</v>
      </c>
      <c r="AX295" s="12" t="s">
        <v>84</v>
      </c>
      <c r="AY295" s="247" t="s">
        <v>125</v>
      </c>
    </row>
    <row r="296" s="1" customFormat="1" ht="32.4" customHeight="1">
      <c r="B296" s="36"/>
      <c r="C296" s="221" t="s">
        <v>442</v>
      </c>
      <c r="D296" s="221" t="s">
        <v>127</v>
      </c>
      <c r="E296" s="222" t="s">
        <v>432</v>
      </c>
      <c r="F296" s="223" t="s">
        <v>433</v>
      </c>
      <c r="G296" s="224" t="s">
        <v>212</v>
      </c>
      <c r="H296" s="225">
        <v>47.5</v>
      </c>
      <c r="I296" s="226"/>
      <c r="J296" s="227">
        <f>ROUND(I296*H296,2)</f>
        <v>0</v>
      </c>
      <c r="K296" s="223" t="s">
        <v>131</v>
      </c>
      <c r="L296" s="41"/>
      <c r="M296" s="228" t="s">
        <v>1</v>
      </c>
      <c r="N296" s="229" t="s">
        <v>41</v>
      </c>
      <c r="O296" s="84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AR296" s="232" t="s">
        <v>132</v>
      </c>
      <c r="AT296" s="232" t="s">
        <v>127</v>
      </c>
      <c r="AU296" s="232" t="s">
        <v>86</v>
      </c>
      <c r="AY296" s="15" t="s">
        <v>125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5" t="s">
        <v>84</v>
      </c>
      <c r="BK296" s="233">
        <f>ROUND(I296*H296,2)</f>
        <v>0</v>
      </c>
      <c r="BL296" s="15" t="s">
        <v>132</v>
      </c>
      <c r="BM296" s="232" t="s">
        <v>573</v>
      </c>
    </row>
    <row r="297" s="1" customFormat="1">
      <c r="B297" s="36"/>
      <c r="C297" s="37"/>
      <c r="D297" s="234" t="s">
        <v>134</v>
      </c>
      <c r="E297" s="37"/>
      <c r="F297" s="235" t="s">
        <v>435</v>
      </c>
      <c r="G297" s="37"/>
      <c r="H297" s="37"/>
      <c r="I297" s="137"/>
      <c r="J297" s="37"/>
      <c r="K297" s="37"/>
      <c r="L297" s="41"/>
      <c r="M297" s="236"/>
      <c r="N297" s="84"/>
      <c r="O297" s="84"/>
      <c r="P297" s="84"/>
      <c r="Q297" s="84"/>
      <c r="R297" s="84"/>
      <c r="S297" s="84"/>
      <c r="T297" s="85"/>
      <c r="AT297" s="15" t="s">
        <v>134</v>
      </c>
      <c r="AU297" s="15" t="s">
        <v>86</v>
      </c>
    </row>
    <row r="298" s="1" customFormat="1" ht="21.6" customHeight="1">
      <c r="B298" s="36"/>
      <c r="C298" s="221" t="s">
        <v>574</v>
      </c>
      <c r="D298" s="221" t="s">
        <v>127</v>
      </c>
      <c r="E298" s="222" t="s">
        <v>437</v>
      </c>
      <c r="F298" s="223" t="s">
        <v>438</v>
      </c>
      <c r="G298" s="224" t="s">
        <v>212</v>
      </c>
      <c r="H298" s="225">
        <v>56.420999999999999</v>
      </c>
      <c r="I298" s="226"/>
      <c r="J298" s="227">
        <f>ROUND(I298*H298,2)</f>
        <v>0</v>
      </c>
      <c r="K298" s="223" t="s">
        <v>131</v>
      </c>
      <c r="L298" s="41"/>
      <c r="M298" s="228" t="s">
        <v>1</v>
      </c>
      <c r="N298" s="229" t="s">
        <v>41</v>
      </c>
      <c r="O298" s="84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AR298" s="232" t="s">
        <v>132</v>
      </c>
      <c r="AT298" s="232" t="s">
        <v>127</v>
      </c>
      <c r="AU298" s="232" t="s">
        <v>86</v>
      </c>
      <c r="AY298" s="15" t="s">
        <v>125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5" t="s">
        <v>84</v>
      </c>
      <c r="BK298" s="233">
        <f>ROUND(I298*H298,2)</f>
        <v>0</v>
      </c>
      <c r="BL298" s="15" t="s">
        <v>132</v>
      </c>
      <c r="BM298" s="232" t="s">
        <v>575</v>
      </c>
    </row>
    <row r="299" s="1" customFormat="1">
      <c r="B299" s="36"/>
      <c r="C299" s="37"/>
      <c r="D299" s="234" t="s">
        <v>134</v>
      </c>
      <c r="E299" s="37"/>
      <c r="F299" s="235" t="s">
        <v>214</v>
      </c>
      <c r="G299" s="37"/>
      <c r="H299" s="37"/>
      <c r="I299" s="137"/>
      <c r="J299" s="37"/>
      <c r="K299" s="37"/>
      <c r="L299" s="41"/>
      <c r="M299" s="236"/>
      <c r="N299" s="84"/>
      <c r="O299" s="84"/>
      <c r="P299" s="84"/>
      <c r="Q299" s="84"/>
      <c r="R299" s="84"/>
      <c r="S299" s="84"/>
      <c r="T299" s="85"/>
      <c r="AT299" s="15" t="s">
        <v>134</v>
      </c>
      <c r="AU299" s="15" t="s">
        <v>86</v>
      </c>
    </row>
    <row r="300" s="11" customFormat="1" ht="22.8" customHeight="1">
      <c r="B300" s="205"/>
      <c r="C300" s="206"/>
      <c r="D300" s="207" t="s">
        <v>75</v>
      </c>
      <c r="E300" s="219" t="s">
        <v>440</v>
      </c>
      <c r="F300" s="219" t="s">
        <v>441</v>
      </c>
      <c r="G300" s="206"/>
      <c r="H300" s="206"/>
      <c r="I300" s="209"/>
      <c r="J300" s="220">
        <f>BK300</f>
        <v>0</v>
      </c>
      <c r="K300" s="206"/>
      <c r="L300" s="211"/>
      <c r="M300" s="212"/>
      <c r="N300" s="213"/>
      <c r="O300" s="213"/>
      <c r="P300" s="214">
        <f>SUM(P301:P302)</f>
        <v>0</v>
      </c>
      <c r="Q300" s="213"/>
      <c r="R300" s="214">
        <f>SUM(R301:R302)</f>
        <v>0</v>
      </c>
      <c r="S300" s="213"/>
      <c r="T300" s="215">
        <f>SUM(T301:T302)</f>
        <v>0</v>
      </c>
      <c r="AR300" s="216" t="s">
        <v>84</v>
      </c>
      <c r="AT300" s="217" t="s">
        <v>75</v>
      </c>
      <c r="AU300" s="217" t="s">
        <v>84</v>
      </c>
      <c r="AY300" s="216" t="s">
        <v>125</v>
      </c>
      <c r="BK300" s="218">
        <f>SUM(BK301:BK302)</f>
        <v>0</v>
      </c>
    </row>
    <row r="301" s="1" customFormat="1" ht="21.6" customHeight="1">
      <c r="B301" s="36"/>
      <c r="C301" s="221" t="s">
        <v>576</v>
      </c>
      <c r="D301" s="221" t="s">
        <v>127</v>
      </c>
      <c r="E301" s="222" t="s">
        <v>577</v>
      </c>
      <c r="F301" s="223" t="s">
        <v>578</v>
      </c>
      <c r="G301" s="224" t="s">
        <v>212</v>
      </c>
      <c r="H301" s="225">
        <v>556.56799999999998</v>
      </c>
      <c r="I301" s="226"/>
      <c r="J301" s="227">
        <f>ROUND(I301*H301,2)</f>
        <v>0</v>
      </c>
      <c r="K301" s="223" t="s">
        <v>131</v>
      </c>
      <c r="L301" s="41"/>
      <c r="M301" s="228" t="s">
        <v>1</v>
      </c>
      <c r="N301" s="229" t="s">
        <v>41</v>
      </c>
      <c r="O301" s="84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AR301" s="232" t="s">
        <v>132</v>
      </c>
      <c r="AT301" s="232" t="s">
        <v>127</v>
      </c>
      <c r="AU301" s="232" t="s">
        <v>86</v>
      </c>
      <c r="AY301" s="15" t="s">
        <v>125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5" t="s">
        <v>84</v>
      </c>
      <c r="BK301" s="233">
        <f>ROUND(I301*H301,2)</f>
        <v>0</v>
      </c>
      <c r="BL301" s="15" t="s">
        <v>132</v>
      </c>
      <c r="BM301" s="232" t="s">
        <v>579</v>
      </c>
    </row>
    <row r="302" s="1" customFormat="1">
      <c r="B302" s="36"/>
      <c r="C302" s="37"/>
      <c r="D302" s="234" t="s">
        <v>134</v>
      </c>
      <c r="E302" s="37"/>
      <c r="F302" s="235" t="s">
        <v>580</v>
      </c>
      <c r="G302" s="37"/>
      <c r="H302" s="37"/>
      <c r="I302" s="137"/>
      <c r="J302" s="37"/>
      <c r="K302" s="37"/>
      <c r="L302" s="41"/>
      <c r="M302" s="269"/>
      <c r="N302" s="270"/>
      <c r="O302" s="270"/>
      <c r="P302" s="270"/>
      <c r="Q302" s="270"/>
      <c r="R302" s="270"/>
      <c r="S302" s="270"/>
      <c r="T302" s="271"/>
      <c r="AT302" s="15" t="s">
        <v>134</v>
      </c>
      <c r="AU302" s="15" t="s">
        <v>86</v>
      </c>
    </row>
    <row r="303" s="1" customFormat="1" ht="6.96" customHeight="1">
      <c r="B303" s="59"/>
      <c r="C303" s="60"/>
      <c r="D303" s="60"/>
      <c r="E303" s="60"/>
      <c r="F303" s="60"/>
      <c r="G303" s="60"/>
      <c r="H303" s="60"/>
      <c r="I303" s="171"/>
      <c r="J303" s="60"/>
      <c r="K303" s="60"/>
      <c r="L303" s="41"/>
    </row>
  </sheetData>
  <sheetProtection sheet="1" autoFilter="0" formatColumns="0" formatRows="0" objects="1" scenarios="1" spinCount="100000" saltValue="mU8fCBmuoqH7wwxd/2zrHKPLhfL1RdNhpVNZHStAMUQ/6QT5i/Xfq0lFsxYYdcVB5HqVyBavrHItKLRYZ46efA==" hashValue="sstUNS/sc6PtgLOgFf/eUy2OK4yU1/SdOcPE5Wi97hL5V4KRBhyO9RMe5ibHy/6ftCUANPtoe57V1YaSBBqRNA==" algorithmName="SHA-512" password="CC35"/>
  <autoFilter ref="C124:K30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9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5" t="s">
        <v>92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93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4.4" customHeight="1">
      <c r="B7" s="18"/>
      <c r="E7" s="136" t="str">
        <f>'Rekapitulace stavby'!K6</f>
        <v>Splašková a dešťová kanalizace ul. P. Bezruče</v>
      </c>
      <c r="F7" s="135"/>
      <c r="G7" s="135"/>
      <c r="H7" s="135"/>
      <c r="L7" s="18"/>
    </row>
    <row r="8" s="1" customFormat="1" ht="12" customHeight="1">
      <c r="B8" s="41"/>
      <c r="D8" s="135" t="s">
        <v>94</v>
      </c>
      <c r="I8" s="137"/>
      <c r="L8" s="41"/>
    </row>
    <row r="9" s="1" customFormat="1" ht="36.96" customHeight="1">
      <c r="B9" s="41"/>
      <c r="E9" s="138" t="s">
        <v>581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14. 5. 2019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31</v>
      </c>
      <c r="I21" s="140" t="s">
        <v>27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33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34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4.4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ROUND(J119,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ROUND((SUM(BE119:BE132)),  2)</f>
        <v>0</v>
      </c>
      <c r="I33" s="152">
        <v>0.20999999999999999</v>
      </c>
      <c r="J33" s="151">
        <f>ROUND(((SUM(BE119:BE132))*I33),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ROUND((SUM(BF119:BF132)),  2)</f>
        <v>0</v>
      </c>
      <c r="I34" s="152">
        <v>0.14999999999999999</v>
      </c>
      <c r="J34" s="151">
        <f>ROUND(((SUM(BF119:BF132))*I34),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ROUND((SUM(BG119:BG132)),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ROUND((SUM(BH119:BH132)),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ROUND((SUM(BI119:BI132)),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96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4.4" customHeight="1">
      <c r="B85" s="36"/>
      <c r="C85" s="37"/>
      <c r="D85" s="37"/>
      <c r="E85" s="175" t="str">
        <f>E7</f>
        <v>Splašková a dešťová kanalizace ul. P. Bezruče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94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4.4" customHeight="1">
      <c r="B87" s="36"/>
      <c r="C87" s="37"/>
      <c r="D87" s="37"/>
      <c r="E87" s="69" t="str">
        <f>E9</f>
        <v>03 - VRN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Varnsdorf</v>
      </c>
      <c r="G89" s="37"/>
      <c r="H89" s="37"/>
      <c r="I89" s="140" t="s">
        <v>22</v>
      </c>
      <c r="J89" s="72" t="str">
        <f>IF(J12="","",J12)</f>
        <v>14. 5. 2019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6" customHeight="1">
      <c r="B91" s="36"/>
      <c r="C91" s="30" t="s">
        <v>24</v>
      </c>
      <c r="D91" s="37"/>
      <c r="E91" s="37"/>
      <c r="F91" s="25" t="str">
        <f>E15</f>
        <v>Město Varnsdorf</v>
      </c>
      <c r="G91" s="37"/>
      <c r="H91" s="37"/>
      <c r="I91" s="140" t="s">
        <v>30</v>
      </c>
      <c r="J91" s="34" t="str">
        <f>E21</f>
        <v>Ing. Folbrecht</v>
      </c>
      <c r="K91" s="37"/>
      <c r="L91" s="41"/>
    </row>
    <row r="92" s="1" customFormat="1" ht="15.6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33</v>
      </c>
      <c r="J92" s="34" t="str">
        <f>E24</f>
        <v>J. Nešněra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97</v>
      </c>
      <c r="D94" s="177"/>
      <c r="E94" s="177"/>
      <c r="F94" s="177"/>
      <c r="G94" s="177"/>
      <c r="H94" s="177"/>
      <c r="I94" s="178"/>
      <c r="J94" s="179" t="s">
        <v>98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99</v>
      </c>
      <c r="D96" s="37"/>
      <c r="E96" s="37"/>
      <c r="F96" s="37"/>
      <c r="G96" s="37"/>
      <c r="H96" s="37"/>
      <c r="I96" s="137"/>
      <c r="J96" s="103">
        <f>J119</f>
        <v>0</v>
      </c>
      <c r="K96" s="37"/>
      <c r="L96" s="41"/>
      <c r="AU96" s="15" t="s">
        <v>100</v>
      </c>
    </row>
    <row r="97" s="8" customFormat="1" ht="24.96" customHeight="1">
      <c r="B97" s="181"/>
      <c r="C97" s="182"/>
      <c r="D97" s="183" t="s">
        <v>582</v>
      </c>
      <c r="E97" s="184"/>
      <c r="F97" s="184"/>
      <c r="G97" s="184"/>
      <c r="H97" s="184"/>
      <c r="I97" s="185"/>
      <c r="J97" s="186">
        <f>J120</f>
        <v>0</v>
      </c>
      <c r="K97" s="182"/>
      <c r="L97" s="187"/>
    </row>
    <row r="98" s="9" customFormat="1" ht="19.92" customHeight="1">
      <c r="B98" s="188"/>
      <c r="C98" s="189"/>
      <c r="D98" s="190" t="s">
        <v>583</v>
      </c>
      <c r="E98" s="191"/>
      <c r="F98" s="191"/>
      <c r="G98" s="191"/>
      <c r="H98" s="191"/>
      <c r="I98" s="192"/>
      <c r="J98" s="193">
        <f>J121</f>
        <v>0</v>
      </c>
      <c r="K98" s="189"/>
      <c r="L98" s="194"/>
    </row>
    <row r="99" s="9" customFormat="1" ht="19.92" customHeight="1">
      <c r="B99" s="188"/>
      <c r="C99" s="189"/>
      <c r="D99" s="190" t="s">
        <v>584</v>
      </c>
      <c r="E99" s="191"/>
      <c r="F99" s="191"/>
      <c r="G99" s="191"/>
      <c r="H99" s="191"/>
      <c r="I99" s="192"/>
      <c r="J99" s="193">
        <f>J128</f>
        <v>0</v>
      </c>
      <c r="K99" s="189"/>
      <c r="L99" s="194"/>
    </row>
    <row r="100" s="1" customFormat="1" ht="21.84" customHeight="1">
      <c r="B100" s="36"/>
      <c r="C100" s="37"/>
      <c r="D100" s="37"/>
      <c r="E100" s="37"/>
      <c r="F100" s="37"/>
      <c r="G100" s="37"/>
      <c r="H100" s="37"/>
      <c r="I100" s="137"/>
      <c r="J100" s="37"/>
      <c r="K100" s="37"/>
      <c r="L100" s="41"/>
    </row>
    <row r="101" s="1" customFormat="1" ht="6.96" customHeight="1">
      <c r="B101" s="59"/>
      <c r="C101" s="60"/>
      <c r="D101" s="60"/>
      <c r="E101" s="60"/>
      <c r="F101" s="60"/>
      <c r="G101" s="60"/>
      <c r="H101" s="60"/>
      <c r="I101" s="171"/>
      <c r="J101" s="60"/>
      <c r="K101" s="60"/>
      <c r="L101" s="41"/>
    </row>
    <row r="105" s="1" customFormat="1" ht="6.96" customHeight="1">
      <c r="B105" s="61"/>
      <c r="C105" s="62"/>
      <c r="D105" s="62"/>
      <c r="E105" s="62"/>
      <c r="F105" s="62"/>
      <c r="G105" s="62"/>
      <c r="H105" s="62"/>
      <c r="I105" s="174"/>
      <c r="J105" s="62"/>
      <c r="K105" s="62"/>
      <c r="L105" s="41"/>
    </row>
    <row r="106" s="1" customFormat="1" ht="24.96" customHeight="1">
      <c r="B106" s="36"/>
      <c r="C106" s="21" t="s">
        <v>110</v>
      </c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6.96" customHeight="1">
      <c r="B107" s="36"/>
      <c r="C107" s="37"/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12" customHeight="1">
      <c r="B108" s="36"/>
      <c r="C108" s="30" t="s">
        <v>16</v>
      </c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14.4" customHeight="1">
      <c r="B109" s="36"/>
      <c r="C109" s="37"/>
      <c r="D109" s="37"/>
      <c r="E109" s="175" t="str">
        <f>E7</f>
        <v>Splašková a dešťová kanalizace ul. P. Bezruče</v>
      </c>
      <c r="F109" s="30"/>
      <c r="G109" s="30"/>
      <c r="H109" s="30"/>
      <c r="I109" s="137"/>
      <c r="J109" s="37"/>
      <c r="K109" s="37"/>
      <c r="L109" s="41"/>
    </row>
    <row r="110" s="1" customFormat="1" ht="12" customHeight="1">
      <c r="B110" s="36"/>
      <c r="C110" s="30" t="s">
        <v>94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4.4" customHeight="1">
      <c r="B111" s="36"/>
      <c r="C111" s="37"/>
      <c r="D111" s="37"/>
      <c r="E111" s="69" t="str">
        <f>E9</f>
        <v>03 - VRN</v>
      </c>
      <c r="F111" s="37"/>
      <c r="G111" s="37"/>
      <c r="H111" s="37"/>
      <c r="I111" s="137"/>
      <c r="J111" s="37"/>
      <c r="K111" s="37"/>
      <c r="L111" s="41"/>
    </row>
    <row r="112" s="1" customFormat="1" ht="6.96" customHeight="1">
      <c r="B112" s="36"/>
      <c r="C112" s="37"/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2" customHeight="1">
      <c r="B113" s="36"/>
      <c r="C113" s="30" t="s">
        <v>20</v>
      </c>
      <c r="D113" s="37"/>
      <c r="E113" s="37"/>
      <c r="F113" s="25" t="str">
        <f>F12</f>
        <v>Varnsdorf</v>
      </c>
      <c r="G113" s="37"/>
      <c r="H113" s="37"/>
      <c r="I113" s="140" t="s">
        <v>22</v>
      </c>
      <c r="J113" s="72" t="str">
        <f>IF(J12="","",J12)</f>
        <v>14. 5. 2019</v>
      </c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5.6" customHeight="1">
      <c r="B115" s="36"/>
      <c r="C115" s="30" t="s">
        <v>24</v>
      </c>
      <c r="D115" s="37"/>
      <c r="E115" s="37"/>
      <c r="F115" s="25" t="str">
        <f>E15</f>
        <v>Město Varnsdorf</v>
      </c>
      <c r="G115" s="37"/>
      <c r="H115" s="37"/>
      <c r="I115" s="140" t="s">
        <v>30</v>
      </c>
      <c r="J115" s="34" t="str">
        <f>E21</f>
        <v>Ing. Folbrecht</v>
      </c>
      <c r="K115" s="37"/>
      <c r="L115" s="41"/>
    </row>
    <row r="116" s="1" customFormat="1" ht="15.6" customHeight="1">
      <c r="B116" s="36"/>
      <c r="C116" s="30" t="s">
        <v>28</v>
      </c>
      <c r="D116" s="37"/>
      <c r="E116" s="37"/>
      <c r="F116" s="25" t="str">
        <f>IF(E18="","",E18)</f>
        <v>Vyplň údaj</v>
      </c>
      <c r="G116" s="37"/>
      <c r="H116" s="37"/>
      <c r="I116" s="140" t="s">
        <v>33</v>
      </c>
      <c r="J116" s="34" t="str">
        <f>E24</f>
        <v>J. Nešněra</v>
      </c>
      <c r="K116" s="37"/>
      <c r="L116" s="41"/>
    </row>
    <row r="117" s="1" customFormat="1" ht="10.32" customHeight="1">
      <c r="B117" s="36"/>
      <c r="C117" s="37"/>
      <c r="D117" s="37"/>
      <c r="E117" s="37"/>
      <c r="F117" s="37"/>
      <c r="G117" s="37"/>
      <c r="H117" s="37"/>
      <c r="I117" s="137"/>
      <c r="J117" s="37"/>
      <c r="K117" s="37"/>
      <c r="L117" s="41"/>
    </row>
    <row r="118" s="10" customFormat="1" ht="29.28" customHeight="1">
      <c r="B118" s="195"/>
      <c r="C118" s="196" t="s">
        <v>111</v>
      </c>
      <c r="D118" s="197" t="s">
        <v>61</v>
      </c>
      <c r="E118" s="197" t="s">
        <v>57</v>
      </c>
      <c r="F118" s="197" t="s">
        <v>58</v>
      </c>
      <c r="G118" s="197" t="s">
        <v>112</v>
      </c>
      <c r="H118" s="197" t="s">
        <v>113</v>
      </c>
      <c r="I118" s="198" t="s">
        <v>114</v>
      </c>
      <c r="J118" s="197" t="s">
        <v>98</v>
      </c>
      <c r="K118" s="199" t="s">
        <v>115</v>
      </c>
      <c r="L118" s="200"/>
      <c r="M118" s="93" t="s">
        <v>1</v>
      </c>
      <c r="N118" s="94" t="s">
        <v>40</v>
      </c>
      <c r="O118" s="94" t="s">
        <v>116</v>
      </c>
      <c r="P118" s="94" t="s">
        <v>117</v>
      </c>
      <c r="Q118" s="94" t="s">
        <v>118</v>
      </c>
      <c r="R118" s="94" t="s">
        <v>119</v>
      </c>
      <c r="S118" s="94" t="s">
        <v>120</v>
      </c>
      <c r="T118" s="95" t="s">
        <v>121</v>
      </c>
    </row>
    <row r="119" s="1" customFormat="1" ht="22.8" customHeight="1">
      <c r="B119" s="36"/>
      <c r="C119" s="100" t="s">
        <v>122</v>
      </c>
      <c r="D119" s="37"/>
      <c r="E119" s="37"/>
      <c r="F119" s="37"/>
      <c r="G119" s="37"/>
      <c r="H119" s="37"/>
      <c r="I119" s="137"/>
      <c r="J119" s="201">
        <f>BK119</f>
        <v>0</v>
      </c>
      <c r="K119" s="37"/>
      <c r="L119" s="41"/>
      <c r="M119" s="96"/>
      <c r="N119" s="97"/>
      <c r="O119" s="97"/>
      <c r="P119" s="202">
        <f>P120</f>
        <v>0</v>
      </c>
      <c r="Q119" s="97"/>
      <c r="R119" s="202">
        <f>R120</f>
        <v>0</v>
      </c>
      <c r="S119" s="97"/>
      <c r="T119" s="203">
        <f>T120</f>
        <v>0</v>
      </c>
      <c r="AT119" s="15" t="s">
        <v>75</v>
      </c>
      <c r="AU119" s="15" t="s">
        <v>100</v>
      </c>
      <c r="BK119" s="204">
        <f>BK120</f>
        <v>0</v>
      </c>
    </row>
    <row r="120" s="11" customFormat="1" ht="25.92" customHeight="1">
      <c r="B120" s="205"/>
      <c r="C120" s="206"/>
      <c r="D120" s="207" t="s">
        <v>75</v>
      </c>
      <c r="E120" s="208" t="s">
        <v>91</v>
      </c>
      <c r="F120" s="208" t="s">
        <v>585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P121+P128</f>
        <v>0</v>
      </c>
      <c r="Q120" s="213"/>
      <c r="R120" s="214">
        <f>R121+R128</f>
        <v>0</v>
      </c>
      <c r="S120" s="213"/>
      <c r="T120" s="215">
        <f>T121+T128</f>
        <v>0</v>
      </c>
      <c r="AR120" s="216" t="s">
        <v>153</v>
      </c>
      <c r="AT120" s="217" t="s">
        <v>75</v>
      </c>
      <c r="AU120" s="217" t="s">
        <v>76</v>
      </c>
      <c r="AY120" s="216" t="s">
        <v>125</v>
      </c>
      <c r="BK120" s="218">
        <f>BK121+BK128</f>
        <v>0</v>
      </c>
    </row>
    <row r="121" s="11" customFormat="1" ht="22.8" customHeight="1">
      <c r="B121" s="205"/>
      <c r="C121" s="206"/>
      <c r="D121" s="207" t="s">
        <v>75</v>
      </c>
      <c r="E121" s="219" t="s">
        <v>586</v>
      </c>
      <c r="F121" s="219" t="s">
        <v>587</v>
      </c>
      <c r="G121" s="206"/>
      <c r="H121" s="206"/>
      <c r="I121" s="209"/>
      <c r="J121" s="220">
        <f>BK121</f>
        <v>0</v>
      </c>
      <c r="K121" s="206"/>
      <c r="L121" s="211"/>
      <c r="M121" s="212"/>
      <c r="N121" s="213"/>
      <c r="O121" s="213"/>
      <c r="P121" s="214">
        <f>SUM(P122:P127)</f>
        <v>0</v>
      </c>
      <c r="Q121" s="213"/>
      <c r="R121" s="214">
        <f>SUM(R122:R127)</f>
        <v>0</v>
      </c>
      <c r="S121" s="213"/>
      <c r="T121" s="215">
        <f>SUM(T122:T127)</f>
        <v>0</v>
      </c>
      <c r="AR121" s="216" t="s">
        <v>153</v>
      </c>
      <c r="AT121" s="217" t="s">
        <v>75</v>
      </c>
      <c r="AU121" s="217" t="s">
        <v>84</v>
      </c>
      <c r="AY121" s="216" t="s">
        <v>125</v>
      </c>
      <c r="BK121" s="218">
        <f>SUM(BK122:BK127)</f>
        <v>0</v>
      </c>
    </row>
    <row r="122" s="1" customFormat="1" ht="14.4" customHeight="1">
      <c r="B122" s="36"/>
      <c r="C122" s="221" t="s">
        <v>84</v>
      </c>
      <c r="D122" s="221" t="s">
        <v>127</v>
      </c>
      <c r="E122" s="222" t="s">
        <v>588</v>
      </c>
      <c r="F122" s="223" t="s">
        <v>589</v>
      </c>
      <c r="G122" s="224" t="s">
        <v>590</v>
      </c>
      <c r="H122" s="225">
        <v>1</v>
      </c>
      <c r="I122" s="226"/>
      <c r="J122" s="227">
        <f>ROUND(I122*H122,2)</f>
        <v>0</v>
      </c>
      <c r="K122" s="223" t="s">
        <v>131</v>
      </c>
      <c r="L122" s="41"/>
      <c r="M122" s="228" t="s">
        <v>1</v>
      </c>
      <c r="N122" s="229" t="s">
        <v>41</v>
      </c>
      <c r="O122" s="84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2" t="s">
        <v>591</v>
      </c>
      <c r="AT122" s="232" t="s">
        <v>127</v>
      </c>
      <c r="AU122" s="232" t="s">
        <v>86</v>
      </c>
      <c r="AY122" s="15" t="s">
        <v>125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5" t="s">
        <v>84</v>
      </c>
      <c r="BK122" s="233">
        <f>ROUND(I122*H122,2)</f>
        <v>0</v>
      </c>
      <c r="BL122" s="15" t="s">
        <v>591</v>
      </c>
      <c r="BM122" s="232" t="s">
        <v>592</v>
      </c>
    </row>
    <row r="123" s="1" customFormat="1">
      <c r="B123" s="36"/>
      <c r="C123" s="37"/>
      <c r="D123" s="234" t="s">
        <v>134</v>
      </c>
      <c r="E123" s="37"/>
      <c r="F123" s="235" t="s">
        <v>589</v>
      </c>
      <c r="G123" s="37"/>
      <c r="H123" s="37"/>
      <c r="I123" s="137"/>
      <c r="J123" s="37"/>
      <c r="K123" s="37"/>
      <c r="L123" s="41"/>
      <c r="M123" s="236"/>
      <c r="N123" s="84"/>
      <c r="O123" s="84"/>
      <c r="P123" s="84"/>
      <c r="Q123" s="84"/>
      <c r="R123" s="84"/>
      <c r="S123" s="84"/>
      <c r="T123" s="85"/>
      <c r="AT123" s="15" t="s">
        <v>134</v>
      </c>
      <c r="AU123" s="15" t="s">
        <v>86</v>
      </c>
    </row>
    <row r="124" s="1" customFormat="1" ht="14.4" customHeight="1">
      <c r="B124" s="36"/>
      <c r="C124" s="221" t="s">
        <v>86</v>
      </c>
      <c r="D124" s="221" t="s">
        <v>127</v>
      </c>
      <c r="E124" s="222" t="s">
        <v>593</v>
      </c>
      <c r="F124" s="223" t="s">
        <v>594</v>
      </c>
      <c r="G124" s="224" t="s">
        <v>590</v>
      </c>
      <c r="H124" s="225">
        <v>1</v>
      </c>
      <c r="I124" s="226"/>
      <c r="J124" s="227">
        <f>ROUND(I124*H124,2)</f>
        <v>0</v>
      </c>
      <c r="K124" s="223" t="s">
        <v>131</v>
      </c>
      <c r="L124" s="41"/>
      <c r="M124" s="228" t="s">
        <v>1</v>
      </c>
      <c r="N124" s="229" t="s">
        <v>41</v>
      </c>
      <c r="O124" s="84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2" t="s">
        <v>591</v>
      </c>
      <c r="AT124" s="232" t="s">
        <v>127</v>
      </c>
      <c r="AU124" s="232" t="s">
        <v>86</v>
      </c>
      <c r="AY124" s="15" t="s">
        <v>125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5" t="s">
        <v>84</v>
      </c>
      <c r="BK124" s="233">
        <f>ROUND(I124*H124,2)</f>
        <v>0</v>
      </c>
      <c r="BL124" s="15" t="s">
        <v>591</v>
      </c>
      <c r="BM124" s="232" t="s">
        <v>595</v>
      </c>
    </row>
    <row r="125" s="1" customFormat="1">
      <c r="B125" s="36"/>
      <c r="C125" s="37"/>
      <c r="D125" s="234" t="s">
        <v>134</v>
      </c>
      <c r="E125" s="37"/>
      <c r="F125" s="235" t="s">
        <v>594</v>
      </c>
      <c r="G125" s="37"/>
      <c r="H125" s="37"/>
      <c r="I125" s="137"/>
      <c r="J125" s="37"/>
      <c r="K125" s="37"/>
      <c r="L125" s="41"/>
      <c r="M125" s="236"/>
      <c r="N125" s="84"/>
      <c r="O125" s="84"/>
      <c r="P125" s="84"/>
      <c r="Q125" s="84"/>
      <c r="R125" s="84"/>
      <c r="S125" s="84"/>
      <c r="T125" s="85"/>
      <c r="AT125" s="15" t="s">
        <v>134</v>
      </c>
      <c r="AU125" s="15" t="s">
        <v>86</v>
      </c>
    </row>
    <row r="126" s="1" customFormat="1" ht="14.4" customHeight="1">
      <c r="B126" s="36"/>
      <c r="C126" s="221" t="s">
        <v>142</v>
      </c>
      <c r="D126" s="221" t="s">
        <v>127</v>
      </c>
      <c r="E126" s="222" t="s">
        <v>596</v>
      </c>
      <c r="F126" s="223" t="s">
        <v>597</v>
      </c>
      <c r="G126" s="224" t="s">
        <v>590</v>
      </c>
      <c r="H126" s="225">
        <v>1</v>
      </c>
      <c r="I126" s="226"/>
      <c r="J126" s="227">
        <f>ROUND(I126*H126,2)</f>
        <v>0</v>
      </c>
      <c r="K126" s="223" t="s">
        <v>131</v>
      </c>
      <c r="L126" s="41"/>
      <c r="M126" s="228" t="s">
        <v>1</v>
      </c>
      <c r="N126" s="229" t="s">
        <v>41</v>
      </c>
      <c r="O126" s="84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2" t="s">
        <v>591</v>
      </c>
      <c r="AT126" s="232" t="s">
        <v>127</v>
      </c>
      <c r="AU126" s="232" t="s">
        <v>86</v>
      </c>
      <c r="AY126" s="15" t="s">
        <v>125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5" t="s">
        <v>84</v>
      </c>
      <c r="BK126" s="233">
        <f>ROUND(I126*H126,2)</f>
        <v>0</v>
      </c>
      <c r="BL126" s="15" t="s">
        <v>591</v>
      </c>
      <c r="BM126" s="232" t="s">
        <v>598</v>
      </c>
    </row>
    <row r="127" s="1" customFormat="1">
      <c r="B127" s="36"/>
      <c r="C127" s="37"/>
      <c r="D127" s="234" t="s">
        <v>134</v>
      </c>
      <c r="E127" s="37"/>
      <c r="F127" s="235" t="s">
        <v>597</v>
      </c>
      <c r="G127" s="37"/>
      <c r="H127" s="37"/>
      <c r="I127" s="137"/>
      <c r="J127" s="37"/>
      <c r="K127" s="37"/>
      <c r="L127" s="41"/>
      <c r="M127" s="236"/>
      <c r="N127" s="84"/>
      <c r="O127" s="84"/>
      <c r="P127" s="84"/>
      <c r="Q127" s="84"/>
      <c r="R127" s="84"/>
      <c r="S127" s="84"/>
      <c r="T127" s="85"/>
      <c r="AT127" s="15" t="s">
        <v>134</v>
      </c>
      <c r="AU127" s="15" t="s">
        <v>86</v>
      </c>
    </row>
    <row r="128" s="11" customFormat="1" ht="22.8" customHeight="1">
      <c r="B128" s="205"/>
      <c r="C128" s="206"/>
      <c r="D128" s="207" t="s">
        <v>75</v>
      </c>
      <c r="E128" s="219" t="s">
        <v>599</v>
      </c>
      <c r="F128" s="219" t="s">
        <v>600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SUM(P129:P132)</f>
        <v>0</v>
      </c>
      <c r="Q128" s="213"/>
      <c r="R128" s="214">
        <f>SUM(R129:R132)</f>
        <v>0</v>
      </c>
      <c r="S128" s="213"/>
      <c r="T128" s="215">
        <f>SUM(T129:T132)</f>
        <v>0</v>
      </c>
      <c r="AR128" s="216" t="s">
        <v>153</v>
      </c>
      <c r="AT128" s="217" t="s">
        <v>75</v>
      </c>
      <c r="AU128" s="217" t="s">
        <v>84</v>
      </c>
      <c r="AY128" s="216" t="s">
        <v>125</v>
      </c>
      <c r="BK128" s="218">
        <f>SUM(BK129:BK132)</f>
        <v>0</v>
      </c>
    </row>
    <row r="129" s="1" customFormat="1" ht="21.6" customHeight="1">
      <c r="B129" s="36"/>
      <c r="C129" s="221" t="s">
        <v>132</v>
      </c>
      <c r="D129" s="221" t="s">
        <v>127</v>
      </c>
      <c r="E129" s="222" t="s">
        <v>601</v>
      </c>
      <c r="F129" s="223" t="s">
        <v>602</v>
      </c>
      <c r="G129" s="224" t="s">
        <v>590</v>
      </c>
      <c r="H129" s="225">
        <v>1</v>
      </c>
      <c r="I129" s="226"/>
      <c r="J129" s="227">
        <f>ROUND(I129*H129,2)</f>
        <v>0</v>
      </c>
      <c r="K129" s="223" t="s">
        <v>131</v>
      </c>
      <c r="L129" s="41"/>
      <c r="M129" s="228" t="s">
        <v>1</v>
      </c>
      <c r="N129" s="229" t="s">
        <v>41</v>
      </c>
      <c r="O129" s="84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2" t="s">
        <v>591</v>
      </c>
      <c r="AT129" s="232" t="s">
        <v>127</v>
      </c>
      <c r="AU129" s="232" t="s">
        <v>86</v>
      </c>
      <c r="AY129" s="15" t="s">
        <v>125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5" t="s">
        <v>84</v>
      </c>
      <c r="BK129" s="233">
        <f>ROUND(I129*H129,2)</f>
        <v>0</v>
      </c>
      <c r="BL129" s="15" t="s">
        <v>591</v>
      </c>
      <c r="BM129" s="232" t="s">
        <v>603</v>
      </c>
    </row>
    <row r="130" s="1" customFormat="1">
      <c r="B130" s="36"/>
      <c r="C130" s="37"/>
      <c r="D130" s="234" t="s">
        <v>134</v>
      </c>
      <c r="E130" s="37"/>
      <c r="F130" s="235" t="s">
        <v>602</v>
      </c>
      <c r="G130" s="37"/>
      <c r="H130" s="37"/>
      <c r="I130" s="137"/>
      <c r="J130" s="37"/>
      <c r="K130" s="37"/>
      <c r="L130" s="41"/>
      <c r="M130" s="236"/>
      <c r="N130" s="84"/>
      <c r="O130" s="84"/>
      <c r="P130" s="84"/>
      <c r="Q130" s="84"/>
      <c r="R130" s="84"/>
      <c r="S130" s="84"/>
      <c r="T130" s="85"/>
      <c r="AT130" s="15" t="s">
        <v>134</v>
      </c>
      <c r="AU130" s="15" t="s">
        <v>86</v>
      </c>
    </row>
    <row r="131" s="1" customFormat="1" ht="14.4" customHeight="1">
      <c r="B131" s="36"/>
      <c r="C131" s="221" t="s">
        <v>153</v>
      </c>
      <c r="D131" s="221" t="s">
        <v>127</v>
      </c>
      <c r="E131" s="222" t="s">
        <v>604</v>
      </c>
      <c r="F131" s="223" t="s">
        <v>605</v>
      </c>
      <c r="G131" s="224" t="s">
        <v>590</v>
      </c>
      <c r="H131" s="225">
        <v>1</v>
      </c>
      <c r="I131" s="226"/>
      <c r="J131" s="227">
        <f>ROUND(I131*H131,2)</f>
        <v>0</v>
      </c>
      <c r="K131" s="223" t="s">
        <v>131</v>
      </c>
      <c r="L131" s="41"/>
      <c r="M131" s="228" t="s">
        <v>1</v>
      </c>
      <c r="N131" s="229" t="s">
        <v>41</v>
      </c>
      <c r="O131" s="84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2" t="s">
        <v>591</v>
      </c>
      <c r="AT131" s="232" t="s">
        <v>127</v>
      </c>
      <c r="AU131" s="232" t="s">
        <v>86</v>
      </c>
      <c r="AY131" s="15" t="s">
        <v>125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84</v>
      </c>
      <c r="BK131" s="233">
        <f>ROUND(I131*H131,2)</f>
        <v>0</v>
      </c>
      <c r="BL131" s="15" t="s">
        <v>591</v>
      </c>
      <c r="BM131" s="232" t="s">
        <v>606</v>
      </c>
    </row>
    <row r="132" s="1" customFormat="1">
      <c r="B132" s="36"/>
      <c r="C132" s="37"/>
      <c r="D132" s="234" t="s">
        <v>134</v>
      </c>
      <c r="E132" s="37"/>
      <c r="F132" s="235" t="s">
        <v>607</v>
      </c>
      <c r="G132" s="37"/>
      <c r="H132" s="37"/>
      <c r="I132" s="137"/>
      <c r="J132" s="37"/>
      <c r="K132" s="37"/>
      <c r="L132" s="41"/>
      <c r="M132" s="269"/>
      <c r="N132" s="270"/>
      <c r="O132" s="270"/>
      <c r="P132" s="270"/>
      <c r="Q132" s="270"/>
      <c r="R132" s="270"/>
      <c r="S132" s="270"/>
      <c r="T132" s="271"/>
      <c r="AT132" s="15" t="s">
        <v>134</v>
      </c>
      <c r="AU132" s="15" t="s">
        <v>86</v>
      </c>
    </row>
    <row r="133" s="1" customFormat="1" ht="6.96" customHeight="1">
      <c r="B133" s="59"/>
      <c r="C133" s="60"/>
      <c r="D133" s="60"/>
      <c r="E133" s="60"/>
      <c r="F133" s="60"/>
      <c r="G133" s="60"/>
      <c r="H133" s="60"/>
      <c r="I133" s="171"/>
      <c r="J133" s="60"/>
      <c r="K133" s="60"/>
      <c r="L133" s="41"/>
    </row>
  </sheetData>
  <sheetProtection sheet="1" autoFilter="0" formatColumns="0" formatRows="0" objects="1" scenarios="1" spinCount="100000" saltValue="74CfYfhNkHLAHpsYFkr2DlXr1gt+5VVG2PLNG8DXbZjOvvosSw8zy8J7J6xyjZJvGMzkGhRhr6J8Ikr/BAdIHA==" hashValue="8F6uOwkZecNwGoe7ZxMhfr9cNTOlGchyz88qLjyAaw9rGnUsfbANT4/skI3kn0A7IwFBUBKQEZm4ep+bBP0UaQ==" algorithmName="SHA-512" password="CC35"/>
  <autoFilter ref="C118:K13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2019-05-14T08:47:36Z</dcterms:created>
  <dcterms:modified xsi:type="dcterms:W3CDTF">2019-05-14T08:47:39Z</dcterms:modified>
</cp:coreProperties>
</file>