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zakázky" sheetId="1" r:id="rId1"/>
    <sheet name="SO 0 - Vedlejší a ostatní..." sheetId="2" r:id="rId2"/>
    <sheet name="SO 1 - Stavebně konstrukč..." sheetId="3" r:id="rId3"/>
    <sheet name="SO 2 - Zdravotně technick..." sheetId="4" r:id="rId4"/>
    <sheet name="SO 3 - Elektroinstalace" sheetId="5" r:id="rId5"/>
    <sheet name="SO 4 - Vzduchotechnika" sheetId="6" r:id="rId6"/>
    <sheet name="SO 5 - Vytápění" sheetId="7" r:id="rId7"/>
    <sheet name="Pokyny pro vyplnění" sheetId="8" r:id="rId8"/>
  </sheets>
  <definedNames>
    <definedName name="_xlnm.Print_Area" localSheetId="0">'Rekapitulace zakázky'!$D$4:$AO$36,'Rekapitulace zakázky'!$C$42:$AQ$61</definedName>
    <definedName name="_xlnm.Print_Titles" localSheetId="0">'Rekapitulace zakázky'!$52:$52</definedName>
    <definedName name="_xlnm._FilterDatabase" localSheetId="1" hidden="1">'SO 0 - Vedlejší a ostatní...'!$C$83:$K$101</definedName>
    <definedName name="_xlnm.Print_Area" localSheetId="1">'SO 0 - Vedlejší a ostatní...'!$C$4:$J$39,'SO 0 - Vedlejší a ostatní...'!$C$45:$J$65,'SO 0 - Vedlejší a ostatní...'!$C$71:$K$101</definedName>
    <definedName name="_xlnm.Print_Titles" localSheetId="1">'SO 0 - Vedlejší a ostatní...'!$83:$83</definedName>
    <definedName name="_xlnm._FilterDatabase" localSheetId="2" hidden="1">'SO 1 - Stavebně konstrukč...'!$C$92:$K$947</definedName>
    <definedName name="_xlnm.Print_Area" localSheetId="2">'SO 1 - Stavebně konstrukč...'!$C$4:$J$39,'SO 1 - Stavebně konstrukč...'!$C$45:$J$74,'SO 1 - Stavebně konstrukč...'!$C$80:$K$947</definedName>
    <definedName name="_xlnm.Print_Titles" localSheetId="2">'SO 1 - Stavebně konstrukč...'!$92:$92</definedName>
    <definedName name="_xlnm._FilterDatabase" localSheetId="3" hidden="1">'SO 2 - Zdravotně technick...'!$C$89:$K$324</definedName>
    <definedName name="_xlnm.Print_Area" localSheetId="3">'SO 2 - Zdravotně technick...'!$C$4:$J$39,'SO 2 - Zdravotně technick...'!$C$45:$J$71,'SO 2 - Zdravotně technick...'!$C$77:$K$324</definedName>
    <definedName name="_xlnm.Print_Titles" localSheetId="3">'SO 2 - Zdravotně technick...'!$89:$89</definedName>
    <definedName name="_xlnm._FilterDatabase" localSheetId="4" hidden="1">'SO 3 - Elektroinstalace'!$C$84:$K$160</definedName>
    <definedName name="_xlnm.Print_Area" localSheetId="4">'SO 3 - Elektroinstalace'!$C$4:$J$39,'SO 3 - Elektroinstalace'!$C$45:$J$66,'SO 3 - Elektroinstalace'!$C$72:$K$160</definedName>
    <definedName name="_xlnm.Print_Titles" localSheetId="4">'SO 3 - Elektroinstalace'!$84:$84</definedName>
    <definedName name="_xlnm._FilterDatabase" localSheetId="5" hidden="1">'SO 4 - Vzduchotechnika'!$C$90:$K$197</definedName>
    <definedName name="_xlnm.Print_Area" localSheetId="5">'SO 4 - Vzduchotechnika'!$C$4:$J$39,'SO 4 - Vzduchotechnika'!$C$45:$J$72,'SO 4 - Vzduchotechnika'!$C$78:$K$197</definedName>
    <definedName name="_xlnm.Print_Titles" localSheetId="5">'SO 4 - Vzduchotechnika'!$90:$90</definedName>
    <definedName name="_xlnm._FilterDatabase" localSheetId="6" hidden="1">'SO 5 - Vytápění'!$C$92:$K$255</definedName>
    <definedName name="_xlnm.Print_Area" localSheetId="6">'SO 5 - Vytápění'!$C$4:$J$39,'SO 5 - Vytápění'!$C$45:$J$74,'SO 5 - Vytápění'!$C$80:$K$255</definedName>
    <definedName name="_xlnm.Print_Titles" localSheetId="6">'SO 5 - Vytápění'!$92:$92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254"/>
  <c r="BH254"/>
  <c r="BG254"/>
  <c r="BF254"/>
  <c r="T254"/>
  <c r="T253"/>
  <c r="T252"/>
  <c r="R254"/>
  <c r="R253"/>
  <c r="R252"/>
  <c r="P254"/>
  <c r="P253"/>
  <c r="P252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T126"/>
  <c r="R127"/>
  <c r="R126"/>
  <c r="P127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F87"/>
  <c r="E85"/>
  <c r="F52"/>
  <c r="E50"/>
  <c r="J24"/>
  <c r="E24"/>
  <c r="J55"/>
  <c r="J23"/>
  <c r="J21"/>
  <c r="E21"/>
  <c r="J89"/>
  <c r="J20"/>
  <c r="J18"/>
  <c r="E18"/>
  <c r="F90"/>
  <c r="J17"/>
  <c r="J15"/>
  <c r="E15"/>
  <c r="F89"/>
  <c r="J14"/>
  <c r="J12"/>
  <c r="J87"/>
  <c r="E7"/>
  <c r="E48"/>
  <c i="6" r="R129"/>
  <c r="J37"/>
  <c r="J36"/>
  <c i="1" r="AY59"/>
  <c i="6" r="J35"/>
  <c i="1" r="AX59"/>
  <c i="6" r="BI197"/>
  <c r="BH197"/>
  <c r="BG197"/>
  <c r="BF197"/>
  <c r="T197"/>
  <c r="T196"/>
  <c r="T195"/>
  <c r="R197"/>
  <c r="R196"/>
  <c r="R195"/>
  <c r="P197"/>
  <c r="P196"/>
  <c r="P195"/>
  <c r="BI193"/>
  <c r="BH193"/>
  <c r="BG193"/>
  <c r="BF193"/>
  <c r="T193"/>
  <c r="T192"/>
  <c r="R193"/>
  <c r="R192"/>
  <c r="P193"/>
  <c r="P192"/>
  <c r="BI190"/>
  <c r="BH190"/>
  <c r="BG190"/>
  <c r="BF190"/>
  <c r="T190"/>
  <c r="R190"/>
  <c r="P190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BI130"/>
  <c r="BH130"/>
  <c r="BG130"/>
  <c r="BF130"/>
  <c r="T130"/>
  <c r="T129"/>
  <c r="R130"/>
  <c r="P130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F85"/>
  <c r="E83"/>
  <c r="F52"/>
  <c r="E50"/>
  <c r="J24"/>
  <c r="E24"/>
  <c r="J88"/>
  <c r="J23"/>
  <c r="J21"/>
  <c r="E21"/>
  <c r="J54"/>
  <c r="J20"/>
  <c r="J18"/>
  <c r="E18"/>
  <c r="F88"/>
  <c r="J17"/>
  <c r="J15"/>
  <c r="E15"/>
  <c r="F87"/>
  <c r="J14"/>
  <c r="J12"/>
  <c r="J85"/>
  <c r="E7"/>
  <c r="E81"/>
  <c i="5" r="J37"/>
  <c r="J36"/>
  <c i="1" r="AY58"/>
  <c i="5" r="J35"/>
  <c i="1" r="AX58"/>
  <c i="5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T95"/>
  <c r="R96"/>
  <c r="R95"/>
  <c r="P96"/>
  <c r="P95"/>
  <c r="BI94"/>
  <c r="BH94"/>
  <c r="BG94"/>
  <c r="BF94"/>
  <c r="T94"/>
  <c r="T93"/>
  <c r="R94"/>
  <c r="R93"/>
  <c r="P94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79"/>
  <c r="E77"/>
  <c r="F52"/>
  <c r="E50"/>
  <c r="J24"/>
  <c r="E24"/>
  <c r="J55"/>
  <c r="J23"/>
  <c r="J21"/>
  <c r="E21"/>
  <c r="J54"/>
  <c r="J20"/>
  <c r="J18"/>
  <c r="E18"/>
  <c r="F55"/>
  <c r="J17"/>
  <c r="J15"/>
  <c r="E15"/>
  <c r="F81"/>
  <c r="J14"/>
  <c r="J12"/>
  <c r="J79"/>
  <c r="E7"/>
  <c r="E48"/>
  <c i="4" r="J37"/>
  <c r="J36"/>
  <c i="1" r="AY57"/>
  <c i="4" r="J35"/>
  <c i="1" r="AX57"/>
  <c i="4"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3"/>
  <c r="BH93"/>
  <c r="BG93"/>
  <c r="BF93"/>
  <c r="T93"/>
  <c r="T92"/>
  <c r="R93"/>
  <c r="R92"/>
  <c r="P93"/>
  <c r="P92"/>
  <c r="J87"/>
  <c r="J86"/>
  <c r="F86"/>
  <c r="F84"/>
  <c r="E82"/>
  <c r="J55"/>
  <c r="J54"/>
  <c r="F54"/>
  <c r="F52"/>
  <c r="E50"/>
  <c r="J18"/>
  <c r="E18"/>
  <c r="F55"/>
  <c r="J17"/>
  <c r="J12"/>
  <c r="J84"/>
  <c r="E7"/>
  <c r="E80"/>
  <c i="3" r="J37"/>
  <c r="J36"/>
  <c i="1" r="AY56"/>
  <c i="3" r="J35"/>
  <c i="1" r="AX56"/>
  <c i="3" r="BI946"/>
  <c r="BH946"/>
  <c r="BG946"/>
  <c r="BF946"/>
  <c r="T946"/>
  <c r="R946"/>
  <c r="P946"/>
  <c r="BI944"/>
  <c r="BH944"/>
  <c r="BG944"/>
  <c r="BF944"/>
  <c r="T944"/>
  <c r="R944"/>
  <c r="P944"/>
  <c r="BI900"/>
  <c r="BH900"/>
  <c r="BG900"/>
  <c r="BF900"/>
  <c r="T900"/>
  <c r="R900"/>
  <c r="P900"/>
  <c r="BI898"/>
  <c r="BH898"/>
  <c r="BG898"/>
  <c r="BF898"/>
  <c r="T898"/>
  <c r="R898"/>
  <c r="P898"/>
  <c r="BI854"/>
  <c r="BH854"/>
  <c r="BG854"/>
  <c r="BF854"/>
  <c r="T854"/>
  <c r="R854"/>
  <c r="P854"/>
  <c r="BI840"/>
  <c r="BH840"/>
  <c r="BG840"/>
  <c r="BF840"/>
  <c r="T840"/>
  <c r="R840"/>
  <c r="P840"/>
  <c r="BI828"/>
  <c r="BH828"/>
  <c r="BG828"/>
  <c r="BF828"/>
  <c r="T828"/>
  <c r="R828"/>
  <c r="P828"/>
  <c r="BI816"/>
  <c r="BH816"/>
  <c r="BG816"/>
  <c r="BF816"/>
  <c r="T816"/>
  <c r="R816"/>
  <c r="P816"/>
  <c r="BI806"/>
  <c r="BH806"/>
  <c r="BG806"/>
  <c r="BF806"/>
  <c r="T806"/>
  <c r="R806"/>
  <c r="P806"/>
  <c r="BI796"/>
  <c r="BH796"/>
  <c r="BG796"/>
  <c r="BF796"/>
  <c r="T796"/>
  <c r="R796"/>
  <c r="P796"/>
  <c r="BI784"/>
  <c r="BH784"/>
  <c r="BG784"/>
  <c r="BF784"/>
  <c r="T784"/>
  <c r="R784"/>
  <c r="P784"/>
  <c r="BI772"/>
  <c r="BH772"/>
  <c r="BG772"/>
  <c r="BF772"/>
  <c r="T772"/>
  <c r="R772"/>
  <c r="P772"/>
  <c r="BI769"/>
  <c r="BH769"/>
  <c r="BG769"/>
  <c r="BF769"/>
  <c r="T769"/>
  <c r="R769"/>
  <c r="P769"/>
  <c r="BI762"/>
  <c r="BH762"/>
  <c r="BG762"/>
  <c r="BF762"/>
  <c r="T762"/>
  <c r="R762"/>
  <c r="P762"/>
  <c r="BI755"/>
  <c r="BH755"/>
  <c r="BG755"/>
  <c r="BF755"/>
  <c r="T755"/>
  <c r="R755"/>
  <c r="P755"/>
  <c r="BI749"/>
  <c r="BH749"/>
  <c r="BG749"/>
  <c r="BF749"/>
  <c r="T749"/>
  <c r="R749"/>
  <c r="P749"/>
  <c r="BI743"/>
  <c r="BH743"/>
  <c r="BG743"/>
  <c r="BF743"/>
  <c r="T743"/>
  <c r="R743"/>
  <c r="P743"/>
  <c r="BI737"/>
  <c r="BH737"/>
  <c r="BG737"/>
  <c r="BF737"/>
  <c r="T737"/>
  <c r="R737"/>
  <c r="P737"/>
  <c r="BI736"/>
  <c r="BH736"/>
  <c r="BG736"/>
  <c r="BF736"/>
  <c r="T736"/>
  <c r="R736"/>
  <c r="P736"/>
  <c r="BI734"/>
  <c r="BH734"/>
  <c r="BG734"/>
  <c r="BF734"/>
  <c r="T734"/>
  <c r="R734"/>
  <c r="P734"/>
  <c r="BI732"/>
  <c r="BH732"/>
  <c r="BG732"/>
  <c r="BF732"/>
  <c r="T732"/>
  <c r="R732"/>
  <c r="P732"/>
  <c r="BI725"/>
  <c r="BH725"/>
  <c r="BG725"/>
  <c r="BF725"/>
  <c r="T725"/>
  <c r="R725"/>
  <c r="P725"/>
  <c r="BI723"/>
  <c r="BH723"/>
  <c r="BG723"/>
  <c r="BF723"/>
  <c r="T723"/>
  <c r="R723"/>
  <c r="P723"/>
  <c r="BI720"/>
  <c r="BH720"/>
  <c r="BG720"/>
  <c r="BF720"/>
  <c r="T720"/>
  <c r="R720"/>
  <c r="P720"/>
  <c r="BI716"/>
  <c r="BH716"/>
  <c r="BG716"/>
  <c r="BF716"/>
  <c r="T716"/>
  <c r="R716"/>
  <c r="P716"/>
  <c r="BI714"/>
  <c r="BH714"/>
  <c r="BG714"/>
  <c r="BF714"/>
  <c r="T714"/>
  <c r="R714"/>
  <c r="P714"/>
  <c r="BI707"/>
  <c r="BH707"/>
  <c r="BG707"/>
  <c r="BF707"/>
  <c r="T707"/>
  <c r="R707"/>
  <c r="P707"/>
  <c r="BI702"/>
  <c r="BH702"/>
  <c r="BG702"/>
  <c r="BF702"/>
  <c r="T702"/>
  <c r="R702"/>
  <c r="P702"/>
  <c r="BI696"/>
  <c r="BH696"/>
  <c r="BG696"/>
  <c r="BF696"/>
  <c r="T696"/>
  <c r="R696"/>
  <c r="P696"/>
  <c r="BI689"/>
  <c r="BH689"/>
  <c r="BG689"/>
  <c r="BF689"/>
  <c r="T689"/>
  <c r="R689"/>
  <c r="P689"/>
  <c r="BI682"/>
  <c r="BH682"/>
  <c r="BG682"/>
  <c r="BF682"/>
  <c r="T682"/>
  <c r="R682"/>
  <c r="P682"/>
  <c r="BI679"/>
  <c r="BH679"/>
  <c r="BG679"/>
  <c r="BF679"/>
  <c r="T679"/>
  <c r="R679"/>
  <c r="P679"/>
  <c r="BI672"/>
  <c r="BH672"/>
  <c r="BG672"/>
  <c r="BF672"/>
  <c r="T672"/>
  <c r="R672"/>
  <c r="P672"/>
  <c r="BI670"/>
  <c r="BH670"/>
  <c r="BG670"/>
  <c r="BF670"/>
  <c r="T670"/>
  <c r="R670"/>
  <c r="P670"/>
  <c r="BI667"/>
  <c r="BH667"/>
  <c r="BG667"/>
  <c r="BF667"/>
  <c r="T667"/>
  <c r="R667"/>
  <c r="P667"/>
  <c r="BI665"/>
  <c r="BH665"/>
  <c r="BG665"/>
  <c r="BF665"/>
  <c r="T665"/>
  <c r="R665"/>
  <c r="P665"/>
  <c r="BI658"/>
  <c r="BH658"/>
  <c r="BG658"/>
  <c r="BF658"/>
  <c r="T658"/>
  <c r="R658"/>
  <c r="P658"/>
  <c r="BI651"/>
  <c r="BH651"/>
  <c r="BG651"/>
  <c r="BF651"/>
  <c r="T651"/>
  <c r="R651"/>
  <c r="P651"/>
  <c r="BI649"/>
  <c r="BH649"/>
  <c r="BG649"/>
  <c r="BF649"/>
  <c r="T649"/>
  <c r="R649"/>
  <c r="P649"/>
  <c r="BI642"/>
  <c r="BH642"/>
  <c r="BG642"/>
  <c r="BF642"/>
  <c r="T642"/>
  <c r="R642"/>
  <c r="P642"/>
  <c r="BI633"/>
  <c r="BH633"/>
  <c r="BG633"/>
  <c r="BF633"/>
  <c r="T633"/>
  <c r="R633"/>
  <c r="P633"/>
  <c r="BI626"/>
  <c r="BH626"/>
  <c r="BG626"/>
  <c r="BF626"/>
  <c r="T626"/>
  <c r="R626"/>
  <c r="P626"/>
  <c r="BI619"/>
  <c r="BH619"/>
  <c r="BG619"/>
  <c r="BF619"/>
  <c r="T619"/>
  <c r="R619"/>
  <c r="P619"/>
  <c r="BI612"/>
  <c r="BH612"/>
  <c r="BG612"/>
  <c r="BF612"/>
  <c r="T612"/>
  <c r="R612"/>
  <c r="P612"/>
  <c r="BI605"/>
  <c r="BH605"/>
  <c r="BG605"/>
  <c r="BF605"/>
  <c r="T605"/>
  <c r="R605"/>
  <c r="P605"/>
  <c r="BI596"/>
  <c r="BH596"/>
  <c r="BG596"/>
  <c r="BF596"/>
  <c r="T596"/>
  <c r="R596"/>
  <c r="P596"/>
  <c r="BI593"/>
  <c r="BH593"/>
  <c r="BG593"/>
  <c r="BF593"/>
  <c r="T593"/>
  <c r="R593"/>
  <c r="P593"/>
  <c r="BI586"/>
  <c r="BH586"/>
  <c r="BG586"/>
  <c r="BF586"/>
  <c r="T586"/>
  <c r="R586"/>
  <c r="P586"/>
  <c r="BI580"/>
  <c r="BH580"/>
  <c r="BG580"/>
  <c r="BF580"/>
  <c r="T580"/>
  <c r="R580"/>
  <c r="P580"/>
  <c r="BI574"/>
  <c r="BH574"/>
  <c r="BG574"/>
  <c r="BF574"/>
  <c r="T574"/>
  <c r="R574"/>
  <c r="P574"/>
  <c r="BI567"/>
  <c r="BH567"/>
  <c r="BG567"/>
  <c r="BF567"/>
  <c r="T567"/>
  <c r="R567"/>
  <c r="P567"/>
  <c r="BI561"/>
  <c r="BH561"/>
  <c r="BG561"/>
  <c r="BF561"/>
  <c r="T561"/>
  <c r="R561"/>
  <c r="P561"/>
  <c r="BI554"/>
  <c r="BH554"/>
  <c r="BG554"/>
  <c r="BF554"/>
  <c r="T554"/>
  <c r="R554"/>
  <c r="P554"/>
  <c r="BI552"/>
  <c r="BH552"/>
  <c r="BG552"/>
  <c r="BF552"/>
  <c r="T552"/>
  <c r="R552"/>
  <c r="P552"/>
  <c r="BI545"/>
  <c r="BH545"/>
  <c r="BG545"/>
  <c r="BF545"/>
  <c r="T545"/>
  <c r="R545"/>
  <c r="P545"/>
  <c r="BI539"/>
  <c r="BH539"/>
  <c r="BG539"/>
  <c r="BF539"/>
  <c r="T539"/>
  <c r="R539"/>
  <c r="P539"/>
  <c r="BI537"/>
  <c r="BH537"/>
  <c r="BG537"/>
  <c r="BF537"/>
  <c r="T537"/>
  <c r="R537"/>
  <c r="P537"/>
  <c r="BI534"/>
  <c r="BH534"/>
  <c r="BG534"/>
  <c r="BF534"/>
  <c r="T534"/>
  <c r="R534"/>
  <c r="P534"/>
  <c r="BI531"/>
  <c r="BH531"/>
  <c r="BG531"/>
  <c r="BF531"/>
  <c r="T531"/>
  <c r="R531"/>
  <c r="P531"/>
  <c r="BI522"/>
  <c r="BH522"/>
  <c r="BG522"/>
  <c r="BF522"/>
  <c r="T522"/>
  <c r="R522"/>
  <c r="P522"/>
  <c r="BI515"/>
  <c r="BH515"/>
  <c r="BG515"/>
  <c r="BF515"/>
  <c r="T515"/>
  <c r="R515"/>
  <c r="P515"/>
  <c r="BI508"/>
  <c r="BH508"/>
  <c r="BG508"/>
  <c r="BF508"/>
  <c r="T508"/>
  <c r="R508"/>
  <c r="P508"/>
  <c r="BI502"/>
  <c r="BH502"/>
  <c r="BG502"/>
  <c r="BF502"/>
  <c r="T502"/>
  <c r="R502"/>
  <c r="P502"/>
  <c r="BI495"/>
  <c r="BH495"/>
  <c r="BG495"/>
  <c r="BF495"/>
  <c r="T495"/>
  <c r="R495"/>
  <c r="P495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8"/>
  <c r="BH478"/>
  <c r="BG478"/>
  <c r="BF478"/>
  <c r="T478"/>
  <c r="R478"/>
  <c r="P478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1"/>
  <c r="BH451"/>
  <c r="BG451"/>
  <c r="BF451"/>
  <c r="T451"/>
  <c r="R451"/>
  <c r="P451"/>
  <c r="BI444"/>
  <c r="BH444"/>
  <c r="BG444"/>
  <c r="BF444"/>
  <c r="T444"/>
  <c r="R444"/>
  <c r="P444"/>
  <c r="BI442"/>
  <c r="BH442"/>
  <c r="BG442"/>
  <c r="BF442"/>
  <c r="T442"/>
  <c r="R442"/>
  <c r="P442"/>
  <c r="BI434"/>
  <c r="BH434"/>
  <c r="BG434"/>
  <c r="BF434"/>
  <c r="T434"/>
  <c r="R434"/>
  <c r="P434"/>
  <c r="BI432"/>
  <c r="BH432"/>
  <c r="BG432"/>
  <c r="BF432"/>
  <c r="T432"/>
  <c r="R432"/>
  <c r="P432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13"/>
  <c r="BH413"/>
  <c r="BG413"/>
  <c r="BF413"/>
  <c r="T413"/>
  <c r="R413"/>
  <c r="P413"/>
  <c r="BI410"/>
  <c r="BH410"/>
  <c r="BG410"/>
  <c r="BF410"/>
  <c r="T410"/>
  <c r="R410"/>
  <c r="P410"/>
  <c r="BI406"/>
  <c r="BH406"/>
  <c r="BG406"/>
  <c r="BF406"/>
  <c r="T406"/>
  <c r="T405"/>
  <c r="R406"/>
  <c r="R405"/>
  <c r="P406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51"/>
  <c r="BH351"/>
  <c r="BG351"/>
  <c r="BF351"/>
  <c r="T351"/>
  <c r="R351"/>
  <c r="P351"/>
  <c r="BI348"/>
  <c r="BH348"/>
  <c r="BG348"/>
  <c r="BF348"/>
  <c r="T348"/>
  <c r="R348"/>
  <c r="P348"/>
  <c r="BI343"/>
  <c r="BH343"/>
  <c r="BG343"/>
  <c r="BF343"/>
  <c r="T343"/>
  <c r="R343"/>
  <c r="P343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19"/>
  <c r="BH319"/>
  <c r="BG319"/>
  <c r="BF319"/>
  <c r="T319"/>
  <c r="R319"/>
  <c r="P319"/>
  <c r="BI317"/>
  <c r="BH317"/>
  <c r="BG317"/>
  <c r="BF317"/>
  <c r="T317"/>
  <c r="R317"/>
  <c r="P31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53"/>
  <c r="BH253"/>
  <c r="BG253"/>
  <c r="BF253"/>
  <c r="T253"/>
  <c r="R253"/>
  <c r="P253"/>
  <c r="BI209"/>
  <c r="BH209"/>
  <c r="BG209"/>
  <c r="BF209"/>
  <c r="T209"/>
  <c r="R209"/>
  <c r="P209"/>
  <c r="BI207"/>
  <c r="BH207"/>
  <c r="BG207"/>
  <c r="BF207"/>
  <c r="T207"/>
  <c r="R207"/>
  <c r="P207"/>
  <c r="BI163"/>
  <c r="BH163"/>
  <c r="BG163"/>
  <c r="BF163"/>
  <c r="T163"/>
  <c r="R163"/>
  <c r="P163"/>
  <c r="BI161"/>
  <c r="BH161"/>
  <c r="BG161"/>
  <c r="BF161"/>
  <c r="T161"/>
  <c r="R161"/>
  <c r="P161"/>
  <c r="BI117"/>
  <c r="BH117"/>
  <c r="BG117"/>
  <c r="BF117"/>
  <c r="T117"/>
  <c r="R117"/>
  <c r="P117"/>
  <c r="BI112"/>
  <c r="BH112"/>
  <c r="BG112"/>
  <c r="BF112"/>
  <c r="T112"/>
  <c r="R112"/>
  <c r="P112"/>
  <c r="BI105"/>
  <c r="BH105"/>
  <c r="BG105"/>
  <c r="BF105"/>
  <c r="T105"/>
  <c r="R105"/>
  <c r="P105"/>
  <c r="BI99"/>
  <c r="BH99"/>
  <c r="BG99"/>
  <c r="BF99"/>
  <c r="T99"/>
  <c r="R99"/>
  <c r="P99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52"/>
  <c r="E7"/>
  <c r="E48"/>
  <c i="1" r="AX55"/>
  <c i="2" r="J37"/>
  <c r="J36"/>
  <c i="1" r="AY55"/>
  <c i="2" r="J35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T95"/>
  <c r="R96"/>
  <c r="R95"/>
  <c r="P96"/>
  <c r="P95"/>
  <c r="BI92"/>
  <c r="BH92"/>
  <c r="BG92"/>
  <c r="BF92"/>
  <c r="T92"/>
  <c r="T91"/>
  <c r="R92"/>
  <c r="R91"/>
  <c r="P92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1" r="L50"/>
  <c r="AM50"/>
  <c r="AM49"/>
  <c r="L49"/>
  <c r="AM47"/>
  <c r="L47"/>
  <c r="L45"/>
  <c r="L44"/>
  <c i="3" r="J716"/>
  <c r="BK297"/>
  <c r="J325"/>
  <c i="4" r="BK284"/>
  <c r="BK225"/>
  <c r="BK93"/>
  <c r="J259"/>
  <c r="J173"/>
  <c r="BK138"/>
  <c r="J193"/>
  <c r="J111"/>
  <c r="BK269"/>
  <c r="BK293"/>
  <c r="J246"/>
  <c r="J323"/>
  <c r="BK310"/>
  <c r="BK231"/>
  <c r="J321"/>
  <c r="BK287"/>
  <c r="BK306"/>
  <c r="J236"/>
  <c r="BK178"/>
  <c r="J260"/>
  <c r="BK312"/>
  <c r="BK268"/>
  <c r="J199"/>
  <c r="BK105"/>
  <c r="J228"/>
  <c r="BK175"/>
  <c r="J134"/>
  <c r="BK263"/>
  <c r="BK213"/>
  <c r="J195"/>
  <c r="J114"/>
  <c i="5" r="BK144"/>
  <c r="BK115"/>
  <c r="J102"/>
  <c r="BK150"/>
  <c r="J129"/>
  <c r="BK91"/>
  <c r="BK151"/>
  <c r="BK158"/>
  <c r="BK128"/>
  <c r="J119"/>
  <c r="J145"/>
  <c r="BK114"/>
  <c r="J103"/>
  <c r="J158"/>
  <c r="BK146"/>
  <c r="BK120"/>
  <c r="BK103"/>
  <c r="J160"/>
  <c r="BK149"/>
  <c r="BK117"/>
  <c r="J96"/>
  <c r="J89"/>
  <c r="J115"/>
  <c r="J101"/>
  <c r="BK134"/>
  <c i="6" r="BK148"/>
  <c r="J136"/>
  <c r="J176"/>
  <c r="BK120"/>
  <c r="J168"/>
  <c r="J148"/>
  <c r="BK172"/>
  <c r="J161"/>
  <c r="BK134"/>
  <c r="BK124"/>
  <c r="BK122"/>
  <c r="J116"/>
  <c r="BK99"/>
  <c r="J134"/>
  <c r="J143"/>
  <c r="BK96"/>
  <c i="7" r="J245"/>
  <c r="J186"/>
  <c r="BK157"/>
  <c r="BK117"/>
  <c r="J229"/>
  <c i="1" r="AS54"/>
  <c i="3" r="BK502"/>
  <c r="J473"/>
  <c r="BK434"/>
  <c r="J456"/>
  <c r="BK327"/>
  <c r="J477"/>
  <c r="J723"/>
  <c r="BK460"/>
  <c r="J707"/>
  <c r="BK418"/>
  <c r="J816"/>
  <c r="J466"/>
  <c r="BK338"/>
  <c r="J743"/>
  <c r="BK209"/>
  <c r="BK670"/>
  <c r="BK574"/>
  <c r="J410"/>
  <c r="J749"/>
  <c r="J580"/>
  <c r="BK454"/>
  <c r="J522"/>
  <c r="J772"/>
  <c r="J534"/>
  <c r="BK302"/>
  <c r="J689"/>
  <c r="BK348"/>
  <c r="BK539"/>
  <c i="4" r="J299"/>
  <c r="J242"/>
  <c r="BK154"/>
  <c r="J273"/>
  <c r="J159"/>
  <c r="BK236"/>
  <c r="J308"/>
  <c r="BK114"/>
  <c r="J244"/>
  <c r="J314"/>
  <c r="BK257"/>
  <c r="J93"/>
  <c r="J167"/>
  <c i="5" r="BK138"/>
  <c r="BK129"/>
  <c r="BK104"/>
  <c r="J107"/>
  <c r="BK132"/>
  <c r="BK102"/>
  <c r="BK145"/>
  <c r="J91"/>
  <c r="BK131"/>
  <c r="J110"/>
  <c i="6" r="BK154"/>
  <c r="J122"/>
  <c r="J124"/>
  <c r="BK110"/>
  <c r="BK144"/>
  <c r="BK139"/>
  <c r="J107"/>
  <c r="J139"/>
  <c i="7" r="J235"/>
  <c r="BK160"/>
  <c r="BK145"/>
  <c r="BK96"/>
  <c r="J198"/>
  <c r="BK99"/>
  <c r="J131"/>
  <c r="BK131"/>
  <c r="J102"/>
  <c r="J233"/>
  <c r="J206"/>
  <c r="BK124"/>
  <c r="J105"/>
  <c r="BK233"/>
  <c r="BK212"/>
  <c r="BK108"/>
  <c r="J248"/>
  <c r="J172"/>
  <c r="BK150"/>
  <c i="2" r="BK87"/>
  <c r="BK101"/>
  <c i="3" r="BK755"/>
  <c r="J478"/>
  <c r="BK410"/>
  <c r="BK207"/>
  <c r="BK605"/>
  <c r="J398"/>
  <c r="J531"/>
  <c r="BK475"/>
  <c r="BK335"/>
  <c r="J117"/>
  <c r="J335"/>
  <c r="BK658"/>
  <c r="BK444"/>
  <c r="J720"/>
  <c r="BK488"/>
  <c r="J434"/>
  <c r="BK944"/>
  <c r="BK672"/>
  <c r="J442"/>
  <c r="BK317"/>
  <c r="BK749"/>
  <c r="BK561"/>
  <c r="BK898"/>
  <c r="J682"/>
  <c r="J593"/>
  <c r="BK413"/>
  <c r="BK351"/>
  <c r="J840"/>
  <c r="J670"/>
  <c r="J545"/>
  <c r="J300"/>
  <c r="BK682"/>
  <c r="J400"/>
  <c r="J806"/>
  <c r="BK612"/>
  <c r="J413"/>
  <c r="BK743"/>
  <c r="BK651"/>
  <c r="J209"/>
  <c r="J502"/>
  <c r="BK161"/>
  <c i="4" r="J251"/>
  <c r="BK297"/>
  <c r="J171"/>
  <c r="J257"/>
  <c r="BK167"/>
  <c r="J287"/>
  <c r="J221"/>
  <c r="J310"/>
  <c r="J262"/>
  <c r="J274"/>
  <c r="J175"/>
  <c r="J250"/>
  <c r="J268"/>
  <c r="BK228"/>
  <c r="BK99"/>
  <c r="BK314"/>
  <c r="BK323"/>
  <c r="BK244"/>
  <c r="BK193"/>
  <c r="BK142"/>
  <c r="J188"/>
  <c r="BK321"/>
  <c r="J269"/>
  <c r="BK260"/>
  <c r="J108"/>
  <c r="BK250"/>
  <c r="J217"/>
  <c r="BK171"/>
  <c r="J300"/>
  <c r="BK117"/>
  <c r="BK246"/>
  <c r="BK211"/>
  <c r="BK181"/>
  <c r="J131"/>
  <c i="5" r="J148"/>
  <c r="J117"/>
  <c r="BK108"/>
  <c r="BK89"/>
  <c r="BK142"/>
  <c r="J131"/>
  <c r="J114"/>
  <c r="J154"/>
  <c r="BK148"/>
  <c r="J157"/>
  <c r="J132"/>
  <c r="BK121"/>
  <c r="BK99"/>
  <c r="BK116"/>
  <c r="BK98"/>
  <c r="BK159"/>
  <c r="J142"/>
  <c r="J116"/>
  <c r="J149"/>
  <c r="J140"/>
  <c r="J99"/>
  <c r="BK92"/>
  <c r="J141"/>
  <c r="J113"/>
  <c r="BK107"/>
  <c i="6" r="BK156"/>
  <c r="J184"/>
  <c r="BK105"/>
  <c r="BK130"/>
  <c r="BK193"/>
  <c r="BK197"/>
  <c r="J181"/>
  <c r="J96"/>
  <c r="BK94"/>
  <c r="BK136"/>
  <c r="J147"/>
  <c r="BK116"/>
  <c i="7" r="BK240"/>
  <c r="BK174"/>
  <c r="BK152"/>
  <c r="BK237"/>
  <c r="J174"/>
  <c r="BK121"/>
  <c r="BK163"/>
  <c r="BK231"/>
  <c r="J117"/>
  <c r="BK102"/>
  <c r="J225"/>
  <c r="BK209"/>
  <c r="BK192"/>
  <c r="BK119"/>
  <c r="J140"/>
  <c r="BK249"/>
  <c r="BK225"/>
  <c r="BK245"/>
  <c r="J231"/>
  <c r="BK180"/>
  <c r="BK183"/>
  <c r="J147"/>
  <c i="2" r="BK99"/>
  <c r="J99"/>
  <c i="3" r="BK784"/>
  <c r="BK642"/>
  <c r="J432"/>
  <c r="J297"/>
  <c r="BK626"/>
  <c r="J508"/>
  <c r="J338"/>
  <c r="J612"/>
  <c r="J552"/>
  <c r="BK424"/>
  <c r="J317"/>
  <c r="BK495"/>
  <c r="BK707"/>
  <c r="BK473"/>
  <c r="J343"/>
  <c r="BK702"/>
  <c r="BK485"/>
  <c r="J302"/>
  <c r="BK900"/>
  <c r="BK552"/>
  <c r="J460"/>
  <c r="J330"/>
  <c r="BK828"/>
  <c r="BK723"/>
  <c r="J944"/>
  <c r="J714"/>
  <c r="BK586"/>
  <c r="J485"/>
  <c r="BK105"/>
  <c r="J732"/>
  <c r="BK665"/>
  <c r="J537"/>
  <c r="J458"/>
  <c r="BK714"/>
  <c r="BK458"/>
  <c r="BK253"/>
  <c r="BK593"/>
  <c r="J454"/>
  <c r="BK319"/>
  <c r="J696"/>
  <c r="BK398"/>
  <c r="BK619"/>
  <c r="J475"/>
  <c i="4" r="BK285"/>
  <c r="J183"/>
  <c r="J297"/>
  <c r="BK276"/>
  <c r="BK195"/>
  <c r="J142"/>
  <c r="J256"/>
  <c r="BK188"/>
  <c r="BK304"/>
  <c r="BK254"/>
  <c r="J178"/>
  <c r="BK217"/>
  <c r="BK319"/>
  <c r="J306"/>
  <c r="BK242"/>
  <c r="J105"/>
  <c r="J312"/>
  <c r="J102"/>
  <c r="J285"/>
  <c r="J234"/>
  <c r="J181"/>
  <c r="BK102"/>
  <c r="BK183"/>
  <c r="BK308"/>
  <c r="J265"/>
  <c r="J219"/>
  <c r="J304"/>
  <c r="J225"/>
  <c r="J162"/>
  <c r="BK120"/>
  <c r="BK289"/>
  <c r="BK221"/>
  <c r="BK165"/>
  <c i="5" r="J150"/>
  <c r="BK122"/>
  <c r="J111"/>
  <c r="BK105"/>
  <c r="BK87"/>
  <c r="BK143"/>
  <c r="J135"/>
  <c r="BK125"/>
  <c r="BK88"/>
  <c i="6" r="BK171"/>
  <c r="BK184"/>
  <c r="BK127"/>
  <c r="J103"/>
  <c r="J113"/>
  <c i="7" r="J203"/>
  <c r="BK105"/>
  <c r="J219"/>
  <c r="BK177"/>
  <c r="J124"/>
  <c r="J201"/>
  <c r="BK127"/>
  <c r="BK133"/>
  <c r="BK214"/>
  <c r="J238"/>
  <c r="J212"/>
  <c r="J152"/>
  <c r="J108"/>
  <c r="J254"/>
  <c r="BK189"/>
  <c r="J209"/>
  <c r="BK254"/>
  <c r="J237"/>
  <c r="BK186"/>
  <c r="J163"/>
  <c r="J137"/>
  <c i="2" r="BK89"/>
  <c i="3" r="J796"/>
  <c r="J736"/>
  <c r="J348"/>
  <c r="BK451"/>
  <c r="J567"/>
  <c r="BK481"/>
  <c r="J207"/>
  <c r="BK725"/>
  <c r="J470"/>
  <c r="BK736"/>
  <c r="BK534"/>
  <c r="J332"/>
  <c r="J898"/>
  <c r="J479"/>
  <c r="BK396"/>
  <c r="J762"/>
  <c r="BK716"/>
  <c r="J900"/>
  <c r="BK596"/>
  <c r="BK304"/>
  <c r="BK406"/>
  <c r="BK854"/>
  <c r="BK720"/>
  <c r="BK633"/>
  <c r="BK508"/>
  <c r="J702"/>
  <c r="J351"/>
  <c r="J633"/>
  <c r="BK421"/>
  <c r="J112"/>
  <c r="BK679"/>
  <c r="BK567"/>
  <c r="J96"/>
  <c i="4" r="BK128"/>
  <c r="BK173"/>
  <c r="BK215"/>
  <c r="J154"/>
  <c r="BK271"/>
  <c r="J223"/>
  <c r="BK219"/>
  <c r="BK316"/>
  <c r="BK248"/>
  <c r="BK299"/>
  <c r="J289"/>
  <c r="BK169"/>
  <c r="BK198"/>
  <c r="J295"/>
  <c r="BK259"/>
  <c r="J213"/>
  <c r="BK302"/>
  <c r="J253"/>
  <c r="BK199"/>
  <c i="5" r="BK153"/>
  <c r="BK139"/>
  <c r="J106"/>
  <c r="J156"/>
  <c r="J134"/>
  <c r="BK119"/>
  <c r="BK137"/>
  <c r="BK136"/>
  <c r="J122"/>
  <c r="J92"/>
  <c r="BK106"/>
  <c r="BK157"/>
  <c r="BK130"/>
  <c r="BK100"/>
  <c r="J120"/>
  <c r="J88"/>
  <c r="J112"/>
  <c r="J139"/>
  <c i="6" r="BK147"/>
  <c r="BK107"/>
  <c r="J151"/>
  <c r="BK190"/>
  <c r="J94"/>
  <c r="J105"/>
  <c r="BK143"/>
  <c r="BK152"/>
  <c r="J130"/>
  <c i="7" r="J189"/>
  <c r="J121"/>
  <c r="BK227"/>
  <c r="BK172"/>
  <c r="J222"/>
  <c r="J111"/>
  <c r="J114"/>
  <c r="J227"/>
  <c r="BK201"/>
  <c r="BK114"/>
  <c r="BK195"/>
  <c r="J183"/>
  <c r="BK229"/>
  <c r="BK166"/>
  <c r="J166"/>
  <c i="2" r="J92"/>
  <c r="BK96"/>
  <c i="3" r="J769"/>
  <c r="J665"/>
  <c r="J444"/>
  <c r="J253"/>
  <c r="BK554"/>
  <c r="J403"/>
  <c r="J596"/>
  <c r="BK483"/>
  <c r="J418"/>
  <c r="BK325"/>
  <c r="BK96"/>
  <c r="J105"/>
  <c r="BK468"/>
  <c r="BK734"/>
  <c r="J483"/>
  <c r="J327"/>
  <c r="J854"/>
  <c r="J554"/>
  <c r="J451"/>
  <c r="BK300"/>
  <c r="J725"/>
  <c r="BK537"/>
  <c r="BK840"/>
  <c r="BK696"/>
  <c r="BK580"/>
  <c i="2" r="J89"/>
  <c r="BK92"/>
  <c i="3" r="J651"/>
  <c r="J421"/>
  <c r="BK112"/>
  <c r="J468"/>
  <c r="J619"/>
  <c r="BK515"/>
  <c r="BK330"/>
  <c r="BK466"/>
  <c r="J679"/>
  <c r="BK163"/>
  <c r="BK545"/>
  <c r="J481"/>
  <c r="BK946"/>
  <c r="BK772"/>
  <c r="BK432"/>
  <c r="J755"/>
  <c r="J161"/>
  <c r="BK732"/>
  <c r="J626"/>
  <c r="BK689"/>
  <c r="BK403"/>
  <c r="BK806"/>
  <c r="J605"/>
  <c r="BK464"/>
  <c r="J561"/>
  <c r="BK769"/>
  <c r="BK456"/>
  <c r="BK99"/>
  <c r="J658"/>
  <c r="BK343"/>
  <c r="J495"/>
  <c i="4" r="J293"/>
  <c r="J165"/>
  <c r="BK156"/>
  <c r="J238"/>
  <c r="J125"/>
  <c r="BK256"/>
  <c r="BK295"/>
  <c r="BK140"/>
  <c r="BK265"/>
  <c r="BK108"/>
  <c i="5" r="J147"/>
  <c r="BK140"/>
  <c r="BK123"/>
  <c r="J100"/>
  <c r="J133"/>
  <c r="BK94"/>
  <c r="J125"/>
  <c r="J108"/>
  <c r="BK155"/>
  <c r="J98"/>
  <c r="J137"/>
  <c i="6" r="J164"/>
  <c r="BK168"/>
  <c r="J175"/>
  <c r="J197"/>
  <c r="BK176"/>
  <c r="BK103"/>
  <c r="J190"/>
  <c r="J140"/>
  <c r="BK140"/>
  <c i="2" r="J87"/>
  <c r="J101"/>
  <c i="3" r="J737"/>
  <c r="J462"/>
  <c r="J163"/>
  <c r="J488"/>
  <c r="J642"/>
  <c r="J586"/>
  <c r="BK400"/>
  <c r="BK478"/>
  <c r="BK442"/>
  <c r="J515"/>
  <c r="J319"/>
  <c r="J784"/>
  <c r="J464"/>
  <c r="J946"/>
  <c r="J667"/>
  <c r="BK462"/>
  <c r="J99"/>
  <c r="BK796"/>
  <c r="BK667"/>
  <c r="BK522"/>
  <c r="J574"/>
  <c r="BK816"/>
  <c r="BK649"/>
  <c r="BK332"/>
  <c r="BK737"/>
  <c r="J396"/>
  <c r="BK477"/>
  <c i="4" r="J276"/>
  <c r="J117"/>
  <c r="J169"/>
  <c r="BK145"/>
  <c r="BK240"/>
  <c r="J99"/>
  <c r="J263"/>
  <c r="BK273"/>
  <c r="J248"/>
  <c r="J120"/>
  <c r="BK300"/>
  <c r="BK251"/>
  <c r="BK223"/>
  <c r="J316"/>
  <c r="BK148"/>
  <c r="J266"/>
  <c r="J198"/>
  <c r="J164"/>
  <c r="BK274"/>
  <c r="J138"/>
  <c r="BK291"/>
  <c r="BK266"/>
  <c r="J148"/>
  <c r="J231"/>
  <c r="J215"/>
  <c r="BK152"/>
  <c r="BK125"/>
  <c r="J291"/>
  <c r="BK234"/>
  <c r="BK209"/>
  <c r="J156"/>
  <c i="5" r="BK156"/>
  <c r="BK141"/>
  <c r="BK110"/>
  <c r="BK101"/>
  <c r="J144"/>
  <c r="J136"/>
  <c r="J126"/>
  <c r="BK124"/>
  <c r="BK160"/>
  <c r="J153"/>
  <c r="J146"/>
  <c r="J130"/>
  <c r="BK126"/>
  <c r="J105"/>
  <c r="J127"/>
  <c r="BK127"/>
  <c r="J109"/>
  <c r="J128"/>
  <c r="BK135"/>
  <c r="J94"/>
  <c r="J155"/>
  <c r="J123"/>
  <c r="BK111"/>
  <c r="J143"/>
  <c i="6" r="J152"/>
  <c r="J172"/>
  <c r="J167"/>
  <c r="BK113"/>
  <c r="BK181"/>
  <c r="J120"/>
  <c r="BK161"/>
  <c r="J193"/>
  <c r="J189"/>
  <c r="J156"/>
  <c r="J154"/>
  <c r="BK151"/>
  <c r="J127"/>
  <c i="7" r="BK206"/>
  <c r="J169"/>
  <c r="BK135"/>
  <c r="J180"/>
  <c r="J150"/>
  <c r="J240"/>
  <c r="J157"/>
  <c r="BK242"/>
  <c r="J119"/>
  <c r="J242"/>
  <c r="J214"/>
  <c r="J195"/>
  <c r="J143"/>
  <c r="BK111"/>
  <c r="J99"/>
  <c r="BK219"/>
  <c r="BK235"/>
  <c r="J133"/>
  <c r="J249"/>
  <c r="BK238"/>
  <c r="J177"/>
  <c r="J160"/>
  <c r="J135"/>
  <c i="2" r="J96"/>
  <c i="3" r="J828"/>
  <c r="J672"/>
  <c r="J424"/>
  <c r="J539"/>
  <c r="J649"/>
  <c r="J406"/>
  <c r="BK479"/>
  <c r="BK762"/>
  <c r="BK531"/>
  <c r="J304"/>
  <c r="J734"/>
  <c r="BK470"/>
  <c r="BK117"/>
  <c i="4" r="J271"/>
  <c r="J209"/>
  <c r="J254"/>
  <c r="BK134"/>
  <c r="J302"/>
  <c r="J284"/>
  <c r="BK253"/>
  <c r="BK131"/>
  <c r="BK262"/>
  <c r="J140"/>
  <c r="J319"/>
  <c r="J145"/>
  <c r="J211"/>
  <c r="J128"/>
  <c r="BK111"/>
  <c r="J152"/>
  <c r="BK238"/>
  <c r="BK164"/>
  <c r="BK159"/>
  <c r="J240"/>
  <c r="BK162"/>
  <c i="5" r="BK147"/>
  <c r="J151"/>
  <c r="J138"/>
  <c r="J121"/>
  <c r="BK152"/>
  <c r="J152"/>
  <c r="J124"/>
  <c r="BK96"/>
  <c r="BK113"/>
  <c r="J87"/>
  <c r="BK154"/>
  <c r="BK112"/>
  <c r="J159"/>
  <c r="J104"/>
  <c r="BK133"/>
  <c r="BK109"/>
  <c i="6" r="BK167"/>
  <c r="J171"/>
  <c r="BK164"/>
  <c r="J99"/>
  <c r="BK175"/>
  <c r="J110"/>
  <c r="BK189"/>
  <c r="J144"/>
  <c i="7" r="BK198"/>
  <c r="BK140"/>
  <c r="BK203"/>
  <c r="J145"/>
  <c r="J154"/>
  <c r="J127"/>
  <c r="BK137"/>
  <c r="BK222"/>
  <c r="BK169"/>
  <c r="BK147"/>
  <c r="J192"/>
  <c r="BK248"/>
  <c r="J96"/>
  <c r="BK154"/>
  <c r="BK143"/>
  <c i="2" l="1" r="R86"/>
  <c i="3" r="BK111"/>
  <c r="J111"/>
  <c r="J62"/>
  <c r="T395"/>
  <c r="T409"/>
  <c r="R453"/>
  <c r="BK681"/>
  <c r="J681"/>
  <c r="J71"/>
  <c r="R853"/>
  <c i="4" r="R98"/>
  <c r="R233"/>
  <c i="5" r="T118"/>
  <c i="6" r="R93"/>
  <c r="BK135"/>
  <c i="5" r="BK118"/>
  <c r="J118"/>
  <c r="J65"/>
  <c i="6" r="BK102"/>
  <c r="J102"/>
  <c r="J63"/>
  <c r="BK119"/>
  <c r="J119"/>
  <c r="J64"/>
  <c r="T135"/>
  <c r="T132"/>
  <c i="2" r="R98"/>
  <c i="3" r="R111"/>
  <c r="BK487"/>
  <c r="J487"/>
  <c r="J69"/>
  <c r="R681"/>
  <c r="T771"/>
  <c i="4" r="BK98"/>
  <c r="J98"/>
  <c r="J62"/>
  <c r="BK137"/>
  <c r="J137"/>
  <c r="J64"/>
  <c r="P180"/>
  <c r="T318"/>
  <c i="5" r="BK97"/>
  <c r="J97"/>
  <c r="J64"/>
  <c i="6" r="T93"/>
  <c r="R119"/>
  <c r="T119"/>
  <c i="7" r="BK95"/>
  <c i="5" r="P118"/>
  <c i="6" r="P102"/>
  <c i="7" r="T116"/>
  <c i="3" r="T331"/>
  <c r="T487"/>
  <c i="4" r="P233"/>
  <c i="6" r="R102"/>
  <c r="R92"/>
  <c i="7" r="T104"/>
  <c i="3" r="R331"/>
  <c r="BK453"/>
  <c r="J453"/>
  <c r="J68"/>
  <c r="P595"/>
  <c r="BK853"/>
  <c r="J853"/>
  <c r="J73"/>
  <c i="4" r="BK151"/>
  <c r="J151"/>
  <c r="J67"/>
  <c r="T180"/>
  <c r="R318"/>
  <c i="5" r="P86"/>
  <c r="P97"/>
  <c i="7" r="P149"/>
  <c i="2" r="BK98"/>
  <c r="J98"/>
  <c r="J64"/>
  <c i="3" r="T111"/>
  <c r="R487"/>
  <c i="4" r="P98"/>
  <c r="BK233"/>
  <c r="J233"/>
  <c r="J69"/>
  <c i="5" r="T86"/>
  <c r="T90"/>
  <c i="6" r="P93"/>
  <c i="7" r="R149"/>
  <c i="2" r="T98"/>
  <c i="3" r="BK331"/>
  <c r="J331"/>
  <c r="J63"/>
  <c r="BK409"/>
  <c r="J409"/>
  <c r="J67"/>
  <c r="BK595"/>
  <c r="J595"/>
  <c r="J70"/>
  <c r="BK771"/>
  <c r="J771"/>
  <c r="J72"/>
  <c i="4" r="T98"/>
  <c r="P137"/>
  <c r="P151"/>
  <c r="P150"/>
  <c r="R180"/>
  <c r="P318"/>
  <c i="6" r="P119"/>
  <c r="P135"/>
  <c r="P132"/>
  <c i="7" r="P116"/>
  <c r="T142"/>
  <c i="2" r="BK86"/>
  <c i="3" r="BK95"/>
  <c r="R95"/>
  <c r="R94"/>
  <c r="R395"/>
  <c r="P409"/>
  <c r="T595"/>
  <c r="P853"/>
  <c i="4" r="BK104"/>
  <c r="J104"/>
  <c r="J63"/>
  <c r="T137"/>
  <c r="R151"/>
  <c i="7" r="BK104"/>
  <c r="J104"/>
  <c r="J62"/>
  <c r="BK142"/>
  <c r="J142"/>
  <c r="J67"/>
  <c r="P185"/>
  <c i="2" r="T86"/>
  <c r="T85"/>
  <c r="T84"/>
  <c i="3" r="P111"/>
  <c r="P395"/>
  <c r="P487"/>
  <c r="T681"/>
  <c r="P771"/>
  <c i="4" r="R104"/>
  <c i="5" r="R118"/>
  <c i="6" r="R135"/>
  <c r="R132"/>
  <c i="7" r="R104"/>
  <c r="R130"/>
  <c r="P142"/>
  <c r="R185"/>
  <c i="4" r="P104"/>
  <c r="P91"/>
  <c r="P90"/>
  <c i="1" r="AU57"/>
  <c i="4" r="R137"/>
  <c r="T151"/>
  <c i="6" r="T102"/>
  <c i="7" r="BK116"/>
  <c r="J116"/>
  <c r="J63"/>
  <c r="BK130"/>
  <c r="J130"/>
  <c r="J66"/>
  <c r="R142"/>
  <c r="P224"/>
  <c i="3" r="P95"/>
  <c r="T95"/>
  <c r="T94"/>
  <c r="BK395"/>
  <c r="J395"/>
  <c r="J64"/>
  <c r="R409"/>
  <c r="T453"/>
  <c r="P681"/>
  <c r="R771"/>
  <c i="4" r="T104"/>
  <c r="T91"/>
  <c r="BK180"/>
  <c r="J180"/>
  <c r="J68"/>
  <c r="BK318"/>
  <c r="J318"/>
  <c r="J70"/>
  <c i="5" r="R86"/>
  <c r="R90"/>
  <c i="7" r="R95"/>
  <c r="BK149"/>
  <c r="J149"/>
  <c r="J68"/>
  <c r="R224"/>
  <c i="5" r="BK90"/>
  <c r="J90"/>
  <c r="J61"/>
  <c r="T97"/>
  <c i="6" r="BK93"/>
  <c r="J93"/>
  <c r="J61"/>
  <c i="7" r="T95"/>
  <c r="T94"/>
  <c r="R116"/>
  <c r="P130"/>
  <c r="P129"/>
  <c r="BK185"/>
  <c r="J185"/>
  <c r="J69"/>
  <c r="T224"/>
  <c i="2" r="P86"/>
  <c r="P85"/>
  <c r="P84"/>
  <c i="1" r="AU55"/>
  <c i="2" r="P98"/>
  <c i="3" r="P331"/>
  <c r="P453"/>
  <c r="R595"/>
  <c r="T853"/>
  <c i="4" r="T233"/>
  <c r="T150"/>
  <c i="5" r="BK86"/>
  <c r="P90"/>
  <c r="R97"/>
  <c i="7" r="P104"/>
  <c r="T149"/>
  <c r="BK224"/>
  <c r="J224"/>
  <c r="J70"/>
  <c r="R244"/>
  <c r="P95"/>
  <c r="P94"/>
  <c r="T130"/>
  <c r="T185"/>
  <c r="BK244"/>
  <c r="J244"/>
  <c r="J71"/>
  <c r="P244"/>
  <c r="T244"/>
  <c i="4" r="BK92"/>
  <c r="J92"/>
  <c r="J61"/>
  <c i="6" r="BK192"/>
  <c r="J192"/>
  <c r="J69"/>
  <c r="BK196"/>
  <c r="J196"/>
  <c r="J71"/>
  <c r="BK133"/>
  <c r="J133"/>
  <c r="J67"/>
  <c i="2" r="BK95"/>
  <c r="J95"/>
  <c r="J63"/>
  <c i="3" r="BK405"/>
  <c r="J405"/>
  <c r="J65"/>
  <c i="6" r="BK98"/>
  <c r="J98"/>
  <c r="J62"/>
  <c i="2" r="BK91"/>
  <c r="J91"/>
  <c r="J62"/>
  <c i="7" r="BK126"/>
  <c r="J126"/>
  <c r="J64"/>
  <c i="4" r="BK147"/>
  <c r="J147"/>
  <c r="J65"/>
  <c i="5" r="BK93"/>
  <c r="J93"/>
  <c r="J62"/>
  <c r="BK95"/>
  <c r="J95"/>
  <c r="J63"/>
  <c i="6" r="BK129"/>
  <c r="J129"/>
  <c r="J65"/>
  <c i="7" r="BK253"/>
  <c r="J253"/>
  <c r="J73"/>
  <c r="BE124"/>
  <c r="BE127"/>
  <c r="BE238"/>
  <c i="6" r="J135"/>
  <c r="J68"/>
  <c i="7" r="BE186"/>
  <c r="BE195"/>
  <c r="F55"/>
  <c r="BE169"/>
  <c r="BE225"/>
  <c r="BE233"/>
  <c r="BE242"/>
  <c r="BE99"/>
  <c r="BE111"/>
  <c r="BE203"/>
  <c r="BE227"/>
  <c r="BE229"/>
  <c r="BE237"/>
  <c r="BE245"/>
  <c r="BE133"/>
  <c r="BE249"/>
  <c r="BE198"/>
  <c r="BE201"/>
  <c r="BE212"/>
  <c r="BE240"/>
  <c r="BE248"/>
  <c r="BE254"/>
  <c r="J54"/>
  <c r="BE96"/>
  <c r="BE108"/>
  <c r="BE152"/>
  <c r="BE154"/>
  <c r="BE157"/>
  <c r="BE117"/>
  <c r="BE131"/>
  <c r="BE147"/>
  <c r="BE150"/>
  <c r="BE163"/>
  <c r="BE166"/>
  <c r="BE177"/>
  <c r="BE180"/>
  <c r="BE183"/>
  <c r="BE189"/>
  <c r="BE231"/>
  <c r="E83"/>
  <c r="BE105"/>
  <c r="BE140"/>
  <c r="J90"/>
  <c r="BE209"/>
  <c r="BE235"/>
  <c r="J52"/>
  <c r="BE121"/>
  <c r="BE145"/>
  <c r="BE114"/>
  <c r="BE174"/>
  <c r="BE192"/>
  <c r="BE214"/>
  <c r="BE135"/>
  <c r="BE137"/>
  <c r="BE160"/>
  <c r="BE206"/>
  <c r="BE222"/>
  <c r="F54"/>
  <c r="BE102"/>
  <c r="BE119"/>
  <c r="BE143"/>
  <c r="BE172"/>
  <c r="BE219"/>
  <c i="6" r="BE152"/>
  <c i="5" r="J86"/>
  <c r="J60"/>
  <c i="6" r="F55"/>
  <c r="BE103"/>
  <c r="BE110"/>
  <c r="BE140"/>
  <c r="BE154"/>
  <c r="BE171"/>
  <c r="J52"/>
  <c r="BE151"/>
  <c r="BE172"/>
  <c r="BE148"/>
  <c r="BE167"/>
  <c r="J55"/>
  <c r="BE122"/>
  <c r="BE113"/>
  <c r="BE124"/>
  <c r="BE168"/>
  <c r="BE176"/>
  <c r="BE143"/>
  <c r="BE161"/>
  <c r="BE181"/>
  <c r="BE120"/>
  <c r="BE134"/>
  <c r="BE136"/>
  <c r="E48"/>
  <c r="J87"/>
  <c r="BE94"/>
  <c r="BE147"/>
  <c r="BE164"/>
  <c r="BE184"/>
  <c r="BE193"/>
  <c r="BE197"/>
  <c r="F54"/>
  <c r="BE130"/>
  <c r="BE189"/>
  <c r="BE96"/>
  <c r="BE156"/>
  <c r="BE105"/>
  <c r="BE107"/>
  <c r="BE127"/>
  <c r="BE99"/>
  <c r="BE116"/>
  <c r="BE139"/>
  <c r="BE175"/>
  <c r="BE144"/>
  <c r="BE190"/>
  <c i="5" r="BE144"/>
  <c r="BE142"/>
  <c r="BE154"/>
  <c r="F54"/>
  <c r="J81"/>
  <c r="BE89"/>
  <c r="BE120"/>
  <c r="BE122"/>
  <c r="BE128"/>
  <c r="BE131"/>
  <c r="BE152"/>
  <c r="BE157"/>
  <c r="BE125"/>
  <c r="BE139"/>
  <c r="BE159"/>
  <c r="E75"/>
  <c r="J82"/>
  <c r="BE88"/>
  <c r="BE103"/>
  <c r="BE111"/>
  <c r="BE113"/>
  <c r="BE121"/>
  <c r="BE147"/>
  <c r="BE100"/>
  <c r="BE102"/>
  <c r="BE155"/>
  <c r="BE160"/>
  <c i="4" r="BK91"/>
  <c r="J91"/>
  <c r="J60"/>
  <c i="5" r="BE98"/>
  <c r="BE104"/>
  <c r="BE114"/>
  <c r="BE115"/>
  <c r="BE119"/>
  <c r="BE123"/>
  <c r="BE136"/>
  <c r="BE138"/>
  <c r="BE149"/>
  <c r="BE108"/>
  <c r="BE112"/>
  <c r="BE156"/>
  <c r="BE92"/>
  <c r="BE99"/>
  <c r="BE124"/>
  <c r="BE150"/>
  <c r="F82"/>
  <c r="BE87"/>
  <c r="BE94"/>
  <c r="BE106"/>
  <c r="BE126"/>
  <c r="BE127"/>
  <c r="BE129"/>
  <c r="BE148"/>
  <c r="BE151"/>
  <c r="BE153"/>
  <c i="4" r="BK150"/>
  <c r="J150"/>
  <c r="J66"/>
  <c i="5" r="BE91"/>
  <c r="BE101"/>
  <c r="BE105"/>
  <c r="BE110"/>
  <c r="J52"/>
  <c r="BE117"/>
  <c r="BE130"/>
  <c r="BE133"/>
  <c r="BE140"/>
  <c r="BE141"/>
  <c r="BE96"/>
  <c r="BE107"/>
  <c r="BE109"/>
  <c r="BE116"/>
  <c r="BE132"/>
  <c r="BE134"/>
  <c r="BE135"/>
  <c r="BE137"/>
  <c r="BE143"/>
  <c r="BE145"/>
  <c r="BE146"/>
  <c r="BE158"/>
  <c i="4" r="F87"/>
  <c r="BE171"/>
  <c r="BE238"/>
  <c r="BE259"/>
  <c r="BE262"/>
  <c r="BE293"/>
  <c r="BE162"/>
  <c r="BE169"/>
  <c r="BE209"/>
  <c r="BE257"/>
  <c r="BE105"/>
  <c r="BE117"/>
  <c r="BE140"/>
  <c r="BE154"/>
  <c r="BE211"/>
  <c r="BE242"/>
  <c i="3" r="J95"/>
  <c r="J61"/>
  <c i="4" r="J52"/>
  <c r="BE111"/>
  <c r="BE131"/>
  <c r="BE164"/>
  <c r="BE167"/>
  <c r="BE173"/>
  <c r="BE183"/>
  <c r="BE271"/>
  <c r="BE287"/>
  <c r="BE314"/>
  <c r="BE93"/>
  <c r="BE128"/>
  <c r="BE199"/>
  <c r="BE263"/>
  <c r="BE276"/>
  <c r="BE310"/>
  <c r="BE134"/>
  <c r="BE138"/>
  <c r="BE148"/>
  <c r="BE159"/>
  <c r="BE175"/>
  <c r="BE221"/>
  <c r="BE228"/>
  <c r="BE250"/>
  <c r="BE108"/>
  <c r="BE120"/>
  <c r="BE156"/>
  <c r="BE219"/>
  <c r="BE225"/>
  <c r="BE240"/>
  <c r="BE323"/>
  <c i="3" r="BK408"/>
  <c r="J408"/>
  <c r="J66"/>
  <c i="4" r="E48"/>
  <c r="BE142"/>
  <c r="BE145"/>
  <c r="BE152"/>
  <c r="BE234"/>
  <c r="BE236"/>
  <c r="BE266"/>
  <c r="BE285"/>
  <c r="BE295"/>
  <c r="BE299"/>
  <c r="BE302"/>
  <c r="BE304"/>
  <c r="BE312"/>
  <c r="BE319"/>
  <c r="BE321"/>
  <c r="BE125"/>
  <c r="BE223"/>
  <c r="BE291"/>
  <c r="BE308"/>
  <c r="BE316"/>
  <c r="BE99"/>
  <c r="BE181"/>
  <c r="BE193"/>
  <c r="BE217"/>
  <c r="BE231"/>
  <c r="BE265"/>
  <c r="BE274"/>
  <c r="BE306"/>
  <c r="BE114"/>
  <c r="BE198"/>
  <c r="BE215"/>
  <c r="BE251"/>
  <c r="BE273"/>
  <c r="BE188"/>
  <c r="BE254"/>
  <c r="BE260"/>
  <c r="BE268"/>
  <c r="BE284"/>
  <c r="BE289"/>
  <c r="BE178"/>
  <c r="BE195"/>
  <c r="BE102"/>
  <c r="BE165"/>
  <c r="BE300"/>
  <c r="BE213"/>
  <c r="BE244"/>
  <c r="BE246"/>
  <c r="BE248"/>
  <c r="BE253"/>
  <c r="BE256"/>
  <c r="BE269"/>
  <c r="BE297"/>
  <c i="3" r="BE112"/>
  <c r="BE302"/>
  <c r="BE451"/>
  <c r="BE454"/>
  <c r="BE464"/>
  <c r="BE479"/>
  <c r="BE481"/>
  <c r="BE483"/>
  <c r="BE522"/>
  <c r="BE545"/>
  <c r="BE574"/>
  <c r="BE679"/>
  <c r="BE332"/>
  <c r="BE473"/>
  <c r="BE670"/>
  <c r="BE734"/>
  <c r="BE762"/>
  <c r="F55"/>
  <c r="BE317"/>
  <c r="BE418"/>
  <c r="BE434"/>
  <c r="BE466"/>
  <c r="BE470"/>
  <c r="BE537"/>
  <c r="BE596"/>
  <c r="BE689"/>
  <c r="BE207"/>
  <c r="BE531"/>
  <c r="BE725"/>
  <c r="BE816"/>
  <c r="BE900"/>
  <c r="BE432"/>
  <c r="BE460"/>
  <c r="BE488"/>
  <c r="BE672"/>
  <c r="BE696"/>
  <c r="BE736"/>
  <c r="E83"/>
  <c r="BE593"/>
  <c r="BE720"/>
  <c r="BE784"/>
  <c r="BE946"/>
  <c r="BE319"/>
  <c r="BE458"/>
  <c r="BE475"/>
  <c r="BE612"/>
  <c r="BE749"/>
  <c r="BE796"/>
  <c r="BE806"/>
  <c r="BE828"/>
  <c r="J87"/>
  <c r="BE338"/>
  <c r="BE398"/>
  <c r="BE567"/>
  <c r="BE682"/>
  <c r="BE840"/>
  <c r="BE898"/>
  <c r="BE944"/>
  <c r="BE304"/>
  <c r="BE335"/>
  <c r="BE410"/>
  <c r="BE444"/>
  <c r="BE495"/>
  <c r="BE502"/>
  <c r="BE508"/>
  <c r="BE515"/>
  <c r="BE534"/>
  <c r="BE743"/>
  <c r="BE161"/>
  <c r="BE325"/>
  <c r="BE477"/>
  <c r="BE552"/>
  <c r="BE649"/>
  <c r="BE707"/>
  <c r="BE716"/>
  <c r="BE737"/>
  <c r="BE755"/>
  <c r="BE105"/>
  <c r="BE117"/>
  <c r="BE209"/>
  <c r="BE351"/>
  <c r="BE633"/>
  <c r="BE702"/>
  <c r="BE714"/>
  <c r="BE253"/>
  <c r="BE462"/>
  <c r="BE485"/>
  <c r="BE580"/>
  <c r="BE605"/>
  <c i="2" r="J86"/>
  <c r="J61"/>
  <c i="3" r="BE396"/>
  <c r="BE561"/>
  <c r="BE163"/>
  <c r="BE348"/>
  <c r="BE413"/>
  <c r="BE424"/>
  <c r="BE658"/>
  <c r="BE667"/>
  <c r="BE297"/>
  <c r="BE300"/>
  <c r="BE327"/>
  <c r="BE330"/>
  <c r="BE343"/>
  <c r="BE421"/>
  <c r="BE442"/>
  <c r="BE478"/>
  <c r="BE586"/>
  <c r="BE642"/>
  <c r="BE651"/>
  <c r="BE665"/>
  <c r="BE96"/>
  <c r="BE99"/>
  <c r="BE400"/>
  <c r="BE403"/>
  <c r="BE406"/>
  <c r="BE456"/>
  <c r="BE468"/>
  <c r="BE539"/>
  <c r="BE554"/>
  <c r="BE619"/>
  <c r="BE626"/>
  <c r="BE723"/>
  <c r="BE732"/>
  <c r="BE769"/>
  <c r="BE772"/>
  <c r="BE854"/>
  <c i="2" r="F55"/>
  <c r="BE99"/>
  <c r="BE92"/>
  <c r="BE101"/>
  <c r="E48"/>
  <c r="J78"/>
  <c r="BE96"/>
  <c r="BE87"/>
  <c r="BE89"/>
  <c i="3" r="F37"/>
  <c i="1" r="BD56"/>
  <c i="5" r="F34"/>
  <c i="1" r="BA58"/>
  <c i="6" r="F36"/>
  <c i="1" r="BC59"/>
  <c i="7" r="J34"/>
  <c i="1" r="AW60"/>
  <c i="5" r="F37"/>
  <c i="1" r="BD58"/>
  <c i="7" r="F34"/>
  <c i="1" r="BA60"/>
  <c i="3" r="F36"/>
  <c i="1" r="BC56"/>
  <c i="4" r="F35"/>
  <c i="1" r="BB57"/>
  <c i="3" r="F35"/>
  <c i="1" r="BB56"/>
  <c i="2" r="F36"/>
  <c i="1" r="BC55"/>
  <c i="4" r="J34"/>
  <c i="1" r="AW57"/>
  <c i="7" r="F35"/>
  <c i="1" r="BB60"/>
  <c i="2" r="F37"/>
  <c i="1" r="BD55"/>
  <c i="5" r="F35"/>
  <c i="1" r="BB58"/>
  <c i="6" r="F35"/>
  <c i="1" r="BB59"/>
  <c i="2" r="J34"/>
  <c i="1" r="AW55"/>
  <c i="4" r="F36"/>
  <c i="1" r="BC57"/>
  <c i="7" r="F37"/>
  <c i="1" r="BD60"/>
  <c i="2" r="F34"/>
  <c i="1" r="BA55"/>
  <c i="4" r="F34"/>
  <c i="1" r="BA57"/>
  <c i="4" r="F37"/>
  <c i="1" r="BD57"/>
  <c i="5" r="J34"/>
  <c i="1" r="AW58"/>
  <c i="6" r="J34"/>
  <c i="1" r="AW59"/>
  <c i="7" r="F36"/>
  <c i="1" r="BC60"/>
  <c i="3" r="J34"/>
  <c i="1" r="AW56"/>
  <c i="6" r="F37"/>
  <c i="1" r="BD59"/>
  <c i="2" r="F35"/>
  <c i="1" r="BB55"/>
  <c i="5" r="F36"/>
  <c i="1" r="BC58"/>
  <c i="6" r="F34"/>
  <c i="1" r="BA59"/>
  <c i="3" r="F34"/>
  <c i="1" r="BA56"/>
  <c i="3" l="1" r="R408"/>
  <c r="R93"/>
  <c i="5" r="R85"/>
  <c i="6" r="P92"/>
  <c r="P91"/>
  <c i="1" r="AU59"/>
  <c i="5" r="BK85"/>
  <c r="J85"/>
  <c r="J59"/>
  <c i="4" r="T90"/>
  <c i="3" r="P408"/>
  <c i="2" r="BK85"/>
  <c r="BK84"/>
  <c r="J84"/>
  <c i="7" r="BK94"/>
  <c r="P93"/>
  <c i="1" r="AU60"/>
  <c i="3" r="BK94"/>
  <c r="J94"/>
  <c r="J60"/>
  <c i="5" r="P85"/>
  <c i="1" r="AU58"/>
  <c i="7" r="T129"/>
  <c r="T93"/>
  <c i="5" r="T85"/>
  <c i="6" r="T92"/>
  <c r="T91"/>
  <c r="BK132"/>
  <c r="J132"/>
  <c r="J66"/>
  <c i="4" r="R91"/>
  <c i="6" r="R91"/>
  <c i="3" r="T408"/>
  <c r="T93"/>
  <c i="7" r="R94"/>
  <c r="R93"/>
  <c r="R129"/>
  <c i="3" r="P94"/>
  <c r="P93"/>
  <c i="1" r="AU56"/>
  <c i="4" r="R150"/>
  <c i="2" r="R85"/>
  <c r="R84"/>
  <c i="6" r="BK92"/>
  <c r="J92"/>
  <c r="J60"/>
  <c r="BK195"/>
  <c r="J195"/>
  <c r="J70"/>
  <c i="7" r="J95"/>
  <c r="J61"/>
  <c r="BK129"/>
  <c r="J129"/>
  <c r="J65"/>
  <c r="BK252"/>
  <c r="J252"/>
  <c r="J72"/>
  <c i="6" r="BK91"/>
  <c r="J91"/>
  <c i="4" r="BK90"/>
  <c r="J90"/>
  <c r="J59"/>
  <c i="3" r="BK93"/>
  <c r="J93"/>
  <c r="J59"/>
  <c i="2" r="J30"/>
  <c i="1" r="AG55"/>
  <c i="3" r="J33"/>
  <c i="1" r="AV56"/>
  <c r="AT56"/>
  <c i="4" r="J33"/>
  <c i="1" r="AV57"/>
  <c r="AT57"/>
  <c i="3" r="F33"/>
  <c i="1" r="AZ56"/>
  <c i="2" r="F33"/>
  <c i="1" r="AZ55"/>
  <c i="6" r="F33"/>
  <c i="1" r="AZ59"/>
  <c i="2" r="J33"/>
  <c i="1" r="AV55"/>
  <c r="AT55"/>
  <c r="AN55"/>
  <c i="6" r="J33"/>
  <c i="1" r="AV59"/>
  <c r="AT59"/>
  <c r="BC54"/>
  <c r="AY54"/>
  <c i="4" r="F33"/>
  <c i="1" r="AZ57"/>
  <c i="5" r="J33"/>
  <c i="1" r="AV58"/>
  <c r="AT58"/>
  <c r="BB54"/>
  <c r="W31"/>
  <c i="5" r="F33"/>
  <c i="1" r="AZ58"/>
  <c r="BD54"/>
  <c r="W33"/>
  <c i="6" r="J30"/>
  <c i="1" r="AG59"/>
  <c i="7" r="F33"/>
  <c i="1" r="AZ60"/>
  <c i="7" r="J33"/>
  <c i="1" r="AV60"/>
  <c r="AT60"/>
  <c r="BA54"/>
  <c r="AW54"/>
  <c r="AK30"/>
  <c i="7" l="1" r="BK93"/>
  <c r="J93"/>
  <c r="J59"/>
  <c i="4" r="R90"/>
  <c i="7" r="J94"/>
  <c r="J60"/>
  <c i="2" r="J59"/>
  <c r="J85"/>
  <c r="J60"/>
  <c i="1" r="AN59"/>
  <c i="6" r="J59"/>
  <c r="J39"/>
  <c i="2" r="J39"/>
  <c i="1" r="AU54"/>
  <c r="W32"/>
  <c r="W30"/>
  <c i="5" r="J30"/>
  <c i="1" r="AG58"/>
  <c i="3" r="J30"/>
  <c i="1" r="AG56"/>
  <c r="AX54"/>
  <c r="AZ54"/>
  <c r="W29"/>
  <c i="4" r="J30"/>
  <c i="1" r="AG57"/>
  <c r="AN57"/>
  <c i="5" l="1" r="J39"/>
  <c i="4" r="J39"/>
  <c i="3" r="J39"/>
  <c i="1" r="AN56"/>
  <c r="AN58"/>
  <c i="7" r="J30"/>
  <c i="1" r="AG60"/>
  <c r="AG54"/>
  <c r="AK26"/>
  <c r="AV54"/>
  <c r="AK29"/>
  <c r="AK35"/>
  <c i="7" l="1" r="J39"/>
  <c i="1" r="AN60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<sst xmlns="http://schemas.openxmlformats.org/spreadsheetml/2006/main">
  <si>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</si>
  <si>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</si>
  <si>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</si>
  <si>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</si>
  <si>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</si>
  <si>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{c213dca2-5f49-4338-93e4-90aadb8ee4fd}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</si>
  <si>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</si>
  <si>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</si>
  <si>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</si>
  <si>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</si>
  <si>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</si>
  <si>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</si>
  <si>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</si>
  <si>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</si>
  <si>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2512-V1-2025074H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</si>
  <si>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</si>
  <si>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</si>
  <si>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Rekonstrukce služebního bytu v 1.NP pavilonu a MŠ Pražská 2812 ve Varnsdorfu</t>
  </si>
  <si>
    <t>KSO:</t>
  </si>
  <si>
    <t/>
  </si>
  <si>
    <t>CC-CZ:</t>
  </si>
  <si>
    <t>Místo:</t>
  </si>
  <si>
    <t>st.p.č.k. 2919/13; k.ú. Varnsdorf</t>
  </si>
  <si>
    <t>Datum:</t>
  </si>
  <si>
    <t>22. 10. 2025</t>
  </si>
  <si>
    <t>Zadavatel:</t>
  </si>
  <si>
    <t>IČ:</t>
  </si>
  <si>
    <t>00261718</t>
  </si>
  <si>
    <t>Město Varnsdorf</t>
  </si>
  <si>
    <t>DIČ:</t>
  </si>
  <si>
    <t>Účastník:</t>
  </si>
  <si>
    <t>Vyplň údaj</t>
  </si>
  <si>
    <t>Projektant:</t>
  </si>
  <si>
    <t>Pavel Hruška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</si>
  <si>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</si>
  <si>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</si>
  <si>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</si>
  <si>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</si>
  <si>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</si>
  <si>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</si>
  <si>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</si>
  <si>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</si>
  <si>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</si>
  <si>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</si>
  <si>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</si>
  <si>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</si>
  <si>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</si>
  <si>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</si>
  <si>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</si>
  <si>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</si>
  <si>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</si>
  <si>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</si>
  <si>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</si>
  <si>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</si>
  <si>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</si>
  <si>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</si>
  <si>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</si>
  <si>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</si>
  <si>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</si>
  <si>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</si>
  <si>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</si>
  <si>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</si>
  <si>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</si>
  <si>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</si>
  <si>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</si>
  <si>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</si>
  <si>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</si>
  <si>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</si>
  <si>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</si>
  <si>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</si>
  <si>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</si>
  <si>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</si>
  <si>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</si>
  <si>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</si>
  <si>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</si>
  <si>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</si>
  <si>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</si>
  <si>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SO 0</t>
  </si>
  <si>
    <t>Vedlejší a ostatní náklady</t>
  </si>
  <si>
    <t>STA</t>
  </si>
  <si>
    <t>1</t>
  </si>
  <si>
    <t>{8ef3de6e-25eb-4a01-ba87-f6325b8d467d}</t>
  </si>
  <si>
    <t>2</t>
  </si>
  <si>
    <t>SO 1</t>
  </si>
  <si>
    <t>Stavebně konstrukční řešení</t>
  </si>
  <si>
    <t>{39e91006-53c4-4ba2-ad54-cd351cb9e58a}</t>
  </si>
  <si>
    <t>SO 2</t>
  </si>
  <si>
    <t>Zdravotně technická instalace</t>
  </si>
  <si>
    <t>{95a1d7f1-f570-45b5-b312-ce5764a346bc}</t>
  </si>
  <si>
    <t>SO 3</t>
  </si>
  <si>
    <t>Elektroinstalace</t>
  </si>
  <si>
    <t>{1eb6c4c6-5cf6-4519-9475-8456d6ef5b13}</t>
  </si>
  <si>
    <t>SO 4</t>
  </si>
  <si>
    <t>Vzduchotechnika</t>
  </si>
  <si>
    <t>{3a581c38-d32f-4cf7-8733-43dfa2636d27}</t>
  </si>
  <si>
    <t>SO 5</t>
  </si>
  <si>
    <t>Vytápění</t>
  </si>
  <si>
    <t>{1832e842-c425-4ab6-a0e0-810d0c372dd3}</t>
  </si>
  <si>
    <t>KRYCÍ LIST SOUPISU PRACÍ</t>
  </si>
  <si>
    <t>Objekt:</t>
  </si>
  <si>
    <t>SO 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</si>
  <si>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</si>
  <si>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</si>
  <si>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</si>
  <si>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</si>
  <si>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</si>
  <si>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</si>
  <si>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</si>
  <si>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</si>
  <si>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</si>
  <si>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</si>
  <si>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</si>
  <si>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</si>
  <si>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</si>
  <si>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</si>
  <si>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</si>
  <si>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</si>
  <si>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</si>
  <si>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</si>
  <si>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</si>
  <si>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</si>
  <si>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</si>
  <si>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</si>
  <si>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</si>
  <si>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</si>
  <si>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</si>
  <si>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</si>
  <si>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</si>
  <si>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</si>
  <si>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</si>
  <si>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013254000</t>
  </si>
  <si>
    <t>Dokumentace skutečného provedení stavby</t>
  </si>
  <si>
    <t>…</t>
  </si>
  <si>
    <t>CS ÚRS 2025 02</t>
  </si>
  <si>
    <t>1024</t>
  </si>
  <si>
    <t>1330617567</t>
  </si>
  <si>
    <t>Online PSC</t>
  </si>
  <si>
    <t>https://podminky.urs.cz/item/CS_URS_2025_02/013254000</t>
  </si>
  <si>
    <t>013294000</t>
  </si>
  <si>
    <t>Ostatní dokumentace stavby - výrobní dokumentace atypických truhlářských konstrukcí</t>
  </si>
  <si>
    <t>-1285992283</t>
  </si>
  <si>
    <t>https://podminky.urs.cz/item/CS_URS_2025_02/013294000</t>
  </si>
  <si>
    <t>VRN3</t>
  </si>
  <si>
    <t>Zařízení staveniště</t>
  </si>
  <si>
    <t>3</t>
  </si>
  <si>
    <t>030001000</t>
  </si>
  <si>
    <t>-580157046</t>
  </si>
  <si>
    <t>https://podminky.urs.cz/item/CS_URS_2025_02/030001000</t>
  </si>
  <si>
    <t>P</t>
  </si>
  <si>
    <t>Poznámka k položce:_x000d_
Rozsah zařízení staveniště odpovídá rozsahu (velikosti) stavby, druhu stavby a povaze (výstavba, oprava, bourání). Na míru vybavenosti zařízení staveniště může mít vliv i požadavek na rychlost provedení stavebních prací (zajištění dostatečného zázemí, technologické temperování prostorů apod.)._x000d_
_x000d_
Součástí zařízení staveniště jsou i různé dočasné stavby a zařízení._x000d_
_x000d_
Náklady na zařízení staveniště zahrnují:_x000d_
- související (přípravné) práce,_x000d_
- vybavení staveniště,_x000d_
- připojení na inženýrské sítě včetně nákladů na energie,_x000d_
- zabezpečení staveniště,_x000d_
- pronájem ploch, objektů,_x000d_
- zrušení zařízení staveniště.</t>
  </si>
  <si>
    <t>VRN4</t>
  </si>
  <si>
    <t>Inženýrská činnost</t>
  </si>
  <si>
    <t>4</t>
  </si>
  <si>
    <t>045002000</t>
  </si>
  <si>
    <t>Kompletační a koordinační činnost včetně dokladové části</t>
  </si>
  <si>
    <t>352656445</t>
  </si>
  <si>
    <t>https://podminky.urs.cz/item/CS_URS_2025_02/045002000</t>
  </si>
  <si>
    <t>VRN7</t>
  </si>
  <si>
    <t>Provozní vlivy</t>
  </si>
  <si>
    <t>071002000</t>
  </si>
  <si>
    <t>Provoz investora, třetích osob včetně zajištění prachotěsných uzávěrů stavby</t>
  </si>
  <si>
    <t>-979239926</t>
  </si>
  <si>
    <t>https://podminky.urs.cz/item/CS_URS_2025_02/071002000</t>
  </si>
  <si>
    <t>6</t>
  </si>
  <si>
    <t>0900011-OP1</t>
  </si>
  <si>
    <t>Ostatní náklady - ochrana a zakrývání veškerých zachovávaných prvků před poškozením nebo znečištěním při provádění prací (např. zakrývání nášlapných vrstev, zařízovacích předmětů, svítidel, krytů, obložení apod.) a zajištění úklidu dotčených prostor</t>
  </si>
  <si>
    <t>647118700</t>
  </si>
  <si>
    <t>SO 1 - Stavebně konstrukční řešení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</si>
  <si>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</si>
  <si>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</si>
  <si>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</si>
  <si>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</si>
  <si>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</si>
  <si>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</si>
  <si>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</si>
  <si>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</si>
  <si>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</si>
  <si>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</si>
  <si>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</si>
  <si>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</si>
  <si>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</si>
  <si>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</si>
  <si>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</si>
  <si>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</si>
  <si>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Svislé a kompletní konstrukce</t>
  </si>
  <si>
    <t>310271055</t>
  </si>
  <si>
    <t>Zazdívka otvorů ve zdivu nadzákladovém pórobetonovými tvárnicemi plochy přes 1 do 4 m2, tl. zdiva 200 mm, pevnost tvárnic přes P2 do P4</t>
  </si>
  <si>
    <t>m2</t>
  </si>
  <si>
    <t>886447163</t>
  </si>
  <si>
    <t>https://podminky.urs.cz/item/CS_URS_2025_02/310271055</t>
  </si>
  <si>
    <t>VV</t>
  </si>
  <si>
    <t>0,95*2,075 " 103-chodba</t>
  </si>
  <si>
    <t>340271021</t>
  </si>
  <si>
    <t>Zazdívka otvorů v příčkách nebo stěnách pórobetonovými tvárnicemi plochy přes 0,25 m2 do 1 m2, objemová hmotnost 500 kg/m3, tloušťka příčky 100 mm</t>
  </si>
  <si>
    <t>-1653526179</t>
  </si>
  <si>
    <t>https://podminky.urs.cz/item/CS_URS_2025_02/340271021</t>
  </si>
  <si>
    <t>0,3*3 " 102</t>
  </si>
  <si>
    <t>0,9*2,05 " 102-103</t>
  </si>
  <si>
    <t>(0,1*2,1)*2 " 102-104</t>
  </si>
  <si>
    <t>Součet</t>
  </si>
  <si>
    <t>342291121</t>
  </si>
  <si>
    <t>Ukotvení příček plochými kotvami, do konstrukce cihelné</t>
  </si>
  <si>
    <t>m</t>
  </si>
  <si>
    <t>2022848394</t>
  </si>
  <si>
    <t>https://podminky.urs.cz/item/CS_URS_2025_02/342291121</t>
  </si>
  <si>
    <t>3 " příčky 102</t>
  </si>
  <si>
    <t>2+2 " příčky 103-chodba</t>
  </si>
  <si>
    <t>2+2 " přícky 102-103</t>
  </si>
  <si>
    <t>Úpravy povrchů, podlahy a osazování výplní</t>
  </si>
  <si>
    <t>612131121</t>
  </si>
  <si>
    <t>Podkladní a spojovací vrstva vnitřních omítaných ploch penetrace disperzní nanášená ručně stěn</t>
  </si>
  <si>
    <t>-1560320514</t>
  </si>
  <si>
    <t>https://podminky.urs.cz/item/CS_URS_2025_02/612131121</t>
  </si>
  <si>
    <t>226,664 " stávající omítky/zdiva</t>
  </si>
  <si>
    <t>195,334 " pod sádrovou stěrku</t>
  </si>
  <si>
    <t>612135001</t>
  </si>
  <si>
    <t>Vyrovnání nerovností podkladu vnitřních omítaných ploch maltou, tl. do 10 mm vápenocementovou stěn</t>
  </si>
  <si>
    <t>-66569252</t>
  </si>
  <si>
    <t>https://podminky.urs.cz/item/CS_URS_2025_02/612135001</t>
  </si>
  <si>
    <t>mč 101</t>
  </si>
  <si>
    <t>(2,05*2+1,8*2+0,35*2)*2,6</t>
  </si>
  <si>
    <t xml:space="preserve">-(0,95*2,1+0,8*2) </t>
  </si>
  <si>
    <t xml:space="preserve">(1+2,1*2)*0,1+(1,2+2,2*2)*0,35 </t>
  </si>
  <si>
    <t xml:space="preserve">Mezisoučet </t>
  </si>
  <si>
    <t>mč 102</t>
  </si>
  <si>
    <t>15,6*2,6</t>
  </si>
  <si>
    <t xml:space="preserve">-(0,6*2*2+0,7*2+0,8*2*3) </t>
  </si>
  <si>
    <t>Mezisoučet</t>
  </si>
  <si>
    <t>mč 103</t>
  </si>
  <si>
    <t>25,4*2,85</t>
  </si>
  <si>
    <t xml:space="preserve">-(1,15*1,7+2,35*1,7*2) </t>
  </si>
  <si>
    <t>-(0,8*2)</t>
  </si>
  <si>
    <t xml:space="preserve">(1,15+1,7*2)*0,35+(2,35+1,7*2)*0,35*2 </t>
  </si>
  <si>
    <t>mč 104</t>
  </si>
  <si>
    <t xml:space="preserve">(2,15*2+1,9*2)*2,6 </t>
  </si>
  <si>
    <t>-(0,7*2)</t>
  </si>
  <si>
    <t>mč 105</t>
  </si>
  <si>
    <t>(1,9*2+0,95*2)*2,6</t>
  </si>
  <si>
    <t>-(0,6*2)</t>
  </si>
  <si>
    <t>mč 106</t>
  </si>
  <si>
    <t>(1,9*2+1,15*2)*2,6</t>
  </si>
  <si>
    <t>mč 107</t>
  </si>
  <si>
    <t>(3,75*2+3,05*2)*2,85</t>
  </si>
  <si>
    <t>-(2,35*2+1,7*2)</t>
  </si>
  <si>
    <t>(2,35+1,7*2)*0,35</t>
  </si>
  <si>
    <t>mč108</t>
  </si>
  <si>
    <t>(3,75*2+3,3*2)*2,85</t>
  </si>
  <si>
    <t>-(2,35*1,7)</t>
  </si>
  <si>
    <t>+(2,35+1,7*2)*0,35</t>
  </si>
  <si>
    <t>-8,1 " obklad.</t>
  </si>
  <si>
    <t>Součet - stávající omítky</t>
  </si>
  <si>
    <t>612135091</t>
  </si>
  <si>
    <t>Vyrovnání nerovností podkladu vnitřních omítaných ploch Příplatek k ceně za každých dalších 5 mm tloušťky podkladní vrstvy přes 10 mm maltou vápenocementovou stěn</t>
  </si>
  <si>
    <t>234047746</t>
  </si>
  <si>
    <t>https://podminky.urs.cz/item/CS_URS_2025_02/612135091</t>
  </si>
  <si>
    <t>7</t>
  </si>
  <si>
    <t>612325413</t>
  </si>
  <si>
    <t>Oprava vápenocementové omítky vnitřních ploch hladké, tl. do 20 mm stěn, v rozsahu opravované plochy přes 30 do 50%</t>
  </si>
  <si>
    <t>-774066545</t>
  </si>
  <si>
    <t>https://podminky.urs.cz/item/CS_URS_2025_02/612325413</t>
  </si>
  <si>
    <t>8</t>
  </si>
  <si>
    <t>612325453</t>
  </si>
  <si>
    <t>Oprava vápenocementové omítky vnitřních ploch Příplatek k cenám za každých dalších 10 mm tloušťky jádrové omítky přes 20 mm stěn, v rozsahu opravované plochy přes 30 do 50%</t>
  </si>
  <si>
    <t>-1153572197</t>
  </si>
  <si>
    <t>https://podminky.urs.cz/item/CS_URS_2025_02/612325453</t>
  </si>
  <si>
    <t>9</t>
  </si>
  <si>
    <t>612142001</t>
  </si>
  <si>
    <t>Pletivo vnitřních ploch v ploše nebo pruzích, na plném podkladu sklovláknité vtlačené do tmelu včetně tmelu stěn</t>
  </si>
  <si>
    <t>820810798</t>
  </si>
  <si>
    <t>https://podminky.urs.cz/item/CS_URS_2025_02/612142001</t>
  </si>
  <si>
    <t>10</t>
  </si>
  <si>
    <t>612181001</t>
  </si>
  <si>
    <t>Sádrová stěrka vnitřních povrchů tloušťky do 3 mm bez penetrace, včetně následného přebroušení svislých konstrukcí stěn v podlaží i na schodišti</t>
  </si>
  <si>
    <t>1399038963</t>
  </si>
  <si>
    <t>https://podminky.urs.cz/item/CS_URS_2025_02/612181001</t>
  </si>
  <si>
    <t>-39,43 " keramický obklad.</t>
  </si>
  <si>
    <t>11</t>
  </si>
  <si>
    <t>619991001</t>
  </si>
  <si>
    <t>Zakrytí vnitřních ploch před znečištěním PE fólií včetně pozdějšího odkrytí podlah</t>
  </si>
  <si>
    <t>1295495911</t>
  </si>
  <si>
    <t>https://podminky.urs.cz/item/CS_URS_2025_02/619991001</t>
  </si>
  <si>
    <t>2,61+7,36+27,68+4,09+1,81+2,19+11,44+12,12</t>
  </si>
  <si>
    <t>619991011</t>
  </si>
  <si>
    <t>Zakrytí vnitřních ploch před znečištěním PE fólií včetně pozdějšího odkrytí samostatných konstrukcí a prvků</t>
  </si>
  <si>
    <t>-642346960</t>
  </si>
  <si>
    <t>https://podminky.urs.cz/item/CS_URS_2025_02/619991011</t>
  </si>
  <si>
    <t>13</t>
  </si>
  <si>
    <t>619991021</t>
  </si>
  <si>
    <t>Zakrytí vnitřních ploch před znečištěním páskou včetně pozdějšího odlepení rámů oken a dveří, keramických soklů</t>
  </si>
  <si>
    <t>-1793389281</t>
  </si>
  <si>
    <t>https://podminky.urs.cz/item/CS_URS_2025_02/619991021</t>
  </si>
  <si>
    <t>14</t>
  </si>
  <si>
    <t>622143003</t>
  </si>
  <si>
    <t>Montáž omítkových profilů plastových, pozinkovaných nebo dřevěných upevněných vtlačením do podkladní vrstvy nebo přibitím rohových s tkaninou</t>
  </si>
  <si>
    <t>1880343250</t>
  </si>
  <si>
    <t>https://podminky.urs.cz/item/CS_URS_2025_02/622143003</t>
  </si>
  <si>
    <t>(0,95+2,1*2)</t>
  </si>
  <si>
    <t>(1,15+1,7*2)</t>
  </si>
  <si>
    <t>(2,35+1,7*2)*4</t>
  </si>
  <si>
    <t>(0,95+2,2*2)</t>
  </si>
  <si>
    <t>Mezisoučet - ostění a nadpraží oken a dveří</t>
  </si>
  <si>
    <t>2,6*2 " 101</t>
  </si>
  <si>
    <t>2,6*2 " 102</t>
  </si>
  <si>
    <t>2,6*3 " 103</t>
  </si>
  <si>
    <t>2,6*1 " 108</t>
  </si>
  <si>
    <t>Mezisoučet - rohy</t>
  </si>
  <si>
    <t>15</t>
  </si>
  <si>
    <t>M</t>
  </si>
  <si>
    <t>63127464</t>
  </si>
  <si>
    <t>profil rohový Al s výztužnou tkaninou š 100/100mm</t>
  </si>
  <si>
    <t>-1952560765</t>
  </si>
  <si>
    <t>58,85*1,05 'Přepočtené koeficientem množství</t>
  </si>
  <si>
    <t>16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</si>
  <si>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</si>
  <si>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</si>
  <si>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-940044078</t>
  </si>
  <si>
    <t>https://podminky.urs.cz/item/CS_URS_2025_02/622143004</t>
  </si>
  <si>
    <t>17</t>
  </si>
  <si>
    <t>59051476</t>
  </si>
  <si>
    <t>profil napojovací okenní PVC s výztužnou tkaninou 9mm</t>
  </si>
  <si>
    <t>610752429</t>
  </si>
  <si>
    <t>32,7*1,05 'Přepočtené koeficientem množství</t>
  </si>
  <si>
    <t>18</t>
  </si>
  <si>
    <t>642944121</t>
  </si>
  <si>
    <t>Osazení ocelových dveřních zárubní lisovaných nebo z úhelníků dodatečně s vybetonováním prahu, plochy do 2,5 m2</t>
  </si>
  <si>
    <t>kus</t>
  </si>
  <si>
    <t>1213598054</t>
  </si>
  <si>
    <t>https://podminky.urs.cz/item/CS_URS_2025_02/642944121</t>
  </si>
  <si>
    <t>1 " D5</t>
  </si>
  <si>
    <t>19</t>
  </si>
  <si>
    <t>55331431</t>
  </si>
  <si>
    <t>zárubeň jednokřídlá ocelová pro dodatečnou montáž tl stěny 75-100mm rozměru 700/1970, 2100mm</t>
  </si>
  <si>
    <t>598037802</t>
  </si>
  <si>
    <t>Ostatní konstrukce a práce, bourání</t>
  </si>
  <si>
    <t>20</t>
  </si>
  <si>
    <t>949101111</t>
  </si>
  <si>
    <t>Lešení pomocné pracovní pro objekty pozemních staveb pro zatížení do 150 kg/m2, o výšce lešeňové podlahy do 1,9 m</t>
  </si>
  <si>
    <t>891889133</t>
  </si>
  <si>
    <t>https://podminky.urs.cz/item/CS_URS_2025_02/949101111</t>
  </si>
  <si>
    <t>952901111</t>
  </si>
  <si>
    <t>Vyčištění budov nebo objektů před předáním do užívání budov bytové nebo občanské výstavby, světlé výšky podlaží do 4 m</t>
  </si>
  <si>
    <t>-1365685042</t>
  </si>
  <si>
    <t>https://podminky.urs.cz/item/CS_URS_2025_02/952901111</t>
  </si>
  <si>
    <t>22</t>
  </si>
  <si>
    <t>962031132</t>
  </si>
  <si>
    <t>Bourání příček nebo přizdívek z cihel pálených plných, tl. do 100 mm</t>
  </si>
  <si>
    <t>-275526697</t>
  </si>
  <si>
    <t>https://podminky.urs.cz/item/CS_URS_2025_02/962031132</t>
  </si>
  <si>
    <t>2,5*3+0,4*3 " 103-104</t>
  </si>
  <si>
    <t>(1,9*0,8) " pod vanou</t>
  </si>
  <si>
    <t>23</t>
  </si>
  <si>
    <t>968072455</t>
  </si>
  <si>
    <t>Vybourání kovových rámů oken s křídly, dveřních zárubní, vrat, stěn, ostění nebo obkladů dveřních zárubní, plochy do 2 m2</t>
  </si>
  <si>
    <t>-1808423898</t>
  </si>
  <si>
    <t>https://podminky.urs.cz/item/CS_URS_2025_02/968072455</t>
  </si>
  <si>
    <t>(0,6*2)*3</t>
  </si>
  <si>
    <t>(0,8*2)*6</t>
  </si>
  <si>
    <t>24</t>
  </si>
  <si>
    <t>971033521</t>
  </si>
  <si>
    <t>Vybourání otvorů ve zdivu základovém nebo nadzákladovém z cihel, tvárnic, příčkovek z cihel pálených na maltu vápennou nebo vápenocementovou plochy do 1 m2, tl. do 100 mm</t>
  </si>
  <si>
    <t>-483642101</t>
  </si>
  <si>
    <t>https://podminky.urs.cz/item/CS_URS_2025_02/971033521</t>
  </si>
  <si>
    <t>(0,8*2,05)-(0,6*2) " 102-105</t>
  </si>
  <si>
    <t>25</t>
  </si>
  <si>
    <t>978013121</t>
  </si>
  <si>
    <t>Otlučení vápenných nebo vápenocementových omítek vnitřních ploch stěn s vyškrabáním spar, s očištěním zdiva, v rozsahu přes 5 do 10 %</t>
  </si>
  <si>
    <t>772431462</t>
  </si>
  <si>
    <t>https://podminky.urs.cz/item/CS_URS_2025_02/978013121</t>
  </si>
  <si>
    <t>997</t>
  </si>
  <si>
    <t>Doprava suti a vybouraných hmot</t>
  </si>
  <si>
    <t>26</t>
  </si>
  <si>
    <t>997013211</t>
  </si>
  <si>
    <t>Vnitrostaveništní doprava suti a vybouraných hmot vodorovně do 50 m s naložením ručně pro budovy a haly výšky do 6 m</t>
  </si>
  <si>
    <t>t</t>
  </si>
  <si>
    <t>-27048930</t>
  </si>
  <si>
    <t>https://podminky.urs.cz/item/CS_URS_2025_02/997013211</t>
  </si>
  <si>
    <t>27</t>
  </si>
  <si>
    <t>997013501</t>
  </si>
  <si>
    <t>Odvoz suti a vybouraných hmot na skládku nebo meziskládku se složením, na vzdálenost do 1 km</t>
  </si>
  <si>
    <t>-1110488287</t>
  </si>
  <si>
    <t>https://podminky.urs.cz/item/CS_URS_2025_02/997013501</t>
  </si>
  <si>
    <t>28</t>
  </si>
  <si>
    <t>997013509</t>
  </si>
  <si>
    <t>Odvoz suti a vybouraných hmot na skládku nebo meziskládku se složením, na vzdálenost Příplatek k ceně za každý další započatý 1 km přes 1 km</t>
  </si>
  <si>
    <t>-555651188</t>
  </si>
  <si>
    <t>https://podminky.urs.cz/item/CS_URS_2025_02/997013509</t>
  </si>
  <si>
    <t>8,172*39 'Přepočtené koeficientem množství</t>
  </si>
  <si>
    <t>29</t>
  </si>
  <si>
    <t>997013871</t>
  </si>
  <si>
    <t>Poplatek za uložení stavebního odpadu na recyklační skládce (skládkovné) směsného stavebního a demoličního zatříděného do Katalogu odpadů pod kódem 17 09 04</t>
  </si>
  <si>
    <t>75013949</t>
  </si>
  <si>
    <t>https://podminky.urs.cz/item/CS_URS_2025_02/997013871</t>
  </si>
  <si>
    <t>998</t>
  </si>
  <si>
    <t>Přesun hmot</t>
  </si>
  <si>
    <t>30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</si>
  <si>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</si>
  <si>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</si>
  <si>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1893223381</t>
  </si>
  <si>
    <t>https://podminky.urs.cz/item/CS_URS_2025_02/998018001</t>
  </si>
  <si>
    <t>PSV</t>
  </si>
  <si>
    <t>Práce a dodávky PSV</t>
  </si>
  <si>
    <t>763</t>
  </si>
  <si>
    <t>Konstrukce suché výstavby</t>
  </si>
  <si>
    <t>31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</si>
  <si>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</si>
  <si>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</si>
  <si>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682075446</t>
  </si>
  <si>
    <t>https://podminky.urs.cz/item/CS_URS_2025_02/763121590</t>
  </si>
  <si>
    <t>0,95*1,5</t>
  </si>
  <si>
    <t>32</t>
  </si>
  <si>
    <t>763131411</t>
  </si>
  <si>
    <t>Podhled ze sádrokartonových desek dvouvrstvá zavěšená spodní konstrukce z ocelových profilů CD, UD jednoduše opláštěná deskou standardní A, tl. 12,5 mm, bez izolace</t>
  </si>
  <si>
    <t>1794918738</t>
  </si>
  <si>
    <t>https://podminky.urs.cz/item/CS_URS_2025_02/763131411</t>
  </si>
  <si>
    <t>2,61+7,36+27,68 " 101-103</t>
  </si>
  <si>
    <t>11,44+12,12 " 107-108</t>
  </si>
  <si>
    <t>33</t>
  </si>
  <si>
    <t>763131451</t>
  </si>
  <si>
    <t>Podhled ze sádrokartonových desek dvouvrstvá zavěšená spodní konstrukce z ocelových profilů CD, UD jednoduše opláštěná deskou impregnovanou H2, tl. 12,5 mm, bez izolace</t>
  </si>
  <si>
    <t>-2003137444</t>
  </si>
  <si>
    <t>https://podminky.urs.cz/item/CS_URS_2025_02/763131451</t>
  </si>
  <si>
    <t>4,09+1,81+2,19 " 104-106</t>
  </si>
  <si>
    <t>34</t>
  </si>
  <si>
    <t>763131714</t>
  </si>
  <si>
    <t>Podhled ze sádrokartonových desek ostatní práce a konstrukce na podhledech ze sádrokartonových desek základní penetrační nátěr</t>
  </si>
  <si>
    <t>-729538994</t>
  </si>
  <si>
    <t>https://podminky.urs.cz/item/CS_URS_2025_02/763131714</t>
  </si>
  <si>
    <t>61,21+8,09</t>
  </si>
  <si>
    <t>35</t>
  </si>
  <si>
    <t>763131751</t>
  </si>
  <si>
    <t>Podhled ze sádrokartonových desek ostatní práce a konstrukce na podhledech ze sádrokartonových desek montáž parotěsné zábrany</t>
  </si>
  <si>
    <t>689832596</t>
  </si>
  <si>
    <t>https://podminky.urs.cz/item/CS_URS_2025_02/763131751</t>
  </si>
  <si>
    <t>36</t>
  </si>
  <si>
    <t>28329028</t>
  </si>
  <si>
    <t>fólie PE vyztužená Al vrstvou pro parotěsnou vrstvu 150g/m2 s integrovanou lepící páskou</t>
  </si>
  <si>
    <t>-1886286087</t>
  </si>
  <si>
    <t>69,3*1,1235 'Přepočtené koeficientem množství</t>
  </si>
  <si>
    <t>37</t>
  </si>
  <si>
    <t>763131752</t>
  </si>
  <si>
    <t>Podhled ze sádrokartonových desek ostatní práce a konstrukce na podhledech ze sádrokartonových desek montáž jedné vrstvy tepelné izolace</t>
  </si>
  <si>
    <t>689301798</t>
  </si>
  <si>
    <t>https://podminky.urs.cz/item/CS_URS_2025_02/763131752</t>
  </si>
  <si>
    <t>38</t>
  </si>
  <si>
    <t>63152097</t>
  </si>
  <si>
    <t>pás tepelně izolační univerzální λ=0,032-0,033 tl 60mm</t>
  </si>
  <si>
    <t>-113487793</t>
  </si>
  <si>
    <t>69,3*1,02 'Přepočtené koeficientem množství</t>
  </si>
  <si>
    <t>39</t>
  </si>
  <si>
    <t>763131761</t>
  </si>
  <si>
    <t>Podhled ze sádrokartonových desek Příplatek k cenám za plochu do 3 m2 jednotlivě</t>
  </si>
  <si>
    <t>1505648111</t>
  </si>
  <si>
    <t>https://podminky.urs.cz/item/CS_URS_2025_02/763131761</t>
  </si>
  <si>
    <t>2,61 " 101-103</t>
  </si>
  <si>
    <t>40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</si>
  <si>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</si>
  <si>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</si>
  <si>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-1859162522</t>
  </si>
  <si>
    <t>https://podminky.urs.cz/item/CS_URS_2025_02/998763331</t>
  </si>
  <si>
    <t>766</t>
  </si>
  <si>
    <t>Konstrukce truhlářské</t>
  </si>
  <si>
    <t>41</t>
  </si>
  <si>
    <t>766660001</t>
  </si>
  <si>
    <t>Montáž dveřních křídel dřevěných nebo plastových otevíravých do ocelové zárubně povrchově upravených jednokřídlových, šířky do 800 mm</t>
  </si>
  <si>
    <t>-37317825</t>
  </si>
  <si>
    <t>https://podminky.urs.cz/item/CS_URS_2025_02/766660001</t>
  </si>
  <si>
    <t>42</t>
  </si>
  <si>
    <t>6110000-d1</t>
  </si>
  <si>
    <t>kompletní dveřní křídlo: dveře vnitřní částečně prosklené s laminátovou povrchovou úpravou CPL Sapeli 800/1970 mm s kováním, zámkem a ostatních doplňků - viz. výpis dveří D1</t>
  </si>
  <si>
    <t>-1940286595</t>
  </si>
  <si>
    <t>Poznámka k položce:_x000d_
Do ceny kompletního dveřního otvoru jsou zahrnuty i náklady na kompletaci.</t>
  </si>
  <si>
    <t>43</t>
  </si>
  <si>
    <t>6110000-d2</t>
  </si>
  <si>
    <t>kompletní dveřní křídlo: dveře vnitřní částečně prosklené s laminátovou povrchovou úpravou CPL Sapeli 800/1970 mm s kováním, zámkem a ostatních doplňků - viz. výpis dveří D2</t>
  </si>
  <si>
    <t>-201446348</t>
  </si>
  <si>
    <t>44</t>
  </si>
  <si>
    <t>6110000-d3</t>
  </si>
  <si>
    <t>kompletní dveřní křídlo: dveře vnitřní plné s laminátovou povrchovou úpravou CPL Sapeli 800/1970 mm s kováním, zámkem a ostatních doplňků - viz. výpis dveří D3</t>
  </si>
  <si>
    <t>945994228</t>
  </si>
  <si>
    <t>45</t>
  </si>
  <si>
    <t>6110000-d4</t>
  </si>
  <si>
    <t>kompletní dveřní křídlo: dveře vnitřní plné s laminátovou povrchovou úpravou CPL Sapeli 800/1970 mm s kováním, zámkem a ostatních doplňků - viz. výpis dveří D4</t>
  </si>
  <si>
    <t>1443941500</t>
  </si>
  <si>
    <t>46</t>
  </si>
  <si>
    <t>6110000-d5</t>
  </si>
  <si>
    <t>kompletní dveřní křídlo: dveře vnitřní plné s laminátovou povrchovou úpravou CPL Sapeli Klima II 700x1970 mm s kováním, zámkem a ostatních doplňků - viz. výpis dveří D5</t>
  </si>
  <si>
    <t>-334140811</t>
  </si>
  <si>
    <t>47</t>
  </si>
  <si>
    <t>6110000-d6</t>
  </si>
  <si>
    <t>kompletní dveřní křídlo: dveře vnitřní plné s laminátovou povrchovou úpravou CPL Sapeli Klima II 600x1970 mm s kováním, zámkem a ostatních doplňků - viz. výpis dveří D6</t>
  </si>
  <si>
    <t>-177827290</t>
  </si>
  <si>
    <t>48</t>
  </si>
  <si>
    <t>6110000-d7</t>
  </si>
  <si>
    <t>kompletní dveřní křídlo: dveře vnitřní plné s laminátovou povrchovou úpravou CPL Sapeli Klima II 600x1970 mm s kováním, zámkem a ostatních doplňků - viz. výpis dveří D7</t>
  </si>
  <si>
    <t>-1190928109</t>
  </si>
  <si>
    <t>49</t>
  </si>
  <si>
    <t>766691811</t>
  </si>
  <si>
    <t>Demontáž parapetních desek šířky do 300 mm</t>
  </si>
  <si>
    <t>-1922790196</t>
  </si>
  <si>
    <t>https://podminky.urs.cz/item/CS_URS_2025_02/766691811</t>
  </si>
  <si>
    <t>2,35*4+1,15</t>
  </si>
  <si>
    <t>50</t>
  </si>
  <si>
    <t>766691914</t>
  </si>
  <si>
    <t>Ostatní práce vyvěšení nebo zavěšení křídel dřevěných dveřních, plochy do 2 m2</t>
  </si>
  <si>
    <t>-1306496672</t>
  </si>
  <si>
    <t>https://podminky.urs.cz/item/CS_URS_2025_02/766691914</t>
  </si>
  <si>
    <t>51</t>
  </si>
  <si>
    <t>7668100.K1</t>
  </si>
  <si>
    <t>Dodávka a montáž kuchyňské linky na mísru z lamino desek (dolní+horní skříňky včetně pracovní desky), kování s tlumením</t>
  </si>
  <si>
    <t>1368406612</t>
  </si>
  <si>
    <t>3,2+1</t>
  </si>
  <si>
    <t>52</t>
  </si>
  <si>
    <t>7668100.K2</t>
  </si>
  <si>
    <t>Dodávka a montáž vestavěné sklokeramické desky s funkcemi, min. energetická třída A</t>
  </si>
  <si>
    <t>-2034164624</t>
  </si>
  <si>
    <t>53</t>
  </si>
  <si>
    <t>7668100.K3</t>
  </si>
  <si>
    <t>Dodávka a montáž vestavěná elektrická trouba trouby s funkcemi, energetická třída min. A</t>
  </si>
  <si>
    <t>-1319500412</t>
  </si>
  <si>
    <t>54</t>
  </si>
  <si>
    <t>7668100.S1</t>
  </si>
  <si>
    <t>Dodávka a montáž atypické vestavěné skříně do stropu včetně polic</t>
  </si>
  <si>
    <t>1749031668</t>
  </si>
  <si>
    <t>1,8+1,2</t>
  </si>
  <si>
    <t>55</t>
  </si>
  <si>
    <t>766812820</t>
  </si>
  <si>
    <t>Demontáž kuchyňských linek dřevěných nebo kovových včetně skříněk uchycených na stěně, délky do 1500 mm</t>
  </si>
  <si>
    <t>1700076764</t>
  </si>
  <si>
    <t>https://podminky.urs.cz/item/CS_URS_2025_02/766812820</t>
  </si>
  <si>
    <t>56</t>
  </si>
  <si>
    <t>766825821</t>
  </si>
  <si>
    <t>Demontáž nábytku vestavěného skříní dvoukřídlových</t>
  </si>
  <si>
    <t>1549177652</t>
  </si>
  <si>
    <t>https://podminky.urs.cz/item/CS_URS_2025_02/766825821</t>
  </si>
  <si>
    <t>57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</si>
  <si>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</si>
  <si>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</si>
  <si>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</si>
  <si>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-1527276996</t>
  </si>
  <si>
    <t>https://podminky.urs.cz/item/CS_URS_2025_02/998766311</t>
  </si>
  <si>
    <t>771</t>
  </si>
  <si>
    <t>Podlahy z dlaždic</t>
  </si>
  <si>
    <t>58</t>
  </si>
  <si>
    <t>771111011</t>
  </si>
  <si>
    <t>Příprava podkladu před provedením dlažby vysátí podlah</t>
  </si>
  <si>
    <t>-83883064</t>
  </si>
  <si>
    <t>https://podminky.urs.cz/item/CS_URS_2025_02/771111011</t>
  </si>
  <si>
    <t>2,61 " 101</t>
  </si>
  <si>
    <t>4,09 " 104</t>
  </si>
  <si>
    <t>1,81 " 105</t>
  </si>
  <si>
    <t>2,19 " 106</t>
  </si>
  <si>
    <t>59</t>
  </si>
  <si>
    <t>771121011</t>
  </si>
  <si>
    <t>Příprava podkladu před provedením dlažby nátěr penetrační na podlahu</t>
  </si>
  <si>
    <t>2121815008</t>
  </si>
  <si>
    <t>https://podminky.urs.cz/item/CS_URS_2025_02/771121011</t>
  </si>
  <si>
    <t>60</t>
  </si>
  <si>
    <t>771121026</t>
  </si>
  <si>
    <t>Příprava podkladu před provedením dlažby broušení podlah stávajícího podkladu pro odstranění lepidla (po starých krytinách)</t>
  </si>
  <si>
    <t>-2094209803</t>
  </si>
  <si>
    <t>https://podminky.urs.cz/item/CS_URS_2025_02/771121026</t>
  </si>
  <si>
    <t>3,56 " 101</t>
  </si>
  <si>
    <t>7,75 " 102</t>
  </si>
  <si>
    <t>4,09+1,81+2,19 " 105-107</t>
  </si>
  <si>
    <t>61</t>
  </si>
  <si>
    <t>771121027</t>
  </si>
  <si>
    <t>Příprava podkladu před provedením dlažby broušení podlah stávajícího podkladu pro odstranění nerovností (diamantovým kotoučem)</t>
  </si>
  <si>
    <t>-1681583132</t>
  </si>
  <si>
    <t>https://podminky.urs.cz/item/CS_URS_2025_02/771121027</t>
  </si>
  <si>
    <t>62</t>
  </si>
  <si>
    <t>771151022</t>
  </si>
  <si>
    <t>Příprava podkladu před provedením dlažby samonivelační stěrka min. pevnosti 30 MPa, tloušťky přes 3 do 5 mm</t>
  </si>
  <si>
    <t>1144116999</t>
  </si>
  <si>
    <t>https://podminky.urs.cz/item/CS_URS_2025_02/771151022</t>
  </si>
  <si>
    <t>63</t>
  </si>
  <si>
    <t>771471810</t>
  </si>
  <si>
    <t>Demontáž soklíků z dlaždic keramických kladených do malty rovných</t>
  </si>
  <si>
    <t>-1568690701</t>
  </si>
  <si>
    <t>https://podminky.urs.cz/item/CS_URS_2025_02/771471810</t>
  </si>
  <si>
    <t>(2,3*2+3,2*2)-(0,8*2) " 103</t>
  </si>
  <si>
    <t>(6,45*2+3,15*2)-(0,8*2) " 104</t>
  </si>
  <si>
    <t>(3,05*2+3,75*2)-(0,8) " 108</t>
  </si>
  <si>
    <t>(3,75*2+3,3*2)-(0,8)</t>
  </si>
  <si>
    <t>64</t>
  </si>
  <si>
    <t>771474111</t>
  </si>
  <si>
    <t>Montáž soklů z dlaždic keramických lepených cementovým flexibilním lepidlem rovných, výšky do 65 mm</t>
  </si>
  <si>
    <t>-302855410</t>
  </si>
  <si>
    <t>https://podminky.urs.cz/item/CS_URS_2025_02/771474111</t>
  </si>
  <si>
    <t>9,2-(0,95+0,8) " 101</t>
  </si>
  <si>
    <t>65</t>
  </si>
  <si>
    <t>59761136</t>
  </si>
  <si>
    <t>dlažba keramická slinutá mrazuvzdorná povrch hladký/lesklý tl do 10mm přes 2 do 4ks/m2</t>
  </si>
  <si>
    <t>933864201</t>
  </si>
  <si>
    <t>7,45*0,65</t>
  </si>
  <si>
    <t>4,843*1,2 'Přepočtené koeficientem množství</t>
  </si>
  <si>
    <t>66</t>
  </si>
  <si>
    <t>19416005</t>
  </si>
  <si>
    <t>lišta ukončovací z eloxovaného hliníku 10mm</t>
  </si>
  <si>
    <t>1770711016</t>
  </si>
  <si>
    <t>7,45*1,1 'Přepočtené koeficientem množství</t>
  </si>
  <si>
    <t>67</t>
  </si>
  <si>
    <t>771571810</t>
  </si>
  <si>
    <t>Demontáž podlah z dlaždic keramických kladených do malty</t>
  </si>
  <si>
    <t>221702436</t>
  </si>
  <si>
    <t>https://podminky.urs.cz/item/CS_URS_2025_02/771571810</t>
  </si>
  <si>
    <t>68</t>
  </si>
  <si>
    <t>771574413</t>
  </si>
  <si>
    <t>Montáž podlah z dlaždic keramických lepených cementovým flexibilním lepidlem hladkých, tloušťky do 10 mm přes 2 do 4 ks/m2</t>
  </si>
  <si>
    <t>553727181</t>
  </si>
  <si>
    <t>https://podminky.urs.cz/item/CS_URS_2025_02/771574413</t>
  </si>
  <si>
    <t>69</t>
  </si>
  <si>
    <t>-1314377043</t>
  </si>
  <si>
    <t>10,7*1,15 'Přepočtené koeficientem množství</t>
  </si>
  <si>
    <t>70</t>
  </si>
  <si>
    <t>771577211</t>
  </si>
  <si>
    <t>Montáž podlah z dlaždic keramických lepených cementovým flexibilním lepidlem Příplatek k cenám za plochu do 5 m2 jednotlivě</t>
  </si>
  <si>
    <t>629930039</t>
  </si>
  <si>
    <t>https://podminky.urs.cz/item/CS_URS_2025_02/771577211</t>
  </si>
  <si>
    <t>71</t>
  </si>
  <si>
    <t>771591112</t>
  </si>
  <si>
    <t>Izolace podlahy pod dlažbu nátěrem nebo stěrkou ve dvou vrstvách</t>
  </si>
  <si>
    <t>-1602927778</t>
  </si>
  <si>
    <t>https://podminky.urs.cz/item/CS_URS_2025_02/771591112</t>
  </si>
  <si>
    <t>72</t>
  </si>
  <si>
    <t>771591115</t>
  </si>
  <si>
    <t>Podlahy - dokončovací práce spárování silikonem</t>
  </si>
  <si>
    <t>695533202</t>
  </si>
  <si>
    <t>https://podminky.urs.cz/item/CS_URS_2025_02/771591115</t>
  </si>
  <si>
    <t>(2,15*2+1,9*2)-(0,7) " 104</t>
  </si>
  <si>
    <t>(1,7*2+0,95*2)-(0,6) " 105</t>
  </si>
  <si>
    <t>(1,15*2+1,9*2)-(0,6) " 106</t>
  </si>
  <si>
    <t>73</t>
  </si>
  <si>
    <t>771591241</t>
  </si>
  <si>
    <t>Izolace podlahy pod dlažbu těsnícími izolačními pásy vnitřní kout</t>
  </si>
  <si>
    <t>1474198956</t>
  </si>
  <si>
    <t>https://podminky.urs.cz/item/CS_URS_2025_02/771591241</t>
  </si>
  <si>
    <t>4 " 104</t>
  </si>
  <si>
    <t>4 " 105</t>
  </si>
  <si>
    <t>4 " 106</t>
  </si>
  <si>
    <t>74</t>
  </si>
  <si>
    <t>771591264</t>
  </si>
  <si>
    <t>Izolace podlahy pod dlažbu těsnícími izolačními pásy mezi podlahou a stěnu</t>
  </si>
  <si>
    <t>955146815</t>
  </si>
  <si>
    <t>https://podminky.urs.cz/item/CS_URS_2025_02/771591264</t>
  </si>
  <si>
    <t>75</t>
  </si>
  <si>
    <t>771592011</t>
  </si>
  <si>
    <t>Čištění vnitřních ploch po položení dlažby podlah nebo schodišť chemickými prostředky</t>
  </si>
  <si>
    <t>-519439421</t>
  </si>
  <si>
    <t>https://podminky.urs.cz/item/CS_URS_2025_02/771592011</t>
  </si>
  <si>
    <t>76</t>
  </si>
  <si>
    <t>998771121</t>
  </si>
  <si>
    <t>Přesun hmot pro podlahy z dlaždic stanovený z hmotnosti přesunovaného materiálu vodorovná dopravní vzdálenost do 50 m ruční (bez užití mechanizace) v objektech výšky do 6 m</t>
  </si>
  <si>
    <t>-347234697</t>
  </si>
  <si>
    <t>https://podminky.urs.cz/item/CS_URS_2025_02/998771121</t>
  </si>
  <si>
    <t>776</t>
  </si>
  <si>
    <t>Podlahy povlakové</t>
  </si>
  <si>
    <t>77</t>
  </si>
  <si>
    <t>776111116</t>
  </si>
  <si>
    <t>Příprava podkladu povlakových podlah a stěn broušení podlah stávajícího podkladu pro odstranění lepidla (po starých krytinách)</t>
  </si>
  <si>
    <t>1721282237</t>
  </si>
  <si>
    <t>https://podminky.urs.cz/item/CS_URS_2025_02/776111116</t>
  </si>
  <si>
    <t>7,08 " 103</t>
  </si>
  <si>
    <t>20,06 " 104</t>
  </si>
  <si>
    <t>11,44 " 108</t>
  </si>
  <si>
    <t>Mezisoučet - pvc</t>
  </si>
  <si>
    <t>12,12 " 109</t>
  </si>
  <si>
    <t>Mezisoučet - koberec</t>
  </si>
  <si>
    <t>78</t>
  </si>
  <si>
    <t>776111117</t>
  </si>
  <si>
    <t>Příprava podkladu povlakových podlah a stěn broušení podlah stávajícího podkladu pro odstranění nerovností (diamantovým kotoučem)</t>
  </si>
  <si>
    <t>1939283841</t>
  </si>
  <si>
    <t>https://podminky.urs.cz/item/CS_URS_2025_02/776111117</t>
  </si>
  <si>
    <t>7,36 " 102</t>
  </si>
  <si>
    <t>27,68 " 103</t>
  </si>
  <si>
    <t>11,44 " 107</t>
  </si>
  <si>
    <t>12,12 " 108</t>
  </si>
  <si>
    <t>79</t>
  </si>
  <si>
    <t>776111311</t>
  </si>
  <si>
    <t>Příprava podkladu povlakových podlah a stěn vysátí podlah</t>
  </si>
  <si>
    <t>1329412148</t>
  </si>
  <si>
    <t>https://podminky.urs.cz/item/CS_URS_2025_02/776111311</t>
  </si>
  <si>
    <t>80</t>
  </si>
  <si>
    <t>776121112</t>
  </si>
  <si>
    <t>Příprava podkladu povlakových podlah a stěn penetrace vodou ředitelná podlah</t>
  </si>
  <si>
    <t>779539776</t>
  </si>
  <si>
    <t>https://podminky.urs.cz/item/CS_URS_2025_02/776121112</t>
  </si>
  <si>
    <t>81</t>
  </si>
  <si>
    <t>776141132</t>
  </si>
  <si>
    <t>Příprava podkladu povlakových podlah a stěn vyrovnání samonivelační stěrkou podlah pevnosti 40 MPa, tloušťky přes 3 do 5 mm</t>
  </si>
  <si>
    <t>16631952</t>
  </si>
  <si>
    <t>https://podminky.urs.cz/item/CS_URS_2025_02/776141132</t>
  </si>
  <si>
    <t>82</t>
  </si>
  <si>
    <t>776201811</t>
  </si>
  <si>
    <t>Demontáž povlakových podlahovin lepených ručně bez podložky</t>
  </si>
  <si>
    <t>70422319</t>
  </si>
  <si>
    <t>https://podminky.urs.cz/item/CS_URS_2025_02/776201811</t>
  </si>
  <si>
    <t>83</t>
  </si>
  <si>
    <t>776221111</t>
  </si>
  <si>
    <t>Montáž podlahovin z PVC lepením standardním lepidlem z pásů</t>
  </si>
  <si>
    <t>915209595</t>
  </si>
  <si>
    <t>https://podminky.urs.cz/item/CS_URS_2025_02/776221111</t>
  </si>
  <si>
    <t>84</t>
  </si>
  <si>
    <t>28411020</t>
  </si>
  <si>
    <t>podlahovina vinylová homogenní zátěžová úprava PUR, třída zátěže 34/43, hořlavost Bfl S1 tl 2,00 mm,</t>
  </si>
  <si>
    <t>-934752889</t>
  </si>
  <si>
    <t>58,6*1,1 'Přepočtené koeficientem množství</t>
  </si>
  <si>
    <t>85</t>
  </si>
  <si>
    <t>776410811</t>
  </si>
  <si>
    <t>Demontáž soklíků nebo lišt pryžových nebo plastových</t>
  </si>
  <si>
    <t>-1632417042</t>
  </si>
  <si>
    <t>https://podminky.urs.cz/item/CS_URS_2025_02/776410811</t>
  </si>
  <si>
    <t>(1,8*2+2,05*2)-(0,8*2) " 101</t>
  </si>
  <si>
    <t>(4,65*2+2,45*2)-(0,8*5+0,6*3) " 102</t>
  </si>
  <si>
    <t>(1,9*2+0,95*2)-(0,6) " 106</t>
  </si>
  <si>
    <t>(1,9*2+1,15*2)-(0,6) " 107</t>
  </si>
  <si>
    <t>86</t>
  </si>
  <si>
    <t>776411111</t>
  </si>
  <si>
    <t>Montáž soklíků lepením obvodových, výšky do 80 mm</t>
  </si>
  <si>
    <t>1489642313</t>
  </si>
  <si>
    <t>https://podminky.urs.cz/item/CS_URS_2025_02/776411111</t>
  </si>
  <si>
    <t>15,6-(0,6*2+0,7+0,8*4) " 102</t>
  </si>
  <si>
    <t>24,4-(0,8) " 103</t>
  </si>
  <si>
    <t>(3,05*2+3,75*2)-(0,8) " 107</t>
  </si>
  <si>
    <t>(3,3*2+3,75*2)-(0,8) " 108</t>
  </si>
  <si>
    <t>87</t>
  </si>
  <si>
    <t>28341071</t>
  </si>
  <si>
    <t>lišta soklová vinilová s HDF jádrem 15x56mm</t>
  </si>
  <si>
    <t>-794564919</t>
  </si>
  <si>
    <t>60,2*1,02 'Přepočtené koeficientem množství</t>
  </si>
  <si>
    <t>88</t>
  </si>
  <si>
    <t>776421312</t>
  </si>
  <si>
    <t>Montáž lišt přechodových šroubovaných</t>
  </si>
  <si>
    <t>-1880766027</t>
  </si>
  <si>
    <t>https://podminky.urs.cz/item/CS_URS_2025_02/776421312</t>
  </si>
  <si>
    <t>0,6*2+0,7+0,8*2</t>
  </si>
  <si>
    <t>89</t>
  </si>
  <si>
    <t>55343119</t>
  </si>
  <si>
    <t>profil přechodový Al narážecí 40mm dub, buk, javor, třešeň</t>
  </si>
  <si>
    <t>-1345434786</t>
  </si>
  <si>
    <t>3,5*1,02 'Přepočtené koeficientem množství</t>
  </si>
  <si>
    <t>90</t>
  </si>
  <si>
    <t>776991221</t>
  </si>
  <si>
    <t>Ostatní práce údržba nových podlahovin po pokládce čištění včetně ošetření polymerním nátěrem jednosložkovým jednovrstvým</t>
  </si>
  <si>
    <t>238120128</t>
  </si>
  <si>
    <t>https://podminky.urs.cz/item/CS_URS_2025_02/776991221</t>
  </si>
  <si>
    <t>91</t>
  </si>
  <si>
    <t>998776121</t>
  </si>
  <si>
    <t>Přesun hmot pro podlahy povlakové stanovený z hmotnosti přesunovaného materiálu vodorovná dopravní vzdálenost do 50 m ruční (bez užití mechanizace) v objektech výšky do 6 m</t>
  </si>
  <si>
    <t>-861520542</t>
  </si>
  <si>
    <t>https://podminky.urs.cz/item/CS_URS_2025_02/998776121</t>
  </si>
  <si>
    <t>781</t>
  </si>
  <si>
    <t>Dokončovací práce - obklady</t>
  </si>
  <si>
    <t>92</t>
  </si>
  <si>
    <t>781111011</t>
  </si>
  <si>
    <t>Příprava podkladu před provedením obkladu oprášení (ometení) stěny</t>
  </si>
  <si>
    <t>-284666633</t>
  </si>
  <si>
    <t>https://podminky.urs.cz/item/CS_URS_2025_02/781111011</t>
  </si>
  <si>
    <t>(1,6+3,2+0,6)*0,6 " 103</t>
  </si>
  <si>
    <t>(2,15*2+1,9*2)*2-(0,7*2) " 104</t>
  </si>
  <si>
    <t>(1,9*2+0,95*2)*2-(0,6*2)+(0,95*0,2) " 105</t>
  </si>
  <si>
    <t>(1,9*2+1,15*2)*2-(0,6*2) " 106</t>
  </si>
  <si>
    <t>93</t>
  </si>
  <si>
    <t>781121011</t>
  </si>
  <si>
    <t>Příprava podkladu před provedením obkladu nátěr penetrační na stěnu</t>
  </si>
  <si>
    <t>-436602748</t>
  </si>
  <si>
    <t>https://podminky.urs.cz/item/CS_URS_2025_02/781121011</t>
  </si>
  <si>
    <t>94</t>
  </si>
  <si>
    <t>781131112</t>
  </si>
  <si>
    <t>Izolace stěny pod obklad izolace nátěrem nebo stěrkou ve dvou vrstvách</t>
  </si>
  <si>
    <t>227419289</t>
  </si>
  <si>
    <t>https://podminky.urs.cz/item/CS_URS_2025_02/781131112</t>
  </si>
  <si>
    <t>95</t>
  </si>
  <si>
    <t>781471810</t>
  </si>
  <si>
    <t>Demontáž obkladů z dlaždic keramických kladených do malty</t>
  </si>
  <si>
    <t>295995702</t>
  </si>
  <si>
    <t>https://podminky.urs.cz/item/CS_URS_2025_02/781471810</t>
  </si>
  <si>
    <t>(2,15*2+1,9*2)-(0,8*2) " 105</t>
  </si>
  <si>
    <t>2*0,8 " 103</t>
  </si>
  <si>
    <t>96</t>
  </si>
  <si>
    <t>781472214</t>
  </si>
  <si>
    <t>Montáž keramických obkladů stěn lepených cementovým flexibilním lepidlem hladkých přes 4 do 6 ks/m2</t>
  </si>
  <si>
    <t>-1694830473</t>
  </si>
  <si>
    <t>https://podminky.urs.cz/item/CS_URS_2025_02/781472214</t>
  </si>
  <si>
    <t>97</t>
  </si>
  <si>
    <t>59761707</t>
  </si>
  <si>
    <t>obklad keramický nemrazuvzdorný povrch hladký/lesklý tl do 10mm přes 4 do 6ks/m2</t>
  </si>
  <si>
    <t>1600714608</t>
  </si>
  <si>
    <t>39,43*1,15 'Přepočtené koeficientem množství</t>
  </si>
  <si>
    <t>98</t>
  </si>
  <si>
    <t>781472291</t>
  </si>
  <si>
    <t>Montáž keramických obkladů stěn lepených cementovým flexibilním lepidlem Příplatek k cenám za plochu do 10 m2 jednotlivě</t>
  </si>
  <si>
    <t>-997692998</t>
  </si>
  <si>
    <t>https://podminky.urs.cz/item/CS_URS_2025_02/781472291</t>
  </si>
  <si>
    <t>99</t>
  </si>
  <si>
    <t>781492211</t>
  </si>
  <si>
    <t>Obklad - dokončující práce montáž profilu lepeného flexibilním cementovým lepidlem rohového</t>
  </si>
  <si>
    <t>-1323969133</t>
  </si>
  <si>
    <t>https://podminky.urs.cz/item/CS_URS_2025_02/781492211</t>
  </si>
  <si>
    <t>0,95" 105</t>
  </si>
  <si>
    <t>100</t>
  </si>
  <si>
    <t>432312928</t>
  </si>
  <si>
    <t>0,95*1,05 'Přepočtené koeficientem množství</t>
  </si>
  <si>
    <t>101</t>
  </si>
  <si>
    <t>781492251</t>
  </si>
  <si>
    <t>Obklad - dokončující práce montáž profilu lepeného flexibilním cementovým lepidlem ukončovacího</t>
  </si>
  <si>
    <t>-850359956</t>
  </si>
  <si>
    <t>https://podminky.urs.cz/item/CS_URS_2025_02/781492251</t>
  </si>
  <si>
    <t>2*0,6+0,6 " 103</t>
  </si>
  <si>
    <t>(2,15*2+1,9*2)-(0,7)+2*2 " 104</t>
  </si>
  <si>
    <t>(1,9*2+0,95*2)-(0,6)+2*2" 105</t>
  </si>
  <si>
    <t>(1,9*2+1,15*2)-(0,6)+2*2 " 106</t>
  </si>
  <si>
    <t>102</t>
  </si>
  <si>
    <t>-1634646176</t>
  </si>
  <si>
    <t>31,8*1,05 'Přepočtené koeficientem množství</t>
  </si>
  <si>
    <t>103</t>
  </si>
  <si>
    <t>781493611</t>
  </si>
  <si>
    <t>Obklad - dokončující práce montáž vanových dvířek plastových lepených s rámem</t>
  </si>
  <si>
    <t>-1318044695</t>
  </si>
  <si>
    <t>https://podminky.urs.cz/item/CS_URS_2025_02/781493611</t>
  </si>
  <si>
    <t>104</t>
  </si>
  <si>
    <t>55347200</t>
  </si>
  <si>
    <t>dvířka vanová nerezová 300x300mm</t>
  </si>
  <si>
    <t>-1292936020</t>
  </si>
  <si>
    <t>105</t>
  </si>
  <si>
    <t>781495115</t>
  </si>
  <si>
    <t>Obklad - dokončující práce ostatní práce spárování silikonem</t>
  </si>
  <si>
    <t>1179793847</t>
  </si>
  <si>
    <t>https://podminky.urs.cz/item/CS_URS_2025_02/781495115</t>
  </si>
  <si>
    <t>2*4" 104</t>
  </si>
  <si>
    <t>2*4+0,95 " 105</t>
  </si>
  <si>
    <t>2*4" 106</t>
  </si>
  <si>
    <t>106</t>
  </si>
  <si>
    <t>781495141</t>
  </si>
  <si>
    <t>Obklad - dokončující práce průnik obkladem kruhový, bez izolace do DN 30</t>
  </si>
  <si>
    <t>-333906347</t>
  </si>
  <si>
    <t>https://podminky.urs.cz/item/CS_URS_2025_02/781495141</t>
  </si>
  <si>
    <t xml:space="preserve">6 " 104 </t>
  </si>
  <si>
    <t>3 " 105</t>
  </si>
  <si>
    <t>Součet - voda a topení</t>
  </si>
  <si>
    <t>107</t>
  </si>
  <si>
    <t>781495142</t>
  </si>
  <si>
    <t>Obklad - dokončující práce průnik obkladem kruhový, bez izolace přes DN 30 do DN 90</t>
  </si>
  <si>
    <t>-658668195</t>
  </si>
  <si>
    <t>https://podminky.urs.cz/item/CS_URS_2025_02/781495142</t>
  </si>
  <si>
    <t>1 " 104</t>
  </si>
  <si>
    <t>1 " 105</t>
  </si>
  <si>
    <t xml:space="preserve">1 " 106 </t>
  </si>
  <si>
    <t>Součet - kanaliazce</t>
  </si>
  <si>
    <t>108</t>
  </si>
  <si>
    <t>781495143</t>
  </si>
  <si>
    <t>Obklad - dokončující práce průnik obkladem kruhový, bez izolace přes DN 90</t>
  </si>
  <si>
    <t>-539614442</t>
  </si>
  <si>
    <t>https://podminky.urs.cz/item/CS_URS_2025_02/781495143</t>
  </si>
  <si>
    <t xml:space="preserve">6 " 103 </t>
  </si>
  <si>
    <t>3 " 104</t>
  </si>
  <si>
    <t>2 " 105</t>
  </si>
  <si>
    <t>Součet - el. instalace</t>
  </si>
  <si>
    <t>109</t>
  </si>
  <si>
    <t>781495211</t>
  </si>
  <si>
    <t>Čištění vnitřních ploch po provedení obkladu stěn chemickými prostředky</t>
  </si>
  <si>
    <t>-830997290</t>
  </si>
  <si>
    <t>https://podminky.urs.cz/item/CS_URS_2025_02/781495211</t>
  </si>
  <si>
    <t>110</t>
  </si>
  <si>
    <t>998781121</t>
  </si>
  <si>
    <t>Přesun hmot pro obklady keramické stanovený z hmotnosti přesunovaného materiálu vodorovná dopravní vzdálenost do 50 m ruční (bez užití mechanizace) v objektech výšky do 6 m</t>
  </si>
  <si>
    <t>1377431791</t>
  </si>
  <si>
    <t>https://podminky.urs.cz/item/CS_URS_2025_02/998781121</t>
  </si>
  <si>
    <t>783</t>
  </si>
  <si>
    <t>Dokončovací práce - nátěry</t>
  </si>
  <si>
    <t>111</t>
  </si>
  <si>
    <t>783301313</t>
  </si>
  <si>
    <t>Příprava podkladu zámečnických konstrukcí před provedením nátěru odmaštění odmašťovačem ředidlovým</t>
  </si>
  <si>
    <t>-1451328546</t>
  </si>
  <si>
    <t>https://podminky.urs.cz/item/CS_URS_2025_02/783301313</t>
  </si>
  <si>
    <t>(0,8+2*2)*(0,15+0,1*2) " zárubeň D1</t>
  </si>
  <si>
    <t>(0,8+2*2)*(0,15+0,1*2) " zárubeň D2</t>
  </si>
  <si>
    <t>(0,8+2*2)*(0,15+0,1*2) " zárubeň D3</t>
  </si>
  <si>
    <t>(0,8+2*2)*(0,15+0,1*2) " zárubeň D4</t>
  </si>
  <si>
    <t>(0,6+2*2)*(0,15+0,1*2) " zárubeň D6</t>
  </si>
  <si>
    <t>(0,6+2*2)*(0,15+0,1*2) " zárubeň D7</t>
  </si>
  <si>
    <t>Mezisoučet - repase stávajících zárubní</t>
  </si>
  <si>
    <t>(0,7+2*2)*(0,15+0,1*2) " zárubeň D5</t>
  </si>
  <si>
    <t>Mezisoučet - nátěr nových zárubní</t>
  </si>
  <si>
    <t>112</t>
  </si>
  <si>
    <t>783301401</t>
  </si>
  <si>
    <t>Příprava podkladu zámečnických konstrukcí před provedením nátěru ometení</t>
  </si>
  <si>
    <t>1378459516</t>
  </si>
  <si>
    <t>https://podminky.urs.cz/item/CS_URS_2025_02/783301401</t>
  </si>
  <si>
    <t>113</t>
  </si>
  <si>
    <t>783306801</t>
  </si>
  <si>
    <t>Odstranění nátěrů ze zámečnických konstrukcí obroušením</t>
  </si>
  <si>
    <t>-478487057</t>
  </si>
  <si>
    <t>https://podminky.urs.cz/item/CS_URS_2025_02/783306801</t>
  </si>
  <si>
    <t>114</t>
  </si>
  <si>
    <t>783306807</t>
  </si>
  <si>
    <t>Odstranění nátěrů ze zámečnických konstrukcí odstraňovačem nátěrů s obroušením</t>
  </si>
  <si>
    <t>427484048</t>
  </si>
  <si>
    <t>https://podminky.urs.cz/item/CS_URS_2025_02/783306807</t>
  </si>
  <si>
    <t>115</t>
  </si>
  <si>
    <t>783314101</t>
  </si>
  <si>
    <t>Základní nátěr zámečnických konstrukcí jednonásobný syntetický</t>
  </si>
  <si>
    <t>-845903433</t>
  </si>
  <si>
    <t>https://podminky.urs.cz/item/CS_URS_2025_02/783314101</t>
  </si>
  <si>
    <t>116</t>
  </si>
  <si>
    <t>783315101</t>
  </si>
  <si>
    <t>Mezinátěr zámečnických konstrukcí jednonásobný syntetický standardní</t>
  </si>
  <si>
    <t>182021739</t>
  </si>
  <si>
    <t>https://podminky.urs.cz/item/CS_URS_2025_02/783315101</t>
  </si>
  <si>
    <t>117</t>
  </si>
  <si>
    <t>783317101</t>
  </si>
  <si>
    <t>Krycí nátěr (email) zámečnických konstrukcí jednonásobný syntetický standardní</t>
  </si>
  <si>
    <t>540455353</t>
  </si>
  <si>
    <t>https://podminky.urs.cz/item/CS_URS_2025_02/783317101</t>
  </si>
  <si>
    <t>11,585*2 'Přepočtené koeficientem množství</t>
  </si>
  <si>
    <t>784</t>
  </si>
  <si>
    <t>Dokončovací práce - malby a tapety</t>
  </si>
  <si>
    <t>118</t>
  </si>
  <si>
    <t>784121001</t>
  </si>
  <si>
    <t>Oškrabání malby v místnostech výšky do 3,80 m</t>
  </si>
  <si>
    <t>-1173272851</t>
  </si>
  <si>
    <t>https://podminky.urs.cz/item/CS_URS_2025_02/784121001</t>
  </si>
  <si>
    <t>119</t>
  </si>
  <si>
    <t>784121011</t>
  </si>
  <si>
    <t>Rozmývání podkladu po oškrabání malby v místnostech výšky do 3,80 m</t>
  </si>
  <si>
    <t>1848260527</t>
  </si>
  <si>
    <t>https://podminky.urs.cz/item/CS_URS_2025_02/784121011</t>
  </si>
  <si>
    <t>120</t>
  </si>
  <si>
    <t>784181102</t>
  </si>
  <si>
    <t>Penetrace podkladu jednonásobná základní pigmentovaná v místnostech výšky do 3,80 m</t>
  </si>
  <si>
    <t>1454607601</t>
  </si>
  <si>
    <t>https://podminky.urs.cz/item/CS_URS_2025_02/784181102</t>
  </si>
  <si>
    <t>121</t>
  </si>
  <si>
    <t>784221101</t>
  </si>
  <si>
    <t>Malby z malířských směsí otěruvzdorných za sucha dvojnásobné, bílé za sucha otěruvzdorné dobře v místnostech výšky do 3,80 m</t>
  </si>
  <si>
    <t>695887733</t>
  </si>
  <si>
    <t>https://podminky.urs.cz/item/CS_URS_2025_02/784221101</t>
  </si>
  <si>
    <t>122</t>
  </si>
  <si>
    <t>784221155</t>
  </si>
  <si>
    <t>Malby z malířských směsí otěruvzdorných za sucha Příplatek k cenám dvojnásobných maleb na tónovacích automatech, v odstínu sytém</t>
  </si>
  <si>
    <t>-194061509</t>
  </si>
  <si>
    <t>https://podminky.urs.cz/item/CS_URS_2025_02/784221155</t>
  </si>
  <si>
    <t>SO 2 - Zdravotně technická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</si>
  <si>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</si>
  <si>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</si>
  <si>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</si>
  <si>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</si>
  <si>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310236251</t>
  </si>
  <si>
    <t>Zazdívka otvorů ve zdivu nadzákladovém cihlami pálenými plochy přes 0,0225 m2 do 0,09 m2, ve zdi tl. přes 300 do 450 mm</t>
  </si>
  <si>
    <t>307040502</t>
  </si>
  <si>
    <t>https://podminky.urs.cz/item/CS_URS_2025_02/310236251</t>
  </si>
  <si>
    <t xml:space="preserve">1 " napojeni na vodu </t>
  </si>
  <si>
    <t>1 " napojení na kanalizaci</t>
  </si>
  <si>
    <t>611335101</t>
  </si>
  <si>
    <t>Cementová omítka rýh hrubá ve stropech, šířky rýhy do 150 mm</t>
  </si>
  <si>
    <t>1082458075</t>
  </si>
  <si>
    <t>https://podminky.urs.cz/item/CS_URS_2025_02/611335101</t>
  </si>
  <si>
    <t>16*0,1+9*0,1+23*0,15+4*0,2</t>
  </si>
  <si>
    <t>612135101</t>
  </si>
  <si>
    <t>Hrubá výplň rýh maltou jakékoli šířky rýhy ve stěnách</t>
  </si>
  <si>
    <t>1079991841</t>
  </si>
  <si>
    <t>https://podminky.urs.cz/item/CS_URS_2025_02/612135101</t>
  </si>
  <si>
    <t>781345204</t>
  </si>
  <si>
    <t>12*1</t>
  </si>
  <si>
    <t>971033131</t>
  </si>
  <si>
    <t>Vybourání otvorů ve zdivu základovém nebo nadzákladovém z cihel, tvárnic, příčkovek z cihel pálených na maltu vápennou nebo vápenocementovou průměru profilu do 60 mm, tl. do 150 mm</t>
  </si>
  <si>
    <t>788255754</t>
  </si>
  <si>
    <t>https://podminky.urs.cz/item/CS_URS_2025_02/971033131</t>
  </si>
  <si>
    <t>8 " pro vodu</t>
  </si>
  <si>
    <t>971033151</t>
  </si>
  <si>
    <t>Vybourání otvorů ve zdivu základovém nebo nadzákladovém z cihel, tvárnic, příčkovek z cihel pálených na maltu vápennou nebo vápenocementovou průměru profilu do 60 mm, tl. do 450 mm</t>
  </si>
  <si>
    <t>1357808376</t>
  </si>
  <si>
    <t>https://podminky.urs.cz/item/CS_URS_2025_02/971033151</t>
  </si>
  <si>
    <t>2 " pro vodu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</si>
  <si>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</si>
  <si>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</si>
  <si>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1853545585</t>
  </si>
  <si>
    <t>https://podminky.urs.cz/item/CS_URS_2025_02/971033231</t>
  </si>
  <si>
    <t>4 " pro kanalizaci</t>
  </si>
  <si>
    <t>971033241</t>
  </si>
  <si>
    <t>Vybourání otvorů ve zdivu základovém nebo nadzákladovém z cihel, tvárnic, příčkovek z cihel pálených na maltu vápennou nebo vápenocementovou plochy do 0,0225 m2, tl. do 300 mm</t>
  </si>
  <si>
    <t>-871899389</t>
  </si>
  <si>
    <t>https://podminky.urs.cz/item/CS_URS_2025_02/971033241</t>
  </si>
  <si>
    <t>3 " pro kanalizaci</t>
  </si>
  <si>
    <t>971033351</t>
  </si>
  <si>
    <t>Vybourání otvorů ve zdivu základovém nebo nadzákladovém z cihel, tvárnic, příčkovek z cihel pálených na maltu vápennou nebo vápenocementovou plochy do 0,09 m2, tl. do 450 mm</t>
  </si>
  <si>
    <t>-415446948</t>
  </si>
  <si>
    <t>https://podminky.urs.cz/item/CS_URS_2025_02/971033351</t>
  </si>
  <si>
    <t>974031143</t>
  </si>
  <si>
    <t>Vysekání rýh ve zdivu cihelném na maltu vápennou nebo vápenocementovou do hl. 70 mm a šířky do 100 mm</t>
  </si>
  <si>
    <t>1327504047</t>
  </si>
  <si>
    <t>https://podminky.urs.cz/item/CS_URS_2025_02/974031143</t>
  </si>
  <si>
    <t>2,5+5 " trasa kanalizace do DN 50</t>
  </si>
  <si>
    <t>974031153</t>
  </si>
  <si>
    <t>Vysekání rýh ve zdivu cihelném na maltu vápennou nebo vápenocementovou do hl. 100 mm a šířky do 100 mm</t>
  </si>
  <si>
    <t>968703524</t>
  </si>
  <si>
    <t>https://podminky.urs.cz/item/CS_URS_2025_02/974031153</t>
  </si>
  <si>
    <t>3,5+1+0,25*3 " studená voda</t>
  </si>
  <si>
    <t>974031154</t>
  </si>
  <si>
    <t>Vysekání rýh ve zdivu cihelném na maltu vápennou nebo vápenocementovou do hl. 100 mm a šířky do 150 mm</t>
  </si>
  <si>
    <t>1186007386</t>
  </si>
  <si>
    <t>https://podminky.urs.cz/item/CS_URS_2025_02/974031154</t>
  </si>
  <si>
    <t>17 " studená + teplá voda</t>
  </si>
  <si>
    <t>974031155</t>
  </si>
  <si>
    <t>Vysekání rýh ve zdivu cihelném na maltu vápennou nebo vápenocementovou do hl. 100 mm a šířky do 200 mm</t>
  </si>
  <si>
    <t>-865852095</t>
  </si>
  <si>
    <t>https://podminky.urs.cz/item/CS_URS_2025_02/974031155</t>
  </si>
  <si>
    <t>2 " trasa kanalizace do DN 110</t>
  </si>
  <si>
    <t>-1259356712</t>
  </si>
  <si>
    <t>1684168639</t>
  </si>
  <si>
    <t>-704862359</t>
  </si>
  <si>
    <t>1,049*39 'Přepočtené koeficientem množství</t>
  </si>
  <si>
    <t>997013863</t>
  </si>
  <si>
    <t>Poplatek za uložení stavebního odpadu na recyklační skládce (skládkovné) cihelného zatříděného do Katalogu odpadů pod kódem 17 01 02</t>
  </si>
  <si>
    <t>-1651480261</t>
  </si>
  <si>
    <t>https://podminky.urs.cz/item/CS_URS_2025_02/997013863</t>
  </si>
  <si>
    <t>316833972</t>
  </si>
  <si>
    <t>721</t>
  </si>
  <si>
    <t>Zdravotechnika - vnitřní kanalizace</t>
  </si>
  <si>
    <t>721171803</t>
  </si>
  <si>
    <t>Demontáž potrubí z novodurových trub odpadních nebo připojovacích do D 75</t>
  </si>
  <si>
    <t>-1288703411</t>
  </si>
  <si>
    <t>https://podminky.urs.cz/item/CS_URS_2025_02/721171803</t>
  </si>
  <si>
    <t>721174042</t>
  </si>
  <si>
    <t>Potrubí z trub polypropylenových připojovací DN 40</t>
  </si>
  <si>
    <t>1887832364</t>
  </si>
  <si>
    <t>https://podminky.urs.cz/item/CS_URS_2025_02/721174042</t>
  </si>
  <si>
    <t>721174043</t>
  </si>
  <si>
    <t>Potrubí z trub polypropylenových připojovací DN 50</t>
  </si>
  <si>
    <t>1611838092</t>
  </si>
  <si>
    <t>https://podminky.urs.cz/item/CS_URS_2025_02/721174043</t>
  </si>
  <si>
    <t>2+3</t>
  </si>
  <si>
    <t>721174044</t>
  </si>
  <si>
    <t>Potrubí z trub polypropylenových připojovací DN 75</t>
  </si>
  <si>
    <t>1784454210</t>
  </si>
  <si>
    <t>https://podminky.urs.cz/item/CS_URS_2025_02/721174044</t>
  </si>
  <si>
    <t>2*2+0,5</t>
  </si>
  <si>
    <t>721174045</t>
  </si>
  <si>
    <t>Potrubí z trub polypropylenových připojovací DN 110</t>
  </si>
  <si>
    <t>-507812668</t>
  </si>
  <si>
    <t>https://podminky.urs.cz/item/CS_URS_2025_02/721174045</t>
  </si>
  <si>
    <t>72119410.R</t>
  </si>
  <si>
    <t>Napojení na stávající rozvody vč. potřebného materiálu</t>
  </si>
  <si>
    <t>-293821123</t>
  </si>
  <si>
    <t>721194104</t>
  </si>
  <si>
    <t>Vyměření přípojek na potrubí vyvedení a upevnění odpadních výpustek DN 40</t>
  </si>
  <si>
    <t>-13273968</t>
  </si>
  <si>
    <t>https://podminky.urs.cz/item/CS_URS_2025_02/721194104</t>
  </si>
  <si>
    <t>721194105</t>
  </si>
  <si>
    <t>Vyměření přípojek na potrubí vyvedení a upevnění odpadních výpustek DN 50</t>
  </si>
  <si>
    <t>877123542</t>
  </si>
  <si>
    <t>https://podminky.urs.cz/item/CS_URS_2025_02/721194105</t>
  </si>
  <si>
    <t>721194107</t>
  </si>
  <si>
    <t>Vyměření přípojek na potrubí vyvedení a upevnění odpadních výpustek DN 70</t>
  </si>
  <si>
    <t>1418411424</t>
  </si>
  <si>
    <t>https://podminky.urs.cz/item/CS_URS_2025_02/721194107</t>
  </si>
  <si>
    <t>721194109</t>
  </si>
  <si>
    <t>Vyměření přípojek na potrubí vyvedení a upevnění odpadních výpustek DN 110</t>
  </si>
  <si>
    <t>1225321210</t>
  </si>
  <si>
    <t>https://podminky.urs.cz/item/CS_URS_2025_02/721194109</t>
  </si>
  <si>
    <t>721226513</t>
  </si>
  <si>
    <t>Zápachové uzávěrky podomítkové (Pe) s krycí deskou pro pračku a myčku DN 40/50 s přípojem vody a elektřiny</t>
  </si>
  <si>
    <t>-233461329</t>
  </si>
  <si>
    <t>https://podminky.urs.cz/item/CS_URS_2025_02/721226513</t>
  </si>
  <si>
    <t>721290111</t>
  </si>
  <si>
    <t>Zkouška těsnosti kanalizace v objektech vodou do DN 125</t>
  </si>
  <si>
    <t>1399653512</t>
  </si>
  <si>
    <t>https://podminky.urs.cz/item/CS_URS_2025_02/721290111</t>
  </si>
  <si>
    <t>2,5+5+4,5+1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</si>
  <si>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</si>
  <si>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</si>
  <si>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-2078182460</t>
  </si>
  <si>
    <t>https://podminky.urs.cz/item/CS_URS_2025_02/998721121</t>
  </si>
  <si>
    <t>722</t>
  </si>
  <si>
    <t>Zdravotechnika - vnitřní vodovod</t>
  </si>
  <si>
    <t>722170801</t>
  </si>
  <si>
    <t>Demontáž rozvodů vody z plastů do Ø 25 mm</t>
  </si>
  <si>
    <t>1807659619</t>
  </si>
  <si>
    <t>https://podminky.urs.cz/item/CS_URS_2025_02/722170801</t>
  </si>
  <si>
    <t>722174003</t>
  </si>
  <si>
    <t>Potrubí z trubek polypropylenových spojovaných svařováním z jednovrstvého PP-R S3,2 (PN 16) D 25/3,5</t>
  </si>
  <si>
    <t>1565443602</t>
  </si>
  <si>
    <t>https://podminky.urs.cz/item/CS_URS_2025_02/722174003</t>
  </si>
  <si>
    <t>1+14,5+2*2 " teplá voda</t>
  </si>
  <si>
    <t>0,25*7 " dopojení zařizovacích předmětů</t>
  </si>
  <si>
    <t>722174023</t>
  </si>
  <si>
    <t>Potrubí z trubek polypropylenových spojovaných svařováním z jednovrstvého PP-R S2,5 (PN 20) D 25/4,2</t>
  </si>
  <si>
    <t>1589108656</t>
  </si>
  <si>
    <t>https://podminky.urs.cz/item/CS_URS_2025_02/722174023</t>
  </si>
  <si>
    <t>1+11+2*2 " teplá voda</t>
  </si>
  <si>
    <t>0,25*4 " dopojení zařizovacích předmětů</t>
  </si>
  <si>
    <t>722175063</t>
  </si>
  <si>
    <t>Potrubí z trubek polypropylenových spojovaných svařováním z vícevrstvého PP-RCT křížení potrubí (PPR, PP-RCT) D 25/4,2</t>
  </si>
  <si>
    <t>-1342948706</t>
  </si>
  <si>
    <t>https://podminky.urs.cz/item/CS_URS_2025_02/722175063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</si>
  <si>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</si>
  <si>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</si>
  <si>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381976167</t>
  </si>
  <si>
    <t>https://podminky.urs.cz/item/CS_URS_2025_02/722181252</t>
  </si>
  <si>
    <t>21,25+17</t>
  </si>
  <si>
    <t>72219040.R</t>
  </si>
  <si>
    <t>Napojení na stávající rozvody včetně potřebného materiálu</t>
  </si>
  <si>
    <t>901207398</t>
  </si>
  <si>
    <t>722190401</t>
  </si>
  <si>
    <t>Zřízení přípojek na potrubí vyvedení a upevnění výpustek do DN 25</t>
  </si>
  <si>
    <t>-689883976</t>
  </si>
  <si>
    <t>https://podminky.urs.cz/item/CS_URS_2025_02/722190401</t>
  </si>
  <si>
    <t>3 " kotel</t>
  </si>
  <si>
    <t>2 " dřez</t>
  </si>
  <si>
    <t>1 " myčka</t>
  </si>
  <si>
    <t>1 " pračka</t>
  </si>
  <si>
    <t>1 " wc</t>
  </si>
  <si>
    <t>2 " sprch. kout.</t>
  </si>
  <si>
    <t>2 " umyvadlo</t>
  </si>
  <si>
    <t>722220152</t>
  </si>
  <si>
    <t>Armatury s jedním závitem nástěnky plastové (PPR) PN 20 (SDR 6) DN 20 x G 1/2"</t>
  </si>
  <si>
    <t>-1662777969</t>
  </si>
  <si>
    <t>https://podminky.urs.cz/item/CS_URS_2025_02/722220152</t>
  </si>
  <si>
    <t>722220161</t>
  </si>
  <si>
    <t>Armatury s jedním závitem nástěnky plastové (PPR) PN 20 (SDR 6) DN 20 x G 1/2" (nástěnný komplet)</t>
  </si>
  <si>
    <t>soubor</t>
  </si>
  <si>
    <t>-896454589</t>
  </si>
  <si>
    <t>https://podminky.urs.cz/item/CS_URS_2025_02/722220161</t>
  </si>
  <si>
    <t>722220214</t>
  </si>
  <si>
    <t>Armatury s jedním závitem přechodové tvarovky PPR, PN 20 (SDR 6) s kovovým závitem vnitřním kolena 90° D 20 x G 3/4"</t>
  </si>
  <si>
    <t>-392462159</t>
  </si>
  <si>
    <t>https://podminky.urs.cz/item/CS_URS_2025_02/722220214</t>
  </si>
  <si>
    <t>722220242</t>
  </si>
  <si>
    <t>Armatury s jedním závitem přechodové tvarovky PPR, PN 20 (SDR 6) s kovovým závitem vnitřním přechodky s převlečnou maticí D 25 x G 1"</t>
  </si>
  <si>
    <t>914004451</t>
  </si>
  <si>
    <t>https://podminky.urs.cz/item/CS_URS_2025_02/722220242</t>
  </si>
  <si>
    <t>722224115</t>
  </si>
  <si>
    <t>Armatury s jedním závitem kohouty plnicí a vypouštěcí PN 10 G 1/2"</t>
  </si>
  <si>
    <t>-189905288</t>
  </si>
  <si>
    <t>https://podminky.urs.cz/item/CS_URS_2025_02/722224115</t>
  </si>
  <si>
    <t>722240111</t>
  </si>
  <si>
    <t>Armatury z plastických hmot ventily (PPR) přímé podomítkové DN 25</t>
  </si>
  <si>
    <t>-526961693</t>
  </si>
  <si>
    <t>https://podminky.urs.cz/item/CS_URS_2025_02/722240111</t>
  </si>
  <si>
    <t>722263254</t>
  </si>
  <si>
    <t>Vodoměry pro vodu do 100°C závitové vertikální vícevtokové mokroběžné G 1"x 260 mm Qn 5</t>
  </si>
  <si>
    <t>-1666114172</t>
  </si>
  <si>
    <t>https://podminky.urs.cz/item/CS_URS_2025_02/722263254</t>
  </si>
  <si>
    <t>722270102</t>
  </si>
  <si>
    <t>Vodoměrové sestavy závitové G 1"</t>
  </si>
  <si>
    <t>-68789176</t>
  </si>
  <si>
    <t>https://podminky.urs.cz/item/CS_URS_2025_02/722270102</t>
  </si>
  <si>
    <t>722290234</t>
  </si>
  <si>
    <t>Zkoušky, proplach a desinfekce vodovodního potrubí proplach a desinfekce vodovodního potrubí do DN 80</t>
  </si>
  <si>
    <t>965943203</t>
  </si>
  <si>
    <t>https://podminky.urs.cz/item/CS_URS_2025_02/722290234</t>
  </si>
  <si>
    <t>722290246</t>
  </si>
  <si>
    <t>Zkoušky, proplach a desinfekce vodovodního potrubí zkoušky těsnosti vodovodního potrubí plastového do DN 40</t>
  </si>
  <si>
    <t>-1591502989</t>
  </si>
  <si>
    <t>https://podminky.urs.cz/item/CS_URS_2025_02/722290246</t>
  </si>
  <si>
    <t>998722121</t>
  </si>
  <si>
    <t>Přesun hmot pro vnitřní vodovod stanovený z hmotnosti přesunovaného materiálu vodorovná dopravní vzdálenost do 50 m ruční (bez užití mechanizace) v objektech výšky do 6 m</t>
  </si>
  <si>
    <t>-1638776875</t>
  </si>
  <si>
    <t>https://podminky.urs.cz/item/CS_URS_2025_02/998722121</t>
  </si>
  <si>
    <t>725</t>
  </si>
  <si>
    <t>Zdravotechnika - zařizovací předměty</t>
  </si>
  <si>
    <t>725110814</t>
  </si>
  <si>
    <t>Demontáž klozetů kombi</t>
  </si>
  <si>
    <t>986129163</t>
  </si>
  <si>
    <t>https://podminky.urs.cz/item/CS_URS_2025_02/725110814</t>
  </si>
  <si>
    <t>725112022</t>
  </si>
  <si>
    <t>Zařízení záchodů klozety keramické závěsné na nosné stěny s hlubokým splachováním odpad vodorovný</t>
  </si>
  <si>
    <t>2129692982</t>
  </si>
  <si>
    <t>https://podminky.urs.cz/item/CS_URS_2025_02/725112022</t>
  </si>
  <si>
    <t>725210821</t>
  </si>
  <si>
    <t>Demontáž umyvadel bez výtokových armatur umyvadel</t>
  </si>
  <si>
    <t>-1156144925</t>
  </si>
  <si>
    <t>https://podminky.urs.cz/item/CS_URS_2025_02/725210821</t>
  </si>
  <si>
    <t>725211602</t>
  </si>
  <si>
    <t>Umyvadla keramická bílá bez výtokových armatur připevněná na stěnu šrouby bez sloupu nebo krytu na sifon, šířka umyvadla 550 mm</t>
  </si>
  <si>
    <t>-732091637</t>
  </si>
  <si>
    <t>https://podminky.urs.cz/item/CS_URS_2025_02/725211602</t>
  </si>
  <si>
    <t>725220851</t>
  </si>
  <si>
    <t>Demontáž van akrylátových</t>
  </si>
  <si>
    <t>102676567</t>
  </si>
  <si>
    <t>https://podminky.urs.cz/item/CS_URS_2025_02/725220851</t>
  </si>
  <si>
    <t>725241532</t>
  </si>
  <si>
    <t>Sprchové vaničky keramické čtvrtkruhové 900x900 mm</t>
  </si>
  <si>
    <t>-1058006144</t>
  </si>
  <si>
    <t>https://podminky.urs.cz/item/CS_URS_2025_02/725241532</t>
  </si>
  <si>
    <t>725244813</t>
  </si>
  <si>
    <t>Sprchové dveře a zástěny zástěny sprchové rohové čtvrtkruhové rámové se skleněnou výplní tl. 4 a 5 mm dveře posuvné dvoudílné, vstup z oblouku, na vaničku 900x900 mm</t>
  </si>
  <si>
    <t>1113328864</t>
  </si>
  <si>
    <t>https://podminky.urs.cz/item/CS_URS_2025_02/725244813</t>
  </si>
  <si>
    <t>725291650</t>
  </si>
  <si>
    <t>Montáž doplňků zařízení koupelen a záchodů toaletní desky rovné</t>
  </si>
  <si>
    <t>-1822757116</t>
  </si>
  <si>
    <t>https://podminky.urs.cz/item/CS_URS_2025_02/725291650</t>
  </si>
  <si>
    <t>64294623</t>
  </si>
  <si>
    <t>deska keramická toaletní bílá</t>
  </si>
  <si>
    <t>-1936696436</t>
  </si>
  <si>
    <t>725291651</t>
  </si>
  <si>
    <t>Montáž doplňků zařízení koupelen a záchodů mýdelníku jednoduchého</t>
  </si>
  <si>
    <t>1314689078</t>
  </si>
  <si>
    <t>https://podminky.urs.cz/item/CS_URS_2025_02/725291651</t>
  </si>
  <si>
    <t>55779018</t>
  </si>
  <si>
    <t>mýdlenka nástěnná na stěnu 2 šrouby nerez mat</t>
  </si>
  <si>
    <t>302219298</t>
  </si>
  <si>
    <t>725291653</t>
  </si>
  <si>
    <t>Montáž doplňků zařízení koupelen a záchodů zásobníku toaletních papírů</t>
  </si>
  <si>
    <t>-1578726707</t>
  </si>
  <si>
    <t>https://podminky.urs.cz/item/CS_URS_2025_02/725291653</t>
  </si>
  <si>
    <t>5543109.R</t>
  </si>
  <si>
    <t>držák toaletních papírů nerez</t>
  </si>
  <si>
    <t>1712850190</t>
  </si>
  <si>
    <t>725291664</t>
  </si>
  <si>
    <t>Montáž doplňků zařízení koupelen a záchodů štětky závěsné</t>
  </si>
  <si>
    <t>-1268595188</t>
  </si>
  <si>
    <t>https://podminky.urs.cz/item/CS_URS_2025_02/725291664</t>
  </si>
  <si>
    <t>55779013</t>
  </si>
  <si>
    <t>štětka na WC závěsná nebo na podlahu kartáč nylon nerezové záchytné pouzdro mat</t>
  </si>
  <si>
    <t>864183126</t>
  </si>
  <si>
    <t>725291665</t>
  </si>
  <si>
    <t>Montáž doplňků zařízení koupelen a záchodů police</t>
  </si>
  <si>
    <t>-1224356661</t>
  </si>
  <si>
    <t>https://podminky.urs.cz/item/CS_URS_2025_02/725291665</t>
  </si>
  <si>
    <t>55779011</t>
  </si>
  <si>
    <t>police na zeď nerezová 800x100mm</t>
  </si>
  <si>
    <t>-1911798227</t>
  </si>
  <si>
    <t>725291666</t>
  </si>
  <si>
    <t>Montáž doplňků zařízení koupelen a záchodů háčku</t>
  </si>
  <si>
    <t>-1049618304</t>
  </si>
  <si>
    <t>https://podminky.urs.cz/item/CS_URS_2025_02/725291666</t>
  </si>
  <si>
    <t>55441011</t>
  </si>
  <si>
    <t>háček koupelnový</t>
  </si>
  <si>
    <t>-1839238731</t>
  </si>
  <si>
    <t>725291678</t>
  </si>
  <si>
    <t>Montáž doplňků zařízení koupelen a záchodů zrcadla nástěnného</t>
  </si>
  <si>
    <t>-253913215</t>
  </si>
  <si>
    <t>https://podminky.urs.cz/item/CS_URS_2025_02/725291678</t>
  </si>
  <si>
    <t>55441015</t>
  </si>
  <si>
    <t>zrcadlo šroubované leštěný nerez 400x900mm</t>
  </si>
  <si>
    <t>1503855623</t>
  </si>
  <si>
    <t>725310823</t>
  </si>
  <si>
    <t>Demontáž dřezů jednodílných bez výtokových armatur vestavěných v kuchyňských sestavách</t>
  </si>
  <si>
    <t>-1239194891</t>
  </si>
  <si>
    <t>https://podminky.urs.cz/item/CS_URS_2025_02/725310823</t>
  </si>
  <si>
    <t>725319111</t>
  </si>
  <si>
    <t>Dřezy bez výtokových armatur montáž dřezů ostatních typů</t>
  </si>
  <si>
    <t>1216667510</t>
  </si>
  <si>
    <t>https://podminky.urs.cz/item/CS_URS_2025_02/725319111</t>
  </si>
  <si>
    <t>55231084</t>
  </si>
  <si>
    <t>dřez nerez vestavný matný 800x500mm</t>
  </si>
  <si>
    <t>1948351336</t>
  </si>
  <si>
    <t>725810811</t>
  </si>
  <si>
    <t>Demontáž výtokových ventilů nástěnných</t>
  </si>
  <si>
    <t>1239966991</t>
  </si>
  <si>
    <t>https://podminky.urs.cz/item/CS_URS_2025_02/725810811</t>
  </si>
  <si>
    <t>725819401</t>
  </si>
  <si>
    <t>Ventily montáž ventilů ostatních typů rohových s připojovací trubičkou G 1/2"</t>
  </si>
  <si>
    <t>1996532120</t>
  </si>
  <si>
    <t>https://podminky.urs.cz/item/CS_URS_2025_02/725819401</t>
  </si>
  <si>
    <t xml:space="preserve">1 " kotel </t>
  </si>
  <si>
    <t>55141002</t>
  </si>
  <si>
    <t>ventil kulový rohový s filtrem 1/2"x3/8" s celokovovým kulatým designem</t>
  </si>
  <si>
    <t>-973612590</t>
  </si>
  <si>
    <t>55190006</t>
  </si>
  <si>
    <t>hadice flexibilní sanitární 3/8"</t>
  </si>
  <si>
    <t>1033399791</t>
  </si>
  <si>
    <t>7*0,5 'Přepočtené koeficientem množství</t>
  </si>
  <si>
    <t>725820802</t>
  </si>
  <si>
    <t>Demontáž baterií stojánkových do 1 otvoru</t>
  </si>
  <si>
    <t>-332630505</t>
  </si>
  <si>
    <t>https://podminky.urs.cz/item/CS_URS_2025_02/725820802</t>
  </si>
  <si>
    <t>725821329</t>
  </si>
  <si>
    <t>Baterie dřezové stojánkové pákové s otáčivým ústím a délkou ramínka s vytahovací sprškou</t>
  </si>
  <si>
    <t>1441006679</t>
  </si>
  <si>
    <t>https://podminky.urs.cz/item/CS_URS_2025_02/725821329</t>
  </si>
  <si>
    <t>725822613</t>
  </si>
  <si>
    <t>Baterie umyvadlové stojánkové pákové s výpustí</t>
  </si>
  <si>
    <t>2086473599</t>
  </si>
  <si>
    <t>https://podminky.urs.cz/item/CS_URS_2025_02/725822613</t>
  </si>
  <si>
    <t>725840850</t>
  </si>
  <si>
    <t>Demontáž baterií sprchových diferenciálních do G 3/4 x 1</t>
  </si>
  <si>
    <t>1178668872</t>
  </si>
  <si>
    <t>https://podminky.urs.cz/item/CS_URS_2025_02/725840850</t>
  </si>
  <si>
    <t>725840860</t>
  </si>
  <si>
    <t>Demontáž baterií sprchových diferenciálních sprchových ramen nebo sprch táhlových</t>
  </si>
  <si>
    <t>1313457554</t>
  </si>
  <si>
    <t>https://podminky.urs.cz/item/CS_URS_2025_02/725840860</t>
  </si>
  <si>
    <t>725849413</t>
  </si>
  <si>
    <t>Baterie sprchové montáž nástěnných baterií termostatických</t>
  </si>
  <si>
    <t>-1039491991</t>
  </si>
  <si>
    <t>https://podminky.urs.cz/item/CS_URS_2025_02/725849413</t>
  </si>
  <si>
    <t>55145600</t>
  </si>
  <si>
    <t>baterie sprchová nástěnná termostatická 150mm chrom</t>
  </si>
  <si>
    <t>-2108343966</t>
  </si>
  <si>
    <t>725850800</t>
  </si>
  <si>
    <t>Demontáž odpadních ventilů všech připojovacích dimenzí</t>
  </si>
  <si>
    <t>-279710691</t>
  </si>
  <si>
    <t>https://podminky.urs.cz/item/CS_URS_2025_02/725850800</t>
  </si>
  <si>
    <t>725851315</t>
  </si>
  <si>
    <t>Ventily odpadní pro zařizovací předměty dřezové s přepadem G 6/4"</t>
  </si>
  <si>
    <t>-306970327</t>
  </si>
  <si>
    <t>https://podminky.urs.cz/item/CS_URS_2025_02/725851315</t>
  </si>
  <si>
    <t>725851325</t>
  </si>
  <si>
    <t>Ventily odpadní pro zařizovací předměty umyvadlové bez přepadu G 5/4"</t>
  </si>
  <si>
    <t>-818834603</t>
  </si>
  <si>
    <t>https://podminky.urs.cz/item/CS_URS_2025_02/725851325</t>
  </si>
  <si>
    <t>725860811</t>
  </si>
  <si>
    <t>Demontáž zápachových uzávěrek pro zařizovací předměty jednoduchých</t>
  </si>
  <si>
    <t>2120642848</t>
  </si>
  <si>
    <t>https://podminky.urs.cz/item/CS_URS_2025_02/725860811</t>
  </si>
  <si>
    <t>725861312</t>
  </si>
  <si>
    <t>Zápachové uzávěrky zařizovacích předmětů pro umyvadla podomítkové DN 40/50</t>
  </si>
  <si>
    <t>1142126946</t>
  </si>
  <si>
    <t>https://podminky.urs.cz/item/CS_URS_2025_02/725861312</t>
  </si>
  <si>
    <t>725862113</t>
  </si>
  <si>
    <t>Zápachové uzávěrky zařizovacích předmětů pro dřezy s přípojkou pro pračku nebo myčku DN 40/50</t>
  </si>
  <si>
    <t>451768027</t>
  </si>
  <si>
    <t>https://podminky.urs.cz/item/CS_URS_2025_02/725862113</t>
  </si>
  <si>
    <t>725865312</t>
  </si>
  <si>
    <t>Zápachové uzávěrky zařizovacích předmětů pro vany sprchových koutů s kulovým kloubem na odtoku DN 40/50 a odpadním ventilem</t>
  </si>
  <si>
    <t>-992217863</t>
  </si>
  <si>
    <t>https://podminky.urs.cz/item/CS_URS_2025_02/725865312</t>
  </si>
  <si>
    <t>725980121</t>
  </si>
  <si>
    <t>Dvířka 15/15</t>
  </si>
  <si>
    <t>1841469804</t>
  </si>
  <si>
    <t>https://podminky.urs.cz/item/CS_URS_2025_02/725980121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</si>
  <si>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</si>
  <si>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</si>
  <si>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-371946993</t>
  </si>
  <si>
    <t>https://podminky.urs.cz/item/CS_URS_2025_02/998725121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</si>
  <si>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</si>
  <si>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</si>
  <si>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</si>
  <si>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</si>
  <si>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1047880053</t>
  </si>
  <si>
    <t>https://podminky.urs.cz/item/CS_URS_2025_02/726131041</t>
  </si>
  <si>
    <t>726191002</t>
  </si>
  <si>
    <t>Ostatní příslušenství instalačních systémů souprava pro předstěnovou montáž</t>
  </si>
  <si>
    <t>-756215922</t>
  </si>
  <si>
    <t>https://podminky.urs.cz/item/CS_URS_2025_02/726191002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</si>
  <si>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</si>
  <si>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</si>
  <si>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-989545035</t>
  </si>
  <si>
    <t>https://podminky.urs.cz/item/CS_URS_2025_02/998726131</t>
  </si>
  <si>
    <t>SO 3 - Elektroinstalace</t>
  </si>
  <si>
    <t xml:space="preserve"> </t>
  </si>
  <si>
    <t>0 - Všeobecné konstrukce a práce</t>
  </si>
  <si>
    <t>97 - Prorážení otvorů a ostatní bourací práce</t>
  </si>
  <si>
    <t>M21 - Elektromontáže</t>
  </si>
  <si>
    <t>M22 - Montáže sdělovací a zabezpečovací techniky</t>
  </si>
  <si>
    <t>M65 - Elektroinstalace</t>
  </si>
  <si>
    <t>M - Ostatní materiál</t>
  </si>
  <si>
    <t>Všeobecné konstrukce a práce</t>
  </si>
  <si>
    <t>001-REV01</t>
  </si>
  <si>
    <t>Revize elektroinstalace</t>
  </si>
  <si>
    <t>kpl</t>
  </si>
  <si>
    <t>1964305544</t>
  </si>
  <si>
    <t>001-T05VD</t>
  </si>
  <si>
    <t>Demontáž stávající el. instalace</t>
  </si>
  <si>
    <t>obj.</t>
  </si>
  <si>
    <t>001-03VD</t>
  </si>
  <si>
    <t>Úprava rozvaděče RH</t>
  </si>
  <si>
    <t>Prorážení otvorů a ostatní bourací práce</t>
  </si>
  <si>
    <t>971042131R00</t>
  </si>
  <si>
    <t>Vybourání otvorů zdi betonové d = 6 cm, tl. 15 cm</t>
  </si>
  <si>
    <t>RTS II / 2025</t>
  </si>
  <si>
    <t>971042151R00</t>
  </si>
  <si>
    <t>Vybourání otvorů zdi betonové d = 6 cm, tl. 45 cm</t>
  </si>
  <si>
    <t>M21</t>
  </si>
  <si>
    <t>Elektromontáže</t>
  </si>
  <si>
    <t>210220452R00</t>
  </si>
  <si>
    <t>Ochranné spoj. v prádel.,koupel.,Cu4-16 mm2 pevně</t>
  </si>
  <si>
    <t>M22</t>
  </si>
  <si>
    <t>Montáže sdělovací a zabezpečovací techniky</t>
  </si>
  <si>
    <t>220270011R00</t>
  </si>
  <si>
    <t>Montáž dvojlinky sdělovací pod omítku</t>
  </si>
  <si>
    <t>M65</t>
  </si>
  <si>
    <t>650031124R00</t>
  </si>
  <si>
    <t>Osazení rozvodnice na zeď, pl. do 0,5 m2</t>
  </si>
  <si>
    <t>650072233R00</t>
  </si>
  <si>
    <t>Montáž vypínače 3pól modulového do 80 A</t>
  </si>
  <si>
    <t>650091111R00</t>
  </si>
  <si>
    <t>Montáž trafa 1fáz. vestav. do 200 VA, 1prim/1sek.</t>
  </si>
  <si>
    <t>650061611R00</t>
  </si>
  <si>
    <t>Montáž jističe modulárního jednopólového do 25 A</t>
  </si>
  <si>
    <t>650063211R00</t>
  </si>
  <si>
    <t>Montáž svodiče přepětí typ 3, 3pól na DIN lištu</t>
  </si>
  <si>
    <t>650063611R00</t>
  </si>
  <si>
    <t>Montáž chrániče proudového dvoupólového do 25 A</t>
  </si>
  <si>
    <t>650141115R00</t>
  </si>
  <si>
    <t>Ukončení vodiče v rozvaděči + zapojení do 16 mm2</t>
  </si>
  <si>
    <t>650141111R00</t>
  </si>
  <si>
    <t>Ukončení vodiče v rozvaděči + zapojení do 2,5 mm2</t>
  </si>
  <si>
    <t>650124261R00</t>
  </si>
  <si>
    <t>Uložení kabelu Cu 5 x 1,5 mm2 pevně</t>
  </si>
  <si>
    <t>650124143R00</t>
  </si>
  <si>
    <t>Uložení kabelu Cu 3 x 2,5 mm2 pevně</t>
  </si>
  <si>
    <t>650124141R00</t>
  </si>
  <si>
    <t>Uložení kabelu Cu 3 x 1,5 mm2 pevně</t>
  </si>
  <si>
    <t>650124111R00</t>
  </si>
  <si>
    <t>Uložení kabelu Cu 2 x 1,5 mm2 pevně</t>
  </si>
  <si>
    <t>650101521R00</t>
  </si>
  <si>
    <t>Montáž LED svítidla stropního přisazeného</t>
  </si>
  <si>
    <t>650010113R00</t>
  </si>
  <si>
    <t>Montáž elektroinstalační lišty šířky do 120 mm</t>
  </si>
  <si>
    <t>650010111R00</t>
  </si>
  <si>
    <t>Montáž elektroinstalační lišty šířky do 40 mm</t>
  </si>
  <si>
    <t>650012261R00</t>
  </si>
  <si>
    <t>Montáž krabice lištové bez zapojení</t>
  </si>
  <si>
    <t>650061641R00</t>
  </si>
  <si>
    <t>Montáž jističe modulárního třípólového do 25 A</t>
  </si>
  <si>
    <t>650619112R00</t>
  </si>
  <si>
    <t>Montáž třífázového elektroměru</t>
  </si>
  <si>
    <t>650121119R00</t>
  </si>
  <si>
    <t>Uložení vodiče Cu 10 mm2 pevně</t>
  </si>
  <si>
    <t>650124219R00</t>
  </si>
  <si>
    <t>Uložení kabelu Cu 4 x 10 mm2 pevně</t>
  </si>
  <si>
    <t>Ostatní materiál</t>
  </si>
  <si>
    <t>025a001VD</t>
  </si>
  <si>
    <t>Rozvodnice nástěnná 4řadá, 4x 12 modulů, krytí IP65</t>
  </si>
  <si>
    <t>ks</t>
  </si>
  <si>
    <t>256</t>
  </si>
  <si>
    <t>0000psVD</t>
  </si>
  <si>
    <t>Prohlášení o shodě dle ČSN EN 61439-1 na rozvaděč nn</t>
  </si>
  <si>
    <t>025a002VD</t>
  </si>
  <si>
    <t>Instalační hlavní vypínač BM 63 A, 3P</t>
  </si>
  <si>
    <t>000FLP1VD</t>
  </si>
  <si>
    <t>Kombinovaný svodič přepětí FLP-B+C MAXI V/3 25kA</t>
  </si>
  <si>
    <t>025a005VD</t>
  </si>
  <si>
    <t>Jistič s proudovým chráničem 10 kA, 1+N, B10A, 30 mA, A</t>
  </si>
  <si>
    <t>025a006VD</t>
  </si>
  <si>
    <t>Jistič s proudovým chráničem 10 kA, 1+N, B16A, 30 mA, A</t>
  </si>
  <si>
    <t>025a011VD</t>
  </si>
  <si>
    <t>Instalační jistič 10 kA, B 6A, 1P</t>
  </si>
  <si>
    <t>025a018VD</t>
  </si>
  <si>
    <t>Instalační zvonkové trafo 230/4-8-12 V AC, 15 VA</t>
  </si>
  <si>
    <t>006-025VD</t>
  </si>
  <si>
    <t>LED Stropní svítidlo LED/24W/230V 4000K pr. 30 cm bílá, IP20</t>
  </si>
  <si>
    <t>000-160VD</t>
  </si>
  <si>
    <t>Nástěnné svítidlo venkovní, max.60W, IP44</t>
  </si>
  <si>
    <t>001S01VD</t>
  </si>
  <si>
    <t>Svítidlo nástěnné 1x18W, IP20, s vestavným spínačem, vč. zdroje</t>
  </si>
  <si>
    <t>006-026VD</t>
  </si>
  <si>
    <t>Koupelnové LED svítidlo, IP44, 24W,</t>
  </si>
  <si>
    <t>34535440</t>
  </si>
  <si>
    <t>Přístroj spínače jednopólového, řazení 1, 1So 3559-A01345</t>
  </si>
  <si>
    <t>34535443</t>
  </si>
  <si>
    <t>Přístroj přepínače sériového, řazení 5 3559-A05345</t>
  </si>
  <si>
    <t>34535444</t>
  </si>
  <si>
    <t>Přístroj přepínače střídavého, řazení 6, 6So 3559-A06345</t>
  </si>
  <si>
    <t>34535446</t>
  </si>
  <si>
    <t>Přístroj přepínače křížového, řazení 7, 7So 3559-A07345</t>
  </si>
  <si>
    <t>34536492</t>
  </si>
  <si>
    <t>Kryt spínače dělený 3558A-A652</t>
  </si>
  <si>
    <t>34536490</t>
  </si>
  <si>
    <t>Kryt spínače jednoduchý 3558A-A651</t>
  </si>
  <si>
    <t>34536700</t>
  </si>
  <si>
    <t>Rámeček jednonásobný 3901A-B10</t>
  </si>
  <si>
    <t>34536705</t>
  </si>
  <si>
    <t>Rámeček dvojnásobný, vodorovný 3901A-B20</t>
  </si>
  <si>
    <t>34551366</t>
  </si>
  <si>
    <t>Zásuvka dvojnásobná chráněná 5512C-2349</t>
  </si>
  <si>
    <t>34551445</t>
  </si>
  <si>
    <t>Zásuvka jednonásobná, chráněná 5517-2389</t>
  </si>
  <si>
    <t>34551633</t>
  </si>
  <si>
    <t>Zásuvka jednonásobná s clonkami, s ochranou před přepětím, bezšroubové svorky 5599A-A02357</t>
  </si>
  <si>
    <t>34140966</t>
  </si>
  <si>
    <t>Vodič silový CY zelenožlutý 6,00 mm2 - drát</t>
  </si>
  <si>
    <t>34111090</t>
  </si>
  <si>
    <t>Kabel silový s Cu jádrem 750 V CYKY 5 x 1,5 mm2</t>
  </si>
  <si>
    <t>34111036</t>
  </si>
  <si>
    <t>Kabel silový s Cu jádrem 750 V CYKY 3 x 2,5 mm2</t>
  </si>
  <si>
    <t>34111030</t>
  </si>
  <si>
    <t>Kabel silový s Cu jádrem 750 V CYKY 3 x 1,5 mm2</t>
  </si>
  <si>
    <t>34111033</t>
  </si>
  <si>
    <t>Kabel silový s Cu jádrem 750 V CYKY-O 3 x 1,5 mm2</t>
  </si>
  <si>
    <t>34111000</t>
  </si>
  <si>
    <t>Kabel silový s Cu jádrem 750 V CYKY 2 x 1,5 mm2</t>
  </si>
  <si>
    <t>358892010</t>
  </si>
  <si>
    <t>Domovní zvonek nejiskřící</t>
  </si>
  <si>
    <t>004142VD</t>
  </si>
  <si>
    <t>Zvonkové tlačítko</t>
  </si>
  <si>
    <t>341350212</t>
  </si>
  <si>
    <t>Kabel sdělovací stíněný J-Y(st)Y2x2x0,8 šedá</t>
  </si>
  <si>
    <t>34572140</t>
  </si>
  <si>
    <t>Lišta vkládací LV 100 x 40 mm bílá, dl. 2 m</t>
  </si>
  <si>
    <t>34572177</t>
  </si>
  <si>
    <t>Lišta hranatá LHD 40 x 40 mm, délka 2 m</t>
  </si>
  <si>
    <t>34572172</t>
  </si>
  <si>
    <t>Lišta hranatá LHD 20 x 20 mm, délka 2 m</t>
  </si>
  <si>
    <t>34572176</t>
  </si>
  <si>
    <t>Lišta hranatá LHD 40 x 20 mm, délka 2 m</t>
  </si>
  <si>
    <t>124</t>
  </si>
  <si>
    <t>345715822</t>
  </si>
  <si>
    <t>Krabice lištová LK 80 x 28/1</t>
  </si>
  <si>
    <t>126</t>
  </si>
  <si>
    <t>345715829</t>
  </si>
  <si>
    <t>Krabice lištová LK 80 x 28 2T</t>
  </si>
  <si>
    <t>128</t>
  </si>
  <si>
    <t>345715827</t>
  </si>
  <si>
    <t>Krabice lištová LK 80 x 28 2ZK</t>
  </si>
  <si>
    <t>130</t>
  </si>
  <si>
    <t>0011VD</t>
  </si>
  <si>
    <t>Drobný instalační materiál</t>
  </si>
  <si>
    <t>132</t>
  </si>
  <si>
    <t>025a003VD</t>
  </si>
  <si>
    <t>Elektroměr na DIN 3F 1T do 63A</t>
  </si>
  <si>
    <t>134</t>
  </si>
  <si>
    <t>025a016VD</t>
  </si>
  <si>
    <t>Instalační jistič 10 kA, B 25A, 3P</t>
  </si>
  <si>
    <t>136</t>
  </si>
  <si>
    <t>SO 4 - Vzduchotechnika</t>
  </si>
  <si>
    <t xml:space="preserve">    712 - Povlakové krytiny</t>
  </si>
  <si>
    <t xml:space="preserve">    751 - Vzduchotechnika</t>
  </si>
  <si>
    <t>HZS - Hodinové zúčtovací sazby</t>
  </si>
  <si>
    <t>310217851</t>
  </si>
  <si>
    <t>Zazdívka otvorů ve zdivu nadzákladovém kamenem plochy do 0,25 m2 , ve zdi tl. do 450 mm</t>
  </si>
  <si>
    <t>-1144589418</t>
  </si>
  <si>
    <t>https://podminky.urs.cz/item/CS_URS_2025_02/310217851</t>
  </si>
  <si>
    <t>310237241</t>
  </si>
  <si>
    <t>Zazdívka otvorů ve zdivu nadzákladovém cihlami pálenými plochy přes 0,09 m2 do 0,25 m2, ve zdi tl. do 300 mm</t>
  </si>
  <si>
    <t>1554574238</t>
  </si>
  <si>
    <t>https://podminky.urs.cz/item/CS_URS_2025_02/310237241</t>
  </si>
  <si>
    <t>622525102</t>
  </si>
  <si>
    <t>Omítka tenkovrstvá jednotlivých malých ploch silikátová, akrylátová, silikonová nebo silikonsilikátová stěn, plochy jednotlivě přes 0,1 do 0,25 m2</t>
  </si>
  <si>
    <t>1574771028</t>
  </si>
  <si>
    <t>https://podminky.urs.cz/item/CS_URS_2025_02/622525102</t>
  </si>
  <si>
    <t>1 " digestoř</t>
  </si>
  <si>
    <t>949101112</t>
  </si>
  <si>
    <t>Lešení pomocné pracovní pro objekty pozemních staveb pro zatížení do 150 kg/m2, o výšce lešeňové podlahy přes 1,9 do 3,5 m</t>
  </si>
  <si>
    <t>-1934923850</t>
  </si>
  <si>
    <t>https://podminky.urs.cz/item/CS_URS_2025_02/949101112</t>
  </si>
  <si>
    <t>971033441</t>
  </si>
  <si>
    <t>Vybourání otvorů ve zdivu základovém nebo nadzákladovém z cihel, tvárnic, příčkovek z cihel pálených na maltu vápennou nebo vápenocementovou plochy do 0,25 m2, tl. do 300 mm</t>
  </si>
  <si>
    <t>-561096831</t>
  </si>
  <si>
    <t>https://podminky.urs.cz/item/CS_URS_2025_02/971033441</t>
  </si>
  <si>
    <t>977151124</t>
  </si>
  <si>
    <t>Jádrové vrty diamantovými korunkami do stavebních materiálů (železobetonu, betonu, cihel, obkladů, dlažeb, kamene) průměru přes 150 do 180 mm</t>
  </si>
  <si>
    <t>1957153701</t>
  </si>
  <si>
    <t>https://podminky.urs.cz/item/CS_URS_2025_02/977151124</t>
  </si>
  <si>
    <t>0,6*1 " digesoř</t>
  </si>
  <si>
    <t>977151226</t>
  </si>
  <si>
    <t>Jádrové vrty diamantovými korunkami do stavebních materiálů (železobetonu, betonu, cihel, obkladů, dlažeb, kamene) dovrchní (směrem vzhůru), průměru přes 200 do 225 mm</t>
  </si>
  <si>
    <t>-2007085822</t>
  </si>
  <si>
    <t>https://podminky.urs.cz/item/CS_URS_2025_02/977151226</t>
  </si>
  <si>
    <t xml:space="preserve">0,8  " WC</t>
  </si>
  <si>
    <t>977151229</t>
  </si>
  <si>
    <t>Jádrové vrty diamantovými korunkami do stavebních materiálů (železobetonu, betonu, cihel, obkladů, dlažeb, kamene) dovrchní (směrem vzhůru), průměru přes 300 do 350 mm</t>
  </si>
  <si>
    <t>-1745203844</t>
  </si>
  <si>
    <t>https://podminky.urs.cz/item/CS_URS_2025_02/977151229</t>
  </si>
  <si>
    <t>0,8 " koupelna</t>
  </si>
  <si>
    <t>977151911</t>
  </si>
  <si>
    <t>Jádrové vrty diamantovými korunkami do stavebních materiálů (železobetonu, betonu, cihel, obkladů, dlažeb, kamene) Příplatek k cenám za práci ve stísněném prostoru</t>
  </si>
  <si>
    <t>26419645</t>
  </si>
  <si>
    <t>https://podminky.urs.cz/item/CS_URS_2025_02/977151911</t>
  </si>
  <si>
    <t>0,8*2</t>
  </si>
  <si>
    <t>997013212</t>
  </si>
  <si>
    <t>Vnitrostaveništní doprava suti a vybouraných hmot vodorovně do 50 m s naložením ručně pro budovy a haly výšky přes 6 do 9 m</t>
  </si>
  <si>
    <t>-843833019</t>
  </si>
  <si>
    <t>https://podminky.urs.cz/item/CS_URS_2025_02/997013212</t>
  </si>
  <si>
    <t>1232116329</t>
  </si>
  <si>
    <t>1110558435</t>
  </si>
  <si>
    <t>0,547*39 'Přepočtené koeficientem množství</t>
  </si>
  <si>
    <t>-1992673259</t>
  </si>
  <si>
    <t>-1603573648</t>
  </si>
  <si>
    <t>712</t>
  </si>
  <si>
    <t>Povlakové krytiny</t>
  </si>
  <si>
    <t>7123109-R</t>
  </si>
  <si>
    <t>Vytvoření a utěsnění prostupu střechou D 200-300 mm a napojení na potrubí včetně materiálu</t>
  </si>
  <si>
    <t>1462963232</t>
  </si>
  <si>
    <t>751</t>
  </si>
  <si>
    <t>751111052</t>
  </si>
  <si>
    <t>Montáž ventilátoru axiálního nízkotlakého podhledového, průměru přes 100 do 200 mm</t>
  </si>
  <si>
    <t>1333939447</t>
  </si>
  <si>
    <t>https://podminky.urs.cz/item/CS_URS_2025_02/751111052</t>
  </si>
  <si>
    <t xml:space="preserve">1  " WC</t>
  </si>
  <si>
    <t>42914506</t>
  </si>
  <si>
    <t>ventilátor axiální tichý malý plastový s nastavitelným doběhem IP45 výkon 15-20W D 200mm</t>
  </si>
  <si>
    <t>107481450</t>
  </si>
  <si>
    <t>751111053</t>
  </si>
  <si>
    <t>Montáž ventilátoru axiálního nízkotlakého podhledového, průměru přes 200 do 300 mm</t>
  </si>
  <si>
    <t>1768528830</t>
  </si>
  <si>
    <t>https://podminky.urs.cz/item/CS_URS_2025_02/751111053</t>
  </si>
  <si>
    <t>1 " koupelna</t>
  </si>
  <si>
    <t>42914510</t>
  </si>
  <si>
    <t>ventilátor axiální tichý malý plastový s hygrostatem nastavitelným doběhem IP45 výkon 25-30W D 300mm</t>
  </si>
  <si>
    <t>1414295016</t>
  </si>
  <si>
    <t>751377011</t>
  </si>
  <si>
    <t>Montáž odsávacích stropů, zákrytů odsávacího zákrytu (digestoř) bytového vestavěného</t>
  </si>
  <si>
    <t>2056539315</t>
  </si>
  <si>
    <t>https://podminky.urs.cz/item/CS_URS_2025_02/751377011</t>
  </si>
  <si>
    <t>42958001</t>
  </si>
  <si>
    <t>odsavač par vestavěný výsuvný (digestoř) nerez, max. výkon 640 m3/hod</t>
  </si>
  <si>
    <t>-126068193</t>
  </si>
  <si>
    <t>751398031</t>
  </si>
  <si>
    <t>Montáž ostatních zařízení ventilační mřížky do dveří nebo desek průřezu do 0,040 m2</t>
  </si>
  <si>
    <t>1322563060</t>
  </si>
  <si>
    <t>https://podminky.urs.cz/item/CS_URS_2025_02/751398031</t>
  </si>
  <si>
    <t>2 " V5</t>
  </si>
  <si>
    <t>42972107</t>
  </si>
  <si>
    <t>mřížka větrací do dřeva kovová 80x500mm</t>
  </si>
  <si>
    <t>-257087058</t>
  </si>
  <si>
    <t>751398052</t>
  </si>
  <si>
    <t>Montáž ostatních zařízení protidešťové žaluzie nebo žaluziové klapky na čtyřhranné potrubí, průřezu přes 0,150 do 0,300 m2</t>
  </si>
  <si>
    <t>87502485</t>
  </si>
  <si>
    <t>https://podminky.urs.cz/item/CS_URS_2025_02/751398052</t>
  </si>
  <si>
    <t>4297291.1</t>
  </si>
  <si>
    <t>žaluziová klapka 180x180 mm pro potrubí D160 z PVC v RAL barvě</t>
  </si>
  <si>
    <t>826565370</t>
  </si>
  <si>
    <t>Poznámka k položce:_x000d_
ŽALUZIOVÁ KLAPKA PER 160</t>
  </si>
  <si>
    <t>751510042</t>
  </si>
  <si>
    <t>Vzduchotechnické potrubí z pozinkovaného plechu kruhové, trouba spirálně vinutá bez příruby, průměru přes 100 do 200 mm</t>
  </si>
  <si>
    <t>-1774764265</t>
  </si>
  <si>
    <t>https://podminky.urs.cz/item/CS_URS_2025_02/751510042</t>
  </si>
  <si>
    <t>3 " digestoř</t>
  </si>
  <si>
    <t xml:space="preserve">4  " WC</t>
  </si>
  <si>
    <t>751510043</t>
  </si>
  <si>
    <t>Vzduchotechnické potrubí z pozinkovaného plechu kruhové, trouba spirálně vinutá bez příruby, průměru přes 200 do 300 mm</t>
  </si>
  <si>
    <t>-1019728838</t>
  </si>
  <si>
    <t>https://podminky.urs.cz/item/CS_URS_2025_02/751510043</t>
  </si>
  <si>
    <t>4 " koupelna</t>
  </si>
  <si>
    <t>751514679</t>
  </si>
  <si>
    <t>Montáž škrtící klapky nebo zpětné klapky do plechového potrubí kruhové bez příruby, průměru přes 100 do 200 mm</t>
  </si>
  <si>
    <t>1017856380</t>
  </si>
  <si>
    <t>https://podminky.urs.cz/item/CS_URS_2025_02/751514679</t>
  </si>
  <si>
    <t>42971021</t>
  </si>
  <si>
    <t>klapka kruhová zpětná Pz D 150mm</t>
  </si>
  <si>
    <t>1936864919</t>
  </si>
  <si>
    <t>751514776</t>
  </si>
  <si>
    <t>Montáž protidešťové stříšky nebo výfukové hlavice do plechového potrubí kruhové bez příruby, průměru přes 100 do 200 mm</t>
  </si>
  <si>
    <t>-168233905</t>
  </si>
  <si>
    <t>https://podminky.urs.cz/item/CS_URS_2025_02/751514776</t>
  </si>
  <si>
    <t>42981267</t>
  </si>
  <si>
    <t>výfuková hlavice Pz D 200mm</t>
  </si>
  <si>
    <t>1490385752</t>
  </si>
  <si>
    <t>751514777</t>
  </si>
  <si>
    <t>Montáž protidešťové stříšky nebo výfukové hlavice do plechového potrubí kruhové bez příruby, průměru přes 200 do 300 mm</t>
  </si>
  <si>
    <t>1688440160</t>
  </si>
  <si>
    <t>https://podminky.urs.cz/item/CS_URS_2025_02/751514777</t>
  </si>
  <si>
    <t>42981271</t>
  </si>
  <si>
    <t>výfuková hlavice Pz D 300mm</t>
  </si>
  <si>
    <t>928153732</t>
  </si>
  <si>
    <t>751572102</t>
  </si>
  <si>
    <t>Závěs kruhového potrubí pomocí objímky, kotvené do betonu průměru potrubí přes 100 do 200 mm</t>
  </si>
  <si>
    <t>-1513835544</t>
  </si>
  <si>
    <t>https://podminky.urs.cz/item/CS_URS_2025_02/751572102</t>
  </si>
  <si>
    <t>751572103</t>
  </si>
  <si>
    <t>Závěs kruhového potrubí pomocí objímky, kotvené do betonu průměru potrubí přes 200 do 300 mm</t>
  </si>
  <si>
    <t>252915539</t>
  </si>
  <si>
    <t>https://podminky.urs.cz/item/CS_URS_2025_02/751572103</t>
  </si>
  <si>
    <t>751613140</t>
  </si>
  <si>
    <t>Montáž ostatních zařízení pro odvod kondenzátu sifonu</t>
  </si>
  <si>
    <t>234157707</t>
  </si>
  <si>
    <t>https://podminky.urs.cz/item/CS_URS_2025_02/751613140</t>
  </si>
  <si>
    <t>28654742</t>
  </si>
  <si>
    <t>sifon pro odvod kondenzátu, zpětná klapka s koulí, DN 40</t>
  </si>
  <si>
    <t>861661434</t>
  </si>
  <si>
    <t>998751121</t>
  </si>
  <si>
    <t>Přesun hmot pro vzduchotechniku stanovený z hmotnosti přesunovaného materiálu vodorovná dopravní vzdálenost do 100 m ruční (bez užití mechanizace) v objektech výšky do 12 m</t>
  </si>
  <si>
    <t>-1986110966</t>
  </si>
  <si>
    <t>https://podminky.urs.cz/item/CS_URS_2025_02/998751121</t>
  </si>
  <si>
    <t>HZS</t>
  </si>
  <si>
    <t>Hodinové zúčtovací sazby</t>
  </si>
  <si>
    <t>HZS2491</t>
  </si>
  <si>
    <t>Hodinové zúčtovací sazby profesí PSV zednické výpomoci a pomocné práce PSV dělník zednických výpomocí</t>
  </si>
  <si>
    <t>hod</t>
  </si>
  <si>
    <t>512</t>
  </si>
  <si>
    <t>1971196576</t>
  </si>
  <si>
    <t>https://podminky.urs.cz/item/CS_URS_2025_02/HZS2491</t>
  </si>
  <si>
    <t>043103000-2</t>
  </si>
  <si>
    <t>Zkoušky - zaregulování systému, měření průtoků vzduchu, vypracování protokolu a zaškolení</t>
  </si>
  <si>
    <t>-117234993</t>
  </si>
  <si>
    <t>SO 5 -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</si>
  <si>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</si>
  <si>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</si>
  <si>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</si>
  <si>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</si>
  <si>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</si>
  <si>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-1799962057</t>
  </si>
  <si>
    <t>46*0,1</t>
  </si>
  <si>
    <t>612335101</t>
  </si>
  <si>
    <t>Cementová omítka rýh hrubá ve stěnách, šířky rýhy do 150 mm</t>
  </si>
  <si>
    <t>298715834</t>
  </si>
  <si>
    <t>https://podminky.urs.cz/item/CS_URS_2025_02/612335101</t>
  </si>
  <si>
    <t>1169133318</t>
  </si>
  <si>
    <t>171759812</t>
  </si>
  <si>
    <t>2*4</t>
  </si>
  <si>
    <t>971033141</t>
  </si>
  <si>
    <t>Vybourání otvorů ve zdivu základovém nebo nadzákladovém z cihel, tvárnic, příčkovek z cihel pálených na maltu vápennou nebo vápenocementovou průměru profilu do 60 mm, tl. do 300 mm</t>
  </si>
  <si>
    <t>1606358967</t>
  </si>
  <si>
    <t>https://podminky.urs.cz/item/CS_URS_2025_02/971033141</t>
  </si>
  <si>
    <t>2*3</t>
  </si>
  <si>
    <t>833341660</t>
  </si>
  <si>
    <t>46 " pro vedení</t>
  </si>
  <si>
    <t>977151119</t>
  </si>
  <si>
    <t>Jádrové vrty diamantovými korunkami do stavebních materiálů (železobetonu, betonu, cihel, obkladů, dlažeb, kamene) průměru přes 100 do 110 mm</t>
  </si>
  <si>
    <t>822275454</t>
  </si>
  <si>
    <t>https://podminky.urs.cz/item/CS_URS_2025_02/977151119</t>
  </si>
  <si>
    <t>-1166231848</t>
  </si>
  <si>
    <t>330021974</t>
  </si>
  <si>
    <t>1612664495</t>
  </si>
  <si>
    <t>1,515*39 'Přepočtené koeficientem množství</t>
  </si>
  <si>
    <t>2022127221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</si>
  <si>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</si>
  <si>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</si>
  <si>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1151912549</t>
  </si>
  <si>
    <t>https://podminky.urs.cz/item/CS_URS_2025_02/998018002</t>
  </si>
  <si>
    <t>731</t>
  </si>
  <si>
    <t>Ústřední vytápění - kotelny</t>
  </si>
  <si>
    <t>731244491</t>
  </si>
  <si>
    <t>Kotle ocelové teplovodní plynové stacionární kondenzační montáž kotlů kondenzačních ostatních typů o výkonu do 14 kW</t>
  </si>
  <si>
    <t>-1631143153</t>
  </si>
  <si>
    <t>https://podminky.urs.cz/item/CS_URS_2025_02/731244491</t>
  </si>
  <si>
    <t>4841764.R</t>
  </si>
  <si>
    <t>kotel plynový kondenzační závěsný pro vytápění 1,9-12kW s možností připojení zásobníku TV</t>
  </si>
  <si>
    <t>420290940</t>
  </si>
  <si>
    <t>Poznámka k položce:_x000d_
IMMERGAS VICTRIX EXTRA 12 PLUS_x000d_</t>
  </si>
  <si>
    <t>731810311</t>
  </si>
  <si>
    <t>Nucené odtahy spalin od kondenzačních kotlů soustředným potrubím vedeným vodorovně vnější stěnou, průměru 60/100 mm</t>
  </si>
  <si>
    <t>1483148647</t>
  </si>
  <si>
    <t>https://podminky.urs.cz/item/CS_URS_2025_02/731810311</t>
  </si>
  <si>
    <t>731810341</t>
  </si>
  <si>
    <t>Nucené odtahy spalin od kondenzačních kotlů prodloužení soustředného potrubí, průměru 60/100 mm</t>
  </si>
  <si>
    <t>-478716005</t>
  </si>
  <si>
    <t>https://podminky.urs.cz/item/CS_URS_2025_02/731810341</t>
  </si>
  <si>
    <t>3+3</t>
  </si>
  <si>
    <t>998731121</t>
  </si>
  <si>
    <t>Přesun hmot pro kotelny stanovený z hmotnosti přesunovaného materiálu vodorovná dopravní vzdálenost do 50 m ruční (bez užití mechanizace) v objektech výšky do 6 m</t>
  </si>
  <si>
    <t>-1439512482</t>
  </si>
  <si>
    <t>https://podminky.urs.cz/item/CS_URS_2025_02/998731121</t>
  </si>
  <si>
    <t>732</t>
  </si>
  <si>
    <t>Ústřední vytápění - strojovny</t>
  </si>
  <si>
    <t>732219301</t>
  </si>
  <si>
    <t>Montáž ohříváků vody zásobníkových stojatých kombinovaných do 200 l</t>
  </si>
  <si>
    <t>95681774</t>
  </si>
  <si>
    <t>https://podminky.urs.cz/item/CS_URS_2025_02/732219301</t>
  </si>
  <si>
    <t>484411.R</t>
  </si>
  <si>
    <t>stacionární nerezové nepřímotopné zásobníky TUV, objem 129l, rozsah regulace 30-60 °C, neezový plášť a spirála</t>
  </si>
  <si>
    <t>-724686571</t>
  </si>
  <si>
    <t>Poznámka k položce:_x000d_
IMMERGAS UB INOX 120 V</t>
  </si>
  <si>
    <t>998732121</t>
  </si>
  <si>
    <t>Přesun hmot pro strojovny stanovený z hmotnosti přesunovaného materiálu vodorovná dopravní vzdálenost do 50 m ruční (bez užití mechanizace) v objektech výšky do 6 m</t>
  </si>
  <si>
    <t>-1013093364</t>
  </si>
  <si>
    <t>https://podminky.urs.cz/item/CS_URS_2025_02/998732121</t>
  </si>
  <si>
    <t>733</t>
  </si>
  <si>
    <t>Ústřední vytápění - rozvodné potrubí</t>
  </si>
  <si>
    <t>733120815</t>
  </si>
  <si>
    <t>Demontáž potrubí z trubek ocelových hladkých Ø do 38</t>
  </si>
  <si>
    <t>2072881534</t>
  </si>
  <si>
    <t>https://podminky.urs.cz/item/CS_URS_2025_02/733120815</t>
  </si>
  <si>
    <t>733120819</t>
  </si>
  <si>
    <t>Demontáž potrubí z trubek ocelových hladkých Ø přes 38 do 60,3</t>
  </si>
  <si>
    <t>1689191926</t>
  </si>
  <si>
    <t>https://podminky.urs.cz/item/CS_URS_2025_02/733120819</t>
  </si>
  <si>
    <t>733222202</t>
  </si>
  <si>
    <t>Potrubí z trubek měděných polotvrdých spojovaných tvrdým pájením Ø 15/1</t>
  </si>
  <si>
    <t>-1705139402</t>
  </si>
  <si>
    <t>https://podminky.urs.cz/item/CS_URS_2025_02/733222202</t>
  </si>
  <si>
    <t>(9*2+1*2+1*2) + (0,25*2)*8</t>
  </si>
  <si>
    <t>733222203</t>
  </si>
  <si>
    <t>Potrubí z trubek měděných polotvrdých spojovaných tvrdým pájením Ø 18/1</t>
  </si>
  <si>
    <t>-1918293173</t>
  </si>
  <si>
    <t>https://podminky.urs.cz/item/CS_URS_2025_02/733222203</t>
  </si>
  <si>
    <t xml:space="preserve">15*2 </t>
  </si>
  <si>
    <t>733222204</t>
  </si>
  <si>
    <t>Potrubí z trubek měděných polotvrdých spojovaných tvrdým pájením Ø 22/1</t>
  </si>
  <si>
    <t>874363959</t>
  </si>
  <si>
    <t>https://podminky.urs.cz/item/CS_URS_2025_02/733222204</t>
  </si>
  <si>
    <t>10*2</t>
  </si>
  <si>
    <t>733223205</t>
  </si>
  <si>
    <t>Potrubí z trubek měděných tvrdých spojovaných tvrdým pájením Ø 28/1,5</t>
  </si>
  <si>
    <t>-1472838596</t>
  </si>
  <si>
    <t>https://podminky.urs.cz/item/CS_URS_2025_02/733223205</t>
  </si>
  <si>
    <t>8*2</t>
  </si>
  <si>
    <t>733224205</t>
  </si>
  <si>
    <t>Potrubí z trubek měděných Příplatek k cenám za potrubí vedené v kotelnách a strojovnách Ø 28/1,5</t>
  </si>
  <si>
    <t>-443245909</t>
  </si>
  <si>
    <t>https://podminky.urs.cz/item/CS_URS_2025_02/733224205</t>
  </si>
  <si>
    <t>4*2</t>
  </si>
  <si>
    <t>733224222</t>
  </si>
  <si>
    <t>Potrubí z trubek měděných Příplatek k cenám za zhotovení přípojky z trubek měděných Ø 15/1</t>
  </si>
  <si>
    <t>-1209430143</t>
  </si>
  <si>
    <t>https://podminky.urs.cz/item/CS_URS_2025_02/733224222</t>
  </si>
  <si>
    <t>733224225</t>
  </si>
  <si>
    <t>Potrubí z trubek měděných Příplatek k cenám za zhotovení přípojky z trubek měděných Ø 28/1,5</t>
  </si>
  <si>
    <t>-1380246766</t>
  </si>
  <si>
    <t>https://podminky.urs.cz/item/CS_URS_2025_02/733224225</t>
  </si>
  <si>
    <t>733291101</t>
  </si>
  <si>
    <t>Zkoušky těsnosti potrubí z trubek měděných Ø do 35/1,5</t>
  </si>
  <si>
    <t>-1072464575</t>
  </si>
  <si>
    <t>https://podminky.urs.cz/item/CS_URS_2025_02/733291101</t>
  </si>
  <si>
    <t>26+30+20+16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</si>
  <si>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</si>
  <si>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</si>
  <si>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1298119949</t>
  </si>
  <si>
    <t>https://podminky.urs.cz/item/CS_URS_2025_02/733811231</t>
  </si>
  <si>
    <t>26+30+20</t>
  </si>
  <si>
    <t>733811232</t>
  </si>
  <si>
    <t>Ochrana potrubí termoizolačními trubicemi z pěnového polyetylenu PE přilepenými v příčných a podélných spojích, tloušťky izolace přes 9 do 13 mm, vnitřního průměru izolace DN přes 22 do 45 mm</t>
  </si>
  <si>
    <t>731147245</t>
  </si>
  <si>
    <t>https://podminky.urs.cz/item/CS_URS_2025_02/733811232</t>
  </si>
  <si>
    <t>998733121</t>
  </si>
  <si>
    <t>Přesun hmot pro rozvody potrubí stanovený z hmotnosti přesunovaného materiálu vodorovná dopravní vzdálenost do 50 m ruční (bez užití mechanizace) v objektech výšky do 6 m</t>
  </si>
  <si>
    <t>2026809400</t>
  </si>
  <si>
    <t>https://podminky.urs.cz/item/CS_URS_2025_02/998733121</t>
  </si>
  <si>
    <t>734</t>
  </si>
  <si>
    <t>Ústřední vytápění - armatury</t>
  </si>
  <si>
    <t>734221681</t>
  </si>
  <si>
    <t>Ventily regulační závitové hlavice termostatické pro ovládání ventilů PN 10 do 110°C kapalinové s vestavěným čidlem</t>
  </si>
  <si>
    <t>-7225677</t>
  </si>
  <si>
    <t>https://podminky.urs.cz/item/CS_URS_2025_02/734221681</t>
  </si>
  <si>
    <t>1 " žebříček</t>
  </si>
  <si>
    <t>734221682</t>
  </si>
  <si>
    <t>Ventily regulační závitové hlavice termostatické pro ovládání ventilů PN 10 do 110°C kapalinové otopných těles VK</t>
  </si>
  <si>
    <t>2028787403</t>
  </si>
  <si>
    <t>https://podminky.urs.cz/item/CS_URS_2025_02/734221682</t>
  </si>
  <si>
    <t>7 " VK</t>
  </si>
  <si>
    <t>734222802</t>
  </si>
  <si>
    <t>Ventily regulační závitové termostatické s hlavicí ručního ovládání PN 16 do 110°C rohové chromované G 1/2</t>
  </si>
  <si>
    <t>-1458687932</t>
  </si>
  <si>
    <t>https://podminky.urs.cz/item/CS_URS_2025_02/734222802</t>
  </si>
  <si>
    <t>734242414</t>
  </si>
  <si>
    <t>Ventily zpětné závitové PN 16 do 110°C přímé G 1</t>
  </si>
  <si>
    <t>-1376651766</t>
  </si>
  <si>
    <t>https://podminky.urs.cz/item/CS_URS_2025_02/734242414</t>
  </si>
  <si>
    <t>1 " zpětný ventil ZV20</t>
  </si>
  <si>
    <t>734261403</t>
  </si>
  <si>
    <t>Šroubení připojovací armatury radiátorů VK PN 10 do 110°C, regulační uzavíratelné rohové G 3/4 x 18</t>
  </si>
  <si>
    <t>102617587</t>
  </si>
  <si>
    <t>https://podminky.urs.cz/item/CS_URS_2025_02/734261403</t>
  </si>
  <si>
    <t>55128658</t>
  </si>
  <si>
    <t>adaptér pro Cu trubky 18x15mm</t>
  </si>
  <si>
    <t>-836614049</t>
  </si>
  <si>
    <t>7*2 'Přepočtené koeficientem množství</t>
  </si>
  <si>
    <t>734261734</t>
  </si>
  <si>
    <t>Šroubení regulační radiátorové přímé bez vypouštění pro adaptér na měď nebo plast G 1/2" x 16</t>
  </si>
  <si>
    <t>-393901767</t>
  </si>
  <si>
    <t>https://podminky.urs.cz/item/CS_URS_2025_02/734261734</t>
  </si>
  <si>
    <t>2 " žebříček</t>
  </si>
  <si>
    <t>734291124</t>
  </si>
  <si>
    <t>Ostatní armatury kohouty plnicí a vypouštěcí PN 10 do 90°C G 3/4</t>
  </si>
  <si>
    <t>-207370755</t>
  </si>
  <si>
    <t>https://podminky.urs.cz/item/CS_URS_2025_02/734291124</t>
  </si>
  <si>
    <t>2 " vypouštěcí VK15</t>
  </si>
  <si>
    <t>734291255</t>
  </si>
  <si>
    <t>Ostatní armatury filtry závitové pro topné a chladicí systémy PN 16 do 160°C přímé s vnitřními závity G 1</t>
  </si>
  <si>
    <t>969928004</t>
  </si>
  <si>
    <t>https://podminky.urs.cz/item/CS_URS_2025_02/734291255</t>
  </si>
  <si>
    <t>1 " uzavírací kohout s filtrem F20</t>
  </si>
  <si>
    <t>734291314</t>
  </si>
  <si>
    <t>Ostatní armatury absorpční odlučovače vzduchu PN 10 do 120°C přímé s vnitřními závity G 1</t>
  </si>
  <si>
    <t>-1327991041</t>
  </si>
  <si>
    <t>https://podminky.urs.cz/item/CS_URS_2025_02/734291314</t>
  </si>
  <si>
    <t>734292774</t>
  </si>
  <si>
    <t>Ostatní armatury kulové kohouty PN 42 do 185°C plnoprůtokové vnitřní závit G 1</t>
  </si>
  <si>
    <t>-1352078024</t>
  </si>
  <si>
    <t>https://podminky.urs.cz/item/CS_URS_2025_02/734292774</t>
  </si>
  <si>
    <t>1+2 " kulový kohout KK20</t>
  </si>
  <si>
    <t>734411102</t>
  </si>
  <si>
    <t>Teploměry technické s pevným stonkem a jímkou zadní připojení (axiální) průměr 63 mm délka stonku 75 mm</t>
  </si>
  <si>
    <t>-919803315</t>
  </si>
  <si>
    <t>https://podminky.urs.cz/item/CS_URS_2025_02/734411102</t>
  </si>
  <si>
    <t>2 " teploměr T</t>
  </si>
  <si>
    <t>998734121</t>
  </si>
  <si>
    <t>Přesun hmot pro armatury stanovený z hmotnosti přesunovaného materiálu vodorovná dopravní vzdálenost do 50 m ruční (bez užití mechanizace) v objektech výšky do 6 m</t>
  </si>
  <si>
    <t>1798714104</t>
  </si>
  <si>
    <t>https://podminky.urs.cz/item/CS_URS_2025_02/998734121</t>
  </si>
  <si>
    <t>735</t>
  </si>
  <si>
    <t>Ústřední vytápění - otopná tělesa</t>
  </si>
  <si>
    <t>735151831</t>
  </si>
  <si>
    <t>Demontáž otopných těles panelových třířadých stavební délky do 1500 mm</t>
  </si>
  <si>
    <t>-880640998</t>
  </si>
  <si>
    <t>https://podminky.urs.cz/item/CS_URS_2025_02/735151831</t>
  </si>
  <si>
    <t>735152573</t>
  </si>
  <si>
    <t>Otopná tělesa panelová VK dvoudesková PN 1,0 MPa, T do 110°C se dvěma přídavnými přestupními plochami výšky tělesa 600 mm stavební délky / výkonu 600 mm / 1007 W</t>
  </si>
  <si>
    <t>-1012302215</t>
  </si>
  <si>
    <t>https://podminky.urs.cz/item/CS_URS_2025_02/735152573</t>
  </si>
  <si>
    <t>735152575</t>
  </si>
  <si>
    <t>Otopná tělesa panelová VK dvoudesková PN 1,0 MPa, T do 110°C se dvěma přídavnými přestupními plochami výšky tělesa 600 mm stavební délky / výkonu 800 mm / 1343 W</t>
  </si>
  <si>
    <t>-638718541</t>
  </si>
  <si>
    <t>https://podminky.urs.cz/item/CS_URS_2025_02/735152575</t>
  </si>
  <si>
    <t>735152581</t>
  </si>
  <si>
    <t>Otopná tělesa panelová VK dvoudesková PN 1,0 MPa, T do 110°C se dvěma přídavnými přestupními plochami výšky tělesa 600 mm stavební délky / výkonu 1600 mm / 2686 W</t>
  </si>
  <si>
    <t>363957026</t>
  </si>
  <si>
    <t>https://podminky.urs.cz/item/CS_URS_2025_02/735152581</t>
  </si>
  <si>
    <t>735152582</t>
  </si>
  <si>
    <t>Otopná tělesa panelová VK dvoudesková PN 1,0 MPa, T do 110°C se dvěma přídavnými přestupními plochami výšky tělesa 600 mm stavební délky / výkonu 1800 mm / 3022 W</t>
  </si>
  <si>
    <t>1724958674</t>
  </si>
  <si>
    <t>https://podminky.urs.cz/item/CS_URS_2025_02/735152582</t>
  </si>
  <si>
    <t>735160144</t>
  </si>
  <si>
    <t>Otopná tělesa trubková teplovodní na stěnu výšky tělesa 1 820 mm, délky 750 mm</t>
  </si>
  <si>
    <t>-1988190603</t>
  </si>
  <si>
    <t>https://podminky.urs.cz/item/CS_URS_2025_02/735160144</t>
  </si>
  <si>
    <t>735494-R</t>
  </si>
  <si>
    <t>Vypuštění a napouštění vody z otopných soustav</t>
  </si>
  <si>
    <t>58643860</t>
  </si>
  <si>
    <t>735890104</t>
  </si>
  <si>
    <t>Elektrická topná tělesa (tyče) pro kombinované vytápění s integrovaným regulátorem teploty, o výkonu 500 W</t>
  </si>
  <si>
    <t>-1523680326</t>
  </si>
  <si>
    <t>https://podminky.urs.cz/item/CS_URS_2025_02/735890104</t>
  </si>
  <si>
    <t>735890231</t>
  </si>
  <si>
    <t>Elektrická topná tělesa (tyče) elektrické příslušenství síťová vidlice</t>
  </si>
  <si>
    <t>-534112366</t>
  </si>
  <si>
    <t>https://podminky.urs.cz/item/CS_URS_2025_02/735890231</t>
  </si>
  <si>
    <t>998735121</t>
  </si>
  <si>
    <t>Přesun hmot pro otopná tělesa stanovený z hmotnosti přesunovaného materiálu vodorovná dopravní vzdálenost do 50 m ruční (bez užití mechanizace) v objektech výšky do 6 m</t>
  </si>
  <si>
    <t>-512105087</t>
  </si>
  <si>
    <t>https://podminky.urs.cz/item/CS_URS_2025_02/998735121</t>
  </si>
  <si>
    <t>HZS2221</t>
  </si>
  <si>
    <t>Hodinové zúčtovací sazby profesí PSV provádění stavebních instalací topenář</t>
  </si>
  <si>
    <t>1882785049</t>
  </si>
  <si>
    <t>https://podminky.urs.cz/item/CS_URS_2025_02/HZS2221</t>
  </si>
  <si>
    <t>4 " ostatní nespecifikované práce</t>
  </si>
  <si>
    <t>319OS-M</t>
  </si>
  <si>
    <t>ostatní montážní a nespecifikovaný materiál</t>
  </si>
  <si>
    <t>-129257958</t>
  </si>
  <si>
    <t>HZS2222</t>
  </si>
  <si>
    <t>Hodinové zúčtovací sazby profesí PSV provádění stavebních instalací topenář odborný</t>
  </si>
  <si>
    <t>54815084</t>
  </si>
  <si>
    <t>https://podminky.urs.cz/item/CS_URS_2025_02/HZS2222</t>
  </si>
  <si>
    <t>8 " regulace, zprovoznění, zaškolení apod.</t>
  </si>
  <si>
    <t>043103000</t>
  </si>
  <si>
    <t>Zkoušky - topná zkouška</t>
  </si>
  <si>
    <t>-1101924169</t>
  </si>
  <si>
    <t>https://podminky.urs.cz/item/CS_URS_2025_02/043103000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</si>
  <si>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</si>
  <si>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</si>
  <si>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</si>
  <si>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</si>
  <si>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rekonstrukce </t>
    </r>
    <r>
      <rPr>
        <rFont val="Arial CE"/>
        <charset val="238"/>
        <color auto="1"/>
        <sz val="8"/>
        <scheme val="none"/>
      </rPr>
      <t>obsahuje sestavu Rekapitulace rekonstrukce a Rekapitulace objektů rekonstrukce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</si>
  <si>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rekonstrukce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</si>
  <si>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</si>
  <si>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</si>
  <si>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rekonstrukce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</si>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</sst>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13294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45002000" TargetMode="External" /><Relationship Id="rId5" Type="http://schemas.openxmlformats.org/officeDocument/2006/relationships/hyperlink" Target="https://podminky.urs.cz/item/CS_URS_2025_02/071002000" TargetMode="External" /><Relationship Id="rId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71055" TargetMode="External" /><Relationship Id="rId2" Type="http://schemas.openxmlformats.org/officeDocument/2006/relationships/hyperlink" Target="https://podminky.urs.cz/item/CS_URS_2025_02/340271021" TargetMode="External" /><Relationship Id="rId3" Type="http://schemas.openxmlformats.org/officeDocument/2006/relationships/hyperlink" Target="https://podminky.urs.cz/item/CS_URS_2025_02/342291121" TargetMode="External" /><Relationship Id="rId4" Type="http://schemas.openxmlformats.org/officeDocument/2006/relationships/hyperlink" Target="https://podminky.urs.cz/item/CS_URS_2025_02/612131121" TargetMode="External" /><Relationship Id="rId5" Type="http://schemas.openxmlformats.org/officeDocument/2006/relationships/hyperlink" Target="https://podminky.urs.cz/item/CS_URS_2025_02/612135001" TargetMode="External" /><Relationship Id="rId6" Type="http://schemas.openxmlformats.org/officeDocument/2006/relationships/hyperlink" Target="https://podminky.urs.cz/item/CS_URS_2025_02/612135091" TargetMode="External" /><Relationship Id="rId7" Type="http://schemas.openxmlformats.org/officeDocument/2006/relationships/hyperlink" Target="https://podminky.urs.cz/item/CS_URS_2025_02/612325413" TargetMode="External" /><Relationship Id="rId8" Type="http://schemas.openxmlformats.org/officeDocument/2006/relationships/hyperlink" Target="https://podminky.urs.cz/item/CS_URS_2025_02/612325453" TargetMode="External" /><Relationship Id="rId9" Type="http://schemas.openxmlformats.org/officeDocument/2006/relationships/hyperlink" Target="https://podminky.urs.cz/item/CS_URS_2025_02/612142001" TargetMode="External" /><Relationship Id="rId10" Type="http://schemas.openxmlformats.org/officeDocument/2006/relationships/hyperlink" Target="https://podminky.urs.cz/item/CS_URS_2025_02/612181001" TargetMode="External" /><Relationship Id="rId11" Type="http://schemas.openxmlformats.org/officeDocument/2006/relationships/hyperlink" Target="https://podminky.urs.cz/item/CS_URS_2025_02/619991001" TargetMode="External" /><Relationship Id="rId12" Type="http://schemas.openxmlformats.org/officeDocument/2006/relationships/hyperlink" Target="https://podminky.urs.cz/item/CS_URS_2025_02/619991011" TargetMode="External" /><Relationship Id="rId13" Type="http://schemas.openxmlformats.org/officeDocument/2006/relationships/hyperlink" Target="https://podminky.urs.cz/item/CS_URS_2025_02/619991021" TargetMode="External" /><Relationship Id="rId14" Type="http://schemas.openxmlformats.org/officeDocument/2006/relationships/hyperlink" Target="https://podminky.urs.cz/item/CS_URS_2025_02/622143003" TargetMode="External" /><Relationship Id="rId15" Type="http://schemas.openxmlformats.org/officeDocument/2006/relationships/hyperlink" Target="https://podminky.urs.cz/item/CS_URS_2025_02/622143004" TargetMode="External" /><Relationship Id="rId16" Type="http://schemas.openxmlformats.org/officeDocument/2006/relationships/hyperlink" Target="https://podminky.urs.cz/item/CS_URS_2025_02/642944121" TargetMode="External" /><Relationship Id="rId17" Type="http://schemas.openxmlformats.org/officeDocument/2006/relationships/hyperlink" Target="https://podminky.urs.cz/item/CS_URS_2025_02/949101111" TargetMode="External" /><Relationship Id="rId18" Type="http://schemas.openxmlformats.org/officeDocument/2006/relationships/hyperlink" Target="https://podminky.urs.cz/item/CS_URS_2025_02/952901111" TargetMode="External" /><Relationship Id="rId19" Type="http://schemas.openxmlformats.org/officeDocument/2006/relationships/hyperlink" Target="https://podminky.urs.cz/item/CS_URS_2025_02/962031132" TargetMode="External" /><Relationship Id="rId20" Type="http://schemas.openxmlformats.org/officeDocument/2006/relationships/hyperlink" Target="https://podminky.urs.cz/item/CS_URS_2025_02/968072455" TargetMode="External" /><Relationship Id="rId21" Type="http://schemas.openxmlformats.org/officeDocument/2006/relationships/hyperlink" Target="https://podminky.urs.cz/item/CS_URS_2025_02/971033521" TargetMode="External" /><Relationship Id="rId22" Type="http://schemas.openxmlformats.org/officeDocument/2006/relationships/hyperlink" Target="https://podminky.urs.cz/item/CS_URS_2025_02/978013121" TargetMode="External" /><Relationship Id="rId23" Type="http://schemas.openxmlformats.org/officeDocument/2006/relationships/hyperlink" Target="https://podminky.urs.cz/item/CS_URS_2025_02/997013211" TargetMode="External" /><Relationship Id="rId24" Type="http://schemas.openxmlformats.org/officeDocument/2006/relationships/hyperlink" Target="https://podminky.urs.cz/item/CS_URS_2025_02/997013501" TargetMode="External" /><Relationship Id="rId25" Type="http://schemas.openxmlformats.org/officeDocument/2006/relationships/hyperlink" Target="https://podminky.urs.cz/item/CS_URS_2025_02/997013509" TargetMode="External" /><Relationship Id="rId26" Type="http://schemas.openxmlformats.org/officeDocument/2006/relationships/hyperlink" Target="https://podminky.urs.cz/item/CS_URS_2025_02/997013871" TargetMode="External" /><Relationship Id="rId27" Type="http://schemas.openxmlformats.org/officeDocument/2006/relationships/hyperlink" Target="https://podminky.urs.cz/item/CS_URS_2025_02/998018001" TargetMode="External" /><Relationship Id="rId28" Type="http://schemas.openxmlformats.org/officeDocument/2006/relationships/hyperlink" Target="https://podminky.urs.cz/item/CS_URS_2025_02/763121590" TargetMode="External" /><Relationship Id="rId29" Type="http://schemas.openxmlformats.org/officeDocument/2006/relationships/hyperlink" Target="https://podminky.urs.cz/item/CS_URS_2025_02/763131411" TargetMode="External" /><Relationship Id="rId30" Type="http://schemas.openxmlformats.org/officeDocument/2006/relationships/hyperlink" Target="https://podminky.urs.cz/item/CS_URS_2025_02/763131451" TargetMode="External" /><Relationship Id="rId31" Type="http://schemas.openxmlformats.org/officeDocument/2006/relationships/hyperlink" Target="https://podminky.urs.cz/item/CS_URS_2025_02/763131714" TargetMode="External" /><Relationship Id="rId32" Type="http://schemas.openxmlformats.org/officeDocument/2006/relationships/hyperlink" Target="https://podminky.urs.cz/item/CS_URS_2025_02/763131751" TargetMode="External" /><Relationship Id="rId33" Type="http://schemas.openxmlformats.org/officeDocument/2006/relationships/hyperlink" Target="https://podminky.urs.cz/item/CS_URS_2025_02/763131752" TargetMode="External" /><Relationship Id="rId34" Type="http://schemas.openxmlformats.org/officeDocument/2006/relationships/hyperlink" Target="https://podminky.urs.cz/item/CS_URS_2025_02/763131761" TargetMode="External" /><Relationship Id="rId35" Type="http://schemas.openxmlformats.org/officeDocument/2006/relationships/hyperlink" Target="https://podminky.urs.cz/item/CS_URS_2025_02/998763331" TargetMode="External" /><Relationship Id="rId36" Type="http://schemas.openxmlformats.org/officeDocument/2006/relationships/hyperlink" Target="https://podminky.urs.cz/item/CS_URS_2025_02/766660001" TargetMode="External" /><Relationship Id="rId37" Type="http://schemas.openxmlformats.org/officeDocument/2006/relationships/hyperlink" Target="https://podminky.urs.cz/item/CS_URS_2025_02/766691811" TargetMode="External" /><Relationship Id="rId38" Type="http://schemas.openxmlformats.org/officeDocument/2006/relationships/hyperlink" Target="https://podminky.urs.cz/item/CS_URS_2025_02/766691914" TargetMode="External" /><Relationship Id="rId39" Type="http://schemas.openxmlformats.org/officeDocument/2006/relationships/hyperlink" Target="https://podminky.urs.cz/item/CS_URS_2025_02/766812820" TargetMode="External" /><Relationship Id="rId40" Type="http://schemas.openxmlformats.org/officeDocument/2006/relationships/hyperlink" Target="https://podminky.urs.cz/item/CS_URS_2025_02/766825821" TargetMode="External" /><Relationship Id="rId41" Type="http://schemas.openxmlformats.org/officeDocument/2006/relationships/hyperlink" Target="https://podminky.urs.cz/item/CS_URS_2025_02/998766311" TargetMode="External" /><Relationship Id="rId42" Type="http://schemas.openxmlformats.org/officeDocument/2006/relationships/hyperlink" Target="https://podminky.urs.cz/item/CS_URS_2025_02/771111011" TargetMode="External" /><Relationship Id="rId43" Type="http://schemas.openxmlformats.org/officeDocument/2006/relationships/hyperlink" Target="https://podminky.urs.cz/item/CS_URS_2025_02/771121011" TargetMode="External" /><Relationship Id="rId44" Type="http://schemas.openxmlformats.org/officeDocument/2006/relationships/hyperlink" Target="https://podminky.urs.cz/item/CS_URS_2025_02/771121026" TargetMode="External" /><Relationship Id="rId45" Type="http://schemas.openxmlformats.org/officeDocument/2006/relationships/hyperlink" Target="https://podminky.urs.cz/item/CS_URS_2025_02/771121027" TargetMode="External" /><Relationship Id="rId46" Type="http://schemas.openxmlformats.org/officeDocument/2006/relationships/hyperlink" Target="https://podminky.urs.cz/item/CS_URS_2025_02/771151022" TargetMode="External" /><Relationship Id="rId47" Type="http://schemas.openxmlformats.org/officeDocument/2006/relationships/hyperlink" Target="https://podminky.urs.cz/item/CS_URS_2025_02/771471810" TargetMode="External" /><Relationship Id="rId48" Type="http://schemas.openxmlformats.org/officeDocument/2006/relationships/hyperlink" Target="https://podminky.urs.cz/item/CS_URS_2025_02/771474111" TargetMode="External" /><Relationship Id="rId49" Type="http://schemas.openxmlformats.org/officeDocument/2006/relationships/hyperlink" Target="https://podminky.urs.cz/item/CS_URS_2025_02/771571810" TargetMode="External" /><Relationship Id="rId50" Type="http://schemas.openxmlformats.org/officeDocument/2006/relationships/hyperlink" Target="https://podminky.urs.cz/item/CS_URS_2025_02/771574413" TargetMode="External" /><Relationship Id="rId51" Type="http://schemas.openxmlformats.org/officeDocument/2006/relationships/hyperlink" Target="https://podminky.urs.cz/item/CS_URS_2025_02/771577211" TargetMode="External" /><Relationship Id="rId52" Type="http://schemas.openxmlformats.org/officeDocument/2006/relationships/hyperlink" Target="https://podminky.urs.cz/item/CS_URS_2025_02/771591112" TargetMode="External" /><Relationship Id="rId53" Type="http://schemas.openxmlformats.org/officeDocument/2006/relationships/hyperlink" Target="https://podminky.urs.cz/item/CS_URS_2025_02/771591115" TargetMode="External" /><Relationship Id="rId54" Type="http://schemas.openxmlformats.org/officeDocument/2006/relationships/hyperlink" Target="https://podminky.urs.cz/item/CS_URS_2025_02/771591241" TargetMode="External" /><Relationship Id="rId55" Type="http://schemas.openxmlformats.org/officeDocument/2006/relationships/hyperlink" Target="https://podminky.urs.cz/item/CS_URS_2025_02/771591264" TargetMode="External" /><Relationship Id="rId56" Type="http://schemas.openxmlformats.org/officeDocument/2006/relationships/hyperlink" Target="https://podminky.urs.cz/item/CS_URS_2025_02/771592011" TargetMode="External" /><Relationship Id="rId57" Type="http://schemas.openxmlformats.org/officeDocument/2006/relationships/hyperlink" Target="https://podminky.urs.cz/item/CS_URS_2025_02/998771121" TargetMode="External" /><Relationship Id="rId58" Type="http://schemas.openxmlformats.org/officeDocument/2006/relationships/hyperlink" Target="https://podminky.urs.cz/item/CS_URS_2025_02/776111116" TargetMode="External" /><Relationship Id="rId59" Type="http://schemas.openxmlformats.org/officeDocument/2006/relationships/hyperlink" Target="https://podminky.urs.cz/item/CS_URS_2025_02/776111117" TargetMode="External" /><Relationship Id="rId60" Type="http://schemas.openxmlformats.org/officeDocument/2006/relationships/hyperlink" Target="https://podminky.urs.cz/item/CS_URS_2025_02/776111311" TargetMode="External" /><Relationship Id="rId61" Type="http://schemas.openxmlformats.org/officeDocument/2006/relationships/hyperlink" Target="https://podminky.urs.cz/item/CS_URS_2025_02/776121112" TargetMode="External" /><Relationship Id="rId62" Type="http://schemas.openxmlformats.org/officeDocument/2006/relationships/hyperlink" Target="https://podminky.urs.cz/item/CS_URS_2025_02/776141132" TargetMode="External" /><Relationship Id="rId63" Type="http://schemas.openxmlformats.org/officeDocument/2006/relationships/hyperlink" Target="https://podminky.urs.cz/item/CS_URS_2025_02/776201811" TargetMode="External" /><Relationship Id="rId64" Type="http://schemas.openxmlformats.org/officeDocument/2006/relationships/hyperlink" Target="https://podminky.urs.cz/item/CS_URS_2025_02/776221111" TargetMode="External" /><Relationship Id="rId65" Type="http://schemas.openxmlformats.org/officeDocument/2006/relationships/hyperlink" Target="https://podminky.urs.cz/item/CS_URS_2025_02/776410811" TargetMode="External" /><Relationship Id="rId66" Type="http://schemas.openxmlformats.org/officeDocument/2006/relationships/hyperlink" Target="https://podminky.urs.cz/item/CS_URS_2025_02/776411111" TargetMode="External" /><Relationship Id="rId67" Type="http://schemas.openxmlformats.org/officeDocument/2006/relationships/hyperlink" Target="https://podminky.urs.cz/item/CS_URS_2025_02/776421312" TargetMode="External" /><Relationship Id="rId68" Type="http://schemas.openxmlformats.org/officeDocument/2006/relationships/hyperlink" Target="https://podminky.urs.cz/item/CS_URS_2025_02/776991221" TargetMode="External" /><Relationship Id="rId69" Type="http://schemas.openxmlformats.org/officeDocument/2006/relationships/hyperlink" Target="https://podminky.urs.cz/item/CS_URS_2025_02/998776121" TargetMode="External" /><Relationship Id="rId70" Type="http://schemas.openxmlformats.org/officeDocument/2006/relationships/hyperlink" Target="https://podminky.urs.cz/item/CS_URS_2025_02/781111011" TargetMode="External" /><Relationship Id="rId71" Type="http://schemas.openxmlformats.org/officeDocument/2006/relationships/hyperlink" Target="https://podminky.urs.cz/item/CS_URS_2025_02/781121011" TargetMode="External" /><Relationship Id="rId72" Type="http://schemas.openxmlformats.org/officeDocument/2006/relationships/hyperlink" Target="https://podminky.urs.cz/item/CS_URS_2025_02/781131112" TargetMode="External" /><Relationship Id="rId73" Type="http://schemas.openxmlformats.org/officeDocument/2006/relationships/hyperlink" Target="https://podminky.urs.cz/item/CS_URS_2025_02/781471810" TargetMode="External" /><Relationship Id="rId74" Type="http://schemas.openxmlformats.org/officeDocument/2006/relationships/hyperlink" Target="https://podminky.urs.cz/item/CS_URS_2025_02/781472214" TargetMode="External" /><Relationship Id="rId75" Type="http://schemas.openxmlformats.org/officeDocument/2006/relationships/hyperlink" Target="https://podminky.urs.cz/item/CS_URS_2025_02/781472291" TargetMode="External" /><Relationship Id="rId76" Type="http://schemas.openxmlformats.org/officeDocument/2006/relationships/hyperlink" Target="https://podminky.urs.cz/item/CS_URS_2025_02/781492211" TargetMode="External" /><Relationship Id="rId77" Type="http://schemas.openxmlformats.org/officeDocument/2006/relationships/hyperlink" Target="https://podminky.urs.cz/item/CS_URS_2025_02/781492251" TargetMode="External" /><Relationship Id="rId78" Type="http://schemas.openxmlformats.org/officeDocument/2006/relationships/hyperlink" Target="https://podminky.urs.cz/item/CS_URS_2025_02/781493611" TargetMode="External" /><Relationship Id="rId79" Type="http://schemas.openxmlformats.org/officeDocument/2006/relationships/hyperlink" Target="https://podminky.urs.cz/item/CS_URS_2025_02/781495115" TargetMode="External" /><Relationship Id="rId80" Type="http://schemas.openxmlformats.org/officeDocument/2006/relationships/hyperlink" Target="https://podminky.urs.cz/item/CS_URS_2025_02/781495141" TargetMode="External" /><Relationship Id="rId81" Type="http://schemas.openxmlformats.org/officeDocument/2006/relationships/hyperlink" Target="https://podminky.urs.cz/item/CS_URS_2025_02/781495142" TargetMode="External" /><Relationship Id="rId82" Type="http://schemas.openxmlformats.org/officeDocument/2006/relationships/hyperlink" Target="https://podminky.urs.cz/item/CS_URS_2025_02/781495143" TargetMode="External" /><Relationship Id="rId83" Type="http://schemas.openxmlformats.org/officeDocument/2006/relationships/hyperlink" Target="https://podminky.urs.cz/item/CS_URS_2025_02/781495211" TargetMode="External" /><Relationship Id="rId84" Type="http://schemas.openxmlformats.org/officeDocument/2006/relationships/hyperlink" Target="https://podminky.urs.cz/item/CS_URS_2025_02/998781121" TargetMode="External" /><Relationship Id="rId85" Type="http://schemas.openxmlformats.org/officeDocument/2006/relationships/hyperlink" Target="https://podminky.urs.cz/item/CS_URS_2025_02/783301313" TargetMode="External" /><Relationship Id="rId86" Type="http://schemas.openxmlformats.org/officeDocument/2006/relationships/hyperlink" Target="https://podminky.urs.cz/item/CS_URS_2025_02/783301401" TargetMode="External" /><Relationship Id="rId87" Type="http://schemas.openxmlformats.org/officeDocument/2006/relationships/hyperlink" Target="https://podminky.urs.cz/item/CS_URS_2025_02/783306801" TargetMode="External" /><Relationship Id="rId88" Type="http://schemas.openxmlformats.org/officeDocument/2006/relationships/hyperlink" Target="https://podminky.urs.cz/item/CS_URS_2025_02/783306807" TargetMode="External" /><Relationship Id="rId89" Type="http://schemas.openxmlformats.org/officeDocument/2006/relationships/hyperlink" Target="https://podminky.urs.cz/item/CS_URS_2025_02/783314101" TargetMode="External" /><Relationship Id="rId90" Type="http://schemas.openxmlformats.org/officeDocument/2006/relationships/hyperlink" Target="https://podminky.urs.cz/item/CS_URS_2025_02/783315101" TargetMode="External" /><Relationship Id="rId91" Type="http://schemas.openxmlformats.org/officeDocument/2006/relationships/hyperlink" Target="https://podminky.urs.cz/item/CS_URS_2025_02/783317101" TargetMode="External" /><Relationship Id="rId92" Type="http://schemas.openxmlformats.org/officeDocument/2006/relationships/hyperlink" Target="https://podminky.urs.cz/item/CS_URS_2025_02/784121001" TargetMode="External" /><Relationship Id="rId93" Type="http://schemas.openxmlformats.org/officeDocument/2006/relationships/hyperlink" Target="https://podminky.urs.cz/item/CS_URS_2025_02/784121011" TargetMode="External" /><Relationship Id="rId94" Type="http://schemas.openxmlformats.org/officeDocument/2006/relationships/hyperlink" Target="https://podminky.urs.cz/item/CS_URS_2025_02/784181102" TargetMode="External" /><Relationship Id="rId95" Type="http://schemas.openxmlformats.org/officeDocument/2006/relationships/hyperlink" Target="https://podminky.urs.cz/item/CS_URS_2025_02/784221101" TargetMode="External" /><Relationship Id="rId96" Type="http://schemas.openxmlformats.org/officeDocument/2006/relationships/hyperlink" Target="https://podminky.urs.cz/item/CS_URS_2025_02/784221155" TargetMode="External" /><Relationship Id="rId9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36251" TargetMode="External" /><Relationship Id="rId2" Type="http://schemas.openxmlformats.org/officeDocument/2006/relationships/hyperlink" Target="https://podminky.urs.cz/item/CS_URS_2025_02/611335101" TargetMode="External" /><Relationship Id="rId3" Type="http://schemas.openxmlformats.org/officeDocument/2006/relationships/hyperlink" Target="https://podminky.urs.cz/item/CS_URS_2025_02/612135101" TargetMode="External" /><Relationship Id="rId4" Type="http://schemas.openxmlformats.org/officeDocument/2006/relationships/hyperlink" Target="https://podminky.urs.cz/item/CS_URS_2025_02/949101111" TargetMode="External" /><Relationship Id="rId5" Type="http://schemas.openxmlformats.org/officeDocument/2006/relationships/hyperlink" Target="https://podminky.urs.cz/item/CS_URS_2025_02/971033131" TargetMode="External" /><Relationship Id="rId6" Type="http://schemas.openxmlformats.org/officeDocument/2006/relationships/hyperlink" Target="https://podminky.urs.cz/item/CS_URS_2025_02/971033151" TargetMode="External" /><Relationship Id="rId7" Type="http://schemas.openxmlformats.org/officeDocument/2006/relationships/hyperlink" Target="https://podminky.urs.cz/item/CS_URS_2025_02/971033231" TargetMode="External" /><Relationship Id="rId8" Type="http://schemas.openxmlformats.org/officeDocument/2006/relationships/hyperlink" Target="https://podminky.urs.cz/item/CS_URS_2025_02/971033241" TargetMode="External" /><Relationship Id="rId9" Type="http://schemas.openxmlformats.org/officeDocument/2006/relationships/hyperlink" Target="https://podminky.urs.cz/item/CS_URS_2025_02/971033351" TargetMode="External" /><Relationship Id="rId10" Type="http://schemas.openxmlformats.org/officeDocument/2006/relationships/hyperlink" Target="https://podminky.urs.cz/item/CS_URS_2025_02/974031143" TargetMode="External" /><Relationship Id="rId11" Type="http://schemas.openxmlformats.org/officeDocument/2006/relationships/hyperlink" Target="https://podminky.urs.cz/item/CS_URS_2025_02/974031153" TargetMode="External" /><Relationship Id="rId12" Type="http://schemas.openxmlformats.org/officeDocument/2006/relationships/hyperlink" Target="https://podminky.urs.cz/item/CS_URS_2025_02/974031154" TargetMode="External" /><Relationship Id="rId13" Type="http://schemas.openxmlformats.org/officeDocument/2006/relationships/hyperlink" Target="https://podminky.urs.cz/item/CS_URS_2025_02/974031155" TargetMode="External" /><Relationship Id="rId14" Type="http://schemas.openxmlformats.org/officeDocument/2006/relationships/hyperlink" Target="https://podminky.urs.cz/item/CS_URS_2025_02/997013211" TargetMode="External" /><Relationship Id="rId15" Type="http://schemas.openxmlformats.org/officeDocument/2006/relationships/hyperlink" Target="https://podminky.urs.cz/item/CS_URS_2025_02/997013501" TargetMode="External" /><Relationship Id="rId16" Type="http://schemas.openxmlformats.org/officeDocument/2006/relationships/hyperlink" Target="https://podminky.urs.cz/item/CS_URS_2025_02/997013509" TargetMode="External" /><Relationship Id="rId17" Type="http://schemas.openxmlformats.org/officeDocument/2006/relationships/hyperlink" Target="https://podminky.urs.cz/item/CS_URS_2025_02/997013863" TargetMode="External" /><Relationship Id="rId18" Type="http://schemas.openxmlformats.org/officeDocument/2006/relationships/hyperlink" Target="https://podminky.urs.cz/item/CS_URS_2025_02/998018001" TargetMode="External" /><Relationship Id="rId19" Type="http://schemas.openxmlformats.org/officeDocument/2006/relationships/hyperlink" Target="https://podminky.urs.cz/item/CS_URS_2025_02/721171803" TargetMode="External" /><Relationship Id="rId20" Type="http://schemas.openxmlformats.org/officeDocument/2006/relationships/hyperlink" Target="https://podminky.urs.cz/item/CS_URS_2025_02/721174042" TargetMode="External" /><Relationship Id="rId21" Type="http://schemas.openxmlformats.org/officeDocument/2006/relationships/hyperlink" Target="https://podminky.urs.cz/item/CS_URS_2025_02/721174043" TargetMode="External" /><Relationship Id="rId22" Type="http://schemas.openxmlformats.org/officeDocument/2006/relationships/hyperlink" Target="https://podminky.urs.cz/item/CS_URS_2025_02/721174044" TargetMode="External" /><Relationship Id="rId23" Type="http://schemas.openxmlformats.org/officeDocument/2006/relationships/hyperlink" Target="https://podminky.urs.cz/item/CS_URS_2025_02/721174045" TargetMode="External" /><Relationship Id="rId24" Type="http://schemas.openxmlformats.org/officeDocument/2006/relationships/hyperlink" Target="https://podminky.urs.cz/item/CS_URS_2025_02/721194104" TargetMode="External" /><Relationship Id="rId25" Type="http://schemas.openxmlformats.org/officeDocument/2006/relationships/hyperlink" Target="https://podminky.urs.cz/item/CS_URS_2025_02/721194105" TargetMode="External" /><Relationship Id="rId26" Type="http://schemas.openxmlformats.org/officeDocument/2006/relationships/hyperlink" Target="https://podminky.urs.cz/item/CS_URS_2025_02/721194107" TargetMode="External" /><Relationship Id="rId27" Type="http://schemas.openxmlformats.org/officeDocument/2006/relationships/hyperlink" Target="https://podminky.urs.cz/item/CS_URS_2025_02/721194109" TargetMode="External" /><Relationship Id="rId28" Type="http://schemas.openxmlformats.org/officeDocument/2006/relationships/hyperlink" Target="https://podminky.urs.cz/item/CS_URS_2025_02/721226513" TargetMode="External" /><Relationship Id="rId29" Type="http://schemas.openxmlformats.org/officeDocument/2006/relationships/hyperlink" Target="https://podminky.urs.cz/item/CS_URS_2025_02/721290111" TargetMode="External" /><Relationship Id="rId30" Type="http://schemas.openxmlformats.org/officeDocument/2006/relationships/hyperlink" Target="https://podminky.urs.cz/item/CS_URS_2025_02/998721121" TargetMode="External" /><Relationship Id="rId31" Type="http://schemas.openxmlformats.org/officeDocument/2006/relationships/hyperlink" Target="https://podminky.urs.cz/item/CS_URS_2025_02/722170801" TargetMode="External" /><Relationship Id="rId32" Type="http://schemas.openxmlformats.org/officeDocument/2006/relationships/hyperlink" Target="https://podminky.urs.cz/item/CS_URS_2025_02/722174003" TargetMode="External" /><Relationship Id="rId33" Type="http://schemas.openxmlformats.org/officeDocument/2006/relationships/hyperlink" Target="https://podminky.urs.cz/item/CS_URS_2025_02/722174023" TargetMode="External" /><Relationship Id="rId34" Type="http://schemas.openxmlformats.org/officeDocument/2006/relationships/hyperlink" Target="https://podminky.urs.cz/item/CS_URS_2025_02/722175063" TargetMode="External" /><Relationship Id="rId35" Type="http://schemas.openxmlformats.org/officeDocument/2006/relationships/hyperlink" Target="https://podminky.urs.cz/item/CS_URS_2025_02/722181252" TargetMode="External" /><Relationship Id="rId36" Type="http://schemas.openxmlformats.org/officeDocument/2006/relationships/hyperlink" Target="https://podminky.urs.cz/item/CS_URS_2025_02/722190401" TargetMode="External" /><Relationship Id="rId37" Type="http://schemas.openxmlformats.org/officeDocument/2006/relationships/hyperlink" Target="https://podminky.urs.cz/item/CS_URS_2025_02/722220152" TargetMode="External" /><Relationship Id="rId38" Type="http://schemas.openxmlformats.org/officeDocument/2006/relationships/hyperlink" Target="https://podminky.urs.cz/item/CS_URS_2025_02/722220161" TargetMode="External" /><Relationship Id="rId39" Type="http://schemas.openxmlformats.org/officeDocument/2006/relationships/hyperlink" Target="https://podminky.urs.cz/item/CS_URS_2025_02/722220214" TargetMode="External" /><Relationship Id="rId40" Type="http://schemas.openxmlformats.org/officeDocument/2006/relationships/hyperlink" Target="https://podminky.urs.cz/item/CS_URS_2025_02/722220242" TargetMode="External" /><Relationship Id="rId41" Type="http://schemas.openxmlformats.org/officeDocument/2006/relationships/hyperlink" Target="https://podminky.urs.cz/item/CS_URS_2025_02/722224115" TargetMode="External" /><Relationship Id="rId42" Type="http://schemas.openxmlformats.org/officeDocument/2006/relationships/hyperlink" Target="https://podminky.urs.cz/item/CS_URS_2025_02/722240111" TargetMode="External" /><Relationship Id="rId43" Type="http://schemas.openxmlformats.org/officeDocument/2006/relationships/hyperlink" Target="https://podminky.urs.cz/item/CS_URS_2025_02/722263254" TargetMode="External" /><Relationship Id="rId44" Type="http://schemas.openxmlformats.org/officeDocument/2006/relationships/hyperlink" Target="https://podminky.urs.cz/item/CS_URS_2025_02/722270102" TargetMode="External" /><Relationship Id="rId45" Type="http://schemas.openxmlformats.org/officeDocument/2006/relationships/hyperlink" Target="https://podminky.urs.cz/item/CS_URS_2025_02/722290234" TargetMode="External" /><Relationship Id="rId46" Type="http://schemas.openxmlformats.org/officeDocument/2006/relationships/hyperlink" Target="https://podminky.urs.cz/item/CS_URS_2025_02/722290246" TargetMode="External" /><Relationship Id="rId47" Type="http://schemas.openxmlformats.org/officeDocument/2006/relationships/hyperlink" Target="https://podminky.urs.cz/item/CS_URS_2025_02/998722121" TargetMode="External" /><Relationship Id="rId48" Type="http://schemas.openxmlformats.org/officeDocument/2006/relationships/hyperlink" Target="https://podminky.urs.cz/item/CS_URS_2025_02/725110814" TargetMode="External" /><Relationship Id="rId49" Type="http://schemas.openxmlformats.org/officeDocument/2006/relationships/hyperlink" Target="https://podminky.urs.cz/item/CS_URS_2025_02/725112022" TargetMode="External" /><Relationship Id="rId50" Type="http://schemas.openxmlformats.org/officeDocument/2006/relationships/hyperlink" Target="https://podminky.urs.cz/item/CS_URS_2025_02/725210821" TargetMode="External" /><Relationship Id="rId51" Type="http://schemas.openxmlformats.org/officeDocument/2006/relationships/hyperlink" Target="https://podminky.urs.cz/item/CS_URS_2025_02/725211602" TargetMode="External" /><Relationship Id="rId52" Type="http://schemas.openxmlformats.org/officeDocument/2006/relationships/hyperlink" Target="https://podminky.urs.cz/item/CS_URS_2025_02/725220851" TargetMode="External" /><Relationship Id="rId53" Type="http://schemas.openxmlformats.org/officeDocument/2006/relationships/hyperlink" Target="https://podminky.urs.cz/item/CS_URS_2025_02/725241532" TargetMode="External" /><Relationship Id="rId54" Type="http://schemas.openxmlformats.org/officeDocument/2006/relationships/hyperlink" Target="https://podminky.urs.cz/item/CS_URS_2025_02/725244813" TargetMode="External" /><Relationship Id="rId55" Type="http://schemas.openxmlformats.org/officeDocument/2006/relationships/hyperlink" Target="https://podminky.urs.cz/item/CS_URS_2025_02/725291650" TargetMode="External" /><Relationship Id="rId56" Type="http://schemas.openxmlformats.org/officeDocument/2006/relationships/hyperlink" Target="https://podminky.urs.cz/item/CS_URS_2025_02/725291651" TargetMode="External" /><Relationship Id="rId57" Type="http://schemas.openxmlformats.org/officeDocument/2006/relationships/hyperlink" Target="https://podminky.urs.cz/item/CS_URS_2025_02/725291653" TargetMode="External" /><Relationship Id="rId58" Type="http://schemas.openxmlformats.org/officeDocument/2006/relationships/hyperlink" Target="https://podminky.urs.cz/item/CS_URS_2025_02/725291664" TargetMode="External" /><Relationship Id="rId59" Type="http://schemas.openxmlformats.org/officeDocument/2006/relationships/hyperlink" Target="https://podminky.urs.cz/item/CS_URS_2025_02/725291665" TargetMode="External" /><Relationship Id="rId60" Type="http://schemas.openxmlformats.org/officeDocument/2006/relationships/hyperlink" Target="https://podminky.urs.cz/item/CS_URS_2025_02/725291666" TargetMode="External" /><Relationship Id="rId61" Type="http://schemas.openxmlformats.org/officeDocument/2006/relationships/hyperlink" Target="https://podminky.urs.cz/item/CS_URS_2025_02/725291678" TargetMode="External" /><Relationship Id="rId62" Type="http://schemas.openxmlformats.org/officeDocument/2006/relationships/hyperlink" Target="https://podminky.urs.cz/item/CS_URS_2025_02/725310823" TargetMode="External" /><Relationship Id="rId63" Type="http://schemas.openxmlformats.org/officeDocument/2006/relationships/hyperlink" Target="https://podminky.urs.cz/item/CS_URS_2025_02/725319111" TargetMode="External" /><Relationship Id="rId64" Type="http://schemas.openxmlformats.org/officeDocument/2006/relationships/hyperlink" Target="https://podminky.urs.cz/item/CS_URS_2025_02/725810811" TargetMode="External" /><Relationship Id="rId65" Type="http://schemas.openxmlformats.org/officeDocument/2006/relationships/hyperlink" Target="https://podminky.urs.cz/item/CS_URS_2025_02/725819401" TargetMode="External" /><Relationship Id="rId66" Type="http://schemas.openxmlformats.org/officeDocument/2006/relationships/hyperlink" Target="https://podminky.urs.cz/item/CS_URS_2025_02/725820802" TargetMode="External" /><Relationship Id="rId67" Type="http://schemas.openxmlformats.org/officeDocument/2006/relationships/hyperlink" Target="https://podminky.urs.cz/item/CS_URS_2025_02/725821329" TargetMode="External" /><Relationship Id="rId68" Type="http://schemas.openxmlformats.org/officeDocument/2006/relationships/hyperlink" Target="https://podminky.urs.cz/item/CS_URS_2025_02/725822613" TargetMode="External" /><Relationship Id="rId69" Type="http://schemas.openxmlformats.org/officeDocument/2006/relationships/hyperlink" Target="https://podminky.urs.cz/item/CS_URS_2025_02/725840850" TargetMode="External" /><Relationship Id="rId70" Type="http://schemas.openxmlformats.org/officeDocument/2006/relationships/hyperlink" Target="https://podminky.urs.cz/item/CS_URS_2025_02/725840860" TargetMode="External" /><Relationship Id="rId71" Type="http://schemas.openxmlformats.org/officeDocument/2006/relationships/hyperlink" Target="https://podminky.urs.cz/item/CS_URS_2025_02/725849413" TargetMode="External" /><Relationship Id="rId72" Type="http://schemas.openxmlformats.org/officeDocument/2006/relationships/hyperlink" Target="https://podminky.urs.cz/item/CS_URS_2025_02/725850800" TargetMode="External" /><Relationship Id="rId73" Type="http://schemas.openxmlformats.org/officeDocument/2006/relationships/hyperlink" Target="https://podminky.urs.cz/item/CS_URS_2025_02/725851315" TargetMode="External" /><Relationship Id="rId74" Type="http://schemas.openxmlformats.org/officeDocument/2006/relationships/hyperlink" Target="https://podminky.urs.cz/item/CS_URS_2025_02/725851325" TargetMode="External" /><Relationship Id="rId75" Type="http://schemas.openxmlformats.org/officeDocument/2006/relationships/hyperlink" Target="https://podminky.urs.cz/item/CS_URS_2025_02/725860811" TargetMode="External" /><Relationship Id="rId76" Type="http://schemas.openxmlformats.org/officeDocument/2006/relationships/hyperlink" Target="https://podminky.urs.cz/item/CS_URS_2025_02/725861312" TargetMode="External" /><Relationship Id="rId77" Type="http://schemas.openxmlformats.org/officeDocument/2006/relationships/hyperlink" Target="https://podminky.urs.cz/item/CS_URS_2025_02/725862113" TargetMode="External" /><Relationship Id="rId78" Type="http://schemas.openxmlformats.org/officeDocument/2006/relationships/hyperlink" Target="https://podminky.urs.cz/item/CS_URS_2025_02/725865312" TargetMode="External" /><Relationship Id="rId79" Type="http://schemas.openxmlformats.org/officeDocument/2006/relationships/hyperlink" Target="https://podminky.urs.cz/item/CS_URS_2025_02/725980121" TargetMode="External" /><Relationship Id="rId80" Type="http://schemas.openxmlformats.org/officeDocument/2006/relationships/hyperlink" Target="https://podminky.urs.cz/item/CS_URS_2025_02/998725121" TargetMode="External" /><Relationship Id="rId81" Type="http://schemas.openxmlformats.org/officeDocument/2006/relationships/hyperlink" Target="https://podminky.urs.cz/item/CS_URS_2025_02/726131041" TargetMode="External" /><Relationship Id="rId82" Type="http://schemas.openxmlformats.org/officeDocument/2006/relationships/hyperlink" Target="https://podminky.urs.cz/item/CS_URS_2025_02/726191002" TargetMode="External" /><Relationship Id="rId83" Type="http://schemas.openxmlformats.org/officeDocument/2006/relationships/hyperlink" Target="https://podminky.urs.cz/item/CS_URS_2025_02/998726131" TargetMode="External" /><Relationship Id="rId8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17851" TargetMode="External" /><Relationship Id="rId2" Type="http://schemas.openxmlformats.org/officeDocument/2006/relationships/hyperlink" Target="https://podminky.urs.cz/item/CS_URS_2025_02/310237241" TargetMode="External" /><Relationship Id="rId3" Type="http://schemas.openxmlformats.org/officeDocument/2006/relationships/hyperlink" Target="https://podminky.urs.cz/item/CS_URS_2025_02/622525102" TargetMode="External" /><Relationship Id="rId4" Type="http://schemas.openxmlformats.org/officeDocument/2006/relationships/hyperlink" Target="https://podminky.urs.cz/item/CS_URS_2025_02/949101112" TargetMode="External" /><Relationship Id="rId5" Type="http://schemas.openxmlformats.org/officeDocument/2006/relationships/hyperlink" Target="https://podminky.urs.cz/item/CS_URS_2025_02/971033441" TargetMode="External" /><Relationship Id="rId6" Type="http://schemas.openxmlformats.org/officeDocument/2006/relationships/hyperlink" Target="https://podminky.urs.cz/item/CS_URS_2025_02/977151124" TargetMode="External" /><Relationship Id="rId7" Type="http://schemas.openxmlformats.org/officeDocument/2006/relationships/hyperlink" Target="https://podminky.urs.cz/item/CS_URS_2025_02/977151226" TargetMode="External" /><Relationship Id="rId8" Type="http://schemas.openxmlformats.org/officeDocument/2006/relationships/hyperlink" Target="https://podminky.urs.cz/item/CS_URS_2025_02/977151229" TargetMode="External" /><Relationship Id="rId9" Type="http://schemas.openxmlformats.org/officeDocument/2006/relationships/hyperlink" Target="https://podminky.urs.cz/item/CS_URS_2025_02/977151911" TargetMode="External" /><Relationship Id="rId10" Type="http://schemas.openxmlformats.org/officeDocument/2006/relationships/hyperlink" Target="https://podminky.urs.cz/item/CS_URS_2025_02/997013212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871" TargetMode="External" /><Relationship Id="rId14" Type="http://schemas.openxmlformats.org/officeDocument/2006/relationships/hyperlink" Target="https://podminky.urs.cz/item/CS_URS_2025_02/998018001" TargetMode="External" /><Relationship Id="rId15" Type="http://schemas.openxmlformats.org/officeDocument/2006/relationships/hyperlink" Target="https://podminky.urs.cz/item/CS_URS_2025_02/751111052" TargetMode="External" /><Relationship Id="rId16" Type="http://schemas.openxmlformats.org/officeDocument/2006/relationships/hyperlink" Target="https://podminky.urs.cz/item/CS_URS_2025_02/751111053" TargetMode="External" /><Relationship Id="rId17" Type="http://schemas.openxmlformats.org/officeDocument/2006/relationships/hyperlink" Target="https://podminky.urs.cz/item/CS_URS_2025_02/751377011" TargetMode="External" /><Relationship Id="rId18" Type="http://schemas.openxmlformats.org/officeDocument/2006/relationships/hyperlink" Target="https://podminky.urs.cz/item/CS_URS_2025_02/751398031" TargetMode="External" /><Relationship Id="rId19" Type="http://schemas.openxmlformats.org/officeDocument/2006/relationships/hyperlink" Target="https://podminky.urs.cz/item/CS_URS_2025_02/751398052" TargetMode="External" /><Relationship Id="rId20" Type="http://schemas.openxmlformats.org/officeDocument/2006/relationships/hyperlink" Target="https://podminky.urs.cz/item/CS_URS_2025_02/751510042" TargetMode="External" /><Relationship Id="rId21" Type="http://schemas.openxmlformats.org/officeDocument/2006/relationships/hyperlink" Target="https://podminky.urs.cz/item/CS_URS_2025_02/751510043" TargetMode="External" /><Relationship Id="rId22" Type="http://schemas.openxmlformats.org/officeDocument/2006/relationships/hyperlink" Target="https://podminky.urs.cz/item/CS_URS_2025_02/751514679" TargetMode="External" /><Relationship Id="rId23" Type="http://schemas.openxmlformats.org/officeDocument/2006/relationships/hyperlink" Target="https://podminky.urs.cz/item/CS_URS_2025_02/751514776" TargetMode="External" /><Relationship Id="rId24" Type="http://schemas.openxmlformats.org/officeDocument/2006/relationships/hyperlink" Target="https://podminky.urs.cz/item/CS_URS_2025_02/751514777" TargetMode="External" /><Relationship Id="rId25" Type="http://schemas.openxmlformats.org/officeDocument/2006/relationships/hyperlink" Target="https://podminky.urs.cz/item/CS_URS_2025_02/751572102" TargetMode="External" /><Relationship Id="rId26" Type="http://schemas.openxmlformats.org/officeDocument/2006/relationships/hyperlink" Target="https://podminky.urs.cz/item/CS_URS_2025_02/751572103" TargetMode="External" /><Relationship Id="rId27" Type="http://schemas.openxmlformats.org/officeDocument/2006/relationships/hyperlink" Target="https://podminky.urs.cz/item/CS_URS_2025_02/751613140" TargetMode="External" /><Relationship Id="rId28" Type="http://schemas.openxmlformats.org/officeDocument/2006/relationships/hyperlink" Target="https://podminky.urs.cz/item/CS_URS_2025_02/998751121" TargetMode="External" /><Relationship Id="rId29" Type="http://schemas.openxmlformats.org/officeDocument/2006/relationships/hyperlink" Target="https://podminky.urs.cz/item/CS_URS_2025_02/HZS2491" TargetMode="External" /><Relationship Id="rId3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2135101" TargetMode="External" /><Relationship Id="rId2" Type="http://schemas.openxmlformats.org/officeDocument/2006/relationships/hyperlink" Target="https://podminky.urs.cz/item/CS_URS_2025_02/612335101" TargetMode="External" /><Relationship Id="rId3" Type="http://schemas.openxmlformats.org/officeDocument/2006/relationships/hyperlink" Target="https://podminky.urs.cz/item/CS_URS_2025_02/622525102" TargetMode="External" /><Relationship Id="rId4" Type="http://schemas.openxmlformats.org/officeDocument/2006/relationships/hyperlink" Target="https://podminky.urs.cz/item/CS_URS_2025_02/971033131" TargetMode="External" /><Relationship Id="rId5" Type="http://schemas.openxmlformats.org/officeDocument/2006/relationships/hyperlink" Target="https://podminky.urs.cz/item/CS_URS_2025_02/971033141" TargetMode="External" /><Relationship Id="rId6" Type="http://schemas.openxmlformats.org/officeDocument/2006/relationships/hyperlink" Target="https://podminky.urs.cz/item/CS_URS_2025_02/974031153" TargetMode="External" /><Relationship Id="rId7" Type="http://schemas.openxmlformats.org/officeDocument/2006/relationships/hyperlink" Target="https://podminky.urs.cz/item/CS_URS_2025_02/977151119" TargetMode="External" /><Relationship Id="rId8" Type="http://schemas.openxmlformats.org/officeDocument/2006/relationships/hyperlink" Target="https://podminky.urs.cz/item/CS_URS_2025_02/997013212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871" TargetMode="External" /><Relationship Id="rId12" Type="http://schemas.openxmlformats.org/officeDocument/2006/relationships/hyperlink" Target="https://podminky.urs.cz/item/CS_URS_2025_02/998018002" TargetMode="External" /><Relationship Id="rId13" Type="http://schemas.openxmlformats.org/officeDocument/2006/relationships/hyperlink" Target="https://podminky.urs.cz/item/CS_URS_2025_02/731244491" TargetMode="External" /><Relationship Id="rId14" Type="http://schemas.openxmlformats.org/officeDocument/2006/relationships/hyperlink" Target="https://podminky.urs.cz/item/CS_URS_2025_02/731810311" TargetMode="External" /><Relationship Id="rId15" Type="http://schemas.openxmlformats.org/officeDocument/2006/relationships/hyperlink" Target="https://podminky.urs.cz/item/CS_URS_2025_02/731810341" TargetMode="External" /><Relationship Id="rId16" Type="http://schemas.openxmlformats.org/officeDocument/2006/relationships/hyperlink" Target="https://podminky.urs.cz/item/CS_URS_2025_02/998731121" TargetMode="External" /><Relationship Id="rId17" Type="http://schemas.openxmlformats.org/officeDocument/2006/relationships/hyperlink" Target="https://podminky.urs.cz/item/CS_URS_2025_02/732219301" TargetMode="External" /><Relationship Id="rId18" Type="http://schemas.openxmlformats.org/officeDocument/2006/relationships/hyperlink" Target="https://podminky.urs.cz/item/CS_URS_2025_02/998732121" TargetMode="External" /><Relationship Id="rId19" Type="http://schemas.openxmlformats.org/officeDocument/2006/relationships/hyperlink" Target="https://podminky.urs.cz/item/CS_URS_2025_02/733120815" TargetMode="External" /><Relationship Id="rId20" Type="http://schemas.openxmlformats.org/officeDocument/2006/relationships/hyperlink" Target="https://podminky.urs.cz/item/CS_URS_2025_02/733120819" TargetMode="External" /><Relationship Id="rId21" Type="http://schemas.openxmlformats.org/officeDocument/2006/relationships/hyperlink" Target="https://podminky.urs.cz/item/CS_URS_2025_02/733222202" TargetMode="External" /><Relationship Id="rId22" Type="http://schemas.openxmlformats.org/officeDocument/2006/relationships/hyperlink" Target="https://podminky.urs.cz/item/CS_URS_2025_02/733222203" TargetMode="External" /><Relationship Id="rId23" Type="http://schemas.openxmlformats.org/officeDocument/2006/relationships/hyperlink" Target="https://podminky.urs.cz/item/CS_URS_2025_02/733222204" TargetMode="External" /><Relationship Id="rId24" Type="http://schemas.openxmlformats.org/officeDocument/2006/relationships/hyperlink" Target="https://podminky.urs.cz/item/CS_URS_2025_02/733223205" TargetMode="External" /><Relationship Id="rId25" Type="http://schemas.openxmlformats.org/officeDocument/2006/relationships/hyperlink" Target="https://podminky.urs.cz/item/CS_URS_2025_02/733224205" TargetMode="External" /><Relationship Id="rId26" Type="http://schemas.openxmlformats.org/officeDocument/2006/relationships/hyperlink" Target="https://podminky.urs.cz/item/CS_URS_2025_02/733224222" TargetMode="External" /><Relationship Id="rId27" Type="http://schemas.openxmlformats.org/officeDocument/2006/relationships/hyperlink" Target="https://podminky.urs.cz/item/CS_URS_2025_02/733224225" TargetMode="External" /><Relationship Id="rId28" Type="http://schemas.openxmlformats.org/officeDocument/2006/relationships/hyperlink" Target="https://podminky.urs.cz/item/CS_URS_2025_02/733291101" TargetMode="External" /><Relationship Id="rId29" Type="http://schemas.openxmlformats.org/officeDocument/2006/relationships/hyperlink" Target="https://podminky.urs.cz/item/CS_URS_2025_02/733811231" TargetMode="External" /><Relationship Id="rId30" Type="http://schemas.openxmlformats.org/officeDocument/2006/relationships/hyperlink" Target="https://podminky.urs.cz/item/CS_URS_2025_02/733811232" TargetMode="External" /><Relationship Id="rId31" Type="http://schemas.openxmlformats.org/officeDocument/2006/relationships/hyperlink" Target="https://podminky.urs.cz/item/CS_URS_2025_02/998733121" TargetMode="External" /><Relationship Id="rId32" Type="http://schemas.openxmlformats.org/officeDocument/2006/relationships/hyperlink" Target="https://podminky.urs.cz/item/CS_URS_2025_02/734221681" TargetMode="External" /><Relationship Id="rId33" Type="http://schemas.openxmlformats.org/officeDocument/2006/relationships/hyperlink" Target="https://podminky.urs.cz/item/CS_URS_2025_02/734221682" TargetMode="External" /><Relationship Id="rId34" Type="http://schemas.openxmlformats.org/officeDocument/2006/relationships/hyperlink" Target="https://podminky.urs.cz/item/CS_URS_2025_02/734222802" TargetMode="External" /><Relationship Id="rId35" Type="http://schemas.openxmlformats.org/officeDocument/2006/relationships/hyperlink" Target="https://podminky.urs.cz/item/CS_URS_2025_02/734242414" TargetMode="External" /><Relationship Id="rId36" Type="http://schemas.openxmlformats.org/officeDocument/2006/relationships/hyperlink" Target="https://podminky.urs.cz/item/CS_URS_2025_02/734261403" TargetMode="External" /><Relationship Id="rId37" Type="http://schemas.openxmlformats.org/officeDocument/2006/relationships/hyperlink" Target="https://podminky.urs.cz/item/CS_URS_2025_02/734261734" TargetMode="External" /><Relationship Id="rId38" Type="http://schemas.openxmlformats.org/officeDocument/2006/relationships/hyperlink" Target="https://podminky.urs.cz/item/CS_URS_2025_02/734291124" TargetMode="External" /><Relationship Id="rId39" Type="http://schemas.openxmlformats.org/officeDocument/2006/relationships/hyperlink" Target="https://podminky.urs.cz/item/CS_URS_2025_02/734291255" TargetMode="External" /><Relationship Id="rId40" Type="http://schemas.openxmlformats.org/officeDocument/2006/relationships/hyperlink" Target="https://podminky.urs.cz/item/CS_URS_2025_02/734291314" TargetMode="External" /><Relationship Id="rId41" Type="http://schemas.openxmlformats.org/officeDocument/2006/relationships/hyperlink" Target="https://podminky.urs.cz/item/CS_URS_2025_02/734292774" TargetMode="External" /><Relationship Id="rId42" Type="http://schemas.openxmlformats.org/officeDocument/2006/relationships/hyperlink" Target="https://podminky.urs.cz/item/CS_URS_2025_02/734411102" TargetMode="External" /><Relationship Id="rId43" Type="http://schemas.openxmlformats.org/officeDocument/2006/relationships/hyperlink" Target="https://podminky.urs.cz/item/CS_URS_2025_02/998734121" TargetMode="External" /><Relationship Id="rId44" Type="http://schemas.openxmlformats.org/officeDocument/2006/relationships/hyperlink" Target="https://podminky.urs.cz/item/CS_URS_2025_02/735151831" TargetMode="External" /><Relationship Id="rId45" Type="http://schemas.openxmlformats.org/officeDocument/2006/relationships/hyperlink" Target="https://podminky.urs.cz/item/CS_URS_2025_02/735152573" TargetMode="External" /><Relationship Id="rId46" Type="http://schemas.openxmlformats.org/officeDocument/2006/relationships/hyperlink" Target="https://podminky.urs.cz/item/CS_URS_2025_02/735152575" TargetMode="External" /><Relationship Id="rId47" Type="http://schemas.openxmlformats.org/officeDocument/2006/relationships/hyperlink" Target="https://podminky.urs.cz/item/CS_URS_2025_02/735152581" TargetMode="External" /><Relationship Id="rId48" Type="http://schemas.openxmlformats.org/officeDocument/2006/relationships/hyperlink" Target="https://podminky.urs.cz/item/CS_URS_2025_02/735152582" TargetMode="External" /><Relationship Id="rId49" Type="http://schemas.openxmlformats.org/officeDocument/2006/relationships/hyperlink" Target="https://podminky.urs.cz/item/CS_URS_2025_02/735160144" TargetMode="External" /><Relationship Id="rId50" Type="http://schemas.openxmlformats.org/officeDocument/2006/relationships/hyperlink" Target="https://podminky.urs.cz/item/CS_URS_2025_02/735890104" TargetMode="External" /><Relationship Id="rId51" Type="http://schemas.openxmlformats.org/officeDocument/2006/relationships/hyperlink" Target="https://podminky.urs.cz/item/CS_URS_2025_02/735890231" TargetMode="External" /><Relationship Id="rId52" Type="http://schemas.openxmlformats.org/officeDocument/2006/relationships/hyperlink" Target="https://podminky.urs.cz/item/CS_URS_2025_02/998735121" TargetMode="External" /><Relationship Id="rId53" Type="http://schemas.openxmlformats.org/officeDocument/2006/relationships/hyperlink" Target="https://podminky.urs.cz/item/CS_URS_2025_02/HZS2221" TargetMode="External" /><Relationship Id="rId54" Type="http://schemas.openxmlformats.org/officeDocument/2006/relationships/hyperlink" Target="https://podminky.urs.cz/item/CS_URS_2025_02/HZS2222" TargetMode="External" /><Relationship Id="rId55" Type="http://schemas.openxmlformats.org/officeDocument/2006/relationships/hyperlink" Target="https://podminky.urs.cz/item/CS_URS_2025_02/043103000" TargetMode="External" /><Relationship Id="rId5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2512-V1-2025074H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služebního bytu v 1.NP pavilonu a MŠ Pražská 2812 ve Varnsdorfu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st.p.č.k. 2919/13; k.ú. Varnsdorf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22. 10. 2025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Varnsdorf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Pavel Hruška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>Pavel Hruška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0 - Vedlejší a ostatní...'!J30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'SO 0 - Vedlejší a ostatní...'!P84</f>
        <v>0</v>
      </c>
      <c r="AV55" s="123">
        <f>'SO 0 - Vedlejší a ostatní...'!J33</f>
        <v>0</v>
      </c>
      <c r="AW55" s="123">
        <f>'SO 0 - Vedlejší a ostatní...'!J34</f>
        <v>0</v>
      </c>
      <c r="AX55" s="123">
        <f>'SO 0 - Vedlejší a ostatní...'!J35</f>
        <v>0</v>
      </c>
      <c r="AY55" s="123">
        <f>'SO 0 - Vedlejší a ostatní...'!J36</f>
        <v>0</v>
      </c>
      <c r="AZ55" s="123">
        <f>'SO 0 - Vedlejší a ostatní...'!F33</f>
        <v>0</v>
      </c>
      <c r="BA55" s="123">
        <f>'SO 0 - Vedlejší a ostatní...'!F34</f>
        <v>0</v>
      </c>
      <c r="BB55" s="123">
        <f>'SO 0 - Vedlejší a ostatní...'!F35</f>
        <v>0</v>
      </c>
      <c r="BC55" s="123">
        <f>'SO 0 - Vedlejší a ostatní...'!F36</f>
        <v>0</v>
      </c>
      <c r="BD55" s="125">
        <f>'SO 0 - Vedlejší a ostatní...'!F37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1 - Stavebně konstrukč...'!J30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'SO 1 - Stavebně konstrukč...'!P93</f>
        <v>0</v>
      </c>
      <c r="AV56" s="123">
        <f>'SO 1 - Stavebně konstrukč...'!J33</f>
        <v>0</v>
      </c>
      <c r="AW56" s="123">
        <f>'SO 1 - Stavebně konstrukč...'!J34</f>
        <v>0</v>
      </c>
      <c r="AX56" s="123">
        <f>'SO 1 - Stavebně konstrukč...'!J35</f>
        <v>0</v>
      </c>
      <c r="AY56" s="123">
        <f>'SO 1 - Stavebně konstrukč...'!J36</f>
        <v>0</v>
      </c>
      <c r="AZ56" s="123">
        <f>'SO 1 - Stavebně konstrukč...'!F33</f>
        <v>0</v>
      </c>
      <c r="BA56" s="123">
        <f>'SO 1 - Stavebně konstrukč...'!F34</f>
        <v>0</v>
      </c>
      <c r="BB56" s="123">
        <f>'SO 1 - Stavebně konstrukč...'!F35</f>
        <v>0</v>
      </c>
      <c r="BC56" s="123">
        <f>'SO 1 - Stavebně konstrukč...'!F36</f>
        <v>0</v>
      </c>
      <c r="BD56" s="125">
        <f>'SO 1 - Stavebně konstrukč...'!F37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2 - Zdravotně technick...'!J30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'SO 2 - Zdravotně technick...'!P90</f>
        <v>0</v>
      </c>
      <c r="AV57" s="123">
        <f>'SO 2 - Zdravotně technick...'!J33</f>
        <v>0</v>
      </c>
      <c r="AW57" s="123">
        <f>'SO 2 - Zdravotně technick...'!J34</f>
        <v>0</v>
      </c>
      <c r="AX57" s="123">
        <f>'SO 2 - Zdravotně technick...'!J35</f>
        <v>0</v>
      </c>
      <c r="AY57" s="123">
        <f>'SO 2 - Zdravotně technick...'!J36</f>
        <v>0</v>
      </c>
      <c r="AZ57" s="123">
        <f>'SO 2 - Zdravotně technick...'!F33</f>
        <v>0</v>
      </c>
      <c r="BA57" s="123">
        <f>'SO 2 - Zdravotně technick...'!F34</f>
        <v>0</v>
      </c>
      <c r="BB57" s="123">
        <f>'SO 2 - Zdravotně technick...'!F35</f>
        <v>0</v>
      </c>
      <c r="BC57" s="123">
        <f>'SO 2 - Zdravotně technick...'!F36</f>
        <v>0</v>
      </c>
      <c r="BD57" s="125">
        <f>'SO 2 - Zdravotně technick...'!F37</f>
        <v>0</v>
      </c>
      <c r="BE57" s="7"/>
      <c r="BT57" s="126" t="s">
        <v>80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16.5" customHeight="1">
      <c r="A58" s="114" t="s">
        <v>76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3 - Elektroinstalace'!J30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'SO 3 - Elektroinstalace'!P85</f>
        <v>0</v>
      </c>
      <c r="AV58" s="123">
        <f>'SO 3 - Elektroinstalace'!J33</f>
        <v>0</v>
      </c>
      <c r="AW58" s="123">
        <f>'SO 3 - Elektroinstalace'!J34</f>
        <v>0</v>
      </c>
      <c r="AX58" s="123">
        <f>'SO 3 - Elektroinstalace'!J35</f>
        <v>0</v>
      </c>
      <c r="AY58" s="123">
        <f>'SO 3 - Elektroinstalace'!J36</f>
        <v>0</v>
      </c>
      <c r="AZ58" s="123">
        <f>'SO 3 - Elektroinstalace'!F33</f>
        <v>0</v>
      </c>
      <c r="BA58" s="123">
        <f>'SO 3 - Elektroinstalace'!F34</f>
        <v>0</v>
      </c>
      <c r="BB58" s="123">
        <f>'SO 3 - Elektroinstalace'!F35</f>
        <v>0</v>
      </c>
      <c r="BC58" s="123">
        <f>'SO 3 - Elektroinstalace'!F36</f>
        <v>0</v>
      </c>
      <c r="BD58" s="125">
        <f>'SO 3 - Elektroinstalace'!F37</f>
        <v>0</v>
      </c>
      <c r="BE58" s="7"/>
      <c r="BT58" s="126" t="s">
        <v>80</v>
      </c>
      <c r="BV58" s="126" t="s">
        <v>74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7" customFormat="1" ht="16.5" customHeight="1">
      <c r="A59" s="114" t="s">
        <v>76</v>
      </c>
      <c r="B59" s="115"/>
      <c r="C59" s="116"/>
      <c r="D59" s="117" t="s">
        <v>92</v>
      </c>
      <c r="E59" s="117"/>
      <c r="F59" s="117"/>
      <c r="G59" s="117"/>
      <c r="H59" s="117"/>
      <c r="I59" s="118"/>
      <c r="J59" s="117" t="s">
        <v>93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4 - Vzduchotechnika'!J30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'SO 4 - Vzduchotechnika'!P91</f>
        <v>0</v>
      </c>
      <c r="AV59" s="123">
        <f>'SO 4 - Vzduchotechnika'!J33</f>
        <v>0</v>
      </c>
      <c r="AW59" s="123">
        <f>'SO 4 - Vzduchotechnika'!J34</f>
        <v>0</v>
      </c>
      <c r="AX59" s="123">
        <f>'SO 4 - Vzduchotechnika'!J35</f>
        <v>0</v>
      </c>
      <c r="AY59" s="123">
        <f>'SO 4 - Vzduchotechnika'!J36</f>
        <v>0</v>
      </c>
      <c r="AZ59" s="123">
        <f>'SO 4 - Vzduchotechnika'!F33</f>
        <v>0</v>
      </c>
      <c r="BA59" s="123">
        <f>'SO 4 - Vzduchotechnika'!F34</f>
        <v>0</v>
      </c>
      <c r="BB59" s="123">
        <f>'SO 4 - Vzduchotechnika'!F35</f>
        <v>0</v>
      </c>
      <c r="BC59" s="123">
        <f>'SO 4 - Vzduchotechnika'!F36</f>
        <v>0</v>
      </c>
      <c r="BD59" s="125">
        <f>'SO 4 - Vzduchotechnika'!F37</f>
        <v>0</v>
      </c>
      <c r="BE59" s="7"/>
      <c r="BT59" s="126" t="s">
        <v>80</v>
      </c>
      <c r="BV59" s="126" t="s">
        <v>74</v>
      </c>
      <c r="BW59" s="126" t="s">
        <v>94</v>
      </c>
      <c r="BX59" s="126" t="s">
        <v>5</v>
      </c>
      <c r="CL59" s="126" t="s">
        <v>19</v>
      </c>
      <c r="CM59" s="126" t="s">
        <v>82</v>
      </c>
    </row>
    <row r="60" s="7" customFormat="1" ht="16.5" customHeight="1">
      <c r="A60" s="114" t="s">
        <v>76</v>
      </c>
      <c r="B60" s="115"/>
      <c r="C60" s="116"/>
      <c r="D60" s="117" t="s">
        <v>95</v>
      </c>
      <c r="E60" s="117"/>
      <c r="F60" s="117"/>
      <c r="G60" s="117"/>
      <c r="H60" s="117"/>
      <c r="I60" s="118"/>
      <c r="J60" s="117" t="s">
        <v>96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5 - Vytápění'!J30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7">
        <v>0</v>
      </c>
      <c r="AT60" s="128">
        <f>ROUND(SUM(AV60:AW60),2)</f>
        <v>0</v>
      </c>
      <c r="AU60" s="129">
        <f>'SO 5 - Vytápění'!P93</f>
        <v>0</v>
      </c>
      <c r="AV60" s="128">
        <f>'SO 5 - Vytápění'!J33</f>
        <v>0</v>
      </c>
      <c r="AW60" s="128">
        <f>'SO 5 - Vytápění'!J34</f>
        <v>0</v>
      </c>
      <c r="AX60" s="128">
        <f>'SO 5 - Vytápění'!J35</f>
        <v>0</v>
      </c>
      <c r="AY60" s="128">
        <f>'SO 5 - Vytápění'!J36</f>
        <v>0</v>
      </c>
      <c r="AZ60" s="128">
        <f>'SO 5 - Vytápění'!F33</f>
        <v>0</v>
      </c>
      <c r="BA60" s="128">
        <f>'SO 5 - Vytápění'!F34</f>
        <v>0</v>
      </c>
      <c r="BB60" s="128">
        <f>'SO 5 - Vytápění'!F35</f>
        <v>0</v>
      </c>
      <c r="BC60" s="128">
        <f>'SO 5 - Vytápění'!F36</f>
        <v>0</v>
      </c>
      <c r="BD60" s="130">
        <f>'SO 5 - Vytápění'!F37</f>
        <v>0</v>
      </c>
      <c r="BE60" s="7"/>
      <c r="BT60" s="126" t="s">
        <v>80</v>
      </c>
      <c r="BV60" s="126" t="s">
        <v>74</v>
      </c>
      <c r="BW60" s="126" t="s">
        <v>97</v>
      </c>
      <c r="BX60" s="126" t="s">
        <v>5</v>
      </c>
      <c r="CL60" s="126" t="s">
        <v>19</v>
      </c>
      <c r="CM60" s="126" t="s">
        <v>82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BFl8E1q9ZZII8kBSURddgZrw2Yj730DslPHlaId2mU1gmlEuBO1TW1rw1hlWi8tcUz6+ZzFr5Y4352PfqGzBMw==" hashValue="xDEHW4UAylvA2vX0PHTLcdk/JSbFgiFZz2a3SrNlMZ/iZzyFlX5dTOjdezTPGiiIi/aNqNwUGMNIFoWYPMMAu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 - Vedlejší a ostatní...'!C2" display="/"/>
    <hyperlink ref="A56" location="'SO 1 - Stavebně konstrukč...'!C2" display="/"/>
    <hyperlink ref="A57" location="'SO 2 - Zdravotně technick...'!C2" display="/"/>
    <hyperlink ref="A58" location="'SO 3 - Elektroinstalace'!C2" display="/"/>
    <hyperlink ref="A59" location="'SO 4 - Vzduchotechnika'!C2" display="/"/>
    <hyperlink ref="A60" location="'SO 5 - Vytápě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služebního bytu v 1.NP pavilonu a MŠ Pražská 2812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22. 10. 2025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ROUND((SUM(BE84:BE101)),  2)</f>
        <v>0</v>
      </c>
      <c r="G33" s="41"/>
      <c r="H33" s="41"/>
      <c r="I33" s="151">
        <v>0.20999999999999999</v>
      </c>
      <c r="J33" s="150">
        <f>ROUND(((SUM(BE84:BE101))*I33),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ROUND((SUM(BF84:BF101)),  2)</f>
        <v>0</v>
      </c>
      <c r="G34" s="41"/>
      <c r="H34" s="41"/>
      <c r="I34" s="151">
        <v>0.12</v>
      </c>
      <c r="J34" s="150">
        <f>ROUND(((SUM(BF84:BF101))*I34),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ROUND((SUM(BG84:BG101)),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ROUND((SUM(BH84:BH101)),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ROUND((SUM(BI84:BI101)),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služebního bytu v 1.NP pavilonu a MŠ Pražská 2812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2919/13; k.ú. Varnsdorf</v>
      </c>
      <c r="G52" s="43"/>
      <c r="H52" s="43"/>
      <c r="I52" s="35" t="s">
        <v>23</v>
      </c>
      <c r="J52" s="75" t="str">
        <f>IF(J12="","",J12)</f>
        <v>22. 10. 2025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105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106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107</v>
      </c>
      <c r="E62" s="177"/>
      <c r="F62" s="177"/>
      <c r="G62" s="177"/>
      <c r="H62" s="177"/>
      <c r="I62" s="177"/>
      <c r="J62" s="178">
        <f>J91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108</v>
      </c>
      <c r="E63" s="177"/>
      <c r="F63" s="177"/>
      <c r="G63" s="177"/>
      <c r="H63" s="177"/>
      <c r="I63" s="177"/>
      <c r="J63" s="178">
        <f>J95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109</v>
      </c>
      <c r="E64" s="177"/>
      <c r="F64" s="177"/>
      <c r="G64" s="177"/>
      <c r="H64" s="177"/>
      <c r="I64" s="177"/>
      <c r="J64" s="178">
        <f>J98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110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Rekonstrukce služebního bytu v 1.NP pavilonu a MŠ Pražská 2812 ve Varnsdorfu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0 - Vedlejší a ostatní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st.p.č.k. 2919/13; k.ú. Varnsdorf</v>
      </c>
      <c r="G78" s="43"/>
      <c r="H78" s="43"/>
      <c r="I78" s="35" t="s">
        <v>23</v>
      </c>
      <c r="J78" s="75" t="str">
        <f>IF(J12="","",J12)</f>
        <v>22. 10. 2025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Varnsdorf</v>
      </c>
      <c r="G80" s="43"/>
      <c r="H80" s="43"/>
      <c r="I80" s="35" t="s">
        <v>32</v>
      </c>
      <c r="J80" s="39" t="str">
        <f>E21</f>
        <v>Pavel Hruška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30</v>
      </c>
      <c r="D81" s="43"/>
      <c r="E81" s="43"/>
      <c r="F81" s="30" t="str">
        <f>IF(E18="","",E18)</f>
        <v>Vyplň údaj</v>
      </c>
      <c r="G81" s="43"/>
      <c r="H81" s="43"/>
      <c r="I81" s="35" t="s">
        <v>35</v>
      </c>
      <c r="J81" s="39" t="str">
        <f>E24</f>
        <v>Pavel Hruška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111</v>
      </c>
      <c r="D83" s="183" t="s">
        <v>57</v>
      </c>
      <c r="E83" s="183" t="s">
        <v>53</v>
      </c>
      <c r="F83" s="183" t="s">
        <v>54</v>
      </c>
      <c r="G83" s="183" t="s">
        <v>112</v>
      </c>
      <c r="H83" s="183" t="s">
        <v>113</v>
      </c>
      <c r="I83" s="183" t="s">
        <v>114</v>
      </c>
      <c r="J83" s="183" t="s">
        <v>103</v>
      </c>
      <c r="K83" s="184" t="s">
        <v>115</v>
      </c>
      <c r="L83" s="185"/>
      <c r="M83" s="95" t="s">
        <v>19</v>
      </c>
      <c r="N83" s="96" t="s">
        <v>42</v>
      </c>
      <c r="O83" s="96" t="s">
        <v>116</v>
      </c>
      <c r="P83" s="96" t="s">
        <v>117</v>
      </c>
      <c r="Q83" s="96" t="s">
        <v>118</v>
      </c>
      <c r="R83" s="96" t="s">
        <v>119</v>
      </c>
      <c r="S83" s="96" t="s">
        <v>120</v>
      </c>
      <c r="T83" s="97" t="s">
        <v>121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122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71</v>
      </c>
      <c r="AU84" s="20" t="s">
        <v>104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71</v>
      </c>
      <c r="E85" s="194" t="s">
        <v>123</v>
      </c>
      <c r="F85" s="194" t="s">
        <v>124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P86+P91+P95+P98</f>
        <v>0</v>
      </c>
      <c r="Q85" s="199"/>
      <c r="R85" s="200">
        <f>R86+R91+R95+R98</f>
        <v>0</v>
      </c>
      <c r="S85" s="199"/>
      <c r="T85" s="201">
        <f>T86+T91+T95+T98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125</v>
      </c>
      <c r="AT85" s="203" t="s">
        <v>71</v>
      </c>
      <c r="AU85" s="203" t="s">
        <v>72</v>
      </c>
      <c r="AY85" s="202" t="s">
        <v>126</v>
      </c>
      <c r="BK85" s="204">
        <f>BK86+BK91+BK95+BK98</f>
        <v>0</v>
      </c>
    </row>
    <row r="86" s="12" customFormat="1" ht="22.8" customHeight="1">
      <c r="A86" s="12"/>
      <c r="B86" s="191"/>
      <c r="C86" s="192"/>
      <c r="D86" s="193" t="s">
        <v>71</v>
      </c>
      <c r="E86" s="205" t="s">
        <v>127</v>
      </c>
      <c r="F86" s="205" t="s">
        <v>128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SUM(P87:P90)</f>
        <v>0</v>
      </c>
      <c r="Q86" s="199"/>
      <c r="R86" s="200">
        <f>SUM(R87:R90)</f>
        <v>0</v>
      </c>
      <c r="S86" s="199"/>
      <c r="T86" s="201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125</v>
      </c>
      <c r="AT86" s="203" t="s">
        <v>71</v>
      </c>
      <c r="AU86" s="203" t="s">
        <v>80</v>
      </c>
      <c r="AY86" s="202" t="s">
        <v>126</v>
      </c>
      <c r="BK86" s="204">
        <f>SUM(BK87:BK90)</f>
        <v>0</v>
      </c>
    </row>
    <row r="87" s="2" customFormat="1" ht="16.5" customHeight="1">
      <c r="A87" s="41"/>
      <c r="B87" s="42"/>
      <c r="C87" s="207" t="s">
        <v>80</v>
      </c>
      <c r="D87" s="207" t="s">
        <v>129</v>
      </c>
      <c r="E87" s="208" t="s">
        <v>130</v>
      </c>
      <c r="F87" s="209" t="s">
        <v>131</v>
      </c>
      <c r="G87" s="210" t="s">
        <v>132</v>
      </c>
      <c r="H87" s="211">
        <v>1</v>
      </c>
      <c r="I87" s="212"/>
      <c r="J87" s="213">
        <f>ROUND(I87*H87,2)</f>
        <v>0</v>
      </c>
      <c r="K87" s="209" t="s">
        <v>133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134</v>
      </c>
      <c r="AT87" s="218" t="s">
        <v>129</v>
      </c>
      <c r="AU87" s="218" t="s">
        <v>82</v>
      </c>
      <c r="AY87" s="20" t="s">
        <v>126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134</v>
      </c>
      <c r="BM87" s="218" t="s">
        <v>135</v>
      </c>
    </row>
    <row r="88" s="2" customFormat="1">
      <c r="A88" s="41"/>
      <c r="B88" s="42"/>
      <c r="C88" s="43"/>
      <c r="D88" s="220" t="s">
        <v>136</v>
      </c>
      <c r="E88" s="43"/>
      <c r="F88" s="221" t="s">
        <v>137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136</v>
      </c>
      <c r="AU88" s="20" t="s">
        <v>82</v>
      </c>
    </row>
    <row r="89" s="2" customFormat="1" ht="24.15" customHeight="1">
      <c r="A89" s="41"/>
      <c r="B89" s="42"/>
      <c r="C89" s="207" t="s">
        <v>82</v>
      </c>
      <c r="D89" s="207" t="s">
        <v>129</v>
      </c>
      <c r="E89" s="208" t="s">
        <v>138</v>
      </c>
      <c r="F89" s="209" t="s">
        <v>139</v>
      </c>
      <c r="G89" s="210" t="s">
        <v>132</v>
      </c>
      <c r="H89" s="211">
        <v>1</v>
      </c>
      <c r="I89" s="212"/>
      <c r="J89" s="213">
        <f>ROUND(I89*H89,2)</f>
        <v>0</v>
      </c>
      <c r="K89" s="209" t="s">
        <v>133</v>
      </c>
      <c r="L89" s="47"/>
      <c r="M89" s="214" t="s">
        <v>19</v>
      </c>
      <c r="N89" s="215" t="s">
        <v>43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134</v>
      </c>
      <c r="AT89" s="218" t="s">
        <v>129</v>
      </c>
      <c r="AU89" s="218" t="s">
        <v>82</v>
      </c>
      <c r="AY89" s="20" t="s">
        <v>126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134</v>
      </c>
      <c r="BM89" s="218" t="s">
        <v>140</v>
      </c>
    </row>
    <row r="90" s="2" customFormat="1">
      <c r="A90" s="41"/>
      <c r="B90" s="42"/>
      <c r="C90" s="43"/>
      <c r="D90" s="220" t="s">
        <v>136</v>
      </c>
      <c r="E90" s="43"/>
      <c r="F90" s="221" t="s">
        <v>141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136</v>
      </c>
      <c r="AU90" s="20" t="s">
        <v>82</v>
      </c>
    </row>
    <row r="91" s="12" customFormat="1" ht="22.8" customHeight="1">
      <c r="A91" s="12"/>
      <c r="B91" s="191"/>
      <c r="C91" s="192"/>
      <c r="D91" s="193" t="s">
        <v>71</v>
      </c>
      <c r="E91" s="205" t="s">
        <v>142</v>
      </c>
      <c r="F91" s="205" t="s">
        <v>143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SUM(P92:P94)</f>
        <v>0</v>
      </c>
      <c r="Q91" s="199"/>
      <c r="R91" s="200">
        <f>SUM(R92:R94)</f>
        <v>0</v>
      </c>
      <c r="S91" s="199"/>
      <c r="T91" s="201">
        <f>SUM(T92:T94)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125</v>
      </c>
      <c r="AT91" s="203" t="s">
        <v>71</v>
      </c>
      <c r="AU91" s="203" t="s">
        <v>80</v>
      </c>
      <c r="AY91" s="202" t="s">
        <v>126</v>
      </c>
      <c r="BK91" s="204">
        <f>SUM(BK92:BK94)</f>
        <v>0</v>
      </c>
    </row>
    <row r="92" s="2" customFormat="1" ht="16.5" customHeight="1">
      <c r="A92" s="41"/>
      <c r="B92" s="42"/>
      <c r="C92" s="207" t="s">
        <v>144</v>
      </c>
      <c r="D92" s="207" t="s">
        <v>129</v>
      </c>
      <c r="E92" s="208" t="s">
        <v>145</v>
      </c>
      <c r="F92" s="209" t="s">
        <v>143</v>
      </c>
      <c r="G92" s="210" t="s">
        <v>132</v>
      </c>
      <c r="H92" s="211">
        <v>1</v>
      </c>
      <c r="I92" s="212"/>
      <c r="J92" s="213">
        <f>ROUND(I92*H92,2)</f>
        <v>0</v>
      </c>
      <c r="K92" s="209" t="s">
        <v>133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134</v>
      </c>
      <c r="AT92" s="218" t="s">
        <v>129</v>
      </c>
      <c r="AU92" s="218" t="s">
        <v>82</v>
      </c>
      <c r="AY92" s="20" t="s">
        <v>126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134</v>
      </c>
      <c r="BM92" s="218" t="s">
        <v>146</v>
      </c>
    </row>
    <row r="93" s="2" customFormat="1">
      <c r="A93" s="41"/>
      <c r="B93" s="42"/>
      <c r="C93" s="43"/>
      <c r="D93" s="220" t="s">
        <v>136</v>
      </c>
      <c r="E93" s="43"/>
      <c r="F93" s="221" t="s">
        <v>147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136</v>
      </c>
      <c r="AU93" s="20" t="s">
        <v>82</v>
      </c>
    </row>
    <row r="94" s="2" customFormat="1">
      <c r="A94" s="41"/>
      <c r="B94" s="42"/>
      <c r="C94" s="43"/>
      <c r="D94" s="225" t="s">
        <v>148</v>
      </c>
      <c r="E94" s="43"/>
      <c r="F94" s="226" t="s">
        <v>149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148</v>
      </c>
      <c r="AU94" s="20" t="s">
        <v>82</v>
      </c>
    </row>
    <row r="95" s="12" customFormat="1" ht="22.8" customHeight="1">
      <c r="A95" s="12"/>
      <c r="B95" s="191"/>
      <c r="C95" s="192"/>
      <c r="D95" s="193" t="s">
        <v>71</v>
      </c>
      <c r="E95" s="205" t="s">
        <v>150</v>
      </c>
      <c r="F95" s="205" t="s">
        <v>151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0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125</v>
      </c>
      <c r="AT95" s="203" t="s">
        <v>71</v>
      </c>
      <c r="AU95" s="203" t="s">
        <v>80</v>
      </c>
      <c r="AY95" s="202" t="s">
        <v>126</v>
      </c>
      <c r="BK95" s="204">
        <f>SUM(BK96:BK97)</f>
        <v>0</v>
      </c>
    </row>
    <row r="96" s="2" customFormat="1" ht="24.15" customHeight="1">
      <c r="A96" s="41"/>
      <c r="B96" s="42"/>
      <c r="C96" s="207" t="s">
        <v>152</v>
      </c>
      <c r="D96" s="207" t="s">
        <v>129</v>
      </c>
      <c r="E96" s="208" t="s">
        <v>153</v>
      </c>
      <c r="F96" s="209" t="s">
        <v>154</v>
      </c>
      <c r="G96" s="210" t="s">
        <v>132</v>
      </c>
      <c r="H96" s="211">
        <v>1</v>
      </c>
      <c r="I96" s="212"/>
      <c r="J96" s="213">
        <f>ROUND(I96*H96,2)</f>
        <v>0</v>
      </c>
      <c r="K96" s="209" t="s">
        <v>133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134</v>
      </c>
      <c r="AT96" s="218" t="s">
        <v>129</v>
      </c>
      <c r="AU96" s="218" t="s">
        <v>82</v>
      </c>
      <c r="AY96" s="20" t="s">
        <v>126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134</v>
      </c>
      <c r="BM96" s="218" t="s">
        <v>155</v>
      </c>
    </row>
    <row r="97" s="2" customFormat="1">
      <c r="A97" s="41"/>
      <c r="B97" s="42"/>
      <c r="C97" s="43"/>
      <c r="D97" s="220" t="s">
        <v>136</v>
      </c>
      <c r="E97" s="43"/>
      <c r="F97" s="221" t="s">
        <v>156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12" customFormat="1" ht="22.8" customHeight="1">
      <c r="A98" s="12"/>
      <c r="B98" s="191"/>
      <c r="C98" s="192"/>
      <c r="D98" s="193" t="s">
        <v>71</v>
      </c>
      <c r="E98" s="205" t="s">
        <v>157</v>
      </c>
      <c r="F98" s="205" t="s">
        <v>158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SUM(P99:P101)</f>
        <v>0</v>
      </c>
      <c r="Q98" s="199"/>
      <c r="R98" s="200">
        <f>SUM(R99:R101)</f>
        <v>0</v>
      </c>
      <c r="S98" s="199"/>
      <c r="T98" s="201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125</v>
      </c>
      <c r="AT98" s="203" t="s">
        <v>71</v>
      </c>
      <c r="AU98" s="203" t="s">
        <v>80</v>
      </c>
      <c r="AY98" s="202" t="s">
        <v>126</v>
      </c>
      <c r="BK98" s="204">
        <f>SUM(BK99:BK101)</f>
        <v>0</v>
      </c>
    </row>
    <row r="99" s="2" customFormat="1" ht="24.15" customHeight="1">
      <c r="A99" s="41"/>
      <c r="B99" s="42"/>
      <c r="C99" s="207" t="s">
        <v>125</v>
      </c>
      <c r="D99" s="207" t="s">
        <v>129</v>
      </c>
      <c r="E99" s="208" t="s">
        <v>159</v>
      </c>
      <c r="F99" s="209" t="s">
        <v>160</v>
      </c>
      <c r="G99" s="210" t="s">
        <v>132</v>
      </c>
      <c r="H99" s="211">
        <v>1</v>
      </c>
      <c r="I99" s="212"/>
      <c r="J99" s="213">
        <f>ROUND(I99*H99,2)</f>
        <v>0</v>
      </c>
      <c r="K99" s="209" t="s">
        <v>133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134</v>
      </c>
      <c r="AT99" s="218" t="s">
        <v>129</v>
      </c>
      <c r="AU99" s="218" t="s">
        <v>82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134</v>
      </c>
      <c r="BM99" s="218" t="s">
        <v>161</v>
      </c>
    </row>
    <row r="100" s="2" customFormat="1">
      <c r="A100" s="41"/>
      <c r="B100" s="42"/>
      <c r="C100" s="43"/>
      <c r="D100" s="220" t="s">
        <v>136</v>
      </c>
      <c r="E100" s="43"/>
      <c r="F100" s="221" t="s">
        <v>162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136</v>
      </c>
      <c r="AU100" s="20" t="s">
        <v>82</v>
      </c>
    </row>
    <row r="101" s="2" customFormat="1" ht="66.75" customHeight="1">
      <c r="A101" s="41"/>
      <c r="B101" s="42"/>
      <c r="C101" s="207" t="s">
        <v>163</v>
      </c>
      <c r="D101" s="207" t="s">
        <v>129</v>
      </c>
      <c r="E101" s="208" t="s">
        <v>164</v>
      </c>
      <c r="F101" s="209" t="s">
        <v>165</v>
      </c>
      <c r="G101" s="210" t="s">
        <v>132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27" t="s">
        <v>19</v>
      </c>
      <c r="N101" s="228" t="s">
        <v>43</v>
      </c>
      <c r="O101" s="229"/>
      <c r="P101" s="230">
        <f>O101*H101</f>
        <v>0</v>
      </c>
      <c r="Q101" s="230">
        <v>0</v>
      </c>
      <c r="R101" s="230">
        <f>Q101*H101</f>
        <v>0</v>
      </c>
      <c r="S101" s="230">
        <v>0</v>
      </c>
      <c r="T101" s="231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134</v>
      </c>
      <c r="AT101" s="218" t="s">
        <v>129</v>
      </c>
      <c r="AU101" s="218" t="s">
        <v>82</v>
      </c>
      <c r="AY101" s="20" t="s">
        <v>126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134</v>
      </c>
      <c r="BM101" s="218" t="s">
        <v>166</v>
      </c>
    </row>
    <row r="102" s="2" customFormat="1" ht="6.96" customHeight="1">
      <c r="A102" s="41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47"/>
      <c r="M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</sheetData>
  <sheetProtection sheet="1" autoFilter="0" formatColumns="0" formatRows="0" objects="1" scenarios="1" spinCount="100000" saltValue="TeTsS9GCTYNi8XiV55s6bnJE/43xur1pioFN470JzXfRmWZxp4WPPl+hKW2GkqWMjsmwxdI7y8qlgmC9gdSM3w==" hashValue="gHQNYL77qyqrG+lumjy44sXtLd514aWzFcUUJbT12egVdSrw8QQdIr7UhnHp4NC/r6NBJtB/9qKRFnk9WQWJDg==" algorithmName="SHA-512" password="CC35"/>
  <autoFilter ref="C83:K10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013254000"/>
    <hyperlink ref="F90" r:id="rId2" display="https://podminky.urs.cz/item/CS_URS_2025_02/013294000"/>
    <hyperlink ref="F93" r:id="rId3" display="https://podminky.urs.cz/item/CS_URS_2025_02/030001000"/>
    <hyperlink ref="F97" r:id="rId4" display="https://podminky.urs.cz/item/CS_URS_2025_02/045002000"/>
    <hyperlink ref="F100" r:id="rId5" display="https://podminky.urs.cz/item/CS_URS_2025_02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služebního bytu v 1.NP pavilonu a MŠ Pražská 2812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22. 10. 2025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ROUND((SUM(BE93:BE947)),  2)</f>
        <v>0</v>
      </c>
      <c r="G33" s="41"/>
      <c r="H33" s="41"/>
      <c r="I33" s="151">
        <v>0.20999999999999999</v>
      </c>
      <c r="J33" s="150">
        <f>ROUND(((SUM(BE93:BE947))*I33),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ROUND((SUM(BF93:BF947)),  2)</f>
        <v>0</v>
      </c>
      <c r="G34" s="41"/>
      <c r="H34" s="41"/>
      <c r="I34" s="151">
        <v>0.12</v>
      </c>
      <c r="J34" s="150">
        <f>ROUND(((SUM(BF93:BF947))*I34),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ROUND((SUM(BG93:BG947)),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ROUND((SUM(BH93:BH947)),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ROUND((SUM(BI93:BI947)),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služebního bytu v 1.NP pavilonu a MŠ Pražská 2812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1 - Stavebně konstrukční řešení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2919/13; k.ú. Varnsdorf</v>
      </c>
      <c r="G52" s="43"/>
      <c r="H52" s="43"/>
      <c r="I52" s="35" t="s">
        <v>23</v>
      </c>
      <c r="J52" s="75" t="str">
        <f>IF(J12="","",J12)</f>
        <v>22. 10. 2025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168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169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170</v>
      </c>
      <c r="E62" s="177"/>
      <c r="F62" s="177"/>
      <c r="G62" s="177"/>
      <c r="H62" s="177"/>
      <c r="I62" s="177"/>
      <c r="J62" s="178">
        <f>J111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171</v>
      </c>
      <c r="E63" s="177"/>
      <c r="F63" s="177"/>
      <c r="G63" s="177"/>
      <c r="H63" s="177"/>
      <c r="I63" s="177"/>
      <c r="J63" s="178">
        <f>J331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172</v>
      </c>
      <c r="E64" s="177"/>
      <c r="F64" s="177"/>
      <c r="G64" s="177"/>
      <c r="H64" s="177"/>
      <c r="I64" s="177"/>
      <c r="J64" s="178">
        <f>J395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173</v>
      </c>
      <c r="E65" s="177"/>
      <c r="F65" s="177"/>
      <c r="G65" s="177"/>
      <c r="H65" s="177"/>
      <c r="I65" s="177"/>
      <c r="J65" s="178">
        <f>J405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174</v>
      </c>
      <c r="E66" s="171"/>
      <c r="F66" s="171"/>
      <c r="G66" s="171"/>
      <c r="H66" s="171"/>
      <c r="I66" s="171"/>
      <c r="J66" s="172">
        <f>J408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175</v>
      </c>
      <c r="E67" s="177"/>
      <c r="F67" s="177"/>
      <c r="G67" s="177"/>
      <c r="H67" s="177"/>
      <c r="I67" s="177"/>
      <c r="J67" s="178">
        <f>J409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176</v>
      </c>
      <c r="E68" s="177"/>
      <c r="F68" s="177"/>
      <c r="G68" s="177"/>
      <c r="H68" s="177"/>
      <c r="I68" s="177"/>
      <c r="J68" s="178">
        <f>J453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177</v>
      </c>
      <c r="E69" s="177"/>
      <c r="F69" s="177"/>
      <c r="G69" s="177"/>
      <c r="H69" s="177"/>
      <c r="I69" s="177"/>
      <c r="J69" s="178">
        <f>J487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178</v>
      </c>
      <c r="E70" s="177"/>
      <c r="F70" s="177"/>
      <c r="G70" s="177"/>
      <c r="H70" s="177"/>
      <c r="I70" s="177"/>
      <c r="J70" s="178">
        <f>J595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179</v>
      </c>
      <c r="E71" s="177"/>
      <c r="F71" s="177"/>
      <c r="G71" s="177"/>
      <c r="H71" s="177"/>
      <c r="I71" s="177"/>
      <c r="J71" s="178">
        <f>J681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180</v>
      </c>
      <c r="E72" s="177"/>
      <c r="F72" s="177"/>
      <c r="G72" s="177"/>
      <c r="H72" s="177"/>
      <c r="I72" s="177"/>
      <c r="J72" s="178">
        <f>J771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181</v>
      </c>
      <c r="E73" s="177"/>
      <c r="F73" s="177"/>
      <c r="G73" s="177"/>
      <c r="H73" s="177"/>
      <c r="I73" s="177"/>
      <c r="J73" s="178">
        <f>J853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110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6.25" customHeight="1">
      <c r="A83" s="41"/>
      <c r="B83" s="42"/>
      <c r="C83" s="43"/>
      <c r="D83" s="43"/>
      <c r="E83" s="163" t="str">
        <f>E7</f>
        <v>Rekonstrukce služebního bytu v 1.NP pavilonu a MŠ Pražská 2812 ve Varnsdorfu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99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1 - Stavebně konstrukční řešení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st.p.č.k. 2919/13; k.ú. Varnsdorf</v>
      </c>
      <c r="G87" s="43"/>
      <c r="H87" s="43"/>
      <c r="I87" s="35" t="s">
        <v>23</v>
      </c>
      <c r="J87" s="75" t="str">
        <f>IF(J12="","",J12)</f>
        <v>22. 10. 2025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E15</f>
        <v>Město Varnsdorf</v>
      </c>
      <c r="G89" s="43"/>
      <c r="H89" s="43"/>
      <c r="I89" s="35" t="s">
        <v>32</v>
      </c>
      <c r="J89" s="39" t="str">
        <f>E21</f>
        <v>Pavel Hruška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30</v>
      </c>
      <c r="D90" s="43"/>
      <c r="E90" s="43"/>
      <c r="F90" s="30" t="str">
        <f>IF(E18="","",E18)</f>
        <v>Vyplň údaj</v>
      </c>
      <c r="G90" s="43"/>
      <c r="H90" s="43"/>
      <c r="I90" s="35" t="s">
        <v>35</v>
      </c>
      <c r="J90" s="39" t="str">
        <f>E24</f>
        <v>Pavel Hruška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111</v>
      </c>
      <c r="D92" s="183" t="s">
        <v>57</v>
      </c>
      <c r="E92" s="183" t="s">
        <v>53</v>
      </c>
      <c r="F92" s="183" t="s">
        <v>54</v>
      </c>
      <c r="G92" s="183" t="s">
        <v>112</v>
      </c>
      <c r="H92" s="183" t="s">
        <v>113</v>
      </c>
      <c r="I92" s="183" t="s">
        <v>114</v>
      </c>
      <c r="J92" s="183" t="s">
        <v>103</v>
      </c>
      <c r="K92" s="184" t="s">
        <v>115</v>
      </c>
      <c r="L92" s="185"/>
      <c r="M92" s="95" t="s">
        <v>19</v>
      </c>
      <c r="N92" s="96" t="s">
        <v>42</v>
      </c>
      <c r="O92" s="96" t="s">
        <v>116</v>
      </c>
      <c r="P92" s="96" t="s">
        <v>117</v>
      </c>
      <c r="Q92" s="96" t="s">
        <v>118</v>
      </c>
      <c r="R92" s="96" t="s">
        <v>119</v>
      </c>
      <c r="S92" s="96" t="s">
        <v>120</v>
      </c>
      <c r="T92" s="97" t="s">
        <v>121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122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P94+P408</f>
        <v>0</v>
      </c>
      <c r="Q93" s="99"/>
      <c r="R93" s="188">
        <f>R94+R408</f>
        <v>21.791365020000001</v>
      </c>
      <c r="S93" s="99"/>
      <c r="T93" s="189">
        <f>T94+T408</f>
        <v>8.1723418400000014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104</v>
      </c>
      <c r="BK93" s="190">
        <f>BK94+BK408</f>
        <v>0</v>
      </c>
    </row>
    <row r="94" s="12" customFormat="1" ht="25.92" customHeight="1">
      <c r="A94" s="12"/>
      <c r="B94" s="191"/>
      <c r="C94" s="192"/>
      <c r="D94" s="193" t="s">
        <v>71</v>
      </c>
      <c r="E94" s="194" t="s">
        <v>182</v>
      </c>
      <c r="F94" s="194" t="s">
        <v>183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P95+P111+P331+P395+P405</f>
        <v>0</v>
      </c>
      <c r="Q94" s="199"/>
      <c r="R94" s="200">
        <f>R95+R111+R331+R395+R405</f>
        <v>17.673457710000001</v>
      </c>
      <c r="S94" s="199"/>
      <c r="T94" s="201">
        <f>T95+T111+T331+T395+T405</f>
        <v>4.1300540000000003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80</v>
      </c>
      <c r="AT94" s="203" t="s">
        <v>71</v>
      </c>
      <c r="AU94" s="203" t="s">
        <v>72</v>
      </c>
      <c r="AY94" s="202" t="s">
        <v>126</v>
      </c>
      <c r="BK94" s="204">
        <f>BK95+BK111+BK331+BK395+BK405</f>
        <v>0</v>
      </c>
    </row>
    <row r="95" s="12" customFormat="1" ht="22.8" customHeight="1">
      <c r="A95" s="12"/>
      <c r="B95" s="191"/>
      <c r="C95" s="192"/>
      <c r="D95" s="193" t="s">
        <v>71</v>
      </c>
      <c r="E95" s="205" t="s">
        <v>144</v>
      </c>
      <c r="F95" s="205" t="s">
        <v>184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SUM(P96:P110)</f>
        <v>0</v>
      </c>
      <c r="Q95" s="199"/>
      <c r="R95" s="200">
        <f>SUM(R96:R110)</f>
        <v>0.51178614999999994</v>
      </c>
      <c r="S95" s="199"/>
      <c r="T95" s="201">
        <f>SUM(T96:T110)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80</v>
      </c>
      <c r="AY95" s="202" t="s">
        <v>126</v>
      </c>
      <c r="BK95" s="204">
        <f>SUM(BK96:BK110)</f>
        <v>0</v>
      </c>
    </row>
    <row r="96" s="2" customFormat="1" ht="44.25" customHeight="1">
      <c r="A96" s="41"/>
      <c r="B96" s="42"/>
      <c r="C96" s="207" t="s">
        <v>80</v>
      </c>
      <c r="D96" s="207" t="s">
        <v>129</v>
      </c>
      <c r="E96" s="208" t="s">
        <v>185</v>
      </c>
      <c r="F96" s="209" t="s">
        <v>186</v>
      </c>
      <c r="G96" s="210" t="s">
        <v>187</v>
      </c>
      <c r="H96" s="211">
        <v>1.9710000000000001</v>
      </c>
      <c r="I96" s="212"/>
      <c r="J96" s="213">
        <f>ROUND(I96*H96,2)</f>
        <v>0</v>
      </c>
      <c r="K96" s="209" t="s">
        <v>133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0.15759999999999999</v>
      </c>
      <c r="R96" s="216">
        <f>Q96*H96</f>
        <v>0.31062960000000001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129</v>
      </c>
      <c r="AU96" s="218" t="s">
        <v>82</v>
      </c>
      <c r="AY96" s="20" t="s">
        <v>126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152</v>
      </c>
      <c r="BM96" s="218" t="s">
        <v>188</v>
      </c>
    </row>
    <row r="97" s="2" customFormat="1">
      <c r="A97" s="41"/>
      <c r="B97" s="42"/>
      <c r="C97" s="43"/>
      <c r="D97" s="220" t="s">
        <v>136</v>
      </c>
      <c r="E97" s="43"/>
      <c r="F97" s="221" t="s">
        <v>189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13" customFormat="1">
      <c r="A98" s="13"/>
      <c r="B98" s="232"/>
      <c r="C98" s="233"/>
      <c r="D98" s="225" t="s">
        <v>190</v>
      </c>
      <c r="E98" s="234" t="s">
        <v>19</v>
      </c>
      <c r="F98" s="235" t="s">
        <v>191</v>
      </c>
      <c r="G98" s="233"/>
      <c r="H98" s="236">
        <v>1.9710000000000001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190</v>
      </c>
      <c r="AU98" s="242" t="s">
        <v>82</v>
      </c>
      <c r="AV98" s="13" t="s">
        <v>82</v>
      </c>
      <c r="AW98" s="13" t="s">
        <v>34</v>
      </c>
      <c r="AX98" s="13" t="s">
        <v>80</v>
      </c>
      <c r="AY98" s="242" t="s">
        <v>126</v>
      </c>
    </row>
    <row r="99" s="2" customFormat="1" ht="49.05" customHeight="1">
      <c r="A99" s="41"/>
      <c r="B99" s="42"/>
      <c r="C99" s="207" t="s">
        <v>82</v>
      </c>
      <c r="D99" s="207" t="s">
        <v>129</v>
      </c>
      <c r="E99" s="208" t="s">
        <v>192</v>
      </c>
      <c r="F99" s="209" t="s">
        <v>193</v>
      </c>
      <c r="G99" s="210" t="s">
        <v>187</v>
      </c>
      <c r="H99" s="211">
        <v>3.165</v>
      </c>
      <c r="I99" s="212"/>
      <c r="J99" s="213">
        <f>ROUND(I99*H99,2)</f>
        <v>0</v>
      </c>
      <c r="K99" s="209" t="s">
        <v>133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0.063070000000000001</v>
      </c>
      <c r="R99" s="216">
        <f>Q99*H99</f>
        <v>0.19961655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152</v>
      </c>
      <c r="AT99" s="218" t="s">
        <v>129</v>
      </c>
      <c r="AU99" s="218" t="s">
        <v>82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152</v>
      </c>
      <c r="BM99" s="218" t="s">
        <v>194</v>
      </c>
    </row>
    <row r="100" s="2" customFormat="1">
      <c r="A100" s="41"/>
      <c r="B100" s="42"/>
      <c r="C100" s="43"/>
      <c r="D100" s="220" t="s">
        <v>136</v>
      </c>
      <c r="E100" s="43"/>
      <c r="F100" s="221" t="s">
        <v>195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136</v>
      </c>
      <c r="AU100" s="20" t="s">
        <v>82</v>
      </c>
    </row>
    <row r="101" s="13" customFormat="1">
      <c r="A101" s="13"/>
      <c r="B101" s="232"/>
      <c r="C101" s="233"/>
      <c r="D101" s="225" t="s">
        <v>190</v>
      </c>
      <c r="E101" s="234" t="s">
        <v>19</v>
      </c>
      <c r="F101" s="235" t="s">
        <v>196</v>
      </c>
      <c r="G101" s="233"/>
      <c r="H101" s="236">
        <v>0.90000000000000002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190</v>
      </c>
      <c r="AU101" s="242" t="s">
        <v>82</v>
      </c>
      <c r="AV101" s="13" t="s">
        <v>82</v>
      </c>
      <c r="AW101" s="13" t="s">
        <v>34</v>
      </c>
      <c r="AX101" s="13" t="s">
        <v>72</v>
      </c>
      <c r="AY101" s="242" t="s">
        <v>126</v>
      </c>
    </row>
    <row r="102" s="13" customFormat="1">
      <c r="A102" s="13"/>
      <c r="B102" s="232"/>
      <c r="C102" s="233"/>
      <c r="D102" s="225" t="s">
        <v>190</v>
      </c>
      <c r="E102" s="234" t="s">
        <v>19</v>
      </c>
      <c r="F102" s="235" t="s">
        <v>197</v>
      </c>
      <c r="G102" s="233"/>
      <c r="H102" s="236">
        <v>1.845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190</v>
      </c>
      <c r="AU102" s="242" t="s">
        <v>82</v>
      </c>
      <c r="AV102" s="13" t="s">
        <v>82</v>
      </c>
      <c r="AW102" s="13" t="s">
        <v>34</v>
      </c>
      <c r="AX102" s="13" t="s">
        <v>72</v>
      </c>
      <c r="AY102" s="242" t="s">
        <v>126</v>
      </c>
    </row>
    <row r="103" s="13" customFormat="1">
      <c r="A103" s="13"/>
      <c r="B103" s="232"/>
      <c r="C103" s="233"/>
      <c r="D103" s="225" t="s">
        <v>190</v>
      </c>
      <c r="E103" s="234" t="s">
        <v>19</v>
      </c>
      <c r="F103" s="235" t="s">
        <v>198</v>
      </c>
      <c r="G103" s="233"/>
      <c r="H103" s="236">
        <v>0.41999999999999998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190</v>
      </c>
      <c r="AU103" s="242" t="s">
        <v>82</v>
      </c>
      <c r="AV103" s="13" t="s">
        <v>82</v>
      </c>
      <c r="AW103" s="13" t="s">
        <v>34</v>
      </c>
      <c r="AX103" s="13" t="s">
        <v>72</v>
      </c>
      <c r="AY103" s="242" t="s">
        <v>126</v>
      </c>
    </row>
    <row r="104" s="14" customFormat="1">
      <c r="A104" s="14"/>
      <c r="B104" s="243"/>
      <c r="C104" s="244"/>
      <c r="D104" s="225" t="s">
        <v>190</v>
      </c>
      <c r="E104" s="245" t="s">
        <v>19</v>
      </c>
      <c r="F104" s="246" t="s">
        <v>199</v>
      </c>
      <c r="G104" s="244"/>
      <c r="H104" s="247">
        <v>3.165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190</v>
      </c>
      <c r="AU104" s="253" t="s">
        <v>82</v>
      </c>
      <c r="AV104" s="14" t="s">
        <v>152</v>
      </c>
      <c r="AW104" s="14" t="s">
        <v>34</v>
      </c>
      <c r="AX104" s="14" t="s">
        <v>80</v>
      </c>
      <c r="AY104" s="253" t="s">
        <v>126</v>
      </c>
    </row>
    <row r="105" s="2" customFormat="1" ht="24.15" customHeight="1">
      <c r="A105" s="41"/>
      <c r="B105" s="42"/>
      <c r="C105" s="207" t="s">
        <v>144</v>
      </c>
      <c r="D105" s="207" t="s">
        <v>129</v>
      </c>
      <c r="E105" s="208" t="s">
        <v>200</v>
      </c>
      <c r="F105" s="209" t="s">
        <v>201</v>
      </c>
      <c r="G105" s="210" t="s">
        <v>202</v>
      </c>
      <c r="H105" s="211">
        <v>11</v>
      </c>
      <c r="I105" s="212"/>
      <c r="J105" s="213">
        <f>ROUND(I105*H105,2)</f>
        <v>0</v>
      </c>
      <c r="K105" s="209" t="s">
        <v>133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0.00013999999999999999</v>
      </c>
      <c r="R105" s="216">
        <f>Q105*H105</f>
        <v>0.0015399999999999999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152</v>
      </c>
      <c r="AT105" s="218" t="s">
        <v>129</v>
      </c>
      <c r="AU105" s="218" t="s">
        <v>82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152</v>
      </c>
      <c r="BM105" s="218" t="s">
        <v>203</v>
      </c>
    </row>
    <row r="106" s="2" customFormat="1">
      <c r="A106" s="41"/>
      <c r="B106" s="42"/>
      <c r="C106" s="43"/>
      <c r="D106" s="220" t="s">
        <v>136</v>
      </c>
      <c r="E106" s="43"/>
      <c r="F106" s="221" t="s">
        <v>204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82</v>
      </c>
    </row>
    <row r="107" s="13" customFormat="1">
      <c r="A107" s="13"/>
      <c r="B107" s="232"/>
      <c r="C107" s="233"/>
      <c r="D107" s="225" t="s">
        <v>190</v>
      </c>
      <c r="E107" s="234" t="s">
        <v>19</v>
      </c>
      <c r="F107" s="235" t="s">
        <v>205</v>
      </c>
      <c r="G107" s="233"/>
      <c r="H107" s="236">
        <v>3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190</v>
      </c>
      <c r="AU107" s="242" t="s">
        <v>82</v>
      </c>
      <c r="AV107" s="13" t="s">
        <v>82</v>
      </c>
      <c r="AW107" s="13" t="s">
        <v>34</v>
      </c>
      <c r="AX107" s="13" t="s">
        <v>72</v>
      </c>
      <c r="AY107" s="242" t="s">
        <v>126</v>
      </c>
    </row>
    <row r="108" s="13" customFormat="1">
      <c r="A108" s="13"/>
      <c r="B108" s="232"/>
      <c r="C108" s="233"/>
      <c r="D108" s="225" t="s">
        <v>190</v>
      </c>
      <c r="E108" s="234" t="s">
        <v>19</v>
      </c>
      <c r="F108" s="235" t="s">
        <v>206</v>
      </c>
      <c r="G108" s="233"/>
      <c r="H108" s="236">
        <v>4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190</v>
      </c>
      <c r="AU108" s="242" t="s">
        <v>82</v>
      </c>
      <c r="AV108" s="13" t="s">
        <v>82</v>
      </c>
      <c r="AW108" s="13" t="s">
        <v>34</v>
      </c>
      <c r="AX108" s="13" t="s">
        <v>72</v>
      </c>
      <c r="AY108" s="242" t="s">
        <v>126</v>
      </c>
    </row>
    <row r="109" s="13" customFormat="1">
      <c r="A109" s="13"/>
      <c r="B109" s="232"/>
      <c r="C109" s="233"/>
      <c r="D109" s="225" t="s">
        <v>190</v>
      </c>
      <c r="E109" s="234" t="s">
        <v>19</v>
      </c>
      <c r="F109" s="235" t="s">
        <v>207</v>
      </c>
      <c r="G109" s="233"/>
      <c r="H109" s="236">
        <v>4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190</v>
      </c>
      <c r="AU109" s="242" t="s">
        <v>82</v>
      </c>
      <c r="AV109" s="13" t="s">
        <v>82</v>
      </c>
      <c r="AW109" s="13" t="s">
        <v>34</v>
      </c>
      <c r="AX109" s="13" t="s">
        <v>72</v>
      </c>
      <c r="AY109" s="242" t="s">
        <v>126</v>
      </c>
    </row>
    <row r="110" s="14" customFormat="1">
      <c r="A110" s="14"/>
      <c r="B110" s="243"/>
      <c r="C110" s="244"/>
      <c r="D110" s="225" t="s">
        <v>190</v>
      </c>
      <c r="E110" s="245" t="s">
        <v>19</v>
      </c>
      <c r="F110" s="246" t="s">
        <v>199</v>
      </c>
      <c r="G110" s="244"/>
      <c r="H110" s="247">
        <v>11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190</v>
      </c>
      <c r="AU110" s="253" t="s">
        <v>82</v>
      </c>
      <c r="AV110" s="14" t="s">
        <v>152</v>
      </c>
      <c r="AW110" s="14" t="s">
        <v>34</v>
      </c>
      <c r="AX110" s="14" t="s">
        <v>80</v>
      </c>
      <c r="AY110" s="253" t="s">
        <v>126</v>
      </c>
    </row>
    <row r="111" s="12" customFormat="1" ht="22.8" customHeight="1">
      <c r="A111" s="12"/>
      <c r="B111" s="191"/>
      <c r="C111" s="192"/>
      <c r="D111" s="193" t="s">
        <v>71</v>
      </c>
      <c r="E111" s="205" t="s">
        <v>163</v>
      </c>
      <c r="F111" s="205" t="s">
        <v>208</v>
      </c>
      <c r="G111" s="192"/>
      <c r="H111" s="192"/>
      <c r="I111" s="195"/>
      <c r="J111" s="206">
        <f>BK111</f>
        <v>0</v>
      </c>
      <c r="K111" s="192"/>
      <c r="L111" s="197"/>
      <c r="M111" s="198"/>
      <c r="N111" s="199"/>
      <c r="O111" s="199"/>
      <c r="P111" s="200">
        <f>SUM(P112:P330)</f>
        <v>0</v>
      </c>
      <c r="Q111" s="199"/>
      <c r="R111" s="200">
        <f>SUM(R112:R330)</f>
        <v>17.158899560000002</v>
      </c>
      <c r="S111" s="199"/>
      <c r="T111" s="201">
        <f>SUM(T112:T330)</f>
        <v>0.012158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80</v>
      </c>
      <c r="AT111" s="203" t="s">
        <v>71</v>
      </c>
      <c r="AU111" s="203" t="s">
        <v>80</v>
      </c>
      <c r="AY111" s="202" t="s">
        <v>126</v>
      </c>
      <c r="BK111" s="204">
        <f>SUM(BK112:BK330)</f>
        <v>0</v>
      </c>
    </row>
    <row r="112" s="2" customFormat="1" ht="24.15" customHeight="1">
      <c r="A112" s="41"/>
      <c r="B112" s="42"/>
      <c r="C112" s="207" t="s">
        <v>152</v>
      </c>
      <c r="D112" s="207" t="s">
        <v>129</v>
      </c>
      <c r="E112" s="208" t="s">
        <v>209</v>
      </c>
      <c r="F112" s="209" t="s">
        <v>210</v>
      </c>
      <c r="G112" s="210" t="s">
        <v>187</v>
      </c>
      <c r="H112" s="211">
        <v>421.99799999999999</v>
      </c>
      <c r="I112" s="212"/>
      <c r="J112" s="213">
        <f>ROUND(I112*H112,2)</f>
        <v>0</v>
      </c>
      <c r="K112" s="209" t="s">
        <v>133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0.00025999999999999998</v>
      </c>
      <c r="R112" s="216">
        <f>Q112*H112</f>
        <v>0.10971947999999999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152</v>
      </c>
      <c r="AT112" s="218" t="s">
        <v>129</v>
      </c>
      <c r="AU112" s="218" t="s">
        <v>82</v>
      </c>
      <c r="AY112" s="20" t="s">
        <v>126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152</v>
      </c>
      <c r="BM112" s="218" t="s">
        <v>211</v>
      </c>
    </row>
    <row r="113" s="2" customFormat="1">
      <c r="A113" s="41"/>
      <c r="B113" s="42"/>
      <c r="C113" s="43"/>
      <c r="D113" s="220" t="s">
        <v>136</v>
      </c>
      <c r="E113" s="43"/>
      <c r="F113" s="221" t="s">
        <v>212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136</v>
      </c>
      <c r="AU113" s="20" t="s">
        <v>82</v>
      </c>
    </row>
    <row r="114" s="13" customFormat="1">
      <c r="A114" s="13"/>
      <c r="B114" s="232"/>
      <c r="C114" s="233"/>
      <c r="D114" s="225" t="s">
        <v>190</v>
      </c>
      <c r="E114" s="234" t="s">
        <v>19</v>
      </c>
      <c r="F114" s="235" t="s">
        <v>213</v>
      </c>
      <c r="G114" s="233"/>
      <c r="H114" s="236">
        <v>226.66399999999999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190</v>
      </c>
      <c r="AU114" s="242" t="s">
        <v>82</v>
      </c>
      <c r="AV114" s="13" t="s">
        <v>82</v>
      </c>
      <c r="AW114" s="13" t="s">
        <v>34</v>
      </c>
      <c r="AX114" s="13" t="s">
        <v>72</v>
      </c>
      <c r="AY114" s="242" t="s">
        <v>126</v>
      </c>
    </row>
    <row r="115" s="13" customFormat="1">
      <c r="A115" s="13"/>
      <c r="B115" s="232"/>
      <c r="C115" s="233"/>
      <c r="D115" s="225" t="s">
        <v>190</v>
      </c>
      <c r="E115" s="234" t="s">
        <v>19</v>
      </c>
      <c r="F115" s="235" t="s">
        <v>214</v>
      </c>
      <c r="G115" s="233"/>
      <c r="H115" s="236">
        <v>195.334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190</v>
      </c>
      <c r="AU115" s="242" t="s">
        <v>82</v>
      </c>
      <c r="AV115" s="13" t="s">
        <v>82</v>
      </c>
      <c r="AW115" s="13" t="s">
        <v>34</v>
      </c>
      <c r="AX115" s="13" t="s">
        <v>72</v>
      </c>
      <c r="AY115" s="242" t="s">
        <v>126</v>
      </c>
    </row>
    <row r="116" s="14" customFormat="1">
      <c r="A116" s="14"/>
      <c r="B116" s="243"/>
      <c r="C116" s="244"/>
      <c r="D116" s="225" t="s">
        <v>190</v>
      </c>
      <c r="E116" s="245" t="s">
        <v>19</v>
      </c>
      <c r="F116" s="246" t="s">
        <v>199</v>
      </c>
      <c r="G116" s="244"/>
      <c r="H116" s="247">
        <v>421.99799999999999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190</v>
      </c>
      <c r="AU116" s="253" t="s">
        <v>82</v>
      </c>
      <c r="AV116" s="14" t="s">
        <v>152</v>
      </c>
      <c r="AW116" s="14" t="s">
        <v>34</v>
      </c>
      <c r="AX116" s="14" t="s">
        <v>80</v>
      </c>
      <c r="AY116" s="253" t="s">
        <v>126</v>
      </c>
    </row>
    <row r="117" s="2" customFormat="1" ht="33" customHeight="1">
      <c r="A117" s="41"/>
      <c r="B117" s="42"/>
      <c r="C117" s="207" t="s">
        <v>125</v>
      </c>
      <c r="D117" s="207" t="s">
        <v>129</v>
      </c>
      <c r="E117" s="208" t="s">
        <v>215</v>
      </c>
      <c r="F117" s="209" t="s">
        <v>216</v>
      </c>
      <c r="G117" s="210" t="s">
        <v>187</v>
      </c>
      <c r="H117" s="211">
        <v>226.66399999999999</v>
      </c>
      <c r="I117" s="212"/>
      <c r="J117" s="213">
        <f>ROUND(I117*H117,2)</f>
        <v>0</v>
      </c>
      <c r="K117" s="209" t="s">
        <v>133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0.020480000000000002</v>
      </c>
      <c r="R117" s="216">
        <f>Q117*H117</f>
        <v>4.6420787199999998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152</v>
      </c>
      <c r="AT117" s="218" t="s">
        <v>129</v>
      </c>
      <c r="AU117" s="218" t="s">
        <v>82</v>
      </c>
      <c r="AY117" s="20" t="s">
        <v>126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152</v>
      </c>
      <c r="BM117" s="218" t="s">
        <v>217</v>
      </c>
    </row>
    <row r="118" s="2" customFormat="1">
      <c r="A118" s="41"/>
      <c r="B118" s="42"/>
      <c r="C118" s="43"/>
      <c r="D118" s="220" t="s">
        <v>136</v>
      </c>
      <c r="E118" s="43"/>
      <c r="F118" s="221" t="s">
        <v>218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136</v>
      </c>
      <c r="AU118" s="20" t="s">
        <v>82</v>
      </c>
    </row>
    <row r="119" s="15" customFormat="1">
      <c r="A119" s="15"/>
      <c r="B119" s="254"/>
      <c r="C119" s="255"/>
      <c r="D119" s="225" t="s">
        <v>190</v>
      </c>
      <c r="E119" s="256" t="s">
        <v>19</v>
      </c>
      <c r="F119" s="257" t="s">
        <v>219</v>
      </c>
      <c r="G119" s="255"/>
      <c r="H119" s="256" t="s">
        <v>19</v>
      </c>
      <c r="I119" s="258"/>
      <c r="J119" s="255"/>
      <c r="K119" s="255"/>
      <c r="L119" s="259"/>
      <c r="M119" s="260"/>
      <c r="N119" s="261"/>
      <c r="O119" s="261"/>
      <c r="P119" s="261"/>
      <c r="Q119" s="261"/>
      <c r="R119" s="261"/>
      <c r="S119" s="261"/>
      <c r="T119" s="262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3" t="s">
        <v>190</v>
      </c>
      <c r="AU119" s="263" t="s">
        <v>82</v>
      </c>
      <c r="AV119" s="15" t="s">
        <v>80</v>
      </c>
      <c r="AW119" s="15" t="s">
        <v>34</v>
      </c>
      <c r="AX119" s="15" t="s">
        <v>72</v>
      </c>
      <c r="AY119" s="263" t="s">
        <v>126</v>
      </c>
    </row>
    <row r="120" s="13" customFormat="1">
      <c r="A120" s="13"/>
      <c r="B120" s="232"/>
      <c r="C120" s="233"/>
      <c r="D120" s="225" t="s">
        <v>190</v>
      </c>
      <c r="E120" s="234" t="s">
        <v>19</v>
      </c>
      <c r="F120" s="235" t="s">
        <v>220</v>
      </c>
      <c r="G120" s="233"/>
      <c r="H120" s="236">
        <v>21.84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190</v>
      </c>
      <c r="AU120" s="242" t="s">
        <v>82</v>
      </c>
      <c r="AV120" s="13" t="s">
        <v>82</v>
      </c>
      <c r="AW120" s="13" t="s">
        <v>34</v>
      </c>
      <c r="AX120" s="13" t="s">
        <v>72</v>
      </c>
      <c r="AY120" s="242" t="s">
        <v>126</v>
      </c>
    </row>
    <row r="121" s="13" customFormat="1">
      <c r="A121" s="13"/>
      <c r="B121" s="232"/>
      <c r="C121" s="233"/>
      <c r="D121" s="225" t="s">
        <v>190</v>
      </c>
      <c r="E121" s="234" t="s">
        <v>19</v>
      </c>
      <c r="F121" s="235" t="s">
        <v>221</v>
      </c>
      <c r="G121" s="233"/>
      <c r="H121" s="236">
        <v>-3.5950000000000002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190</v>
      </c>
      <c r="AU121" s="242" t="s">
        <v>82</v>
      </c>
      <c r="AV121" s="13" t="s">
        <v>82</v>
      </c>
      <c r="AW121" s="13" t="s">
        <v>34</v>
      </c>
      <c r="AX121" s="13" t="s">
        <v>72</v>
      </c>
      <c r="AY121" s="242" t="s">
        <v>126</v>
      </c>
    </row>
    <row r="122" s="13" customFormat="1">
      <c r="A122" s="13"/>
      <c r="B122" s="232"/>
      <c r="C122" s="233"/>
      <c r="D122" s="225" t="s">
        <v>190</v>
      </c>
      <c r="E122" s="234" t="s">
        <v>19</v>
      </c>
      <c r="F122" s="235" t="s">
        <v>222</v>
      </c>
      <c r="G122" s="233"/>
      <c r="H122" s="236">
        <v>2.48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190</v>
      </c>
      <c r="AU122" s="242" t="s">
        <v>82</v>
      </c>
      <c r="AV122" s="13" t="s">
        <v>82</v>
      </c>
      <c r="AW122" s="13" t="s">
        <v>34</v>
      </c>
      <c r="AX122" s="13" t="s">
        <v>72</v>
      </c>
      <c r="AY122" s="242" t="s">
        <v>126</v>
      </c>
    </row>
    <row r="123" s="16" customFormat="1">
      <c r="A123" s="16"/>
      <c r="B123" s="264"/>
      <c r="C123" s="265"/>
      <c r="D123" s="225" t="s">
        <v>190</v>
      </c>
      <c r="E123" s="266" t="s">
        <v>19</v>
      </c>
      <c r="F123" s="267" t="s">
        <v>223</v>
      </c>
      <c r="G123" s="265"/>
      <c r="H123" s="268">
        <v>20.725000000000001</v>
      </c>
      <c r="I123" s="269"/>
      <c r="J123" s="265"/>
      <c r="K123" s="265"/>
      <c r="L123" s="270"/>
      <c r="M123" s="271"/>
      <c r="N123" s="272"/>
      <c r="O123" s="272"/>
      <c r="P123" s="272"/>
      <c r="Q123" s="272"/>
      <c r="R123" s="272"/>
      <c r="S123" s="272"/>
      <c r="T123" s="273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74" t="s">
        <v>190</v>
      </c>
      <c r="AU123" s="274" t="s">
        <v>82</v>
      </c>
      <c r="AV123" s="16" t="s">
        <v>144</v>
      </c>
      <c r="AW123" s="16" t="s">
        <v>34</v>
      </c>
      <c r="AX123" s="16" t="s">
        <v>72</v>
      </c>
      <c r="AY123" s="274" t="s">
        <v>126</v>
      </c>
    </row>
    <row r="124" s="15" customFormat="1">
      <c r="A124" s="15"/>
      <c r="B124" s="254"/>
      <c r="C124" s="255"/>
      <c r="D124" s="225" t="s">
        <v>190</v>
      </c>
      <c r="E124" s="256" t="s">
        <v>19</v>
      </c>
      <c r="F124" s="257" t="s">
        <v>224</v>
      </c>
      <c r="G124" s="255"/>
      <c r="H124" s="256" t="s">
        <v>19</v>
      </c>
      <c r="I124" s="258"/>
      <c r="J124" s="255"/>
      <c r="K124" s="255"/>
      <c r="L124" s="259"/>
      <c r="M124" s="260"/>
      <c r="N124" s="261"/>
      <c r="O124" s="261"/>
      <c r="P124" s="261"/>
      <c r="Q124" s="261"/>
      <c r="R124" s="261"/>
      <c r="S124" s="261"/>
      <c r="T124" s="262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3" t="s">
        <v>190</v>
      </c>
      <c r="AU124" s="263" t="s">
        <v>82</v>
      </c>
      <c r="AV124" s="15" t="s">
        <v>80</v>
      </c>
      <c r="AW124" s="15" t="s">
        <v>34</v>
      </c>
      <c r="AX124" s="15" t="s">
        <v>72</v>
      </c>
      <c r="AY124" s="263" t="s">
        <v>126</v>
      </c>
    </row>
    <row r="125" s="13" customFormat="1">
      <c r="A125" s="13"/>
      <c r="B125" s="232"/>
      <c r="C125" s="233"/>
      <c r="D125" s="225" t="s">
        <v>190</v>
      </c>
      <c r="E125" s="234" t="s">
        <v>19</v>
      </c>
      <c r="F125" s="235" t="s">
        <v>225</v>
      </c>
      <c r="G125" s="233"/>
      <c r="H125" s="236">
        <v>40.560000000000002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190</v>
      </c>
      <c r="AU125" s="242" t="s">
        <v>82</v>
      </c>
      <c r="AV125" s="13" t="s">
        <v>82</v>
      </c>
      <c r="AW125" s="13" t="s">
        <v>34</v>
      </c>
      <c r="AX125" s="13" t="s">
        <v>72</v>
      </c>
      <c r="AY125" s="242" t="s">
        <v>126</v>
      </c>
    </row>
    <row r="126" s="13" customFormat="1">
      <c r="A126" s="13"/>
      <c r="B126" s="232"/>
      <c r="C126" s="233"/>
      <c r="D126" s="225" t="s">
        <v>190</v>
      </c>
      <c r="E126" s="234" t="s">
        <v>19</v>
      </c>
      <c r="F126" s="235" t="s">
        <v>226</v>
      </c>
      <c r="G126" s="233"/>
      <c r="H126" s="236">
        <v>-8.5999999999999996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190</v>
      </c>
      <c r="AU126" s="242" t="s">
        <v>82</v>
      </c>
      <c r="AV126" s="13" t="s">
        <v>82</v>
      </c>
      <c r="AW126" s="13" t="s">
        <v>34</v>
      </c>
      <c r="AX126" s="13" t="s">
        <v>72</v>
      </c>
      <c r="AY126" s="242" t="s">
        <v>126</v>
      </c>
    </row>
    <row r="127" s="16" customFormat="1">
      <c r="A127" s="16"/>
      <c r="B127" s="264"/>
      <c r="C127" s="265"/>
      <c r="D127" s="225" t="s">
        <v>190</v>
      </c>
      <c r="E127" s="266" t="s">
        <v>19</v>
      </c>
      <c r="F127" s="267" t="s">
        <v>227</v>
      </c>
      <c r="G127" s="265"/>
      <c r="H127" s="268">
        <v>31.960000000000001</v>
      </c>
      <c r="I127" s="269"/>
      <c r="J127" s="265"/>
      <c r="K127" s="265"/>
      <c r="L127" s="270"/>
      <c r="M127" s="271"/>
      <c r="N127" s="272"/>
      <c r="O127" s="272"/>
      <c r="P127" s="272"/>
      <c r="Q127" s="272"/>
      <c r="R127" s="272"/>
      <c r="S127" s="272"/>
      <c r="T127" s="273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74" t="s">
        <v>190</v>
      </c>
      <c r="AU127" s="274" t="s">
        <v>82</v>
      </c>
      <c r="AV127" s="16" t="s">
        <v>144</v>
      </c>
      <c r="AW127" s="16" t="s">
        <v>34</v>
      </c>
      <c r="AX127" s="16" t="s">
        <v>72</v>
      </c>
      <c r="AY127" s="274" t="s">
        <v>126</v>
      </c>
    </row>
    <row r="128" s="15" customFormat="1">
      <c r="A128" s="15"/>
      <c r="B128" s="254"/>
      <c r="C128" s="255"/>
      <c r="D128" s="225" t="s">
        <v>190</v>
      </c>
      <c r="E128" s="256" t="s">
        <v>19</v>
      </c>
      <c r="F128" s="257" t="s">
        <v>228</v>
      </c>
      <c r="G128" s="255"/>
      <c r="H128" s="256" t="s">
        <v>19</v>
      </c>
      <c r="I128" s="258"/>
      <c r="J128" s="255"/>
      <c r="K128" s="255"/>
      <c r="L128" s="259"/>
      <c r="M128" s="260"/>
      <c r="N128" s="261"/>
      <c r="O128" s="261"/>
      <c r="P128" s="261"/>
      <c r="Q128" s="261"/>
      <c r="R128" s="261"/>
      <c r="S128" s="261"/>
      <c r="T128" s="26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3" t="s">
        <v>190</v>
      </c>
      <c r="AU128" s="263" t="s">
        <v>82</v>
      </c>
      <c r="AV128" s="15" t="s">
        <v>80</v>
      </c>
      <c r="AW128" s="15" t="s">
        <v>34</v>
      </c>
      <c r="AX128" s="15" t="s">
        <v>72</v>
      </c>
      <c r="AY128" s="263" t="s">
        <v>126</v>
      </c>
    </row>
    <row r="129" s="13" customFormat="1">
      <c r="A129" s="13"/>
      <c r="B129" s="232"/>
      <c r="C129" s="233"/>
      <c r="D129" s="225" t="s">
        <v>190</v>
      </c>
      <c r="E129" s="234" t="s">
        <v>19</v>
      </c>
      <c r="F129" s="235" t="s">
        <v>229</v>
      </c>
      <c r="G129" s="233"/>
      <c r="H129" s="236">
        <v>72.390000000000001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190</v>
      </c>
      <c r="AU129" s="242" t="s">
        <v>82</v>
      </c>
      <c r="AV129" s="13" t="s">
        <v>82</v>
      </c>
      <c r="AW129" s="13" t="s">
        <v>34</v>
      </c>
      <c r="AX129" s="13" t="s">
        <v>72</v>
      </c>
      <c r="AY129" s="242" t="s">
        <v>126</v>
      </c>
    </row>
    <row r="130" s="13" customFormat="1">
      <c r="A130" s="13"/>
      <c r="B130" s="232"/>
      <c r="C130" s="233"/>
      <c r="D130" s="225" t="s">
        <v>190</v>
      </c>
      <c r="E130" s="234" t="s">
        <v>19</v>
      </c>
      <c r="F130" s="235" t="s">
        <v>230</v>
      </c>
      <c r="G130" s="233"/>
      <c r="H130" s="236">
        <v>-9.9450000000000003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190</v>
      </c>
      <c r="AU130" s="242" t="s">
        <v>82</v>
      </c>
      <c r="AV130" s="13" t="s">
        <v>82</v>
      </c>
      <c r="AW130" s="13" t="s">
        <v>34</v>
      </c>
      <c r="AX130" s="13" t="s">
        <v>72</v>
      </c>
      <c r="AY130" s="242" t="s">
        <v>126</v>
      </c>
    </row>
    <row r="131" s="13" customFormat="1">
      <c r="A131" s="13"/>
      <c r="B131" s="232"/>
      <c r="C131" s="233"/>
      <c r="D131" s="225" t="s">
        <v>190</v>
      </c>
      <c r="E131" s="234" t="s">
        <v>19</v>
      </c>
      <c r="F131" s="235" t="s">
        <v>231</v>
      </c>
      <c r="G131" s="233"/>
      <c r="H131" s="236">
        <v>-1.6000000000000001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190</v>
      </c>
      <c r="AU131" s="242" t="s">
        <v>82</v>
      </c>
      <c r="AV131" s="13" t="s">
        <v>82</v>
      </c>
      <c r="AW131" s="13" t="s">
        <v>34</v>
      </c>
      <c r="AX131" s="13" t="s">
        <v>72</v>
      </c>
      <c r="AY131" s="242" t="s">
        <v>126</v>
      </c>
    </row>
    <row r="132" s="13" customFormat="1">
      <c r="A132" s="13"/>
      <c r="B132" s="232"/>
      <c r="C132" s="233"/>
      <c r="D132" s="225" t="s">
        <v>190</v>
      </c>
      <c r="E132" s="234" t="s">
        <v>19</v>
      </c>
      <c r="F132" s="235" t="s">
        <v>232</v>
      </c>
      <c r="G132" s="233"/>
      <c r="H132" s="236">
        <v>5.6180000000000003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190</v>
      </c>
      <c r="AU132" s="242" t="s">
        <v>82</v>
      </c>
      <c r="AV132" s="13" t="s">
        <v>82</v>
      </c>
      <c r="AW132" s="13" t="s">
        <v>34</v>
      </c>
      <c r="AX132" s="13" t="s">
        <v>72</v>
      </c>
      <c r="AY132" s="242" t="s">
        <v>126</v>
      </c>
    </row>
    <row r="133" s="16" customFormat="1">
      <c r="A133" s="16"/>
      <c r="B133" s="264"/>
      <c r="C133" s="265"/>
      <c r="D133" s="225" t="s">
        <v>190</v>
      </c>
      <c r="E133" s="266" t="s">
        <v>19</v>
      </c>
      <c r="F133" s="267" t="s">
        <v>227</v>
      </c>
      <c r="G133" s="265"/>
      <c r="H133" s="268">
        <v>66.462999999999994</v>
      </c>
      <c r="I133" s="269"/>
      <c r="J133" s="265"/>
      <c r="K133" s="265"/>
      <c r="L133" s="270"/>
      <c r="M133" s="271"/>
      <c r="N133" s="272"/>
      <c r="O133" s="272"/>
      <c r="P133" s="272"/>
      <c r="Q133" s="272"/>
      <c r="R133" s="272"/>
      <c r="S133" s="272"/>
      <c r="T133" s="273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74" t="s">
        <v>190</v>
      </c>
      <c r="AU133" s="274" t="s">
        <v>82</v>
      </c>
      <c r="AV133" s="16" t="s">
        <v>144</v>
      </c>
      <c r="AW133" s="16" t="s">
        <v>34</v>
      </c>
      <c r="AX133" s="16" t="s">
        <v>72</v>
      </c>
      <c r="AY133" s="274" t="s">
        <v>126</v>
      </c>
    </row>
    <row r="134" s="15" customFormat="1">
      <c r="A134" s="15"/>
      <c r="B134" s="254"/>
      <c r="C134" s="255"/>
      <c r="D134" s="225" t="s">
        <v>190</v>
      </c>
      <c r="E134" s="256" t="s">
        <v>19</v>
      </c>
      <c r="F134" s="257" t="s">
        <v>233</v>
      </c>
      <c r="G134" s="255"/>
      <c r="H134" s="256" t="s">
        <v>19</v>
      </c>
      <c r="I134" s="258"/>
      <c r="J134" s="255"/>
      <c r="K134" s="255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190</v>
      </c>
      <c r="AU134" s="263" t="s">
        <v>82</v>
      </c>
      <c r="AV134" s="15" t="s">
        <v>80</v>
      </c>
      <c r="AW134" s="15" t="s">
        <v>34</v>
      </c>
      <c r="AX134" s="15" t="s">
        <v>72</v>
      </c>
      <c r="AY134" s="263" t="s">
        <v>126</v>
      </c>
    </row>
    <row r="135" s="13" customFormat="1">
      <c r="A135" s="13"/>
      <c r="B135" s="232"/>
      <c r="C135" s="233"/>
      <c r="D135" s="225" t="s">
        <v>190</v>
      </c>
      <c r="E135" s="234" t="s">
        <v>19</v>
      </c>
      <c r="F135" s="235" t="s">
        <v>234</v>
      </c>
      <c r="G135" s="233"/>
      <c r="H135" s="236">
        <v>21.059999999999999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190</v>
      </c>
      <c r="AU135" s="242" t="s">
        <v>82</v>
      </c>
      <c r="AV135" s="13" t="s">
        <v>82</v>
      </c>
      <c r="AW135" s="13" t="s">
        <v>34</v>
      </c>
      <c r="AX135" s="13" t="s">
        <v>72</v>
      </c>
      <c r="AY135" s="242" t="s">
        <v>126</v>
      </c>
    </row>
    <row r="136" s="13" customFormat="1">
      <c r="A136" s="13"/>
      <c r="B136" s="232"/>
      <c r="C136" s="233"/>
      <c r="D136" s="225" t="s">
        <v>190</v>
      </c>
      <c r="E136" s="234" t="s">
        <v>19</v>
      </c>
      <c r="F136" s="235" t="s">
        <v>235</v>
      </c>
      <c r="G136" s="233"/>
      <c r="H136" s="236">
        <v>-1.3999999999999999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190</v>
      </c>
      <c r="AU136" s="242" t="s">
        <v>82</v>
      </c>
      <c r="AV136" s="13" t="s">
        <v>82</v>
      </c>
      <c r="AW136" s="13" t="s">
        <v>34</v>
      </c>
      <c r="AX136" s="13" t="s">
        <v>72</v>
      </c>
      <c r="AY136" s="242" t="s">
        <v>126</v>
      </c>
    </row>
    <row r="137" s="16" customFormat="1">
      <c r="A137" s="16"/>
      <c r="B137" s="264"/>
      <c r="C137" s="265"/>
      <c r="D137" s="225" t="s">
        <v>190</v>
      </c>
      <c r="E137" s="266" t="s">
        <v>19</v>
      </c>
      <c r="F137" s="267" t="s">
        <v>227</v>
      </c>
      <c r="G137" s="265"/>
      <c r="H137" s="268">
        <v>19.66</v>
      </c>
      <c r="I137" s="269"/>
      <c r="J137" s="265"/>
      <c r="K137" s="265"/>
      <c r="L137" s="270"/>
      <c r="M137" s="271"/>
      <c r="N137" s="272"/>
      <c r="O137" s="272"/>
      <c r="P137" s="272"/>
      <c r="Q137" s="272"/>
      <c r="R137" s="272"/>
      <c r="S137" s="272"/>
      <c r="T137" s="273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74" t="s">
        <v>190</v>
      </c>
      <c r="AU137" s="274" t="s">
        <v>82</v>
      </c>
      <c r="AV137" s="16" t="s">
        <v>144</v>
      </c>
      <c r="AW137" s="16" t="s">
        <v>34</v>
      </c>
      <c r="AX137" s="16" t="s">
        <v>72</v>
      </c>
      <c r="AY137" s="274" t="s">
        <v>126</v>
      </c>
    </row>
    <row r="138" s="15" customFormat="1">
      <c r="A138" s="15"/>
      <c r="B138" s="254"/>
      <c r="C138" s="255"/>
      <c r="D138" s="225" t="s">
        <v>190</v>
      </c>
      <c r="E138" s="256" t="s">
        <v>19</v>
      </c>
      <c r="F138" s="257" t="s">
        <v>236</v>
      </c>
      <c r="G138" s="255"/>
      <c r="H138" s="256" t="s">
        <v>19</v>
      </c>
      <c r="I138" s="258"/>
      <c r="J138" s="255"/>
      <c r="K138" s="255"/>
      <c r="L138" s="259"/>
      <c r="M138" s="260"/>
      <c r="N138" s="261"/>
      <c r="O138" s="261"/>
      <c r="P138" s="261"/>
      <c r="Q138" s="261"/>
      <c r="R138" s="261"/>
      <c r="S138" s="261"/>
      <c r="T138" s="26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3" t="s">
        <v>190</v>
      </c>
      <c r="AU138" s="263" t="s">
        <v>82</v>
      </c>
      <c r="AV138" s="15" t="s">
        <v>80</v>
      </c>
      <c r="AW138" s="15" t="s">
        <v>34</v>
      </c>
      <c r="AX138" s="15" t="s">
        <v>72</v>
      </c>
      <c r="AY138" s="263" t="s">
        <v>126</v>
      </c>
    </row>
    <row r="139" s="13" customFormat="1">
      <c r="A139" s="13"/>
      <c r="B139" s="232"/>
      <c r="C139" s="233"/>
      <c r="D139" s="225" t="s">
        <v>190</v>
      </c>
      <c r="E139" s="234" t="s">
        <v>19</v>
      </c>
      <c r="F139" s="235" t="s">
        <v>237</v>
      </c>
      <c r="G139" s="233"/>
      <c r="H139" s="236">
        <v>14.82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190</v>
      </c>
      <c r="AU139" s="242" t="s">
        <v>82</v>
      </c>
      <c r="AV139" s="13" t="s">
        <v>82</v>
      </c>
      <c r="AW139" s="13" t="s">
        <v>34</v>
      </c>
      <c r="AX139" s="13" t="s">
        <v>72</v>
      </c>
      <c r="AY139" s="242" t="s">
        <v>126</v>
      </c>
    </row>
    <row r="140" s="13" customFormat="1">
      <c r="A140" s="13"/>
      <c r="B140" s="232"/>
      <c r="C140" s="233"/>
      <c r="D140" s="225" t="s">
        <v>190</v>
      </c>
      <c r="E140" s="234" t="s">
        <v>19</v>
      </c>
      <c r="F140" s="235" t="s">
        <v>238</v>
      </c>
      <c r="G140" s="233"/>
      <c r="H140" s="236">
        <v>-1.2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190</v>
      </c>
      <c r="AU140" s="242" t="s">
        <v>82</v>
      </c>
      <c r="AV140" s="13" t="s">
        <v>82</v>
      </c>
      <c r="AW140" s="13" t="s">
        <v>34</v>
      </c>
      <c r="AX140" s="13" t="s">
        <v>72</v>
      </c>
      <c r="AY140" s="242" t="s">
        <v>126</v>
      </c>
    </row>
    <row r="141" s="16" customFormat="1">
      <c r="A141" s="16"/>
      <c r="B141" s="264"/>
      <c r="C141" s="265"/>
      <c r="D141" s="225" t="s">
        <v>190</v>
      </c>
      <c r="E141" s="266" t="s">
        <v>19</v>
      </c>
      <c r="F141" s="267" t="s">
        <v>227</v>
      </c>
      <c r="G141" s="265"/>
      <c r="H141" s="268">
        <v>13.620000000000001</v>
      </c>
      <c r="I141" s="269"/>
      <c r="J141" s="265"/>
      <c r="K141" s="265"/>
      <c r="L141" s="270"/>
      <c r="M141" s="271"/>
      <c r="N141" s="272"/>
      <c r="O141" s="272"/>
      <c r="P141" s="272"/>
      <c r="Q141" s="272"/>
      <c r="R141" s="272"/>
      <c r="S141" s="272"/>
      <c r="T141" s="273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74" t="s">
        <v>190</v>
      </c>
      <c r="AU141" s="274" t="s">
        <v>82</v>
      </c>
      <c r="AV141" s="16" t="s">
        <v>144</v>
      </c>
      <c r="AW141" s="16" t="s">
        <v>34</v>
      </c>
      <c r="AX141" s="16" t="s">
        <v>72</v>
      </c>
      <c r="AY141" s="274" t="s">
        <v>126</v>
      </c>
    </row>
    <row r="142" s="15" customFormat="1">
      <c r="A142" s="15"/>
      <c r="B142" s="254"/>
      <c r="C142" s="255"/>
      <c r="D142" s="225" t="s">
        <v>190</v>
      </c>
      <c r="E142" s="256" t="s">
        <v>19</v>
      </c>
      <c r="F142" s="257" t="s">
        <v>239</v>
      </c>
      <c r="G142" s="255"/>
      <c r="H142" s="256" t="s">
        <v>19</v>
      </c>
      <c r="I142" s="258"/>
      <c r="J142" s="255"/>
      <c r="K142" s="255"/>
      <c r="L142" s="259"/>
      <c r="M142" s="260"/>
      <c r="N142" s="261"/>
      <c r="O142" s="261"/>
      <c r="P142" s="261"/>
      <c r="Q142" s="261"/>
      <c r="R142" s="261"/>
      <c r="S142" s="261"/>
      <c r="T142" s="26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3" t="s">
        <v>190</v>
      </c>
      <c r="AU142" s="263" t="s">
        <v>82</v>
      </c>
      <c r="AV142" s="15" t="s">
        <v>80</v>
      </c>
      <c r="AW142" s="15" t="s">
        <v>34</v>
      </c>
      <c r="AX142" s="15" t="s">
        <v>72</v>
      </c>
      <c r="AY142" s="263" t="s">
        <v>126</v>
      </c>
    </row>
    <row r="143" s="13" customFormat="1">
      <c r="A143" s="13"/>
      <c r="B143" s="232"/>
      <c r="C143" s="233"/>
      <c r="D143" s="225" t="s">
        <v>190</v>
      </c>
      <c r="E143" s="234" t="s">
        <v>19</v>
      </c>
      <c r="F143" s="235" t="s">
        <v>240</v>
      </c>
      <c r="G143" s="233"/>
      <c r="H143" s="236">
        <v>15.859999999999999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190</v>
      </c>
      <c r="AU143" s="242" t="s">
        <v>82</v>
      </c>
      <c r="AV143" s="13" t="s">
        <v>82</v>
      </c>
      <c r="AW143" s="13" t="s">
        <v>34</v>
      </c>
      <c r="AX143" s="13" t="s">
        <v>72</v>
      </c>
      <c r="AY143" s="242" t="s">
        <v>126</v>
      </c>
    </row>
    <row r="144" s="13" customFormat="1">
      <c r="A144" s="13"/>
      <c r="B144" s="232"/>
      <c r="C144" s="233"/>
      <c r="D144" s="225" t="s">
        <v>190</v>
      </c>
      <c r="E144" s="234" t="s">
        <v>19</v>
      </c>
      <c r="F144" s="235" t="s">
        <v>238</v>
      </c>
      <c r="G144" s="233"/>
      <c r="H144" s="236">
        <v>-1.2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190</v>
      </c>
      <c r="AU144" s="242" t="s">
        <v>82</v>
      </c>
      <c r="AV144" s="13" t="s">
        <v>82</v>
      </c>
      <c r="AW144" s="13" t="s">
        <v>34</v>
      </c>
      <c r="AX144" s="13" t="s">
        <v>72</v>
      </c>
      <c r="AY144" s="242" t="s">
        <v>126</v>
      </c>
    </row>
    <row r="145" s="16" customFormat="1">
      <c r="A145" s="16"/>
      <c r="B145" s="264"/>
      <c r="C145" s="265"/>
      <c r="D145" s="225" t="s">
        <v>190</v>
      </c>
      <c r="E145" s="266" t="s">
        <v>19</v>
      </c>
      <c r="F145" s="267" t="s">
        <v>227</v>
      </c>
      <c r="G145" s="265"/>
      <c r="H145" s="268">
        <v>14.66</v>
      </c>
      <c r="I145" s="269"/>
      <c r="J145" s="265"/>
      <c r="K145" s="265"/>
      <c r="L145" s="270"/>
      <c r="M145" s="271"/>
      <c r="N145" s="272"/>
      <c r="O145" s="272"/>
      <c r="P145" s="272"/>
      <c r="Q145" s="272"/>
      <c r="R145" s="272"/>
      <c r="S145" s="272"/>
      <c r="T145" s="273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4" t="s">
        <v>190</v>
      </c>
      <c r="AU145" s="274" t="s">
        <v>82</v>
      </c>
      <c r="AV145" s="16" t="s">
        <v>144</v>
      </c>
      <c r="AW145" s="16" t="s">
        <v>34</v>
      </c>
      <c r="AX145" s="16" t="s">
        <v>72</v>
      </c>
      <c r="AY145" s="274" t="s">
        <v>126</v>
      </c>
    </row>
    <row r="146" s="15" customFormat="1">
      <c r="A146" s="15"/>
      <c r="B146" s="254"/>
      <c r="C146" s="255"/>
      <c r="D146" s="225" t="s">
        <v>190</v>
      </c>
      <c r="E146" s="256" t="s">
        <v>19</v>
      </c>
      <c r="F146" s="257" t="s">
        <v>241</v>
      </c>
      <c r="G146" s="255"/>
      <c r="H146" s="256" t="s">
        <v>19</v>
      </c>
      <c r="I146" s="258"/>
      <c r="J146" s="255"/>
      <c r="K146" s="255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190</v>
      </c>
      <c r="AU146" s="263" t="s">
        <v>82</v>
      </c>
      <c r="AV146" s="15" t="s">
        <v>80</v>
      </c>
      <c r="AW146" s="15" t="s">
        <v>34</v>
      </c>
      <c r="AX146" s="15" t="s">
        <v>72</v>
      </c>
      <c r="AY146" s="263" t="s">
        <v>126</v>
      </c>
    </row>
    <row r="147" s="13" customFormat="1">
      <c r="A147" s="13"/>
      <c r="B147" s="232"/>
      <c r="C147" s="233"/>
      <c r="D147" s="225" t="s">
        <v>190</v>
      </c>
      <c r="E147" s="234" t="s">
        <v>19</v>
      </c>
      <c r="F147" s="235" t="s">
        <v>242</v>
      </c>
      <c r="G147" s="233"/>
      <c r="H147" s="236">
        <v>38.759999999999998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190</v>
      </c>
      <c r="AU147" s="242" t="s">
        <v>82</v>
      </c>
      <c r="AV147" s="13" t="s">
        <v>82</v>
      </c>
      <c r="AW147" s="13" t="s">
        <v>34</v>
      </c>
      <c r="AX147" s="13" t="s">
        <v>72</v>
      </c>
      <c r="AY147" s="242" t="s">
        <v>126</v>
      </c>
    </row>
    <row r="148" s="13" customFormat="1">
      <c r="A148" s="13"/>
      <c r="B148" s="232"/>
      <c r="C148" s="233"/>
      <c r="D148" s="225" t="s">
        <v>190</v>
      </c>
      <c r="E148" s="234" t="s">
        <v>19</v>
      </c>
      <c r="F148" s="235" t="s">
        <v>243</v>
      </c>
      <c r="G148" s="233"/>
      <c r="H148" s="236">
        <v>-8.0999999999999996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190</v>
      </c>
      <c r="AU148" s="242" t="s">
        <v>82</v>
      </c>
      <c r="AV148" s="13" t="s">
        <v>82</v>
      </c>
      <c r="AW148" s="13" t="s">
        <v>34</v>
      </c>
      <c r="AX148" s="13" t="s">
        <v>72</v>
      </c>
      <c r="AY148" s="242" t="s">
        <v>126</v>
      </c>
    </row>
    <row r="149" s="13" customFormat="1">
      <c r="A149" s="13"/>
      <c r="B149" s="232"/>
      <c r="C149" s="233"/>
      <c r="D149" s="225" t="s">
        <v>190</v>
      </c>
      <c r="E149" s="234" t="s">
        <v>19</v>
      </c>
      <c r="F149" s="235" t="s">
        <v>231</v>
      </c>
      <c r="G149" s="233"/>
      <c r="H149" s="236">
        <v>-1.6000000000000001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190</v>
      </c>
      <c r="AU149" s="242" t="s">
        <v>82</v>
      </c>
      <c r="AV149" s="13" t="s">
        <v>82</v>
      </c>
      <c r="AW149" s="13" t="s">
        <v>34</v>
      </c>
      <c r="AX149" s="13" t="s">
        <v>72</v>
      </c>
      <c r="AY149" s="242" t="s">
        <v>126</v>
      </c>
    </row>
    <row r="150" s="13" customFormat="1">
      <c r="A150" s="13"/>
      <c r="B150" s="232"/>
      <c r="C150" s="233"/>
      <c r="D150" s="225" t="s">
        <v>190</v>
      </c>
      <c r="E150" s="234" t="s">
        <v>19</v>
      </c>
      <c r="F150" s="235" t="s">
        <v>244</v>
      </c>
      <c r="G150" s="233"/>
      <c r="H150" s="236">
        <v>2.0129999999999999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190</v>
      </c>
      <c r="AU150" s="242" t="s">
        <v>82</v>
      </c>
      <c r="AV150" s="13" t="s">
        <v>82</v>
      </c>
      <c r="AW150" s="13" t="s">
        <v>34</v>
      </c>
      <c r="AX150" s="13" t="s">
        <v>72</v>
      </c>
      <c r="AY150" s="242" t="s">
        <v>126</v>
      </c>
    </row>
    <row r="151" s="16" customFormat="1">
      <c r="A151" s="16"/>
      <c r="B151" s="264"/>
      <c r="C151" s="265"/>
      <c r="D151" s="225" t="s">
        <v>190</v>
      </c>
      <c r="E151" s="266" t="s">
        <v>19</v>
      </c>
      <c r="F151" s="267" t="s">
        <v>227</v>
      </c>
      <c r="G151" s="265"/>
      <c r="H151" s="268">
        <v>31.072999999999993</v>
      </c>
      <c r="I151" s="269"/>
      <c r="J151" s="265"/>
      <c r="K151" s="265"/>
      <c r="L151" s="270"/>
      <c r="M151" s="271"/>
      <c r="N151" s="272"/>
      <c r="O151" s="272"/>
      <c r="P151" s="272"/>
      <c r="Q151" s="272"/>
      <c r="R151" s="272"/>
      <c r="S151" s="272"/>
      <c r="T151" s="273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74" t="s">
        <v>190</v>
      </c>
      <c r="AU151" s="274" t="s">
        <v>82</v>
      </c>
      <c r="AV151" s="16" t="s">
        <v>144</v>
      </c>
      <c r="AW151" s="16" t="s">
        <v>34</v>
      </c>
      <c r="AX151" s="16" t="s">
        <v>72</v>
      </c>
      <c r="AY151" s="274" t="s">
        <v>126</v>
      </c>
    </row>
    <row r="152" s="15" customFormat="1">
      <c r="A152" s="15"/>
      <c r="B152" s="254"/>
      <c r="C152" s="255"/>
      <c r="D152" s="225" t="s">
        <v>190</v>
      </c>
      <c r="E152" s="256" t="s">
        <v>19</v>
      </c>
      <c r="F152" s="257" t="s">
        <v>245</v>
      </c>
      <c r="G152" s="255"/>
      <c r="H152" s="256" t="s">
        <v>19</v>
      </c>
      <c r="I152" s="258"/>
      <c r="J152" s="255"/>
      <c r="K152" s="255"/>
      <c r="L152" s="259"/>
      <c r="M152" s="260"/>
      <c r="N152" s="261"/>
      <c r="O152" s="261"/>
      <c r="P152" s="261"/>
      <c r="Q152" s="261"/>
      <c r="R152" s="261"/>
      <c r="S152" s="261"/>
      <c r="T152" s="26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3" t="s">
        <v>190</v>
      </c>
      <c r="AU152" s="263" t="s">
        <v>82</v>
      </c>
      <c r="AV152" s="15" t="s">
        <v>80</v>
      </c>
      <c r="AW152" s="15" t="s">
        <v>34</v>
      </c>
      <c r="AX152" s="15" t="s">
        <v>72</v>
      </c>
      <c r="AY152" s="263" t="s">
        <v>126</v>
      </c>
    </row>
    <row r="153" s="13" customFormat="1">
      <c r="A153" s="13"/>
      <c r="B153" s="232"/>
      <c r="C153" s="233"/>
      <c r="D153" s="225" t="s">
        <v>190</v>
      </c>
      <c r="E153" s="234" t="s">
        <v>19</v>
      </c>
      <c r="F153" s="235" t="s">
        <v>246</v>
      </c>
      <c r="G153" s="233"/>
      <c r="H153" s="236">
        <v>40.185000000000002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190</v>
      </c>
      <c r="AU153" s="242" t="s">
        <v>82</v>
      </c>
      <c r="AV153" s="13" t="s">
        <v>82</v>
      </c>
      <c r="AW153" s="13" t="s">
        <v>34</v>
      </c>
      <c r="AX153" s="13" t="s">
        <v>72</v>
      </c>
      <c r="AY153" s="242" t="s">
        <v>126</v>
      </c>
    </row>
    <row r="154" s="13" customFormat="1">
      <c r="A154" s="13"/>
      <c r="B154" s="232"/>
      <c r="C154" s="233"/>
      <c r="D154" s="225" t="s">
        <v>190</v>
      </c>
      <c r="E154" s="234" t="s">
        <v>19</v>
      </c>
      <c r="F154" s="235" t="s">
        <v>247</v>
      </c>
      <c r="G154" s="233"/>
      <c r="H154" s="236">
        <v>-3.9950000000000001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190</v>
      </c>
      <c r="AU154" s="242" t="s">
        <v>82</v>
      </c>
      <c r="AV154" s="13" t="s">
        <v>82</v>
      </c>
      <c r="AW154" s="13" t="s">
        <v>34</v>
      </c>
      <c r="AX154" s="13" t="s">
        <v>72</v>
      </c>
      <c r="AY154" s="242" t="s">
        <v>126</v>
      </c>
    </row>
    <row r="155" s="13" customFormat="1">
      <c r="A155" s="13"/>
      <c r="B155" s="232"/>
      <c r="C155" s="233"/>
      <c r="D155" s="225" t="s">
        <v>190</v>
      </c>
      <c r="E155" s="234" t="s">
        <v>19</v>
      </c>
      <c r="F155" s="235" t="s">
        <v>231</v>
      </c>
      <c r="G155" s="233"/>
      <c r="H155" s="236">
        <v>-1.6000000000000001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190</v>
      </c>
      <c r="AU155" s="242" t="s">
        <v>82</v>
      </c>
      <c r="AV155" s="13" t="s">
        <v>82</v>
      </c>
      <c r="AW155" s="13" t="s">
        <v>34</v>
      </c>
      <c r="AX155" s="13" t="s">
        <v>72</v>
      </c>
      <c r="AY155" s="242" t="s">
        <v>126</v>
      </c>
    </row>
    <row r="156" s="13" customFormat="1">
      <c r="A156" s="13"/>
      <c r="B156" s="232"/>
      <c r="C156" s="233"/>
      <c r="D156" s="225" t="s">
        <v>190</v>
      </c>
      <c r="E156" s="234" t="s">
        <v>19</v>
      </c>
      <c r="F156" s="235" t="s">
        <v>248</v>
      </c>
      <c r="G156" s="233"/>
      <c r="H156" s="236">
        <v>2.0129999999999999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190</v>
      </c>
      <c r="AU156" s="242" t="s">
        <v>82</v>
      </c>
      <c r="AV156" s="13" t="s">
        <v>82</v>
      </c>
      <c r="AW156" s="13" t="s">
        <v>34</v>
      </c>
      <c r="AX156" s="13" t="s">
        <v>72</v>
      </c>
      <c r="AY156" s="242" t="s">
        <v>126</v>
      </c>
    </row>
    <row r="157" s="16" customFormat="1">
      <c r="A157" s="16"/>
      <c r="B157" s="264"/>
      <c r="C157" s="265"/>
      <c r="D157" s="225" t="s">
        <v>190</v>
      </c>
      <c r="E157" s="266" t="s">
        <v>19</v>
      </c>
      <c r="F157" s="267" t="s">
        <v>227</v>
      </c>
      <c r="G157" s="265"/>
      <c r="H157" s="268">
        <v>36.603000000000002</v>
      </c>
      <c r="I157" s="269"/>
      <c r="J157" s="265"/>
      <c r="K157" s="265"/>
      <c r="L157" s="270"/>
      <c r="M157" s="271"/>
      <c r="N157" s="272"/>
      <c r="O157" s="272"/>
      <c r="P157" s="272"/>
      <c r="Q157" s="272"/>
      <c r="R157" s="272"/>
      <c r="S157" s="272"/>
      <c r="T157" s="273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4" t="s">
        <v>190</v>
      </c>
      <c r="AU157" s="274" t="s">
        <v>82</v>
      </c>
      <c r="AV157" s="16" t="s">
        <v>144</v>
      </c>
      <c r="AW157" s="16" t="s">
        <v>34</v>
      </c>
      <c r="AX157" s="16" t="s">
        <v>72</v>
      </c>
      <c r="AY157" s="274" t="s">
        <v>126</v>
      </c>
    </row>
    <row r="158" s="13" customFormat="1">
      <c r="A158" s="13"/>
      <c r="B158" s="232"/>
      <c r="C158" s="233"/>
      <c r="D158" s="225" t="s">
        <v>190</v>
      </c>
      <c r="E158" s="234" t="s">
        <v>19</v>
      </c>
      <c r="F158" s="235" t="s">
        <v>249</v>
      </c>
      <c r="G158" s="233"/>
      <c r="H158" s="236">
        <v>-8.0999999999999996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190</v>
      </c>
      <c r="AU158" s="242" t="s">
        <v>82</v>
      </c>
      <c r="AV158" s="13" t="s">
        <v>82</v>
      </c>
      <c r="AW158" s="13" t="s">
        <v>34</v>
      </c>
      <c r="AX158" s="13" t="s">
        <v>72</v>
      </c>
      <c r="AY158" s="242" t="s">
        <v>126</v>
      </c>
    </row>
    <row r="159" s="16" customFormat="1">
      <c r="A159" s="16"/>
      <c r="B159" s="264"/>
      <c r="C159" s="265"/>
      <c r="D159" s="225" t="s">
        <v>190</v>
      </c>
      <c r="E159" s="266" t="s">
        <v>19</v>
      </c>
      <c r="F159" s="267" t="s">
        <v>227</v>
      </c>
      <c r="G159" s="265"/>
      <c r="H159" s="268">
        <v>-8.0999999999999996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4" t="s">
        <v>190</v>
      </c>
      <c r="AU159" s="274" t="s">
        <v>82</v>
      </c>
      <c r="AV159" s="16" t="s">
        <v>144</v>
      </c>
      <c r="AW159" s="16" t="s">
        <v>34</v>
      </c>
      <c r="AX159" s="16" t="s">
        <v>72</v>
      </c>
      <c r="AY159" s="274" t="s">
        <v>126</v>
      </c>
    </row>
    <row r="160" s="14" customFormat="1">
      <c r="A160" s="14"/>
      <c r="B160" s="243"/>
      <c r="C160" s="244"/>
      <c r="D160" s="225" t="s">
        <v>190</v>
      </c>
      <c r="E160" s="245" t="s">
        <v>19</v>
      </c>
      <c r="F160" s="246" t="s">
        <v>250</v>
      </c>
      <c r="G160" s="244"/>
      <c r="H160" s="247">
        <v>226.66400000000004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190</v>
      </c>
      <c r="AU160" s="253" t="s">
        <v>82</v>
      </c>
      <c r="AV160" s="14" t="s">
        <v>152</v>
      </c>
      <c r="AW160" s="14" t="s">
        <v>34</v>
      </c>
      <c r="AX160" s="14" t="s">
        <v>80</v>
      </c>
      <c r="AY160" s="253" t="s">
        <v>126</v>
      </c>
    </row>
    <row r="161" s="2" customFormat="1" ht="49.05" customHeight="1">
      <c r="A161" s="41"/>
      <c r="B161" s="42"/>
      <c r="C161" s="207" t="s">
        <v>163</v>
      </c>
      <c r="D161" s="207" t="s">
        <v>129</v>
      </c>
      <c r="E161" s="208" t="s">
        <v>251</v>
      </c>
      <c r="F161" s="209" t="s">
        <v>252</v>
      </c>
      <c r="G161" s="210" t="s">
        <v>187</v>
      </c>
      <c r="H161" s="211">
        <v>226.66399999999999</v>
      </c>
      <c r="I161" s="212"/>
      <c r="J161" s="213">
        <f>ROUND(I161*H161,2)</f>
        <v>0</v>
      </c>
      <c r="K161" s="209" t="s">
        <v>133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0.0079000000000000008</v>
      </c>
      <c r="R161" s="216">
        <f>Q161*H161</f>
        <v>1.7906456000000002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152</v>
      </c>
      <c r="AT161" s="218" t="s">
        <v>129</v>
      </c>
      <c r="AU161" s="218" t="s">
        <v>82</v>
      </c>
      <c r="AY161" s="20" t="s">
        <v>126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152</v>
      </c>
      <c r="BM161" s="218" t="s">
        <v>253</v>
      </c>
    </row>
    <row r="162" s="2" customFormat="1">
      <c r="A162" s="41"/>
      <c r="B162" s="42"/>
      <c r="C162" s="43"/>
      <c r="D162" s="220" t="s">
        <v>136</v>
      </c>
      <c r="E162" s="43"/>
      <c r="F162" s="221" t="s">
        <v>254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136</v>
      </c>
      <c r="AU162" s="20" t="s">
        <v>82</v>
      </c>
    </row>
    <row r="163" s="2" customFormat="1" ht="37.8" customHeight="1">
      <c r="A163" s="41"/>
      <c r="B163" s="42"/>
      <c r="C163" s="207" t="s">
        <v>255</v>
      </c>
      <c r="D163" s="207" t="s">
        <v>129</v>
      </c>
      <c r="E163" s="208" t="s">
        <v>256</v>
      </c>
      <c r="F163" s="209" t="s">
        <v>257</v>
      </c>
      <c r="G163" s="210" t="s">
        <v>187</v>
      </c>
      <c r="H163" s="211">
        <v>226.66399999999999</v>
      </c>
      <c r="I163" s="212"/>
      <c r="J163" s="213">
        <f>ROUND(I163*H163,2)</f>
        <v>0</v>
      </c>
      <c r="K163" s="209" t="s">
        <v>133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0.027699999999999999</v>
      </c>
      <c r="R163" s="216">
        <f>Q163*H163</f>
        <v>6.2785927999999993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152</v>
      </c>
      <c r="AT163" s="218" t="s">
        <v>129</v>
      </c>
      <c r="AU163" s="218" t="s">
        <v>82</v>
      </c>
      <c r="AY163" s="20" t="s">
        <v>126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152</v>
      </c>
      <c r="BM163" s="218" t="s">
        <v>258</v>
      </c>
    </row>
    <row r="164" s="2" customFormat="1">
      <c r="A164" s="41"/>
      <c r="B164" s="42"/>
      <c r="C164" s="43"/>
      <c r="D164" s="220" t="s">
        <v>136</v>
      </c>
      <c r="E164" s="43"/>
      <c r="F164" s="221" t="s">
        <v>259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136</v>
      </c>
      <c r="AU164" s="20" t="s">
        <v>82</v>
      </c>
    </row>
    <row r="165" s="15" customFormat="1">
      <c r="A165" s="15"/>
      <c r="B165" s="254"/>
      <c r="C165" s="255"/>
      <c r="D165" s="225" t="s">
        <v>190</v>
      </c>
      <c r="E165" s="256" t="s">
        <v>19</v>
      </c>
      <c r="F165" s="257" t="s">
        <v>219</v>
      </c>
      <c r="G165" s="255"/>
      <c r="H165" s="256" t="s">
        <v>19</v>
      </c>
      <c r="I165" s="258"/>
      <c r="J165" s="255"/>
      <c r="K165" s="255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190</v>
      </c>
      <c r="AU165" s="263" t="s">
        <v>82</v>
      </c>
      <c r="AV165" s="15" t="s">
        <v>80</v>
      </c>
      <c r="AW165" s="15" t="s">
        <v>34</v>
      </c>
      <c r="AX165" s="15" t="s">
        <v>72</v>
      </c>
      <c r="AY165" s="263" t="s">
        <v>126</v>
      </c>
    </row>
    <row r="166" s="13" customFormat="1">
      <c r="A166" s="13"/>
      <c r="B166" s="232"/>
      <c r="C166" s="233"/>
      <c r="D166" s="225" t="s">
        <v>190</v>
      </c>
      <c r="E166" s="234" t="s">
        <v>19</v>
      </c>
      <c r="F166" s="235" t="s">
        <v>220</v>
      </c>
      <c r="G166" s="233"/>
      <c r="H166" s="236">
        <v>21.84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190</v>
      </c>
      <c r="AU166" s="242" t="s">
        <v>82</v>
      </c>
      <c r="AV166" s="13" t="s">
        <v>82</v>
      </c>
      <c r="AW166" s="13" t="s">
        <v>34</v>
      </c>
      <c r="AX166" s="13" t="s">
        <v>72</v>
      </c>
      <c r="AY166" s="242" t="s">
        <v>126</v>
      </c>
    </row>
    <row r="167" s="13" customFormat="1">
      <c r="A167" s="13"/>
      <c r="B167" s="232"/>
      <c r="C167" s="233"/>
      <c r="D167" s="225" t="s">
        <v>190</v>
      </c>
      <c r="E167" s="234" t="s">
        <v>19</v>
      </c>
      <c r="F167" s="235" t="s">
        <v>221</v>
      </c>
      <c r="G167" s="233"/>
      <c r="H167" s="236">
        <v>-3.5950000000000002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190</v>
      </c>
      <c r="AU167" s="242" t="s">
        <v>82</v>
      </c>
      <c r="AV167" s="13" t="s">
        <v>82</v>
      </c>
      <c r="AW167" s="13" t="s">
        <v>34</v>
      </c>
      <c r="AX167" s="13" t="s">
        <v>72</v>
      </c>
      <c r="AY167" s="242" t="s">
        <v>126</v>
      </c>
    </row>
    <row r="168" s="13" customFormat="1">
      <c r="A168" s="13"/>
      <c r="B168" s="232"/>
      <c r="C168" s="233"/>
      <c r="D168" s="225" t="s">
        <v>190</v>
      </c>
      <c r="E168" s="234" t="s">
        <v>19</v>
      </c>
      <c r="F168" s="235" t="s">
        <v>222</v>
      </c>
      <c r="G168" s="233"/>
      <c r="H168" s="236">
        <v>2.48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190</v>
      </c>
      <c r="AU168" s="242" t="s">
        <v>82</v>
      </c>
      <c r="AV168" s="13" t="s">
        <v>82</v>
      </c>
      <c r="AW168" s="13" t="s">
        <v>34</v>
      </c>
      <c r="AX168" s="13" t="s">
        <v>72</v>
      </c>
      <c r="AY168" s="242" t="s">
        <v>126</v>
      </c>
    </row>
    <row r="169" s="16" customFormat="1">
      <c r="A169" s="16"/>
      <c r="B169" s="264"/>
      <c r="C169" s="265"/>
      <c r="D169" s="225" t="s">
        <v>190</v>
      </c>
      <c r="E169" s="266" t="s">
        <v>19</v>
      </c>
      <c r="F169" s="267" t="s">
        <v>223</v>
      </c>
      <c r="G169" s="265"/>
      <c r="H169" s="268">
        <v>20.725000000000001</v>
      </c>
      <c r="I169" s="269"/>
      <c r="J169" s="265"/>
      <c r="K169" s="265"/>
      <c r="L169" s="270"/>
      <c r="M169" s="271"/>
      <c r="N169" s="272"/>
      <c r="O169" s="272"/>
      <c r="P169" s="272"/>
      <c r="Q169" s="272"/>
      <c r="R169" s="272"/>
      <c r="S169" s="272"/>
      <c r="T169" s="273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74" t="s">
        <v>190</v>
      </c>
      <c r="AU169" s="274" t="s">
        <v>82</v>
      </c>
      <c r="AV169" s="16" t="s">
        <v>144</v>
      </c>
      <c r="AW169" s="16" t="s">
        <v>34</v>
      </c>
      <c r="AX169" s="16" t="s">
        <v>72</v>
      </c>
      <c r="AY169" s="274" t="s">
        <v>126</v>
      </c>
    </row>
    <row r="170" s="15" customFormat="1">
      <c r="A170" s="15"/>
      <c r="B170" s="254"/>
      <c r="C170" s="255"/>
      <c r="D170" s="225" t="s">
        <v>190</v>
      </c>
      <c r="E170" s="256" t="s">
        <v>19</v>
      </c>
      <c r="F170" s="257" t="s">
        <v>224</v>
      </c>
      <c r="G170" s="255"/>
      <c r="H170" s="256" t="s">
        <v>19</v>
      </c>
      <c r="I170" s="258"/>
      <c r="J170" s="255"/>
      <c r="K170" s="255"/>
      <c r="L170" s="259"/>
      <c r="M170" s="260"/>
      <c r="N170" s="261"/>
      <c r="O170" s="261"/>
      <c r="P170" s="261"/>
      <c r="Q170" s="261"/>
      <c r="R170" s="261"/>
      <c r="S170" s="261"/>
      <c r="T170" s="26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3" t="s">
        <v>190</v>
      </c>
      <c r="AU170" s="263" t="s">
        <v>82</v>
      </c>
      <c r="AV170" s="15" t="s">
        <v>80</v>
      </c>
      <c r="AW170" s="15" t="s">
        <v>34</v>
      </c>
      <c r="AX170" s="15" t="s">
        <v>72</v>
      </c>
      <c r="AY170" s="263" t="s">
        <v>126</v>
      </c>
    </row>
    <row r="171" s="13" customFormat="1">
      <c r="A171" s="13"/>
      <c r="B171" s="232"/>
      <c r="C171" s="233"/>
      <c r="D171" s="225" t="s">
        <v>190</v>
      </c>
      <c r="E171" s="234" t="s">
        <v>19</v>
      </c>
      <c r="F171" s="235" t="s">
        <v>225</v>
      </c>
      <c r="G171" s="233"/>
      <c r="H171" s="236">
        <v>40.560000000000002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190</v>
      </c>
      <c r="AU171" s="242" t="s">
        <v>82</v>
      </c>
      <c r="AV171" s="13" t="s">
        <v>82</v>
      </c>
      <c r="AW171" s="13" t="s">
        <v>34</v>
      </c>
      <c r="AX171" s="13" t="s">
        <v>72</v>
      </c>
      <c r="AY171" s="242" t="s">
        <v>126</v>
      </c>
    </row>
    <row r="172" s="13" customFormat="1">
      <c r="A172" s="13"/>
      <c r="B172" s="232"/>
      <c r="C172" s="233"/>
      <c r="D172" s="225" t="s">
        <v>190</v>
      </c>
      <c r="E172" s="234" t="s">
        <v>19</v>
      </c>
      <c r="F172" s="235" t="s">
        <v>226</v>
      </c>
      <c r="G172" s="233"/>
      <c r="H172" s="236">
        <v>-8.5999999999999996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190</v>
      </c>
      <c r="AU172" s="242" t="s">
        <v>82</v>
      </c>
      <c r="AV172" s="13" t="s">
        <v>82</v>
      </c>
      <c r="AW172" s="13" t="s">
        <v>34</v>
      </c>
      <c r="AX172" s="13" t="s">
        <v>72</v>
      </c>
      <c r="AY172" s="242" t="s">
        <v>126</v>
      </c>
    </row>
    <row r="173" s="16" customFormat="1">
      <c r="A173" s="16"/>
      <c r="B173" s="264"/>
      <c r="C173" s="265"/>
      <c r="D173" s="225" t="s">
        <v>190</v>
      </c>
      <c r="E173" s="266" t="s">
        <v>19</v>
      </c>
      <c r="F173" s="267" t="s">
        <v>227</v>
      </c>
      <c r="G173" s="265"/>
      <c r="H173" s="268">
        <v>31.960000000000001</v>
      </c>
      <c r="I173" s="269"/>
      <c r="J173" s="265"/>
      <c r="K173" s="265"/>
      <c r="L173" s="270"/>
      <c r="M173" s="271"/>
      <c r="N173" s="272"/>
      <c r="O173" s="272"/>
      <c r="P173" s="272"/>
      <c r="Q173" s="272"/>
      <c r="R173" s="272"/>
      <c r="S173" s="272"/>
      <c r="T173" s="273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4" t="s">
        <v>190</v>
      </c>
      <c r="AU173" s="274" t="s">
        <v>82</v>
      </c>
      <c r="AV173" s="16" t="s">
        <v>144</v>
      </c>
      <c r="AW173" s="16" t="s">
        <v>34</v>
      </c>
      <c r="AX173" s="16" t="s">
        <v>72</v>
      </c>
      <c r="AY173" s="274" t="s">
        <v>126</v>
      </c>
    </row>
    <row r="174" s="15" customFormat="1">
      <c r="A174" s="15"/>
      <c r="B174" s="254"/>
      <c r="C174" s="255"/>
      <c r="D174" s="225" t="s">
        <v>190</v>
      </c>
      <c r="E174" s="256" t="s">
        <v>19</v>
      </c>
      <c r="F174" s="257" t="s">
        <v>228</v>
      </c>
      <c r="G174" s="255"/>
      <c r="H174" s="256" t="s">
        <v>19</v>
      </c>
      <c r="I174" s="258"/>
      <c r="J174" s="255"/>
      <c r="K174" s="255"/>
      <c r="L174" s="259"/>
      <c r="M174" s="260"/>
      <c r="N174" s="261"/>
      <c r="O174" s="261"/>
      <c r="P174" s="261"/>
      <c r="Q174" s="261"/>
      <c r="R174" s="261"/>
      <c r="S174" s="261"/>
      <c r="T174" s="26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3" t="s">
        <v>190</v>
      </c>
      <c r="AU174" s="263" t="s">
        <v>82</v>
      </c>
      <c r="AV174" s="15" t="s">
        <v>80</v>
      </c>
      <c r="AW174" s="15" t="s">
        <v>34</v>
      </c>
      <c r="AX174" s="15" t="s">
        <v>72</v>
      </c>
      <c r="AY174" s="263" t="s">
        <v>126</v>
      </c>
    </row>
    <row r="175" s="13" customFormat="1">
      <c r="A175" s="13"/>
      <c r="B175" s="232"/>
      <c r="C175" s="233"/>
      <c r="D175" s="225" t="s">
        <v>190</v>
      </c>
      <c r="E175" s="234" t="s">
        <v>19</v>
      </c>
      <c r="F175" s="235" t="s">
        <v>229</v>
      </c>
      <c r="G175" s="233"/>
      <c r="H175" s="236">
        <v>72.390000000000001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190</v>
      </c>
      <c r="AU175" s="242" t="s">
        <v>82</v>
      </c>
      <c r="AV175" s="13" t="s">
        <v>82</v>
      </c>
      <c r="AW175" s="13" t="s">
        <v>34</v>
      </c>
      <c r="AX175" s="13" t="s">
        <v>72</v>
      </c>
      <c r="AY175" s="242" t="s">
        <v>126</v>
      </c>
    </row>
    <row r="176" s="13" customFormat="1">
      <c r="A176" s="13"/>
      <c r="B176" s="232"/>
      <c r="C176" s="233"/>
      <c r="D176" s="225" t="s">
        <v>190</v>
      </c>
      <c r="E176" s="234" t="s">
        <v>19</v>
      </c>
      <c r="F176" s="235" t="s">
        <v>230</v>
      </c>
      <c r="G176" s="233"/>
      <c r="H176" s="236">
        <v>-9.9450000000000003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190</v>
      </c>
      <c r="AU176" s="242" t="s">
        <v>82</v>
      </c>
      <c r="AV176" s="13" t="s">
        <v>82</v>
      </c>
      <c r="AW176" s="13" t="s">
        <v>34</v>
      </c>
      <c r="AX176" s="13" t="s">
        <v>72</v>
      </c>
      <c r="AY176" s="242" t="s">
        <v>126</v>
      </c>
    </row>
    <row r="177" s="13" customFormat="1">
      <c r="A177" s="13"/>
      <c r="B177" s="232"/>
      <c r="C177" s="233"/>
      <c r="D177" s="225" t="s">
        <v>190</v>
      </c>
      <c r="E177" s="234" t="s">
        <v>19</v>
      </c>
      <c r="F177" s="235" t="s">
        <v>231</v>
      </c>
      <c r="G177" s="233"/>
      <c r="H177" s="236">
        <v>-1.6000000000000001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190</v>
      </c>
      <c r="AU177" s="242" t="s">
        <v>82</v>
      </c>
      <c r="AV177" s="13" t="s">
        <v>82</v>
      </c>
      <c r="AW177" s="13" t="s">
        <v>34</v>
      </c>
      <c r="AX177" s="13" t="s">
        <v>72</v>
      </c>
      <c r="AY177" s="242" t="s">
        <v>126</v>
      </c>
    </row>
    <row r="178" s="13" customFormat="1">
      <c r="A178" s="13"/>
      <c r="B178" s="232"/>
      <c r="C178" s="233"/>
      <c r="D178" s="225" t="s">
        <v>190</v>
      </c>
      <c r="E178" s="234" t="s">
        <v>19</v>
      </c>
      <c r="F178" s="235" t="s">
        <v>232</v>
      </c>
      <c r="G178" s="233"/>
      <c r="H178" s="236">
        <v>5.6180000000000003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190</v>
      </c>
      <c r="AU178" s="242" t="s">
        <v>82</v>
      </c>
      <c r="AV178" s="13" t="s">
        <v>82</v>
      </c>
      <c r="AW178" s="13" t="s">
        <v>34</v>
      </c>
      <c r="AX178" s="13" t="s">
        <v>72</v>
      </c>
      <c r="AY178" s="242" t="s">
        <v>126</v>
      </c>
    </row>
    <row r="179" s="16" customFormat="1">
      <c r="A179" s="16"/>
      <c r="B179" s="264"/>
      <c r="C179" s="265"/>
      <c r="D179" s="225" t="s">
        <v>190</v>
      </c>
      <c r="E179" s="266" t="s">
        <v>19</v>
      </c>
      <c r="F179" s="267" t="s">
        <v>227</v>
      </c>
      <c r="G179" s="265"/>
      <c r="H179" s="268">
        <v>66.462999999999994</v>
      </c>
      <c r="I179" s="269"/>
      <c r="J179" s="265"/>
      <c r="K179" s="265"/>
      <c r="L179" s="270"/>
      <c r="M179" s="271"/>
      <c r="N179" s="272"/>
      <c r="O179" s="272"/>
      <c r="P179" s="272"/>
      <c r="Q179" s="272"/>
      <c r="R179" s="272"/>
      <c r="S179" s="272"/>
      <c r="T179" s="273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4" t="s">
        <v>190</v>
      </c>
      <c r="AU179" s="274" t="s">
        <v>82</v>
      </c>
      <c r="AV179" s="16" t="s">
        <v>144</v>
      </c>
      <c r="AW179" s="16" t="s">
        <v>34</v>
      </c>
      <c r="AX179" s="16" t="s">
        <v>72</v>
      </c>
      <c r="AY179" s="274" t="s">
        <v>126</v>
      </c>
    </row>
    <row r="180" s="15" customFormat="1">
      <c r="A180" s="15"/>
      <c r="B180" s="254"/>
      <c r="C180" s="255"/>
      <c r="D180" s="225" t="s">
        <v>190</v>
      </c>
      <c r="E180" s="256" t="s">
        <v>19</v>
      </c>
      <c r="F180" s="257" t="s">
        <v>233</v>
      </c>
      <c r="G180" s="255"/>
      <c r="H180" s="256" t="s">
        <v>19</v>
      </c>
      <c r="I180" s="258"/>
      <c r="J180" s="255"/>
      <c r="K180" s="255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190</v>
      </c>
      <c r="AU180" s="263" t="s">
        <v>82</v>
      </c>
      <c r="AV180" s="15" t="s">
        <v>80</v>
      </c>
      <c r="AW180" s="15" t="s">
        <v>34</v>
      </c>
      <c r="AX180" s="15" t="s">
        <v>72</v>
      </c>
      <c r="AY180" s="263" t="s">
        <v>126</v>
      </c>
    </row>
    <row r="181" s="13" customFormat="1">
      <c r="A181" s="13"/>
      <c r="B181" s="232"/>
      <c r="C181" s="233"/>
      <c r="D181" s="225" t="s">
        <v>190</v>
      </c>
      <c r="E181" s="234" t="s">
        <v>19</v>
      </c>
      <c r="F181" s="235" t="s">
        <v>234</v>
      </c>
      <c r="G181" s="233"/>
      <c r="H181" s="236">
        <v>21.059999999999999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190</v>
      </c>
      <c r="AU181" s="242" t="s">
        <v>82</v>
      </c>
      <c r="AV181" s="13" t="s">
        <v>82</v>
      </c>
      <c r="AW181" s="13" t="s">
        <v>34</v>
      </c>
      <c r="AX181" s="13" t="s">
        <v>72</v>
      </c>
      <c r="AY181" s="242" t="s">
        <v>126</v>
      </c>
    </row>
    <row r="182" s="13" customFormat="1">
      <c r="A182" s="13"/>
      <c r="B182" s="232"/>
      <c r="C182" s="233"/>
      <c r="D182" s="225" t="s">
        <v>190</v>
      </c>
      <c r="E182" s="234" t="s">
        <v>19</v>
      </c>
      <c r="F182" s="235" t="s">
        <v>235</v>
      </c>
      <c r="G182" s="233"/>
      <c r="H182" s="236">
        <v>-1.3999999999999999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190</v>
      </c>
      <c r="AU182" s="242" t="s">
        <v>82</v>
      </c>
      <c r="AV182" s="13" t="s">
        <v>82</v>
      </c>
      <c r="AW182" s="13" t="s">
        <v>34</v>
      </c>
      <c r="AX182" s="13" t="s">
        <v>72</v>
      </c>
      <c r="AY182" s="242" t="s">
        <v>126</v>
      </c>
    </row>
    <row r="183" s="16" customFormat="1">
      <c r="A183" s="16"/>
      <c r="B183" s="264"/>
      <c r="C183" s="265"/>
      <c r="D183" s="225" t="s">
        <v>190</v>
      </c>
      <c r="E183" s="266" t="s">
        <v>19</v>
      </c>
      <c r="F183" s="267" t="s">
        <v>227</v>
      </c>
      <c r="G183" s="265"/>
      <c r="H183" s="268">
        <v>19.66</v>
      </c>
      <c r="I183" s="269"/>
      <c r="J183" s="265"/>
      <c r="K183" s="265"/>
      <c r="L183" s="270"/>
      <c r="M183" s="271"/>
      <c r="N183" s="272"/>
      <c r="O183" s="272"/>
      <c r="P183" s="272"/>
      <c r="Q183" s="272"/>
      <c r="R183" s="272"/>
      <c r="S183" s="272"/>
      <c r="T183" s="273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4" t="s">
        <v>190</v>
      </c>
      <c r="AU183" s="274" t="s">
        <v>82</v>
      </c>
      <c r="AV183" s="16" t="s">
        <v>144</v>
      </c>
      <c r="AW183" s="16" t="s">
        <v>34</v>
      </c>
      <c r="AX183" s="16" t="s">
        <v>72</v>
      </c>
      <c r="AY183" s="274" t="s">
        <v>126</v>
      </c>
    </row>
    <row r="184" s="15" customFormat="1">
      <c r="A184" s="15"/>
      <c r="B184" s="254"/>
      <c r="C184" s="255"/>
      <c r="D184" s="225" t="s">
        <v>190</v>
      </c>
      <c r="E184" s="256" t="s">
        <v>19</v>
      </c>
      <c r="F184" s="257" t="s">
        <v>236</v>
      </c>
      <c r="G184" s="255"/>
      <c r="H184" s="256" t="s">
        <v>19</v>
      </c>
      <c r="I184" s="258"/>
      <c r="J184" s="255"/>
      <c r="K184" s="255"/>
      <c r="L184" s="259"/>
      <c r="M184" s="260"/>
      <c r="N184" s="261"/>
      <c r="O184" s="261"/>
      <c r="P184" s="261"/>
      <c r="Q184" s="261"/>
      <c r="R184" s="261"/>
      <c r="S184" s="261"/>
      <c r="T184" s="26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3" t="s">
        <v>190</v>
      </c>
      <c r="AU184" s="263" t="s">
        <v>82</v>
      </c>
      <c r="AV184" s="15" t="s">
        <v>80</v>
      </c>
      <c r="AW184" s="15" t="s">
        <v>34</v>
      </c>
      <c r="AX184" s="15" t="s">
        <v>72</v>
      </c>
      <c r="AY184" s="263" t="s">
        <v>126</v>
      </c>
    </row>
    <row r="185" s="13" customFormat="1">
      <c r="A185" s="13"/>
      <c r="B185" s="232"/>
      <c r="C185" s="233"/>
      <c r="D185" s="225" t="s">
        <v>190</v>
      </c>
      <c r="E185" s="234" t="s">
        <v>19</v>
      </c>
      <c r="F185" s="235" t="s">
        <v>237</v>
      </c>
      <c r="G185" s="233"/>
      <c r="H185" s="236">
        <v>14.82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190</v>
      </c>
      <c r="AU185" s="242" t="s">
        <v>82</v>
      </c>
      <c r="AV185" s="13" t="s">
        <v>82</v>
      </c>
      <c r="AW185" s="13" t="s">
        <v>34</v>
      </c>
      <c r="AX185" s="13" t="s">
        <v>72</v>
      </c>
      <c r="AY185" s="242" t="s">
        <v>126</v>
      </c>
    </row>
    <row r="186" s="13" customFormat="1">
      <c r="A186" s="13"/>
      <c r="B186" s="232"/>
      <c r="C186" s="233"/>
      <c r="D186" s="225" t="s">
        <v>190</v>
      </c>
      <c r="E186" s="234" t="s">
        <v>19</v>
      </c>
      <c r="F186" s="235" t="s">
        <v>238</v>
      </c>
      <c r="G186" s="233"/>
      <c r="H186" s="236">
        <v>-1.2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190</v>
      </c>
      <c r="AU186" s="242" t="s">
        <v>82</v>
      </c>
      <c r="AV186" s="13" t="s">
        <v>82</v>
      </c>
      <c r="AW186" s="13" t="s">
        <v>34</v>
      </c>
      <c r="AX186" s="13" t="s">
        <v>72</v>
      </c>
      <c r="AY186" s="242" t="s">
        <v>126</v>
      </c>
    </row>
    <row r="187" s="16" customFormat="1">
      <c r="A187" s="16"/>
      <c r="B187" s="264"/>
      <c r="C187" s="265"/>
      <c r="D187" s="225" t="s">
        <v>190</v>
      </c>
      <c r="E187" s="266" t="s">
        <v>19</v>
      </c>
      <c r="F187" s="267" t="s">
        <v>227</v>
      </c>
      <c r="G187" s="265"/>
      <c r="H187" s="268">
        <v>13.620000000000001</v>
      </c>
      <c r="I187" s="269"/>
      <c r="J187" s="265"/>
      <c r="K187" s="265"/>
      <c r="L187" s="270"/>
      <c r="M187" s="271"/>
      <c r="N187" s="272"/>
      <c r="O187" s="272"/>
      <c r="P187" s="272"/>
      <c r="Q187" s="272"/>
      <c r="R187" s="272"/>
      <c r="S187" s="272"/>
      <c r="T187" s="273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4" t="s">
        <v>190</v>
      </c>
      <c r="AU187" s="274" t="s">
        <v>82</v>
      </c>
      <c r="AV187" s="16" t="s">
        <v>144</v>
      </c>
      <c r="AW187" s="16" t="s">
        <v>34</v>
      </c>
      <c r="AX187" s="16" t="s">
        <v>72</v>
      </c>
      <c r="AY187" s="274" t="s">
        <v>126</v>
      </c>
    </row>
    <row r="188" s="15" customFormat="1">
      <c r="A188" s="15"/>
      <c r="B188" s="254"/>
      <c r="C188" s="255"/>
      <c r="D188" s="225" t="s">
        <v>190</v>
      </c>
      <c r="E188" s="256" t="s">
        <v>19</v>
      </c>
      <c r="F188" s="257" t="s">
        <v>239</v>
      </c>
      <c r="G188" s="255"/>
      <c r="H188" s="256" t="s">
        <v>19</v>
      </c>
      <c r="I188" s="258"/>
      <c r="J188" s="255"/>
      <c r="K188" s="255"/>
      <c r="L188" s="259"/>
      <c r="M188" s="260"/>
      <c r="N188" s="261"/>
      <c r="O188" s="261"/>
      <c r="P188" s="261"/>
      <c r="Q188" s="261"/>
      <c r="R188" s="261"/>
      <c r="S188" s="261"/>
      <c r="T188" s="26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3" t="s">
        <v>190</v>
      </c>
      <c r="AU188" s="263" t="s">
        <v>82</v>
      </c>
      <c r="AV188" s="15" t="s">
        <v>80</v>
      </c>
      <c r="AW188" s="15" t="s">
        <v>34</v>
      </c>
      <c r="AX188" s="15" t="s">
        <v>72</v>
      </c>
      <c r="AY188" s="263" t="s">
        <v>126</v>
      </c>
    </row>
    <row r="189" s="13" customFormat="1">
      <c r="A189" s="13"/>
      <c r="B189" s="232"/>
      <c r="C189" s="233"/>
      <c r="D189" s="225" t="s">
        <v>190</v>
      </c>
      <c r="E189" s="234" t="s">
        <v>19</v>
      </c>
      <c r="F189" s="235" t="s">
        <v>240</v>
      </c>
      <c r="G189" s="233"/>
      <c r="H189" s="236">
        <v>15.859999999999999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190</v>
      </c>
      <c r="AU189" s="242" t="s">
        <v>82</v>
      </c>
      <c r="AV189" s="13" t="s">
        <v>82</v>
      </c>
      <c r="AW189" s="13" t="s">
        <v>34</v>
      </c>
      <c r="AX189" s="13" t="s">
        <v>72</v>
      </c>
      <c r="AY189" s="242" t="s">
        <v>126</v>
      </c>
    </row>
    <row r="190" s="13" customFormat="1">
      <c r="A190" s="13"/>
      <c r="B190" s="232"/>
      <c r="C190" s="233"/>
      <c r="D190" s="225" t="s">
        <v>190</v>
      </c>
      <c r="E190" s="234" t="s">
        <v>19</v>
      </c>
      <c r="F190" s="235" t="s">
        <v>238</v>
      </c>
      <c r="G190" s="233"/>
      <c r="H190" s="236">
        <v>-1.2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190</v>
      </c>
      <c r="AU190" s="242" t="s">
        <v>82</v>
      </c>
      <c r="AV190" s="13" t="s">
        <v>82</v>
      </c>
      <c r="AW190" s="13" t="s">
        <v>34</v>
      </c>
      <c r="AX190" s="13" t="s">
        <v>72</v>
      </c>
      <c r="AY190" s="242" t="s">
        <v>126</v>
      </c>
    </row>
    <row r="191" s="16" customFormat="1">
      <c r="A191" s="16"/>
      <c r="B191" s="264"/>
      <c r="C191" s="265"/>
      <c r="D191" s="225" t="s">
        <v>190</v>
      </c>
      <c r="E191" s="266" t="s">
        <v>19</v>
      </c>
      <c r="F191" s="267" t="s">
        <v>227</v>
      </c>
      <c r="G191" s="265"/>
      <c r="H191" s="268">
        <v>14.66</v>
      </c>
      <c r="I191" s="269"/>
      <c r="J191" s="265"/>
      <c r="K191" s="265"/>
      <c r="L191" s="270"/>
      <c r="M191" s="271"/>
      <c r="N191" s="272"/>
      <c r="O191" s="272"/>
      <c r="P191" s="272"/>
      <c r="Q191" s="272"/>
      <c r="R191" s="272"/>
      <c r="S191" s="272"/>
      <c r="T191" s="273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74" t="s">
        <v>190</v>
      </c>
      <c r="AU191" s="274" t="s">
        <v>82</v>
      </c>
      <c r="AV191" s="16" t="s">
        <v>144</v>
      </c>
      <c r="AW191" s="16" t="s">
        <v>34</v>
      </c>
      <c r="AX191" s="16" t="s">
        <v>72</v>
      </c>
      <c r="AY191" s="274" t="s">
        <v>126</v>
      </c>
    </row>
    <row r="192" s="15" customFormat="1">
      <c r="A192" s="15"/>
      <c r="B192" s="254"/>
      <c r="C192" s="255"/>
      <c r="D192" s="225" t="s">
        <v>190</v>
      </c>
      <c r="E192" s="256" t="s">
        <v>19</v>
      </c>
      <c r="F192" s="257" t="s">
        <v>241</v>
      </c>
      <c r="G192" s="255"/>
      <c r="H192" s="256" t="s">
        <v>19</v>
      </c>
      <c r="I192" s="258"/>
      <c r="J192" s="255"/>
      <c r="K192" s="255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190</v>
      </c>
      <c r="AU192" s="263" t="s">
        <v>82</v>
      </c>
      <c r="AV192" s="15" t="s">
        <v>80</v>
      </c>
      <c r="AW192" s="15" t="s">
        <v>34</v>
      </c>
      <c r="AX192" s="15" t="s">
        <v>72</v>
      </c>
      <c r="AY192" s="263" t="s">
        <v>126</v>
      </c>
    </row>
    <row r="193" s="13" customFormat="1">
      <c r="A193" s="13"/>
      <c r="B193" s="232"/>
      <c r="C193" s="233"/>
      <c r="D193" s="225" t="s">
        <v>190</v>
      </c>
      <c r="E193" s="234" t="s">
        <v>19</v>
      </c>
      <c r="F193" s="235" t="s">
        <v>242</v>
      </c>
      <c r="G193" s="233"/>
      <c r="H193" s="236">
        <v>38.759999999999998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190</v>
      </c>
      <c r="AU193" s="242" t="s">
        <v>82</v>
      </c>
      <c r="AV193" s="13" t="s">
        <v>82</v>
      </c>
      <c r="AW193" s="13" t="s">
        <v>34</v>
      </c>
      <c r="AX193" s="13" t="s">
        <v>72</v>
      </c>
      <c r="AY193" s="242" t="s">
        <v>126</v>
      </c>
    </row>
    <row r="194" s="13" customFormat="1">
      <c r="A194" s="13"/>
      <c r="B194" s="232"/>
      <c r="C194" s="233"/>
      <c r="D194" s="225" t="s">
        <v>190</v>
      </c>
      <c r="E194" s="234" t="s">
        <v>19</v>
      </c>
      <c r="F194" s="235" t="s">
        <v>243</v>
      </c>
      <c r="G194" s="233"/>
      <c r="H194" s="236">
        <v>-8.0999999999999996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190</v>
      </c>
      <c r="AU194" s="242" t="s">
        <v>82</v>
      </c>
      <c r="AV194" s="13" t="s">
        <v>82</v>
      </c>
      <c r="AW194" s="13" t="s">
        <v>34</v>
      </c>
      <c r="AX194" s="13" t="s">
        <v>72</v>
      </c>
      <c r="AY194" s="242" t="s">
        <v>126</v>
      </c>
    </row>
    <row r="195" s="13" customFormat="1">
      <c r="A195" s="13"/>
      <c r="B195" s="232"/>
      <c r="C195" s="233"/>
      <c r="D195" s="225" t="s">
        <v>190</v>
      </c>
      <c r="E195" s="234" t="s">
        <v>19</v>
      </c>
      <c r="F195" s="235" t="s">
        <v>231</v>
      </c>
      <c r="G195" s="233"/>
      <c r="H195" s="236">
        <v>-1.6000000000000001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190</v>
      </c>
      <c r="AU195" s="242" t="s">
        <v>82</v>
      </c>
      <c r="AV195" s="13" t="s">
        <v>82</v>
      </c>
      <c r="AW195" s="13" t="s">
        <v>34</v>
      </c>
      <c r="AX195" s="13" t="s">
        <v>72</v>
      </c>
      <c r="AY195" s="242" t="s">
        <v>126</v>
      </c>
    </row>
    <row r="196" s="13" customFormat="1">
      <c r="A196" s="13"/>
      <c r="B196" s="232"/>
      <c r="C196" s="233"/>
      <c r="D196" s="225" t="s">
        <v>190</v>
      </c>
      <c r="E196" s="234" t="s">
        <v>19</v>
      </c>
      <c r="F196" s="235" t="s">
        <v>244</v>
      </c>
      <c r="G196" s="233"/>
      <c r="H196" s="236">
        <v>2.0129999999999999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190</v>
      </c>
      <c r="AU196" s="242" t="s">
        <v>82</v>
      </c>
      <c r="AV196" s="13" t="s">
        <v>82</v>
      </c>
      <c r="AW196" s="13" t="s">
        <v>34</v>
      </c>
      <c r="AX196" s="13" t="s">
        <v>72</v>
      </c>
      <c r="AY196" s="242" t="s">
        <v>126</v>
      </c>
    </row>
    <row r="197" s="16" customFormat="1">
      <c r="A197" s="16"/>
      <c r="B197" s="264"/>
      <c r="C197" s="265"/>
      <c r="D197" s="225" t="s">
        <v>190</v>
      </c>
      <c r="E197" s="266" t="s">
        <v>19</v>
      </c>
      <c r="F197" s="267" t="s">
        <v>227</v>
      </c>
      <c r="G197" s="265"/>
      <c r="H197" s="268">
        <v>31.072999999999993</v>
      </c>
      <c r="I197" s="269"/>
      <c r="J197" s="265"/>
      <c r="K197" s="265"/>
      <c r="L197" s="270"/>
      <c r="M197" s="271"/>
      <c r="N197" s="272"/>
      <c r="O197" s="272"/>
      <c r="P197" s="272"/>
      <c r="Q197" s="272"/>
      <c r="R197" s="272"/>
      <c r="S197" s="272"/>
      <c r="T197" s="273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74" t="s">
        <v>190</v>
      </c>
      <c r="AU197" s="274" t="s">
        <v>82</v>
      </c>
      <c r="AV197" s="16" t="s">
        <v>144</v>
      </c>
      <c r="AW197" s="16" t="s">
        <v>34</v>
      </c>
      <c r="AX197" s="16" t="s">
        <v>72</v>
      </c>
      <c r="AY197" s="274" t="s">
        <v>126</v>
      </c>
    </row>
    <row r="198" s="15" customFormat="1">
      <c r="A198" s="15"/>
      <c r="B198" s="254"/>
      <c r="C198" s="255"/>
      <c r="D198" s="225" t="s">
        <v>190</v>
      </c>
      <c r="E198" s="256" t="s">
        <v>19</v>
      </c>
      <c r="F198" s="257" t="s">
        <v>245</v>
      </c>
      <c r="G198" s="255"/>
      <c r="H198" s="256" t="s">
        <v>19</v>
      </c>
      <c r="I198" s="258"/>
      <c r="J198" s="255"/>
      <c r="K198" s="255"/>
      <c r="L198" s="259"/>
      <c r="M198" s="260"/>
      <c r="N198" s="261"/>
      <c r="O198" s="261"/>
      <c r="P198" s="261"/>
      <c r="Q198" s="261"/>
      <c r="R198" s="261"/>
      <c r="S198" s="261"/>
      <c r="T198" s="26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3" t="s">
        <v>190</v>
      </c>
      <c r="AU198" s="263" t="s">
        <v>82</v>
      </c>
      <c r="AV198" s="15" t="s">
        <v>80</v>
      </c>
      <c r="AW198" s="15" t="s">
        <v>34</v>
      </c>
      <c r="AX198" s="15" t="s">
        <v>72</v>
      </c>
      <c r="AY198" s="263" t="s">
        <v>126</v>
      </c>
    </row>
    <row r="199" s="13" customFormat="1">
      <c r="A199" s="13"/>
      <c r="B199" s="232"/>
      <c r="C199" s="233"/>
      <c r="D199" s="225" t="s">
        <v>190</v>
      </c>
      <c r="E199" s="234" t="s">
        <v>19</v>
      </c>
      <c r="F199" s="235" t="s">
        <v>246</v>
      </c>
      <c r="G199" s="233"/>
      <c r="H199" s="236">
        <v>40.185000000000002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190</v>
      </c>
      <c r="AU199" s="242" t="s">
        <v>82</v>
      </c>
      <c r="AV199" s="13" t="s">
        <v>82</v>
      </c>
      <c r="AW199" s="13" t="s">
        <v>34</v>
      </c>
      <c r="AX199" s="13" t="s">
        <v>72</v>
      </c>
      <c r="AY199" s="242" t="s">
        <v>126</v>
      </c>
    </row>
    <row r="200" s="13" customFormat="1">
      <c r="A200" s="13"/>
      <c r="B200" s="232"/>
      <c r="C200" s="233"/>
      <c r="D200" s="225" t="s">
        <v>190</v>
      </c>
      <c r="E200" s="234" t="s">
        <v>19</v>
      </c>
      <c r="F200" s="235" t="s">
        <v>247</v>
      </c>
      <c r="G200" s="233"/>
      <c r="H200" s="236">
        <v>-3.9950000000000001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190</v>
      </c>
      <c r="AU200" s="242" t="s">
        <v>82</v>
      </c>
      <c r="AV200" s="13" t="s">
        <v>82</v>
      </c>
      <c r="AW200" s="13" t="s">
        <v>34</v>
      </c>
      <c r="AX200" s="13" t="s">
        <v>72</v>
      </c>
      <c r="AY200" s="242" t="s">
        <v>126</v>
      </c>
    </row>
    <row r="201" s="13" customFormat="1">
      <c r="A201" s="13"/>
      <c r="B201" s="232"/>
      <c r="C201" s="233"/>
      <c r="D201" s="225" t="s">
        <v>190</v>
      </c>
      <c r="E201" s="234" t="s">
        <v>19</v>
      </c>
      <c r="F201" s="235" t="s">
        <v>231</v>
      </c>
      <c r="G201" s="233"/>
      <c r="H201" s="236">
        <v>-1.6000000000000001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190</v>
      </c>
      <c r="AU201" s="242" t="s">
        <v>82</v>
      </c>
      <c r="AV201" s="13" t="s">
        <v>82</v>
      </c>
      <c r="AW201" s="13" t="s">
        <v>34</v>
      </c>
      <c r="AX201" s="13" t="s">
        <v>72</v>
      </c>
      <c r="AY201" s="242" t="s">
        <v>126</v>
      </c>
    </row>
    <row r="202" s="13" customFormat="1">
      <c r="A202" s="13"/>
      <c r="B202" s="232"/>
      <c r="C202" s="233"/>
      <c r="D202" s="225" t="s">
        <v>190</v>
      </c>
      <c r="E202" s="234" t="s">
        <v>19</v>
      </c>
      <c r="F202" s="235" t="s">
        <v>248</v>
      </c>
      <c r="G202" s="233"/>
      <c r="H202" s="236">
        <v>2.0129999999999999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190</v>
      </c>
      <c r="AU202" s="242" t="s">
        <v>82</v>
      </c>
      <c r="AV202" s="13" t="s">
        <v>82</v>
      </c>
      <c r="AW202" s="13" t="s">
        <v>34</v>
      </c>
      <c r="AX202" s="13" t="s">
        <v>72</v>
      </c>
      <c r="AY202" s="242" t="s">
        <v>126</v>
      </c>
    </row>
    <row r="203" s="16" customFormat="1">
      <c r="A203" s="16"/>
      <c r="B203" s="264"/>
      <c r="C203" s="265"/>
      <c r="D203" s="225" t="s">
        <v>190</v>
      </c>
      <c r="E203" s="266" t="s">
        <v>19</v>
      </c>
      <c r="F203" s="267" t="s">
        <v>227</v>
      </c>
      <c r="G203" s="265"/>
      <c r="H203" s="268">
        <v>36.603000000000002</v>
      </c>
      <c r="I203" s="269"/>
      <c r="J203" s="265"/>
      <c r="K203" s="265"/>
      <c r="L203" s="270"/>
      <c r="M203" s="271"/>
      <c r="N203" s="272"/>
      <c r="O203" s="272"/>
      <c r="P203" s="272"/>
      <c r="Q203" s="272"/>
      <c r="R203" s="272"/>
      <c r="S203" s="272"/>
      <c r="T203" s="273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4" t="s">
        <v>190</v>
      </c>
      <c r="AU203" s="274" t="s">
        <v>82</v>
      </c>
      <c r="AV203" s="16" t="s">
        <v>144</v>
      </c>
      <c r="AW203" s="16" t="s">
        <v>34</v>
      </c>
      <c r="AX203" s="16" t="s">
        <v>72</v>
      </c>
      <c r="AY203" s="274" t="s">
        <v>126</v>
      </c>
    </row>
    <row r="204" s="13" customFormat="1">
      <c r="A204" s="13"/>
      <c r="B204" s="232"/>
      <c r="C204" s="233"/>
      <c r="D204" s="225" t="s">
        <v>190</v>
      </c>
      <c r="E204" s="234" t="s">
        <v>19</v>
      </c>
      <c r="F204" s="235" t="s">
        <v>249</v>
      </c>
      <c r="G204" s="233"/>
      <c r="H204" s="236">
        <v>-8.0999999999999996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190</v>
      </c>
      <c r="AU204" s="242" t="s">
        <v>82</v>
      </c>
      <c r="AV204" s="13" t="s">
        <v>82</v>
      </c>
      <c r="AW204" s="13" t="s">
        <v>34</v>
      </c>
      <c r="AX204" s="13" t="s">
        <v>72</v>
      </c>
      <c r="AY204" s="242" t="s">
        <v>126</v>
      </c>
    </row>
    <row r="205" s="16" customFormat="1">
      <c r="A205" s="16"/>
      <c r="B205" s="264"/>
      <c r="C205" s="265"/>
      <c r="D205" s="225" t="s">
        <v>190</v>
      </c>
      <c r="E205" s="266" t="s">
        <v>19</v>
      </c>
      <c r="F205" s="267" t="s">
        <v>227</v>
      </c>
      <c r="G205" s="265"/>
      <c r="H205" s="268">
        <v>-8.0999999999999996</v>
      </c>
      <c r="I205" s="269"/>
      <c r="J205" s="265"/>
      <c r="K205" s="265"/>
      <c r="L205" s="270"/>
      <c r="M205" s="271"/>
      <c r="N205" s="272"/>
      <c r="O205" s="272"/>
      <c r="P205" s="272"/>
      <c r="Q205" s="272"/>
      <c r="R205" s="272"/>
      <c r="S205" s="272"/>
      <c r="T205" s="273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4" t="s">
        <v>190</v>
      </c>
      <c r="AU205" s="274" t="s">
        <v>82</v>
      </c>
      <c r="AV205" s="16" t="s">
        <v>144</v>
      </c>
      <c r="AW205" s="16" t="s">
        <v>34</v>
      </c>
      <c r="AX205" s="16" t="s">
        <v>72</v>
      </c>
      <c r="AY205" s="274" t="s">
        <v>126</v>
      </c>
    </row>
    <row r="206" s="14" customFormat="1">
      <c r="A206" s="14"/>
      <c r="B206" s="243"/>
      <c r="C206" s="244"/>
      <c r="D206" s="225" t="s">
        <v>190</v>
      </c>
      <c r="E206" s="245" t="s">
        <v>19</v>
      </c>
      <c r="F206" s="246" t="s">
        <v>250</v>
      </c>
      <c r="G206" s="244"/>
      <c r="H206" s="247">
        <v>226.66400000000004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190</v>
      </c>
      <c r="AU206" s="253" t="s">
        <v>82</v>
      </c>
      <c r="AV206" s="14" t="s">
        <v>152</v>
      </c>
      <c r="AW206" s="14" t="s">
        <v>34</v>
      </c>
      <c r="AX206" s="14" t="s">
        <v>80</v>
      </c>
      <c r="AY206" s="253" t="s">
        <v>126</v>
      </c>
    </row>
    <row r="207" s="2" customFormat="1" ht="49.05" customHeight="1">
      <c r="A207" s="41"/>
      <c r="B207" s="42"/>
      <c r="C207" s="207" t="s">
        <v>260</v>
      </c>
      <c r="D207" s="207" t="s">
        <v>129</v>
      </c>
      <c r="E207" s="208" t="s">
        <v>261</v>
      </c>
      <c r="F207" s="209" t="s">
        <v>262</v>
      </c>
      <c r="G207" s="210" t="s">
        <v>187</v>
      </c>
      <c r="H207" s="211">
        <v>226.66399999999999</v>
      </c>
      <c r="I207" s="212"/>
      <c r="J207" s="213">
        <f>ROUND(I207*H207,2)</f>
        <v>0</v>
      </c>
      <c r="K207" s="209" t="s">
        <v>133</v>
      </c>
      <c r="L207" s="47"/>
      <c r="M207" s="214" t="s">
        <v>19</v>
      </c>
      <c r="N207" s="215" t="s">
        <v>43</v>
      </c>
      <c r="O207" s="87"/>
      <c r="P207" s="216">
        <f>O207*H207</f>
        <v>0</v>
      </c>
      <c r="Q207" s="216">
        <v>0.010999999999999999</v>
      </c>
      <c r="R207" s="216">
        <f>Q207*H207</f>
        <v>2.4933039999999997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152</v>
      </c>
      <c r="AT207" s="218" t="s">
        <v>129</v>
      </c>
      <c r="AU207" s="218" t="s">
        <v>82</v>
      </c>
      <c r="AY207" s="20" t="s">
        <v>126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152</v>
      </c>
      <c r="BM207" s="218" t="s">
        <v>263</v>
      </c>
    </row>
    <row r="208" s="2" customFormat="1">
      <c r="A208" s="41"/>
      <c r="B208" s="42"/>
      <c r="C208" s="43"/>
      <c r="D208" s="220" t="s">
        <v>136</v>
      </c>
      <c r="E208" s="43"/>
      <c r="F208" s="221" t="s">
        <v>264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136</v>
      </c>
      <c r="AU208" s="20" t="s">
        <v>82</v>
      </c>
    </row>
    <row r="209" s="2" customFormat="1" ht="37.8" customHeight="1">
      <c r="A209" s="41"/>
      <c r="B209" s="42"/>
      <c r="C209" s="207" t="s">
        <v>265</v>
      </c>
      <c r="D209" s="207" t="s">
        <v>129</v>
      </c>
      <c r="E209" s="208" t="s">
        <v>266</v>
      </c>
      <c r="F209" s="209" t="s">
        <v>267</v>
      </c>
      <c r="G209" s="210" t="s">
        <v>187</v>
      </c>
      <c r="H209" s="211">
        <v>226.66399999999999</v>
      </c>
      <c r="I209" s="212"/>
      <c r="J209" s="213">
        <f>ROUND(I209*H209,2)</f>
        <v>0</v>
      </c>
      <c r="K209" s="209" t="s">
        <v>133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0.0043800000000000002</v>
      </c>
      <c r="R209" s="216">
        <f>Q209*H209</f>
        <v>0.99278831999999995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152</v>
      </c>
      <c r="AT209" s="218" t="s">
        <v>129</v>
      </c>
      <c r="AU209" s="218" t="s">
        <v>82</v>
      </c>
      <c r="AY209" s="20" t="s">
        <v>126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152</v>
      </c>
      <c r="BM209" s="218" t="s">
        <v>268</v>
      </c>
    </row>
    <row r="210" s="2" customFormat="1">
      <c r="A210" s="41"/>
      <c r="B210" s="42"/>
      <c r="C210" s="43"/>
      <c r="D210" s="220" t="s">
        <v>136</v>
      </c>
      <c r="E210" s="43"/>
      <c r="F210" s="221" t="s">
        <v>269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136</v>
      </c>
      <c r="AU210" s="20" t="s">
        <v>82</v>
      </c>
    </row>
    <row r="211" s="15" customFormat="1">
      <c r="A211" s="15"/>
      <c r="B211" s="254"/>
      <c r="C211" s="255"/>
      <c r="D211" s="225" t="s">
        <v>190</v>
      </c>
      <c r="E211" s="256" t="s">
        <v>19</v>
      </c>
      <c r="F211" s="257" t="s">
        <v>219</v>
      </c>
      <c r="G211" s="255"/>
      <c r="H211" s="256" t="s">
        <v>19</v>
      </c>
      <c r="I211" s="258"/>
      <c r="J211" s="255"/>
      <c r="K211" s="255"/>
      <c r="L211" s="259"/>
      <c r="M211" s="260"/>
      <c r="N211" s="261"/>
      <c r="O211" s="261"/>
      <c r="P211" s="261"/>
      <c r="Q211" s="261"/>
      <c r="R211" s="261"/>
      <c r="S211" s="261"/>
      <c r="T211" s="262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3" t="s">
        <v>190</v>
      </c>
      <c r="AU211" s="263" t="s">
        <v>82</v>
      </c>
      <c r="AV211" s="15" t="s">
        <v>80</v>
      </c>
      <c r="AW211" s="15" t="s">
        <v>34</v>
      </c>
      <c r="AX211" s="15" t="s">
        <v>72</v>
      </c>
      <c r="AY211" s="263" t="s">
        <v>126</v>
      </c>
    </row>
    <row r="212" s="13" customFormat="1">
      <c r="A212" s="13"/>
      <c r="B212" s="232"/>
      <c r="C212" s="233"/>
      <c r="D212" s="225" t="s">
        <v>190</v>
      </c>
      <c r="E212" s="234" t="s">
        <v>19</v>
      </c>
      <c r="F212" s="235" t="s">
        <v>220</v>
      </c>
      <c r="G212" s="233"/>
      <c r="H212" s="236">
        <v>21.84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190</v>
      </c>
      <c r="AU212" s="242" t="s">
        <v>82</v>
      </c>
      <c r="AV212" s="13" t="s">
        <v>82</v>
      </c>
      <c r="AW212" s="13" t="s">
        <v>34</v>
      </c>
      <c r="AX212" s="13" t="s">
        <v>72</v>
      </c>
      <c r="AY212" s="242" t="s">
        <v>126</v>
      </c>
    </row>
    <row r="213" s="13" customFormat="1">
      <c r="A213" s="13"/>
      <c r="B213" s="232"/>
      <c r="C213" s="233"/>
      <c r="D213" s="225" t="s">
        <v>190</v>
      </c>
      <c r="E213" s="234" t="s">
        <v>19</v>
      </c>
      <c r="F213" s="235" t="s">
        <v>221</v>
      </c>
      <c r="G213" s="233"/>
      <c r="H213" s="236">
        <v>-3.5950000000000002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190</v>
      </c>
      <c r="AU213" s="242" t="s">
        <v>82</v>
      </c>
      <c r="AV213" s="13" t="s">
        <v>82</v>
      </c>
      <c r="AW213" s="13" t="s">
        <v>34</v>
      </c>
      <c r="AX213" s="13" t="s">
        <v>72</v>
      </c>
      <c r="AY213" s="242" t="s">
        <v>126</v>
      </c>
    </row>
    <row r="214" s="13" customFormat="1">
      <c r="A214" s="13"/>
      <c r="B214" s="232"/>
      <c r="C214" s="233"/>
      <c r="D214" s="225" t="s">
        <v>190</v>
      </c>
      <c r="E214" s="234" t="s">
        <v>19</v>
      </c>
      <c r="F214" s="235" t="s">
        <v>222</v>
      </c>
      <c r="G214" s="233"/>
      <c r="H214" s="236">
        <v>2.48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190</v>
      </c>
      <c r="AU214" s="242" t="s">
        <v>82</v>
      </c>
      <c r="AV214" s="13" t="s">
        <v>82</v>
      </c>
      <c r="AW214" s="13" t="s">
        <v>34</v>
      </c>
      <c r="AX214" s="13" t="s">
        <v>72</v>
      </c>
      <c r="AY214" s="242" t="s">
        <v>126</v>
      </c>
    </row>
    <row r="215" s="16" customFormat="1">
      <c r="A215" s="16"/>
      <c r="B215" s="264"/>
      <c r="C215" s="265"/>
      <c r="D215" s="225" t="s">
        <v>190</v>
      </c>
      <c r="E215" s="266" t="s">
        <v>19</v>
      </c>
      <c r="F215" s="267" t="s">
        <v>223</v>
      </c>
      <c r="G215" s="265"/>
      <c r="H215" s="268">
        <v>20.725000000000001</v>
      </c>
      <c r="I215" s="269"/>
      <c r="J215" s="265"/>
      <c r="K215" s="265"/>
      <c r="L215" s="270"/>
      <c r="M215" s="271"/>
      <c r="N215" s="272"/>
      <c r="O215" s="272"/>
      <c r="P215" s="272"/>
      <c r="Q215" s="272"/>
      <c r="R215" s="272"/>
      <c r="S215" s="272"/>
      <c r="T215" s="273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274" t="s">
        <v>190</v>
      </c>
      <c r="AU215" s="274" t="s">
        <v>82</v>
      </c>
      <c r="AV215" s="16" t="s">
        <v>144</v>
      </c>
      <c r="AW215" s="16" t="s">
        <v>34</v>
      </c>
      <c r="AX215" s="16" t="s">
        <v>72</v>
      </c>
      <c r="AY215" s="274" t="s">
        <v>126</v>
      </c>
    </row>
    <row r="216" s="15" customFormat="1">
      <c r="A216" s="15"/>
      <c r="B216" s="254"/>
      <c r="C216" s="255"/>
      <c r="D216" s="225" t="s">
        <v>190</v>
      </c>
      <c r="E216" s="256" t="s">
        <v>19</v>
      </c>
      <c r="F216" s="257" t="s">
        <v>224</v>
      </c>
      <c r="G216" s="255"/>
      <c r="H216" s="256" t="s">
        <v>19</v>
      </c>
      <c r="I216" s="258"/>
      <c r="J216" s="255"/>
      <c r="K216" s="255"/>
      <c r="L216" s="259"/>
      <c r="M216" s="260"/>
      <c r="N216" s="261"/>
      <c r="O216" s="261"/>
      <c r="P216" s="261"/>
      <c r="Q216" s="261"/>
      <c r="R216" s="261"/>
      <c r="S216" s="261"/>
      <c r="T216" s="26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3" t="s">
        <v>190</v>
      </c>
      <c r="AU216" s="263" t="s">
        <v>82</v>
      </c>
      <c r="AV216" s="15" t="s">
        <v>80</v>
      </c>
      <c r="AW216" s="15" t="s">
        <v>34</v>
      </c>
      <c r="AX216" s="15" t="s">
        <v>72</v>
      </c>
      <c r="AY216" s="263" t="s">
        <v>126</v>
      </c>
    </row>
    <row r="217" s="13" customFormat="1">
      <c r="A217" s="13"/>
      <c r="B217" s="232"/>
      <c r="C217" s="233"/>
      <c r="D217" s="225" t="s">
        <v>190</v>
      </c>
      <c r="E217" s="234" t="s">
        <v>19</v>
      </c>
      <c r="F217" s="235" t="s">
        <v>225</v>
      </c>
      <c r="G217" s="233"/>
      <c r="H217" s="236">
        <v>40.560000000000002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190</v>
      </c>
      <c r="AU217" s="242" t="s">
        <v>82</v>
      </c>
      <c r="AV217" s="13" t="s">
        <v>82</v>
      </c>
      <c r="AW217" s="13" t="s">
        <v>34</v>
      </c>
      <c r="AX217" s="13" t="s">
        <v>72</v>
      </c>
      <c r="AY217" s="242" t="s">
        <v>126</v>
      </c>
    </row>
    <row r="218" s="13" customFormat="1">
      <c r="A218" s="13"/>
      <c r="B218" s="232"/>
      <c r="C218" s="233"/>
      <c r="D218" s="225" t="s">
        <v>190</v>
      </c>
      <c r="E218" s="234" t="s">
        <v>19</v>
      </c>
      <c r="F218" s="235" t="s">
        <v>226</v>
      </c>
      <c r="G218" s="233"/>
      <c r="H218" s="236">
        <v>-8.5999999999999996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190</v>
      </c>
      <c r="AU218" s="242" t="s">
        <v>82</v>
      </c>
      <c r="AV218" s="13" t="s">
        <v>82</v>
      </c>
      <c r="AW218" s="13" t="s">
        <v>34</v>
      </c>
      <c r="AX218" s="13" t="s">
        <v>72</v>
      </c>
      <c r="AY218" s="242" t="s">
        <v>126</v>
      </c>
    </row>
    <row r="219" s="16" customFormat="1">
      <c r="A219" s="16"/>
      <c r="B219" s="264"/>
      <c r="C219" s="265"/>
      <c r="D219" s="225" t="s">
        <v>190</v>
      </c>
      <c r="E219" s="266" t="s">
        <v>19</v>
      </c>
      <c r="F219" s="267" t="s">
        <v>227</v>
      </c>
      <c r="G219" s="265"/>
      <c r="H219" s="268">
        <v>31.960000000000001</v>
      </c>
      <c r="I219" s="269"/>
      <c r="J219" s="265"/>
      <c r="K219" s="265"/>
      <c r="L219" s="270"/>
      <c r="M219" s="271"/>
      <c r="N219" s="272"/>
      <c r="O219" s="272"/>
      <c r="P219" s="272"/>
      <c r="Q219" s="272"/>
      <c r="R219" s="272"/>
      <c r="S219" s="272"/>
      <c r="T219" s="273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4" t="s">
        <v>190</v>
      </c>
      <c r="AU219" s="274" t="s">
        <v>82</v>
      </c>
      <c r="AV219" s="16" t="s">
        <v>144</v>
      </c>
      <c r="AW219" s="16" t="s">
        <v>34</v>
      </c>
      <c r="AX219" s="16" t="s">
        <v>72</v>
      </c>
      <c r="AY219" s="274" t="s">
        <v>126</v>
      </c>
    </row>
    <row r="220" s="15" customFormat="1">
      <c r="A220" s="15"/>
      <c r="B220" s="254"/>
      <c r="C220" s="255"/>
      <c r="D220" s="225" t="s">
        <v>190</v>
      </c>
      <c r="E220" s="256" t="s">
        <v>19</v>
      </c>
      <c r="F220" s="257" t="s">
        <v>228</v>
      </c>
      <c r="G220" s="255"/>
      <c r="H220" s="256" t="s">
        <v>19</v>
      </c>
      <c r="I220" s="258"/>
      <c r="J220" s="255"/>
      <c r="K220" s="255"/>
      <c r="L220" s="259"/>
      <c r="M220" s="260"/>
      <c r="N220" s="261"/>
      <c r="O220" s="261"/>
      <c r="P220" s="261"/>
      <c r="Q220" s="261"/>
      <c r="R220" s="261"/>
      <c r="S220" s="261"/>
      <c r="T220" s="26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3" t="s">
        <v>190</v>
      </c>
      <c r="AU220" s="263" t="s">
        <v>82</v>
      </c>
      <c r="AV220" s="15" t="s">
        <v>80</v>
      </c>
      <c r="AW220" s="15" t="s">
        <v>34</v>
      </c>
      <c r="AX220" s="15" t="s">
        <v>72</v>
      </c>
      <c r="AY220" s="263" t="s">
        <v>126</v>
      </c>
    </row>
    <row r="221" s="13" customFormat="1">
      <c r="A221" s="13"/>
      <c r="B221" s="232"/>
      <c r="C221" s="233"/>
      <c r="D221" s="225" t="s">
        <v>190</v>
      </c>
      <c r="E221" s="234" t="s">
        <v>19</v>
      </c>
      <c r="F221" s="235" t="s">
        <v>229</v>
      </c>
      <c r="G221" s="233"/>
      <c r="H221" s="236">
        <v>72.390000000000001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190</v>
      </c>
      <c r="AU221" s="242" t="s">
        <v>82</v>
      </c>
      <c r="AV221" s="13" t="s">
        <v>82</v>
      </c>
      <c r="AW221" s="13" t="s">
        <v>34</v>
      </c>
      <c r="AX221" s="13" t="s">
        <v>72</v>
      </c>
      <c r="AY221" s="242" t="s">
        <v>126</v>
      </c>
    </row>
    <row r="222" s="13" customFormat="1">
      <c r="A222" s="13"/>
      <c r="B222" s="232"/>
      <c r="C222" s="233"/>
      <c r="D222" s="225" t="s">
        <v>190</v>
      </c>
      <c r="E222" s="234" t="s">
        <v>19</v>
      </c>
      <c r="F222" s="235" t="s">
        <v>230</v>
      </c>
      <c r="G222" s="233"/>
      <c r="H222" s="236">
        <v>-9.9450000000000003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190</v>
      </c>
      <c r="AU222" s="242" t="s">
        <v>82</v>
      </c>
      <c r="AV222" s="13" t="s">
        <v>82</v>
      </c>
      <c r="AW222" s="13" t="s">
        <v>34</v>
      </c>
      <c r="AX222" s="13" t="s">
        <v>72</v>
      </c>
      <c r="AY222" s="242" t="s">
        <v>126</v>
      </c>
    </row>
    <row r="223" s="13" customFormat="1">
      <c r="A223" s="13"/>
      <c r="B223" s="232"/>
      <c r="C223" s="233"/>
      <c r="D223" s="225" t="s">
        <v>190</v>
      </c>
      <c r="E223" s="234" t="s">
        <v>19</v>
      </c>
      <c r="F223" s="235" t="s">
        <v>231</v>
      </c>
      <c r="G223" s="233"/>
      <c r="H223" s="236">
        <v>-1.6000000000000001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190</v>
      </c>
      <c r="AU223" s="242" t="s">
        <v>82</v>
      </c>
      <c r="AV223" s="13" t="s">
        <v>82</v>
      </c>
      <c r="AW223" s="13" t="s">
        <v>34</v>
      </c>
      <c r="AX223" s="13" t="s">
        <v>72</v>
      </c>
      <c r="AY223" s="242" t="s">
        <v>126</v>
      </c>
    </row>
    <row r="224" s="13" customFormat="1">
      <c r="A224" s="13"/>
      <c r="B224" s="232"/>
      <c r="C224" s="233"/>
      <c r="D224" s="225" t="s">
        <v>190</v>
      </c>
      <c r="E224" s="234" t="s">
        <v>19</v>
      </c>
      <c r="F224" s="235" t="s">
        <v>232</v>
      </c>
      <c r="G224" s="233"/>
      <c r="H224" s="236">
        <v>5.6180000000000003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190</v>
      </c>
      <c r="AU224" s="242" t="s">
        <v>82</v>
      </c>
      <c r="AV224" s="13" t="s">
        <v>82</v>
      </c>
      <c r="AW224" s="13" t="s">
        <v>34</v>
      </c>
      <c r="AX224" s="13" t="s">
        <v>72</v>
      </c>
      <c r="AY224" s="242" t="s">
        <v>126</v>
      </c>
    </row>
    <row r="225" s="16" customFormat="1">
      <c r="A225" s="16"/>
      <c r="B225" s="264"/>
      <c r="C225" s="265"/>
      <c r="D225" s="225" t="s">
        <v>190</v>
      </c>
      <c r="E225" s="266" t="s">
        <v>19</v>
      </c>
      <c r="F225" s="267" t="s">
        <v>227</v>
      </c>
      <c r="G225" s="265"/>
      <c r="H225" s="268">
        <v>66.462999999999994</v>
      </c>
      <c r="I225" s="269"/>
      <c r="J225" s="265"/>
      <c r="K225" s="265"/>
      <c r="L225" s="270"/>
      <c r="M225" s="271"/>
      <c r="N225" s="272"/>
      <c r="O225" s="272"/>
      <c r="P225" s="272"/>
      <c r="Q225" s="272"/>
      <c r="R225" s="272"/>
      <c r="S225" s="272"/>
      <c r="T225" s="273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4" t="s">
        <v>190</v>
      </c>
      <c r="AU225" s="274" t="s">
        <v>82</v>
      </c>
      <c r="AV225" s="16" t="s">
        <v>144</v>
      </c>
      <c r="AW225" s="16" t="s">
        <v>34</v>
      </c>
      <c r="AX225" s="16" t="s">
        <v>72</v>
      </c>
      <c r="AY225" s="274" t="s">
        <v>126</v>
      </c>
    </row>
    <row r="226" s="15" customFormat="1">
      <c r="A226" s="15"/>
      <c r="B226" s="254"/>
      <c r="C226" s="255"/>
      <c r="D226" s="225" t="s">
        <v>190</v>
      </c>
      <c r="E226" s="256" t="s">
        <v>19</v>
      </c>
      <c r="F226" s="257" t="s">
        <v>233</v>
      </c>
      <c r="G226" s="255"/>
      <c r="H226" s="256" t="s">
        <v>19</v>
      </c>
      <c r="I226" s="258"/>
      <c r="J226" s="255"/>
      <c r="K226" s="255"/>
      <c r="L226" s="259"/>
      <c r="M226" s="260"/>
      <c r="N226" s="261"/>
      <c r="O226" s="261"/>
      <c r="P226" s="261"/>
      <c r="Q226" s="261"/>
      <c r="R226" s="261"/>
      <c r="S226" s="261"/>
      <c r="T226" s="26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3" t="s">
        <v>190</v>
      </c>
      <c r="AU226" s="263" t="s">
        <v>82</v>
      </c>
      <c r="AV226" s="15" t="s">
        <v>80</v>
      </c>
      <c r="AW226" s="15" t="s">
        <v>34</v>
      </c>
      <c r="AX226" s="15" t="s">
        <v>72</v>
      </c>
      <c r="AY226" s="263" t="s">
        <v>126</v>
      </c>
    </row>
    <row r="227" s="13" customFormat="1">
      <c r="A227" s="13"/>
      <c r="B227" s="232"/>
      <c r="C227" s="233"/>
      <c r="D227" s="225" t="s">
        <v>190</v>
      </c>
      <c r="E227" s="234" t="s">
        <v>19</v>
      </c>
      <c r="F227" s="235" t="s">
        <v>234</v>
      </c>
      <c r="G227" s="233"/>
      <c r="H227" s="236">
        <v>21.059999999999999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190</v>
      </c>
      <c r="AU227" s="242" t="s">
        <v>82</v>
      </c>
      <c r="AV227" s="13" t="s">
        <v>82</v>
      </c>
      <c r="AW227" s="13" t="s">
        <v>34</v>
      </c>
      <c r="AX227" s="13" t="s">
        <v>72</v>
      </c>
      <c r="AY227" s="242" t="s">
        <v>126</v>
      </c>
    </row>
    <row r="228" s="13" customFormat="1">
      <c r="A228" s="13"/>
      <c r="B228" s="232"/>
      <c r="C228" s="233"/>
      <c r="D228" s="225" t="s">
        <v>190</v>
      </c>
      <c r="E228" s="234" t="s">
        <v>19</v>
      </c>
      <c r="F228" s="235" t="s">
        <v>235</v>
      </c>
      <c r="G228" s="233"/>
      <c r="H228" s="236">
        <v>-1.3999999999999999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190</v>
      </c>
      <c r="AU228" s="242" t="s">
        <v>82</v>
      </c>
      <c r="AV228" s="13" t="s">
        <v>82</v>
      </c>
      <c r="AW228" s="13" t="s">
        <v>34</v>
      </c>
      <c r="AX228" s="13" t="s">
        <v>72</v>
      </c>
      <c r="AY228" s="242" t="s">
        <v>126</v>
      </c>
    </row>
    <row r="229" s="16" customFormat="1">
      <c r="A229" s="16"/>
      <c r="B229" s="264"/>
      <c r="C229" s="265"/>
      <c r="D229" s="225" t="s">
        <v>190</v>
      </c>
      <c r="E229" s="266" t="s">
        <v>19</v>
      </c>
      <c r="F229" s="267" t="s">
        <v>227</v>
      </c>
      <c r="G229" s="265"/>
      <c r="H229" s="268">
        <v>19.66</v>
      </c>
      <c r="I229" s="269"/>
      <c r="J229" s="265"/>
      <c r="K229" s="265"/>
      <c r="L229" s="270"/>
      <c r="M229" s="271"/>
      <c r="N229" s="272"/>
      <c r="O229" s="272"/>
      <c r="P229" s="272"/>
      <c r="Q229" s="272"/>
      <c r="R229" s="272"/>
      <c r="S229" s="272"/>
      <c r="T229" s="273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74" t="s">
        <v>190</v>
      </c>
      <c r="AU229" s="274" t="s">
        <v>82</v>
      </c>
      <c r="AV229" s="16" t="s">
        <v>144</v>
      </c>
      <c r="AW229" s="16" t="s">
        <v>34</v>
      </c>
      <c r="AX229" s="16" t="s">
        <v>72</v>
      </c>
      <c r="AY229" s="274" t="s">
        <v>126</v>
      </c>
    </row>
    <row r="230" s="15" customFormat="1">
      <c r="A230" s="15"/>
      <c r="B230" s="254"/>
      <c r="C230" s="255"/>
      <c r="D230" s="225" t="s">
        <v>190</v>
      </c>
      <c r="E230" s="256" t="s">
        <v>19</v>
      </c>
      <c r="F230" s="257" t="s">
        <v>236</v>
      </c>
      <c r="G230" s="255"/>
      <c r="H230" s="256" t="s">
        <v>19</v>
      </c>
      <c r="I230" s="258"/>
      <c r="J230" s="255"/>
      <c r="K230" s="255"/>
      <c r="L230" s="259"/>
      <c r="M230" s="260"/>
      <c r="N230" s="261"/>
      <c r="O230" s="261"/>
      <c r="P230" s="261"/>
      <c r="Q230" s="261"/>
      <c r="R230" s="261"/>
      <c r="S230" s="261"/>
      <c r="T230" s="26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3" t="s">
        <v>190</v>
      </c>
      <c r="AU230" s="263" t="s">
        <v>82</v>
      </c>
      <c r="AV230" s="15" t="s">
        <v>80</v>
      </c>
      <c r="AW230" s="15" t="s">
        <v>34</v>
      </c>
      <c r="AX230" s="15" t="s">
        <v>72</v>
      </c>
      <c r="AY230" s="263" t="s">
        <v>126</v>
      </c>
    </row>
    <row r="231" s="13" customFormat="1">
      <c r="A231" s="13"/>
      <c r="B231" s="232"/>
      <c r="C231" s="233"/>
      <c r="D231" s="225" t="s">
        <v>190</v>
      </c>
      <c r="E231" s="234" t="s">
        <v>19</v>
      </c>
      <c r="F231" s="235" t="s">
        <v>237</v>
      </c>
      <c r="G231" s="233"/>
      <c r="H231" s="236">
        <v>14.82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190</v>
      </c>
      <c r="AU231" s="242" t="s">
        <v>82</v>
      </c>
      <c r="AV231" s="13" t="s">
        <v>82</v>
      </c>
      <c r="AW231" s="13" t="s">
        <v>34</v>
      </c>
      <c r="AX231" s="13" t="s">
        <v>72</v>
      </c>
      <c r="AY231" s="242" t="s">
        <v>126</v>
      </c>
    </row>
    <row r="232" s="13" customFormat="1">
      <c r="A232" s="13"/>
      <c r="B232" s="232"/>
      <c r="C232" s="233"/>
      <c r="D232" s="225" t="s">
        <v>190</v>
      </c>
      <c r="E232" s="234" t="s">
        <v>19</v>
      </c>
      <c r="F232" s="235" t="s">
        <v>238</v>
      </c>
      <c r="G232" s="233"/>
      <c r="H232" s="236">
        <v>-1.2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190</v>
      </c>
      <c r="AU232" s="242" t="s">
        <v>82</v>
      </c>
      <c r="AV232" s="13" t="s">
        <v>82</v>
      </c>
      <c r="AW232" s="13" t="s">
        <v>34</v>
      </c>
      <c r="AX232" s="13" t="s">
        <v>72</v>
      </c>
      <c r="AY232" s="242" t="s">
        <v>126</v>
      </c>
    </row>
    <row r="233" s="16" customFormat="1">
      <c r="A233" s="16"/>
      <c r="B233" s="264"/>
      <c r="C233" s="265"/>
      <c r="D233" s="225" t="s">
        <v>190</v>
      </c>
      <c r="E233" s="266" t="s">
        <v>19</v>
      </c>
      <c r="F233" s="267" t="s">
        <v>227</v>
      </c>
      <c r="G233" s="265"/>
      <c r="H233" s="268">
        <v>13.620000000000001</v>
      </c>
      <c r="I233" s="269"/>
      <c r="J233" s="265"/>
      <c r="K233" s="265"/>
      <c r="L233" s="270"/>
      <c r="M233" s="271"/>
      <c r="N233" s="272"/>
      <c r="O233" s="272"/>
      <c r="P233" s="272"/>
      <c r="Q233" s="272"/>
      <c r="R233" s="272"/>
      <c r="S233" s="272"/>
      <c r="T233" s="273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74" t="s">
        <v>190</v>
      </c>
      <c r="AU233" s="274" t="s">
        <v>82</v>
      </c>
      <c r="AV233" s="16" t="s">
        <v>144</v>
      </c>
      <c r="AW233" s="16" t="s">
        <v>34</v>
      </c>
      <c r="AX233" s="16" t="s">
        <v>72</v>
      </c>
      <c r="AY233" s="274" t="s">
        <v>126</v>
      </c>
    </row>
    <row r="234" s="15" customFormat="1">
      <c r="A234" s="15"/>
      <c r="B234" s="254"/>
      <c r="C234" s="255"/>
      <c r="D234" s="225" t="s">
        <v>190</v>
      </c>
      <c r="E234" s="256" t="s">
        <v>19</v>
      </c>
      <c r="F234" s="257" t="s">
        <v>239</v>
      </c>
      <c r="G234" s="255"/>
      <c r="H234" s="256" t="s">
        <v>19</v>
      </c>
      <c r="I234" s="258"/>
      <c r="J234" s="255"/>
      <c r="K234" s="255"/>
      <c r="L234" s="259"/>
      <c r="M234" s="260"/>
      <c r="N234" s="261"/>
      <c r="O234" s="261"/>
      <c r="P234" s="261"/>
      <c r="Q234" s="261"/>
      <c r="R234" s="261"/>
      <c r="S234" s="261"/>
      <c r="T234" s="26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3" t="s">
        <v>190</v>
      </c>
      <c r="AU234" s="263" t="s">
        <v>82</v>
      </c>
      <c r="AV234" s="15" t="s">
        <v>80</v>
      </c>
      <c r="AW234" s="15" t="s">
        <v>34</v>
      </c>
      <c r="AX234" s="15" t="s">
        <v>72</v>
      </c>
      <c r="AY234" s="263" t="s">
        <v>126</v>
      </c>
    </row>
    <row r="235" s="13" customFormat="1">
      <c r="A235" s="13"/>
      <c r="B235" s="232"/>
      <c r="C235" s="233"/>
      <c r="D235" s="225" t="s">
        <v>190</v>
      </c>
      <c r="E235" s="234" t="s">
        <v>19</v>
      </c>
      <c r="F235" s="235" t="s">
        <v>240</v>
      </c>
      <c r="G235" s="233"/>
      <c r="H235" s="236">
        <v>15.859999999999999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190</v>
      </c>
      <c r="AU235" s="242" t="s">
        <v>82</v>
      </c>
      <c r="AV235" s="13" t="s">
        <v>82</v>
      </c>
      <c r="AW235" s="13" t="s">
        <v>34</v>
      </c>
      <c r="AX235" s="13" t="s">
        <v>72</v>
      </c>
      <c r="AY235" s="242" t="s">
        <v>126</v>
      </c>
    </row>
    <row r="236" s="13" customFormat="1">
      <c r="A236" s="13"/>
      <c r="B236" s="232"/>
      <c r="C236" s="233"/>
      <c r="D236" s="225" t="s">
        <v>190</v>
      </c>
      <c r="E236" s="234" t="s">
        <v>19</v>
      </c>
      <c r="F236" s="235" t="s">
        <v>238</v>
      </c>
      <c r="G236" s="233"/>
      <c r="H236" s="236">
        <v>-1.2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190</v>
      </c>
      <c r="AU236" s="242" t="s">
        <v>82</v>
      </c>
      <c r="AV236" s="13" t="s">
        <v>82</v>
      </c>
      <c r="AW236" s="13" t="s">
        <v>34</v>
      </c>
      <c r="AX236" s="13" t="s">
        <v>72</v>
      </c>
      <c r="AY236" s="242" t="s">
        <v>126</v>
      </c>
    </row>
    <row r="237" s="16" customFormat="1">
      <c r="A237" s="16"/>
      <c r="B237" s="264"/>
      <c r="C237" s="265"/>
      <c r="D237" s="225" t="s">
        <v>190</v>
      </c>
      <c r="E237" s="266" t="s">
        <v>19</v>
      </c>
      <c r="F237" s="267" t="s">
        <v>227</v>
      </c>
      <c r="G237" s="265"/>
      <c r="H237" s="268">
        <v>14.66</v>
      </c>
      <c r="I237" s="269"/>
      <c r="J237" s="265"/>
      <c r="K237" s="265"/>
      <c r="L237" s="270"/>
      <c r="M237" s="271"/>
      <c r="N237" s="272"/>
      <c r="O237" s="272"/>
      <c r="P237" s="272"/>
      <c r="Q237" s="272"/>
      <c r="R237" s="272"/>
      <c r="S237" s="272"/>
      <c r="T237" s="273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74" t="s">
        <v>190</v>
      </c>
      <c r="AU237" s="274" t="s">
        <v>82</v>
      </c>
      <c r="AV237" s="16" t="s">
        <v>144</v>
      </c>
      <c r="AW237" s="16" t="s">
        <v>34</v>
      </c>
      <c r="AX237" s="16" t="s">
        <v>72</v>
      </c>
      <c r="AY237" s="274" t="s">
        <v>126</v>
      </c>
    </row>
    <row r="238" s="15" customFormat="1">
      <c r="A238" s="15"/>
      <c r="B238" s="254"/>
      <c r="C238" s="255"/>
      <c r="D238" s="225" t="s">
        <v>190</v>
      </c>
      <c r="E238" s="256" t="s">
        <v>19</v>
      </c>
      <c r="F238" s="257" t="s">
        <v>241</v>
      </c>
      <c r="G238" s="255"/>
      <c r="H238" s="256" t="s">
        <v>19</v>
      </c>
      <c r="I238" s="258"/>
      <c r="J238" s="255"/>
      <c r="K238" s="255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190</v>
      </c>
      <c r="AU238" s="263" t="s">
        <v>82</v>
      </c>
      <c r="AV238" s="15" t="s">
        <v>80</v>
      </c>
      <c r="AW238" s="15" t="s">
        <v>34</v>
      </c>
      <c r="AX238" s="15" t="s">
        <v>72</v>
      </c>
      <c r="AY238" s="263" t="s">
        <v>126</v>
      </c>
    </row>
    <row r="239" s="13" customFormat="1">
      <c r="A239" s="13"/>
      <c r="B239" s="232"/>
      <c r="C239" s="233"/>
      <c r="D239" s="225" t="s">
        <v>190</v>
      </c>
      <c r="E239" s="234" t="s">
        <v>19</v>
      </c>
      <c r="F239" s="235" t="s">
        <v>242</v>
      </c>
      <c r="G239" s="233"/>
      <c r="H239" s="236">
        <v>38.759999999999998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190</v>
      </c>
      <c r="AU239" s="242" t="s">
        <v>82</v>
      </c>
      <c r="AV239" s="13" t="s">
        <v>82</v>
      </c>
      <c r="AW239" s="13" t="s">
        <v>34</v>
      </c>
      <c r="AX239" s="13" t="s">
        <v>72</v>
      </c>
      <c r="AY239" s="242" t="s">
        <v>126</v>
      </c>
    </row>
    <row r="240" s="13" customFormat="1">
      <c r="A240" s="13"/>
      <c r="B240" s="232"/>
      <c r="C240" s="233"/>
      <c r="D240" s="225" t="s">
        <v>190</v>
      </c>
      <c r="E240" s="234" t="s">
        <v>19</v>
      </c>
      <c r="F240" s="235" t="s">
        <v>243</v>
      </c>
      <c r="G240" s="233"/>
      <c r="H240" s="236">
        <v>-8.0999999999999996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190</v>
      </c>
      <c r="AU240" s="242" t="s">
        <v>82</v>
      </c>
      <c r="AV240" s="13" t="s">
        <v>82</v>
      </c>
      <c r="AW240" s="13" t="s">
        <v>34</v>
      </c>
      <c r="AX240" s="13" t="s">
        <v>72</v>
      </c>
      <c r="AY240" s="242" t="s">
        <v>126</v>
      </c>
    </row>
    <row r="241" s="13" customFormat="1">
      <c r="A241" s="13"/>
      <c r="B241" s="232"/>
      <c r="C241" s="233"/>
      <c r="D241" s="225" t="s">
        <v>190</v>
      </c>
      <c r="E241" s="234" t="s">
        <v>19</v>
      </c>
      <c r="F241" s="235" t="s">
        <v>231</v>
      </c>
      <c r="G241" s="233"/>
      <c r="H241" s="236">
        <v>-1.6000000000000001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190</v>
      </c>
      <c r="AU241" s="242" t="s">
        <v>82</v>
      </c>
      <c r="AV241" s="13" t="s">
        <v>82</v>
      </c>
      <c r="AW241" s="13" t="s">
        <v>34</v>
      </c>
      <c r="AX241" s="13" t="s">
        <v>72</v>
      </c>
      <c r="AY241" s="242" t="s">
        <v>126</v>
      </c>
    </row>
    <row r="242" s="13" customFormat="1">
      <c r="A242" s="13"/>
      <c r="B242" s="232"/>
      <c r="C242" s="233"/>
      <c r="D242" s="225" t="s">
        <v>190</v>
      </c>
      <c r="E242" s="234" t="s">
        <v>19</v>
      </c>
      <c r="F242" s="235" t="s">
        <v>244</v>
      </c>
      <c r="G242" s="233"/>
      <c r="H242" s="236">
        <v>2.0129999999999999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190</v>
      </c>
      <c r="AU242" s="242" t="s">
        <v>82</v>
      </c>
      <c r="AV242" s="13" t="s">
        <v>82</v>
      </c>
      <c r="AW242" s="13" t="s">
        <v>34</v>
      </c>
      <c r="AX242" s="13" t="s">
        <v>72</v>
      </c>
      <c r="AY242" s="242" t="s">
        <v>126</v>
      </c>
    </row>
    <row r="243" s="16" customFormat="1">
      <c r="A243" s="16"/>
      <c r="B243" s="264"/>
      <c r="C243" s="265"/>
      <c r="D243" s="225" t="s">
        <v>190</v>
      </c>
      <c r="E243" s="266" t="s">
        <v>19</v>
      </c>
      <c r="F243" s="267" t="s">
        <v>227</v>
      </c>
      <c r="G243" s="265"/>
      <c r="H243" s="268">
        <v>31.072999999999993</v>
      </c>
      <c r="I243" s="269"/>
      <c r="J243" s="265"/>
      <c r="K243" s="265"/>
      <c r="L243" s="270"/>
      <c r="M243" s="271"/>
      <c r="N243" s="272"/>
      <c r="O243" s="272"/>
      <c r="P243" s="272"/>
      <c r="Q243" s="272"/>
      <c r="R243" s="272"/>
      <c r="S243" s="272"/>
      <c r="T243" s="273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74" t="s">
        <v>190</v>
      </c>
      <c r="AU243" s="274" t="s">
        <v>82</v>
      </c>
      <c r="AV243" s="16" t="s">
        <v>144</v>
      </c>
      <c r="AW243" s="16" t="s">
        <v>34</v>
      </c>
      <c r="AX243" s="16" t="s">
        <v>72</v>
      </c>
      <c r="AY243" s="274" t="s">
        <v>126</v>
      </c>
    </row>
    <row r="244" s="15" customFormat="1">
      <c r="A244" s="15"/>
      <c r="B244" s="254"/>
      <c r="C244" s="255"/>
      <c r="D244" s="225" t="s">
        <v>190</v>
      </c>
      <c r="E244" s="256" t="s">
        <v>19</v>
      </c>
      <c r="F244" s="257" t="s">
        <v>245</v>
      </c>
      <c r="G244" s="255"/>
      <c r="H244" s="256" t="s">
        <v>19</v>
      </c>
      <c r="I244" s="258"/>
      <c r="J244" s="255"/>
      <c r="K244" s="255"/>
      <c r="L244" s="259"/>
      <c r="M244" s="260"/>
      <c r="N244" s="261"/>
      <c r="O244" s="261"/>
      <c r="P244" s="261"/>
      <c r="Q244" s="261"/>
      <c r="R244" s="261"/>
      <c r="S244" s="261"/>
      <c r="T244" s="26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3" t="s">
        <v>190</v>
      </c>
      <c r="AU244" s="263" t="s">
        <v>82</v>
      </c>
      <c r="AV244" s="15" t="s">
        <v>80</v>
      </c>
      <c r="AW244" s="15" t="s">
        <v>34</v>
      </c>
      <c r="AX244" s="15" t="s">
        <v>72</v>
      </c>
      <c r="AY244" s="263" t="s">
        <v>126</v>
      </c>
    </row>
    <row r="245" s="13" customFormat="1">
      <c r="A245" s="13"/>
      <c r="B245" s="232"/>
      <c r="C245" s="233"/>
      <c r="D245" s="225" t="s">
        <v>190</v>
      </c>
      <c r="E245" s="234" t="s">
        <v>19</v>
      </c>
      <c r="F245" s="235" t="s">
        <v>246</v>
      </c>
      <c r="G245" s="233"/>
      <c r="H245" s="236">
        <v>40.185000000000002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190</v>
      </c>
      <c r="AU245" s="242" t="s">
        <v>82</v>
      </c>
      <c r="AV245" s="13" t="s">
        <v>82</v>
      </c>
      <c r="AW245" s="13" t="s">
        <v>34</v>
      </c>
      <c r="AX245" s="13" t="s">
        <v>72</v>
      </c>
      <c r="AY245" s="242" t="s">
        <v>126</v>
      </c>
    </row>
    <row r="246" s="13" customFormat="1">
      <c r="A246" s="13"/>
      <c r="B246" s="232"/>
      <c r="C246" s="233"/>
      <c r="D246" s="225" t="s">
        <v>190</v>
      </c>
      <c r="E246" s="234" t="s">
        <v>19</v>
      </c>
      <c r="F246" s="235" t="s">
        <v>247</v>
      </c>
      <c r="G246" s="233"/>
      <c r="H246" s="236">
        <v>-3.9950000000000001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190</v>
      </c>
      <c r="AU246" s="242" t="s">
        <v>82</v>
      </c>
      <c r="AV246" s="13" t="s">
        <v>82</v>
      </c>
      <c r="AW246" s="13" t="s">
        <v>34</v>
      </c>
      <c r="AX246" s="13" t="s">
        <v>72</v>
      </c>
      <c r="AY246" s="242" t="s">
        <v>126</v>
      </c>
    </row>
    <row r="247" s="13" customFormat="1">
      <c r="A247" s="13"/>
      <c r="B247" s="232"/>
      <c r="C247" s="233"/>
      <c r="D247" s="225" t="s">
        <v>190</v>
      </c>
      <c r="E247" s="234" t="s">
        <v>19</v>
      </c>
      <c r="F247" s="235" t="s">
        <v>231</v>
      </c>
      <c r="G247" s="233"/>
      <c r="H247" s="236">
        <v>-1.6000000000000001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190</v>
      </c>
      <c r="AU247" s="242" t="s">
        <v>82</v>
      </c>
      <c r="AV247" s="13" t="s">
        <v>82</v>
      </c>
      <c r="AW247" s="13" t="s">
        <v>34</v>
      </c>
      <c r="AX247" s="13" t="s">
        <v>72</v>
      </c>
      <c r="AY247" s="242" t="s">
        <v>126</v>
      </c>
    </row>
    <row r="248" s="13" customFormat="1">
      <c r="A248" s="13"/>
      <c r="B248" s="232"/>
      <c r="C248" s="233"/>
      <c r="D248" s="225" t="s">
        <v>190</v>
      </c>
      <c r="E248" s="234" t="s">
        <v>19</v>
      </c>
      <c r="F248" s="235" t="s">
        <v>248</v>
      </c>
      <c r="G248" s="233"/>
      <c r="H248" s="236">
        <v>2.0129999999999999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190</v>
      </c>
      <c r="AU248" s="242" t="s">
        <v>82</v>
      </c>
      <c r="AV248" s="13" t="s">
        <v>82</v>
      </c>
      <c r="AW248" s="13" t="s">
        <v>34</v>
      </c>
      <c r="AX248" s="13" t="s">
        <v>72</v>
      </c>
      <c r="AY248" s="242" t="s">
        <v>126</v>
      </c>
    </row>
    <row r="249" s="16" customFormat="1">
      <c r="A249" s="16"/>
      <c r="B249" s="264"/>
      <c r="C249" s="265"/>
      <c r="D249" s="225" t="s">
        <v>190</v>
      </c>
      <c r="E249" s="266" t="s">
        <v>19</v>
      </c>
      <c r="F249" s="267" t="s">
        <v>227</v>
      </c>
      <c r="G249" s="265"/>
      <c r="H249" s="268">
        <v>36.603000000000002</v>
      </c>
      <c r="I249" s="269"/>
      <c r="J249" s="265"/>
      <c r="K249" s="265"/>
      <c r="L249" s="270"/>
      <c r="M249" s="271"/>
      <c r="N249" s="272"/>
      <c r="O249" s="272"/>
      <c r="P249" s="272"/>
      <c r="Q249" s="272"/>
      <c r="R249" s="272"/>
      <c r="S249" s="272"/>
      <c r="T249" s="273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74" t="s">
        <v>190</v>
      </c>
      <c r="AU249" s="274" t="s">
        <v>82</v>
      </c>
      <c r="AV249" s="16" t="s">
        <v>144</v>
      </c>
      <c r="AW249" s="16" t="s">
        <v>34</v>
      </c>
      <c r="AX249" s="16" t="s">
        <v>72</v>
      </c>
      <c r="AY249" s="274" t="s">
        <v>126</v>
      </c>
    </row>
    <row r="250" s="13" customFormat="1">
      <c r="A250" s="13"/>
      <c r="B250" s="232"/>
      <c r="C250" s="233"/>
      <c r="D250" s="225" t="s">
        <v>190</v>
      </c>
      <c r="E250" s="234" t="s">
        <v>19</v>
      </c>
      <c r="F250" s="235" t="s">
        <v>249</v>
      </c>
      <c r="G250" s="233"/>
      <c r="H250" s="236">
        <v>-8.0999999999999996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190</v>
      </c>
      <c r="AU250" s="242" t="s">
        <v>82</v>
      </c>
      <c r="AV250" s="13" t="s">
        <v>82</v>
      </c>
      <c r="AW250" s="13" t="s">
        <v>34</v>
      </c>
      <c r="AX250" s="13" t="s">
        <v>72</v>
      </c>
      <c r="AY250" s="242" t="s">
        <v>126</v>
      </c>
    </row>
    <row r="251" s="16" customFormat="1">
      <c r="A251" s="16"/>
      <c r="B251" s="264"/>
      <c r="C251" s="265"/>
      <c r="D251" s="225" t="s">
        <v>190</v>
      </c>
      <c r="E251" s="266" t="s">
        <v>19</v>
      </c>
      <c r="F251" s="267" t="s">
        <v>227</v>
      </c>
      <c r="G251" s="265"/>
      <c r="H251" s="268">
        <v>-8.0999999999999996</v>
      </c>
      <c r="I251" s="269"/>
      <c r="J251" s="265"/>
      <c r="K251" s="265"/>
      <c r="L251" s="270"/>
      <c r="M251" s="271"/>
      <c r="N251" s="272"/>
      <c r="O251" s="272"/>
      <c r="P251" s="272"/>
      <c r="Q251" s="272"/>
      <c r="R251" s="272"/>
      <c r="S251" s="272"/>
      <c r="T251" s="273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74" t="s">
        <v>190</v>
      </c>
      <c r="AU251" s="274" t="s">
        <v>82</v>
      </c>
      <c r="AV251" s="16" t="s">
        <v>144</v>
      </c>
      <c r="AW251" s="16" t="s">
        <v>34</v>
      </c>
      <c r="AX251" s="16" t="s">
        <v>72</v>
      </c>
      <c r="AY251" s="274" t="s">
        <v>126</v>
      </c>
    </row>
    <row r="252" s="14" customFormat="1">
      <c r="A252" s="14"/>
      <c r="B252" s="243"/>
      <c r="C252" s="244"/>
      <c r="D252" s="225" t="s">
        <v>190</v>
      </c>
      <c r="E252" s="245" t="s">
        <v>19</v>
      </c>
      <c r="F252" s="246" t="s">
        <v>250</v>
      </c>
      <c r="G252" s="244"/>
      <c r="H252" s="247">
        <v>226.66400000000004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190</v>
      </c>
      <c r="AU252" s="253" t="s">
        <v>82</v>
      </c>
      <c r="AV252" s="14" t="s">
        <v>152</v>
      </c>
      <c r="AW252" s="14" t="s">
        <v>34</v>
      </c>
      <c r="AX252" s="14" t="s">
        <v>80</v>
      </c>
      <c r="AY252" s="253" t="s">
        <v>126</v>
      </c>
    </row>
    <row r="253" s="2" customFormat="1" ht="44.25" customHeight="1">
      <c r="A253" s="41"/>
      <c r="B253" s="42"/>
      <c r="C253" s="207" t="s">
        <v>270</v>
      </c>
      <c r="D253" s="207" t="s">
        <v>129</v>
      </c>
      <c r="E253" s="208" t="s">
        <v>271</v>
      </c>
      <c r="F253" s="209" t="s">
        <v>272</v>
      </c>
      <c r="G253" s="210" t="s">
        <v>187</v>
      </c>
      <c r="H253" s="211">
        <v>195.334</v>
      </c>
      <c r="I253" s="212"/>
      <c r="J253" s="213">
        <f>ROUND(I253*H253,2)</f>
        <v>0</v>
      </c>
      <c r="K253" s="209" t="s">
        <v>133</v>
      </c>
      <c r="L253" s="47"/>
      <c r="M253" s="214" t="s">
        <v>19</v>
      </c>
      <c r="N253" s="215" t="s">
        <v>43</v>
      </c>
      <c r="O253" s="87"/>
      <c r="P253" s="216">
        <f>O253*H253</f>
        <v>0</v>
      </c>
      <c r="Q253" s="216">
        <v>0.0039100000000000003</v>
      </c>
      <c r="R253" s="216">
        <f>Q253*H253</f>
        <v>0.76375594000000002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152</v>
      </c>
      <c r="AT253" s="218" t="s">
        <v>129</v>
      </c>
      <c r="AU253" s="218" t="s">
        <v>82</v>
      </c>
      <c r="AY253" s="20" t="s">
        <v>126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152</v>
      </c>
      <c r="BM253" s="218" t="s">
        <v>273</v>
      </c>
    </row>
    <row r="254" s="2" customFormat="1">
      <c r="A254" s="41"/>
      <c r="B254" s="42"/>
      <c r="C254" s="43"/>
      <c r="D254" s="220" t="s">
        <v>136</v>
      </c>
      <c r="E254" s="43"/>
      <c r="F254" s="221" t="s">
        <v>274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136</v>
      </c>
      <c r="AU254" s="20" t="s">
        <v>82</v>
      </c>
    </row>
    <row r="255" s="15" customFormat="1">
      <c r="A255" s="15"/>
      <c r="B255" s="254"/>
      <c r="C255" s="255"/>
      <c r="D255" s="225" t="s">
        <v>190</v>
      </c>
      <c r="E255" s="256" t="s">
        <v>19</v>
      </c>
      <c r="F255" s="257" t="s">
        <v>219</v>
      </c>
      <c r="G255" s="255"/>
      <c r="H255" s="256" t="s">
        <v>19</v>
      </c>
      <c r="I255" s="258"/>
      <c r="J255" s="255"/>
      <c r="K255" s="255"/>
      <c r="L255" s="259"/>
      <c r="M255" s="260"/>
      <c r="N255" s="261"/>
      <c r="O255" s="261"/>
      <c r="P255" s="261"/>
      <c r="Q255" s="261"/>
      <c r="R255" s="261"/>
      <c r="S255" s="261"/>
      <c r="T255" s="26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3" t="s">
        <v>190</v>
      </c>
      <c r="AU255" s="263" t="s">
        <v>82</v>
      </c>
      <c r="AV255" s="15" t="s">
        <v>80</v>
      </c>
      <c r="AW255" s="15" t="s">
        <v>34</v>
      </c>
      <c r="AX255" s="15" t="s">
        <v>72</v>
      </c>
      <c r="AY255" s="263" t="s">
        <v>126</v>
      </c>
    </row>
    <row r="256" s="13" customFormat="1">
      <c r="A256" s="13"/>
      <c r="B256" s="232"/>
      <c r="C256" s="233"/>
      <c r="D256" s="225" t="s">
        <v>190</v>
      </c>
      <c r="E256" s="234" t="s">
        <v>19</v>
      </c>
      <c r="F256" s="235" t="s">
        <v>220</v>
      </c>
      <c r="G256" s="233"/>
      <c r="H256" s="236">
        <v>21.84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190</v>
      </c>
      <c r="AU256" s="242" t="s">
        <v>82</v>
      </c>
      <c r="AV256" s="13" t="s">
        <v>82</v>
      </c>
      <c r="AW256" s="13" t="s">
        <v>34</v>
      </c>
      <c r="AX256" s="13" t="s">
        <v>72</v>
      </c>
      <c r="AY256" s="242" t="s">
        <v>126</v>
      </c>
    </row>
    <row r="257" s="13" customFormat="1">
      <c r="A257" s="13"/>
      <c r="B257" s="232"/>
      <c r="C257" s="233"/>
      <c r="D257" s="225" t="s">
        <v>190</v>
      </c>
      <c r="E257" s="234" t="s">
        <v>19</v>
      </c>
      <c r="F257" s="235" t="s">
        <v>221</v>
      </c>
      <c r="G257" s="233"/>
      <c r="H257" s="236">
        <v>-3.5950000000000002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190</v>
      </c>
      <c r="AU257" s="242" t="s">
        <v>82</v>
      </c>
      <c r="AV257" s="13" t="s">
        <v>82</v>
      </c>
      <c r="AW257" s="13" t="s">
        <v>34</v>
      </c>
      <c r="AX257" s="13" t="s">
        <v>72</v>
      </c>
      <c r="AY257" s="242" t="s">
        <v>126</v>
      </c>
    </row>
    <row r="258" s="13" customFormat="1">
      <c r="A258" s="13"/>
      <c r="B258" s="232"/>
      <c r="C258" s="233"/>
      <c r="D258" s="225" t="s">
        <v>190</v>
      </c>
      <c r="E258" s="234" t="s">
        <v>19</v>
      </c>
      <c r="F258" s="235" t="s">
        <v>222</v>
      </c>
      <c r="G258" s="233"/>
      <c r="H258" s="236">
        <v>2.48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190</v>
      </c>
      <c r="AU258" s="242" t="s">
        <v>82</v>
      </c>
      <c r="AV258" s="13" t="s">
        <v>82</v>
      </c>
      <c r="AW258" s="13" t="s">
        <v>34</v>
      </c>
      <c r="AX258" s="13" t="s">
        <v>72</v>
      </c>
      <c r="AY258" s="242" t="s">
        <v>126</v>
      </c>
    </row>
    <row r="259" s="16" customFormat="1">
      <c r="A259" s="16"/>
      <c r="B259" s="264"/>
      <c r="C259" s="265"/>
      <c r="D259" s="225" t="s">
        <v>190</v>
      </c>
      <c r="E259" s="266" t="s">
        <v>19</v>
      </c>
      <c r="F259" s="267" t="s">
        <v>223</v>
      </c>
      <c r="G259" s="265"/>
      <c r="H259" s="268">
        <v>20.725000000000001</v>
      </c>
      <c r="I259" s="269"/>
      <c r="J259" s="265"/>
      <c r="K259" s="265"/>
      <c r="L259" s="270"/>
      <c r="M259" s="271"/>
      <c r="N259" s="272"/>
      <c r="O259" s="272"/>
      <c r="P259" s="272"/>
      <c r="Q259" s="272"/>
      <c r="R259" s="272"/>
      <c r="S259" s="272"/>
      <c r="T259" s="273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74" t="s">
        <v>190</v>
      </c>
      <c r="AU259" s="274" t="s">
        <v>82</v>
      </c>
      <c r="AV259" s="16" t="s">
        <v>144</v>
      </c>
      <c r="AW259" s="16" t="s">
        <v>34</v>
      </c>
      <c r="AX259" s="16" t="s">
        <v>72</v>
      </c>
      <c r="AY259" s="274" t="s">
        <v>126</v>
      </c>
    </row>
    <row r="260" s="15" customFormat="1">
      <c r="A260" s="15"/>
      <c r="B260" s="254"/>
      <c r="C260" s="255"/>
      <c r="D260" s="225" t="s">
        <v>190</v>
      </c>
      <c r="E260" s="256" t="s">
        <v>19</v>
      </c>
      <c r="F260" s="257" t="s">
        <v>224</v>
      </c>
      <c r="G260" s="255"/>
      <c r="H260" s="256" t="s">
        <v>19</v>
      </c>
      <c r="I260" s="258"/>
      <c r="J260" s="255"/>
      <c r="K260" s="255"/>
      <c r="L260" s="259"/>
      <c r="M260" s="260"/>
      <c r="N260" s="261"/>
      <c r="O260" s="261"/>
      <c r="P260" s="261"/>
      <c r="Q260" s="261"/>
      <c r="R260" s="261"/>
      <c r="S260" s="261"/>
      <c r="T260" s="26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3" t="s">
        <v>190</v>
      </c>
      <c r="AU260" s="263" t="s">
        <v>82</v>
      </c>
      <c r="AV260" s="15" t="s">
        <v>80</v>
      </c>
      <c r="AW260" s="15" t="s">
        <v>34</v>
      </c>
      <c r="AX260" s="15" t="s">
        <v>72</v>
      </c>
      <c r="AY260" s="263" t="s">
        <v>126</v>
      </c>
    </row>
    <row r="261" s="13" customFormat="1">
      <c r="A261" s="13"/>
      <c r="B261" s="232"/>
      <c r="C261" s="233"/>
      <c r="D261" s="225" t="s">
        <v>190</v>
      </c>
      <c r="E261" s="234" t="s">
        <v>19</v>
      </c>
      <c r="F261" s="235" t="s">
        <v>225</v>
      </c>
      <c r="G261" s="233"/>
      <c r="H261" s="236">
        <v>40.560000000000002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190</v>
      </c>
      <c r="AU261" s="242" t="s">
        <v>82</v>
      </c>
      <c r="AV261" s="13" t="s">
        <v>82</v>
      </c>
      <c r="AW261" s="13" t="s">
        <v>34</v>
      </c>
      <c r="AX261" s="13" t="s">
        <v>72</v>
      </c>
      <c r="AY261" s="242" t="s">
        <v>126</v>
      </c>
    </row>
    <row r="262" s="13" customFormat="1">
      <c r="A262" s="13"/>
      <c r="B262" s="232"/>
      <c r="C262" s="233"/>
      <c r="D262" s="225" t="s">
        <v>190</v>
      </c>
      <c r="E262" s="234" t="s">
        <v>19</v>
      </c>
      <c r="F262" s="235" t="s">
        <v>226</v>
      </c>
      <c r="G262" s="233"/>
      <c r="H262" s="236">
        <v>-8.5999999999999996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190</v>
      </c>
      <c r="AU262" s="242" t="s">
        <v>82</v>
      </c>
      <c r="AV262" s="13" t="s">
        <v>82</v>
      </c>
      <c r="AW262" s="13" t="s">
        <v>34</v>
      </c>
      <c r="AX262" s="13" t="s">
        <v>72</v>
      </c>
      <c r="AY262" s="242" t="s">
        <v>126</v>
      </c>
    </row>
    <row r="263" s="16" customFormat="1">
      <c r="A263" s="16"/>
      <c r="B263" s="264"/>
      <c r="C263" s="265"/>
      <c r="D263" s="225" t="s">
        <v>190</v>
      </c>
      <c r="E263" s="266" t="s">
        <v>19</v>
      </c>
      <c r="F263" s="267" t="s">
        <v>227</v>
      </c>
      <c r="G263" s="265"/>
      <c r="H263" s="268">
        <v>31.960000000000001</v>
      </c>
      <c r="I263" s="269"/>
      <c r="J263" s="265"/>
      <c r="K263" s="265"/>
      <c r="L263" s="270"/>
      <c r="M263" s="271"/>
      <c r="N263" s="272"/>
      <c r="O263" s="272"/>
      <c r="P263" s="272"/>
      <c r="Q263" s="272"/>
      <c r="R263" s="272"/>
      <c r="S263" s="272"/>
      <c r="T263" s="273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74" t="s">
        <v>190</v>
      </c>
      <c r="AU263" s="274" t="s">
        <v>82</v>
      </c>
      <c r="AV263" s="16" t="s">
        <v>144</v>
      </c>
      <c r="AW263" s="16" t="s">
        <v>34</v>
      </c>
      <c r="AX263" s="16" t="s">
        <v>72</v>
      </c>
      <c r="AY263" s="274" t="s">
        <v>126</v>
      </c>
    </row>
    <row r="264" s="15" customFormat="1">
      <c r="A264" s="15"/>
      <c r="B264" s="254"/>
      <c r="C264" s="255"/>
      <c r="D264" s="225" t="s">
        <v>190</v>
      </c>
      <c r="E264" s="256" t="s">
        <v>19</v>
      </c>
      <c r="F264" s="257" t="s">
        <v>228</v>
      </c>
      <c r="G264" s="255"/>
      <c r="H264" s="256" t="s">
        <v>19</v>
      </c>
      <c r="I264" s="258"/>
      <c r="J264" s="255"/>
      <c r="K264" s="255"/>
      <c r="L264" s="259"/>
      <c r="M264" s="260"/>
      <c r="N264" s="261"/>
      <c r="O264" s="261"/>
      <c r="P264" s="261"/>
      <c r="Q264" s="261"/>
      <c r="R264" s="261"/>
      <c r="S264" s="261"/>
      <c r="T264" s="262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3" t="s">
        <v>190</v>
      </c>
      <c r="AU264" s="263" t="s">
        <v>82</v>
      </c>
      <c r="AV264" s="15" t="s">
        <v>80</v>
      </c>
      <c r="AW264" s="15" t="s">
        <v>34</v>
      </c>
      <c r="AX264" s="15" t="s">
        <v>72</v>
      </c>
      <c r="AY264" s="263" t="s">
        <v>126</v>
      </c>
    </row>
    <row r="265" s="13" customFormat="1">
      <c r="A265" s="13"/>
      <c r="B265" s="232"/>
      <c r="C265" s="233"/>
      <c r="D265" s="225" t="s">
        <v>190</v>
      </c>
      <c r="E265" s="234" t="s">
        <v>19</v>
      </c>
      <c r="F265" s="235" t="s">
        <v>229</v>
      </c>
      <c r="G265" s="233"/>
      <c r="H265" s="236">
        <v>72.390000000000001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190</v>
      </c>
      <c r="AU265" s="242" t="s">
        <v>82</v>
      </c>
      <c r="AV265" s="13" t="s">
        <v>82</v>
      </c>
      <c r="AW265" s="13" t="s">
        <v>34</v>
      </c>
      <c r="AX265" s="13" t="s">
        <v>72</v>
      </c>
      <c r="AY265" s="242" t="s">
        <v>126</v>
      </c>
    </row>
    <row r="266" s="13" customFormat="1">
      <c r="A266" s="13"/>
      <c r="B266" s="232"/>
      <c r="C266" s="233"/>
      <c r="D266" s="225" t="s">
        <v>190</v>
      </c>
      <c r="E266" s="234" t="s">
        <v>19</v>
      </c>
      <c r="F266" s="235" t="s">
        <v>230</v>
      </c>
      <c r="G266" s="233"/>
      <c r="H266" s="236">
        <v>-9.9450000000000003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190</v>
      </c>
      <c r="AU266" s="242" t="s">
        <v>82</v>
      </c>
      <c r="AV266" s="13" t="s">
        <v>82</v>
      </c>
      <c r="AW266" s="13" t="s">
        <v>34</v>
      </c>
      <c r="AX266" s="13" t="s">
        <v>72</v>
      </c>
      <c r="AY266" s="242" t="s">
        <v>126</v>
      </c>
    </row>
    <row r="267" s="13" customFormat="1">
      <c r="A267" s="13"/>
      <c r="B267" s="232"/>
      <c r="C267" s="233"/>
      <c r="D267" s="225" t="s">
        <v>190</v>
      </c>
      <c r="E267" s="234" t="s">
        <v>19</v>
      </c>
      <c r="F267" s="235" t="s">
        <v>231</v>
      </c>
      <c r="G267" s="233"/>
      <c r="H267" s="236">
        <v>-1.6000000000000001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190</v>
      </c>
      <c r="AU267" s="242" t="s">
        <v>82</v>
      </c>
      <c r="AV267" s="13" t="s">
        <v>82</v>
      </c>
      <c r="AW267" s="13" t="s">
        <v>34</v>
      </c>
      <c r="AX267" s="13" t="s">
        <v>72</v>
      </c>
      <c r="AY267" s="242" t="s">
        <v>126</v>
      </c>
    </row>
    <row r="268" s="13" customFormat="1">
      <c r="A268" s="13"/>
      <c r="B268" s="232"/>
      <c r="C268" s="233"/>
      <c r="D268" s="225" t="s">
        <v>190</v>
      </c>
      <c r="E268" s="234" t="s">
        <v>19</v>
      </c>
      <c r="F268" s="235" t="s">
        <v>232</v>
      </c>
      <c r="G268" s="233"/>
      <c r="H268" s="236">
        <v>5.6180000000000003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190</v>
      </c>
      <c r="AU268" s="242" t="s">
        <v>82</v>
      </c>
      <c r="AV268" s="13" t="s">
        <v>82</v>
      </c>
      <c r="AW268" s="13" t="s">
        <v>34</v>
      </c>
      <c r="AX268" s="13" t="s">
        <v>72</v>
      </c>
      <c r="AY268" s="242" t="s">
        <v>126</v>
      </c>
    </row>
    <row r="269" s="16" customFormat="1">
      <c r="A269" s="16"/>
      <c r="B269" s="264"/>
      <c r="C269" s="265"/>
      <c r="D269" s="225" t="s">
        <v>190</v>
      </c>
      <c r="E269" s="266" t="s">
        <v>19</v>
      </c>
      <c r="F269" s="267" t="s">
        <v>227</v>
      </c>
      <c r="G269" s="265"/>
      <c r="H269" s="268">
        <v>66.462999999999994</v>
      </c>
      <c r="I269" s="269"/>
      <c r="J269" s="265"/>
      <c r="K269" s="265"/>
      <c r="L269" s="270"/>
      <c r="M269" s="271"/>
      <c r="N269" s="272"/>
      <c r="O269" s="272"/>
      <c r="P269" s="272"/>
      <c r="Q269" s="272"/>
      <c r="R269" s="272"/>
      <c r="S269" s="272"/>
      <c r="T269" s="273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4" t="s">
        <v>190</v>
      </c>
      <c r="AU269" s="274" t="s">
        <v>82</v>
      </c>
      <c r="AV269" s="16" t="s">
        <v>144</v>
      </c>
      <c r="AW269" s="16" t="s">
        <v>34</v>
      </c>
      <c r="AX269" s="16" t="s">
        <v>72</v>
      </c>
      <c r="AY269" s="274" t="s">
        <v>126</v>
      </c>
    </row>
    <row r="270" s="15" customFormat="1">
      <c r="A270" s="15"/>
      <c r="B270" s="254"/>
      <c r="C270" s="255"/>
      <c r="D270" s="225" t="s">
        <v>190</v>
      </c>
      <c r="E270" s="256" t="s">
        <v>19</v>
      </c>
      <c r="F270" s="257" t="s">
        <v>233</v>
      </c>
      <c r="G270" s="255"/>
      <c r="H270" s="256" t="s">
        <v>19</v>
      </c>
      <c r="I270" s="258"/>
      <c r="J270" s="255"/>
      <c r="K270" s="255"/>
      <c r="L270" s="259"/>
      <c r="M270" s="260"/>
      <c r="N270" s="261"/>
      <c r="O270" s="261"/>
      <c r="P270" s="261"/>
      <c r="Q270" s="261"/>
      <c r="R270" s="261"/>
      <c r="S270" s="261"/>
      <c r="T270" s="262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3" t="s">
        <v>190</v>
      </c>
      <c r="AU270" s="263" t="s">
        <v>82</v>
      </c>
      <c r="AV270" s="15" t="s">
        <v>80</v>
      </c>
      <c r="AW270" s="15" t="s">
        <v>34</v>
      </c>
      <c r="AX270" s="15" t="s">
        <v>72</v>
      </c>
      <c r="AY270" s="263" t="s">
        <v>126</v>
      </c>
    </row>
    <row r="271" s="13" customFormat="1">
      <c r="A271" s="13"/>
      <c r="B271" s="232"/>
      <c r="C271" s="233"/>
      <c r="D271" s="225" t="s">
        <v>190</v>
      </c>
      <c r="E271" s="234" t="s">
        <v>19</v>
      </c>
      <c r="F271" s="235" t="s">
        <v>234</v>
      </c>
      <c r="G271" s="233"/>
      <c r="H271" s="236">
        <v>21.059999999999999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190</v>
      </c>
      <c r="AU271" s="242" t="s">
        <v>82</v>
      </c>
      <c r="AV271" s="13" t="s">
        <v>82</v>
      </c>
      <c r="AW271" s="13" t="s">
        <v>34</v>
      </c>
      <c r="AX271" s="13" t="s">
        <v>72</v>
      </c>
      <c r="AY271" s="242" t="s">
        <v>126</v>
      </c>
    </row>
    <row r="272" s="13" customFormat="1">
      <c r="A272" s="13"/>
      <c r="B272" s="232"/>
      <c r="C272" s="233"/>
      <c r="D272" s="225" t="s">
        <v>190</v>
      </c>
      <c r="E272" s="234" t="s">
        <v>19</v>
      </c>
      <c r="F272" s="235" t="s">
        <v>235</v>
      </c>
      <c r="G272" s="233"/>
      <c r="H272" s="236">
        <v>-1.3999999999999999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190</v>
      </c>
      <c r="AU272" s="242" t="s">
        <v>82</v>
      </c>
      <c r="AV272" s="13" t="s">
        <v>82</v>
      </c>
      <c r="AW272" s="13" t="s">
        <v>34</v>
      </c>
      <c r="AX272" s="13" t="s">
        <v>72</v>
      </c>
      <c r="AY272" s="242" t="s">
        <v>126</v>
      </c>
    </row>
    <row r="273" s="16" customFormat="1">
      <c r="A273" s="16"/>
      <c r="B273" s="264"/>
      <c r="C273" s="265"/>
      <c r="D273" s="225" t="s">
        <v>190</v>
      </c>
      <c r="E273" s="266" t="s">
        <v>19</v>
      </c>
      <c r="F273" s="267" t="s">
        <v>227</v>
      </c>
      <c r="G273" s="265"/>
      <c r="H273" s="268">
        <v>19.66</v>
      </c>
      <c r="I273" s="269"/>
      <c r="J273" s="265"/>
      <c r="K273" s="265"/>
      <c r="L273" s="270"/>
      <c r="M273" s="271"/>
      <c r="N273" s="272"/>
      <c r="O273" s="272"/>
      <c r="P273" s="272"/>
      <c r="Q273" s="272"/>
      <c r="R273" s="272"/>
      <c r="S273" s="272"/>
      <c r="T273" s="273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74" t="s">
        <v>190</v>
      </c>
      <c r="AU273" s="274" t="s">
        <v>82</v>
      </c>
      <c r="AV273" s="16" t="s">
        <v>144</v>
      </c>
      <c r="AW273" s="16" t="s">
        <v>34</v>
      </c>
      <c r="AX273" s="16" t="s">
        <v>72</v>
      </c>
      <c r="AY273" s="274" t="s">
        <v>126</v>
      </c>
    </row>
    <row r="274" s="15" customFormat="1">
      <c r="A274" s="15"/>
      <c r="B274" s="254"/>
      <c r="C274" s="255"/>
      <c r="D274" s="225" t="s">
        <v>190</v>
      </c>
      <c r="E274" s="256" t="s">
        <v>19</v>
      </c>
      <c r="F274" s="257" t="s">
        <v>236</v>
      </c>
      <c r="G274" s="255"/>
      <c r="H274" s="256" t="s">
        <v>19</v>
      </c>
      <c r="I274" s="258"/>
      <c r="J274" s="255"/>
      <c r="K274" s="255"/>
      <c r="L274" s="259"/>
      <c r="M274" s="260"/>
      <c r="N274" s="261"/>
      <c r="O274" s="261"/>
      <c r="P274" s="261"/>
      <c r="Q274" s="261"/>
      <c r="R274" s="261"/>
      <c r="S274" s="261"/>
      <c r="T274" s="26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3" t="s">
        <v>190</v>
      </c>
      <c r="AU274" s="263" t="s">
        <v>82</v>
      </c>
      <c r="AV274" s="15" t="s">
        <v>80</v>
      </c>
      <c r="AW274" s="15" t="s">
        <v>34</v>
      </c>
      <c r="AX274" s="15" t="s">
        <v>72</v>
      </c>
      <c r="AY274" s="263" t="s">
        <v>126</v>
      </c>
    </row>
    <row r="275" s="13" customFormat="1">
      <c r="A275" s="13"/>
      <c r="B275" s="232"/>
      <c r="C275" s="233"/>
      <c r="D275" s="225" t="s">
        <v>190</v>
      </c>
      <c r="E275" s="234" t="s">
        <v>19</v>
      </c>
      <c r="F275" s="235" t="s">
        <v>237</v>
      </c>
      <c r="G275" s="233"/>
      <c r="H275" s="236">
        <v>14.82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190</v>
      </c>
      <c r="AU275" s="242" t="s">
        <v>82</v>
      </c>
      <c r="AV275" s="13" t="s">
        <v>82</v>
      </c>
      <c r="AW275" s="13" t="s">
        <v>34</v>
      </c>
      <c r="AX275" s="13" t="s">
        <v>72</v>
      </c>
      <c r="AY275" s="242" t="s">
        <v>126</v>
      </c>
    </row>
    <row r="276" s="13" customFormat="1">
      <c r="A276" s="13"/>
      <c r="B276" s="232"/>
      <c r="C276" s="233"/>
      <c r="D276" s="225" t="s">
        <v>190</v>
      </c>
      <c r="E276" s="234" t="s">
        <v>19</v>
      </c>
      <c r="F276" s="235" t="s">
        <v>238</v>
      </c>
      <c r="G276" s="233"/>
      <c r="H276" s="236">
        <v>-1.2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190</v>
      </c>
      <c r="AU276" s="242" t="s">
        <v>82</v>
      </c>
      <c r="AV276" s="13" t="s">
        <v>82</v>
      </c>
      <c r="AW276" s="13" t="s">
        <v>34</v>
      </c>
      <c r="AX276" s="13" t="s">
        <v>72</v>
      </c>
      <c r="AY276" s="242" t="s">
        <v>126</v>
      </c>
    </row>
    <row r="277" s="16" customFormat="1">
      <c r="A277" s="16"/>
      <c r="B277" s="264"/>
      <c r="C277" s="265"/>
      <c r="D277" s="225" t="s">
        <v>190</v>
      </c>
      <c r="E277" s="266" t="s">
        <v>19</v>
      </c>
      <c r="F277" s="267" t="s">
        <v>227</v>
      </c>
      <c r="G277" s="265"/>
      <c r="H277" s="268">
        <v>13.620000000000001</v>
      </c>
      <c r="I277" s="269"/>
      <c r="J277" s="265"/>
      <c r="K277" s="265"/>
      <c r="L277" s="270"/>
      <c r="M277" s="271"/>
      <c r="N277" s="272"/>
      <c r="O277" s="272"/>
      <c r="P277" s="272"/>
      <c r="Q277" s="272"/>
      <c r="R277" s="272"/>
      <c r="S277" s="272"/>
      <c r="T277" s="273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74" t="s">
        <v>190</v>
      </c>
      <c r="AU277" s="274" t="s">
        <v>82</v>
      </c>
      <c r="AV277" s="16" t="s">
        <v>144</v>
      </c>
      <c r="AW277" s="16" t="s">
        <v>34</v>
      </c>
      <c r="AX277" s="16" t="s">
        <v>72</v>
      </c>
      <c r="AY277" s="274" t="s">
        <v>126</v>
      </c>
    </row>
    <row r="278" s="15" customFormat="1">
      <c r="A278" s="15"/>
      <c r="B278" s="254"/>
      <c r="C278" s="255"/>
      <c r="D278" s="225" t="s">
        <v>190</v>
      </c>
      <c r="E278" s="256" t="s">
        <v>19</v>
      </c>
      <c r="F278" s="257" t="s">
        <v>239</v>
      </c>
      <c r="G278" s="255"/>
      <c r="H278" s="256" t="s">
        <v>19</v>
      </c>
      <c r="I278" s="258"/>
      <c r="J278" s="255"/>
      <c r="K278" s="255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190</v>
      </c>
      <c r="AU278" s="263" t="s">
        <v>82</v>
      </c>
      <c r="AV278" s="15" t="s">
        <v>80</v>
      </c>
      <c r="AW278" s="15" t="s">
        <v>34</v>
      </c>
      <c r="AX278" s="15" t="s">
        <v>72</v>
      </c>
      <c r="AY278" s="263" t="s">
        <v>126</v>
      </c>
    </row>
    <row r="279" s="13" customFormat="1">
      <c r="A279" s="13"/>
      <c r="B279" s="232"/>
      <c r="C279" s="233"/>
      <c r="D279" s="225" t="s">
        <v>190</v>
      </c>
      <c r="E279" s="234" t="s">
        <v>19</v>
      </c>
      <c r="F279" s="235" t="s">
        <v>240</v>
      </c>
      <c r="G279" s="233"/>
      <c r="H279" s="236">
        <v>15.859999999999999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190</v>
      </c>
      <c r="AU279" s="242" t="s">
        <v>82</v>
      </c>
      <c r="AV279" s="13" t="s">
        <v>82</v>
      </c>
      <c r="AW279" s="13" t="s">
        <v>34</v>
      </c>
      <c r="AX279" s="13" t="s">
        <v>72</v>
      </c>
      <c r="AY279" s="242" t="s">
        <v>126</v>
      </c>
    </row>
    <row r="280" s="13" customFormat="1">
      <c r="A280" s="13"/>
      <c r="B280" s="232"/>
      <c r="C280" s="233"/>
      <c r="D280" s="225" t="s">
        <v>190</v>
      </c>
      <c r="E280" s="234" t="s">
        <v>19</v>
      </c>
      <c r="F280" s="235" t="s">
        <v>238</v>
      </c>
      <c r="G280" s="233"/>
      <c r="H280" s="236">
        <v>-1.2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190</v>
      </c>
      <c r="AU280" s="242" t="s">
        <v>82</v>
      </c>
      <c r="AV280" s="13" t="s">
        <v>82</v>
      </c>
      <c r="AW280" s="13" t="s">
        <v>34</v>
      </c>
      <c r="AX280" s="13" t="s">
        <v>72</v>
      </c>
      <c r="AY280" s="242" t="s">
        <v>126</v>
      </c>
    </row>
    <row r="281" s="16" customFormat="1">
      <c r="A281" s="16"/>
      <c r="B281" s="264"/>
      <c r="C281" s="265"/>
      <c r="D281" s="225" t="s">
        <v>190</v>
      </c>
      <c r="E281" s="266" t="s">
        <v>19</v>
      </c>
      <c r="F281" s="267" t="s">
        <v>227</v>
      </c>
      <c r="G281" s="265"/>
      <c r="H281" s="268">
        <v>14.66</v>
      </c>
      <c r="I281" s="269"/>
      <c r="J281" s="265"/>
      <c r="K281" s="265"/>
      <c r="L281" s="270"/>
      <c r="M281" s="271"/>
      <c r="N281" s="272"/>
      <c r="O281" s="272"/>
      <c r="P281" s="272"/>
      <c r="Q281" s="272"/>
      <c r="R281" s="272"/>
      <c r="S281" s="272"/>
      <c r="T281" s="273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74" t="s">
        <v>190</v>
      </c>
      <c r="AU281" s="274" t="s">
        <v>82</v>
      </c>
      <c r="AV281" s="16" t="s">
        <v>144</v>
      </c>
      <c r="AW281" s="16" t="s">
        <v>34</v>
      </c>
      <c r="AX281" s="16" t="s">
        <v>72</v>
      </c>
      <c r="AY281" s="274" t="s">
        <v>126</v>
      </c>
    </row>
    <row r="282" s="15" customFormat="1">
      <c r="A282" s="15"/>
      <c r="B282" s="254"/>
      <c r="C282" s="255"/>
      <c r="D282" s="225" t="s">
        <v>190</v>
      </c>
      <c r="E282" s="256" t="s">
        <v>19</v>
      </c>
      <c r="F282" s="257" t="s">
        <v>241</v>
      </c>
      <c r="G282" s="255"/>
      <c r="H282" s="256" t="s">
        <v>19</v>
      </c>
      <c r="I282" s="258"/>
      <c r="J282" s="255"/>
      <c r="K282" s="255"/>
      <c r="L282" s="259"/>
      <c r="M282" s="260"/>
      <c r="N282" s="261"/>
      <c r="O282" s="261"/>
      <c r="P282" s="261"/>
      <c r="Q282" s="261"/>
      <c r="R282" s="261"/>
      <c r="S282" s="261"/>
      <c r="T282" s="262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3" t="s">
        <v>190</v>
      </c>
      <c r="AU282" s="263" t="s">
        <v>82</v>
      </c>
      <c r="AV282" s="15" t="s">
        <v>80</v>
      </c>
      <c r="AW282" s="15" t="s">
        <v>34</v>
      </c>
      <c r="AX282" s="15" t="s">
        <v>72</v>
      </c>
      <c r="AY282" s="263" t="s">
        <v>126</v>
      </c>
    </row>
    <row r="283" s="13" customFormat="1">
      <c r="A283" s="13"/>
      <c r="B283" s="232"/>
      <c r="C283" s="233"/>
      <c r="D283" s="225" t="s">
        <v>190</v>
      </c>
      <c r="E283" s="234" t="s">
        <v>19</v>
      </c>
      <c r="F283" s="235" t="s">
        <v>242</v>
      </c>
      <c r="G283" s="233"/>
      <c r="H283" s="236">
        <v>38.759999999999998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190</v>
      </c>
      <c r="AU283" s="242" t="s">
        <v>82</v>
      </c>
      <c r="AV283" s="13" t="s">
        <v>82</v>
      </c>
      <c r="AW283" s="13" t="s">
        <v>34</v>
      </c>
      <c r="AX283" s="13" t="s">
        <v>72</v>
      </c>
      <c r="AY283" s="242" t="s">
        <v>126</v>
      </c>
    </row>
    <row r="284" s="13" customFormat="1">
      <c r="A284" s="13"/>
      <c r="B284" s="232"/>
      <c r="C284" s="233"/>
      <c r="D284" s="225" t="s">
        <v>190</v>
      </c>
      <c r="E284" s="234" t="s">
        <v>19</v>
      </c>
      <c r="F284" s="235" t="s">
        <v>243</v>
      </c>
      <c r="G284" s="233"/>
      <c r="H284" s="236">
        <v>-8.0999999999999996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190</v>
      </c>
      <c r="AU284" s="242" t="s">
        <v>82</v>
      </c>
      <c r="AV284" s="13" t="s">
        <v>82</v>
      </c>
      <c r="AW284" s="13" t="s">
        <v>34</v>
      </c>
      <c r="AX284" s="13" t="s">
        <v>72</v>
      </c>
      <c r="AY284" s="242" t="s">
        <v>126</v>
      </c>
    </row>
    <row r="285" s="13" customFormat="1">
      <c r="A285" s="13"/>
      <c r="B285" s="232"/>
      <c r="C285" s="233"/>
      <c r="D285" s="225" t="s">
        <v>190</v>
      </c>
      <c r="E285" s="234" t="s">
        <v>19</v>
      </c>
      <c r="F285" s="235" t="s">
        <v>231</v>
      </c>
      <c r="G285" s="233"/>
      <c r="H285" s="236">
        <v>-1.6000000000000001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190</v>
      </c>
      <c r="AU285" s="242" t="s">
        <v>82</v>
      </c>
      <c r="AV285" s="13" t="s">
        <v>82</v>
      </c>
      <c r="AW285" s="13" t="s">
        <v>34</v>
      </c>
      <c r="AX285" s="13" t="s">
        <v>72</v>
      </c>
      <c r="AY285" s="242" t="s">
        <v>126</v>
      </c>
    </row>
    <row r="286" s="13" customFormat="1">
      <c r="A286" s="13"/>
      <c r="B286" s="232"/>
      <c r="C286" s="233"/>
      <c r="D286" s="225" t="s">
        <v>190</v>
      </c>
      <c r="E286" s="234" t="s">
        <v>19</v>
      </c>
      <c r="F286" s="235" t="s">
        <v>244</v>
      </c>
      <c r="G286" s="233"/>
      <c r="H286" s="236">
        <v>2.0129999999999999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190</v>
      </c>
      <c r="AU286" s="242" t="s">
        <v>82</v>
      </c>
      <c r="AV286" s="13" t="s">
        <v>82</v>
      </c>
      <c r="AW286" s="13" t="s">
        <v>34</v>
      </c>
      <c r="AX286" s="13" t="s">
        <v>72</v>
      </c>
      <c r="AY286" s="242" t="s">
        <v>126</v>
      </c>
    </row>
    <row r="287" s="16" customFormat="1">
      <c r="A287" s="16"/>
      <c r="B287" s="264"/>
      <c r="C287" s="265"/>
      <c r="D287" s="225" t="s">
        <v>190</v>
      </c>
      <c r="E287" s="266" t="s">
        <v>19</v>
      </c>
      <c r="F287" s="267" t="s">
        <v>227</v>
      </c>
      <c r="G287" s="265"/>
      <c r="H287" s="268">
        <v>31.072999999999993</v>
      </c>
      <c r="I287" s="269"/>
      <c r="J287" s="265"/>
      <c r="K287" s="265"/>
      <c r="L287" s="270"/>
      <c r="M287" s="271"/>
      <c r="N287" s="272"/>
      <c r="O287" s="272"/>
      <c r="P287" s="272"/>
      <c r="Q287" s="272"/>
      <c r="R287" s="272"/>
      <c r="S287" s="272"/>
      <c r="T287" s="273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74" t="s">
        <v>190</v>
      </c>
      <c r="AU287" s="274" t="s">
        <v>82</v>
      </c>
      <c r="AV287" s="16" t="s">
        <v>144</v>
      </c>
      <c r="AW287" s="16" t="s">
        <v>34</v>
      </c>
      <c r="AX287" s="16" t="s">
        <v>72</v>
      </c>
      <c r="AY287" s="274" t="s">
        <v>126</v>
      </c>
    </row>
    <row r="288" s="15" customFormat="1">
      <c r="A288" s="15"/>
      <c r="B288" s="254"/>
      <c r="C288" s="255"/>
      <c r="D288" s="225" t="s">
        <v>190</v>
      </c>
      <c r="E288" s="256" t="s">
        <v>19</v>
      </c>
      <c r="F288" s="257" t="s">
        <v>245</v>
      </c>
      <c r="G288" s="255"/>
      <c r="H288" s="256" t="s">
        <v>19</v>
      </c>
      <c r="I288" s="258"/>
      <c r="J288" s="255"/>
      <c r="K288" s="255"/>
      <c r="L288" s="259"/>
      <c r="M288" s="260"/>
      <c r="N288" s="261"/>
      <c r="O288" s="261"/>
      <c r="P288" s="261"/>
      <c r="Q288" s="261"/>
      <c r="R288" s="261"/>
      <c r="S288" s="261"/>
      <c r="T288" s="262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3" t="s">
        <v>190</v>
      </c>
      <c r="AU288" s="263" t="s">
        <v>82</v>
      </c>
      <c r="AV288" s="15" t="s">
        <v>80</v>
      </c>
      <c r="AW288" s="15" t="s">
        <v>34</v>
      </c>
      <c r="AX288" s="15" t="s">
        <v>72</v>
      </c>
      <c r="AY288" s="263" t="s">
        <v>126</v>
      </c>
    </row>
    <row r="289" s="13" customFormat="1">
      <c r="A289" s="13"/>
      <c r="B289" s="232"/>
      <c r="C289" s="233"/>
      <c r="D289" s="225" t="s">
        <v>190</v>
      </c>
      <c r="E289" s="234" t="s">
        <v>19</v>
      </c>
      <c r="F289" s="235" t="s">
        <v>246</v>
      </c>
      <c r="G289" s="233"/>
      <c r="H289" s="236">
        <v>40.185000000000002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190</v>
      </c>
      <c r="AU289" s="242" t="s">
        <v>82</v>
      </c>
      <c r="AV289" s="13" t="s">
        <v>82</v>
      </c>
      <c r="AW289" s="13" t="s">
        <v>34</v>
      </c>
      <c r="AX289" s="13" t="s">
        <v>72</v>
      </c>
      <c r="AY289" s="242" t="s">
        <v>126</v>
      </c>
    </row>
    <row r="290" s="13" customFormat="1">
      <c r="A290" s="13"/>
      <c r="B290" s="232"/>
      <c r="C290" s="233"/>
      <c r="D290" s="225" t="s">
        <v>190</v>
      </c>
      <c r="E290" s="234" t="s">
        <v>19</v>
      </c>
      <c r="F290" s="235" t="s">
        <v>247</v>
      </c>
      <c r="G290" s="233"/>
      <c r="H290" s="236">
        <v>-3.9950000000000001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190</v>
      </c>
      <c r="AU290" s="242" t="s">
        <v>82</v>
      </c>
      <c r="AV290" s="13" t="s">
        <v>82</v>
      </c>
      <c r="AW290" s="13" t="s">
        <v>34</v>
      </c>
      <c r="AX290" s="13" t="s">
        <v>72</v>
      </c>
      <c r="AY290" s="242" t="s">
        <v>126</v>
      </c>
    </row>
    <row r="291" s="13" customFormat="1">
      <c r="A291" s="13"/>
      <c r="B291" s="232"/>
      <c r="C291" s="233"/>
      <c r="D291" s="225" t="s">
        <v>190</v>
      </c>
      <c r="E291" s="234" t="s">
        <v>19</v>
      </c>
      <c r="F291" s="235" t="s">
        <v>231</v>
      </c>
      <c r="G291" s="233"/>
      <c r="H291" s="236">
        <v>-1.6000000000000001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190</v>
      </c>
      <c r="AU291" s="242" t="s">
        <v>82</v>
      </c>
      <c r="AV291" s="13" t="s">
        <v>82</v>
      </c>
      <c r="AW291" s="13" t="s">
        <v>34</v>
      </c>
      <c r="AX291" s="13" t="s">
        <v>72</v>
      </c>
      <c r="AY291" s="242" t="s">
        <v>126</v>
      </c>
    </row>
    <row r="292" s="13" customFormat="1">
      <c r="A292" s="13"/>
      <c r="B292" s="232"/>
      <c r="C292" s="233"/>
      <c r="D292" s="225" t="s">
        <v>190</v>
      </c>
      <c r="E292" s="234" t="s">
        <v>19</v>
      </c>
      <c r="F292" s="235" t="s">
        <v>248</v>
      </c>
      <c r="G292" s="233"/>
      <c r="H292" s="236">
        <v>2.0129999999999999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190</v>
      </c>
      <c r="AU292" s="242" t="s">
        <v>82</v>
      </c>
      <c r="AV292" s="13" t="s">
        <v>82</v>
      </c>
      <c r="AW292" s="13" t="s">
        <v>34</v>
      </c>
      <c r="AX292" s="13" t="s">
        <v>72</v>
      </c>
      <c r="AY292" s="242" t="s">
        <v>126</v>
      </c>
    </row>
    <row r="293" s="16" customFormat="1">
      <c r="A293" s="16"/>
      <c r="B293" s="264"/>
      <c r="C293" s="265"/>
      <c r="D293" s="225" t="s">
        <v>190</v>
      </c>
      <c r="E293" s="266" t="s">
        <v>19</v>
      </c>
      <c r="F293" s="267" t="s">
        <v>227</v>
      </c>
      <c r="G293" s="265"/>
      <c r="H293" s="268">
        <v>36.603000000000002</v>
      </c>
      <c r="I293" s="269"/>
      <c r="J293" s="265"/>
      <c r="K293" s="265"/>
      <c r="L293" s="270"/>
      <c r="M293" s="271"/>
      <c r="N293" s="272"/>
      <c r="O293" s="272"/>
      <c r="P293" s="272"/>
      <c r="Q293" s="272"/>
      <c r="R293" s="272"/>
      <c r="S293" s="272"/>
      <c r="T293" s="273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74" t="s">
        <v>190</v>
      </c>
      <c r="AU293" s="274" t="s">
        <v>82</v>
      </c>
      <c r="AV293" s="16" t="s">
        <v>144</v>
      </c>
      <c r="AW293" s="16" t="s">
        <v>34</v>
      </c>
      <c r="AX293" s="16" t="s">
        <v>72</v>
      </c>
      <c r="AY293" s="274" t="s">
        <v>126</v>
      </c>
    </row>
    <row r="294" s="13" customFormat="1">
      <c r="A294" s="13"/>
      <c r="B294" s="232"/>
      <c r="C294" s="233"/>
      <c r="D294" s="225" t="s">
        <v>190</v>
      </c>
      <c r="E294" s="234" t="s">
        <v>19</v>
      </c>
      <c r="F294" s="235" t="s">
        <v>275</v>
      </c>
      <c r="G294" s="233"/>
      <c r="H294" s="236">
        <v>-39.43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190</v>
      </c>
      <c r="AU294" s="242" t="s">
        <v>82</v>
      </c>
      <c r="AV294" s="13" t="s">
        <v>82</v>
      </c>
      <c r="AW294" s="13" t="s">
        <v>34</v>
      </c>
      <c r="AX294" s="13" t="s">
        <v>72</v>
      </c>
      <c r="AY294" s="242" t="s">
        <v>126</v>
      </c>
    </row>
    <row r="295" s="16" customFormat="1">
      <c r="A295" s="16"/>
      <c r="B295" s="264"/>
      <c r="C295" s="265"/>
      <c r="D295" s="225" t="s">
        <v>190</v>
      </c>
      <c r="E295" s="266" t="s">
        <v>19</v>
      </c>
      <c r="F295" s="267" t="s">
        <v>227</v>
      </c>
      <c r="G295" s="265"/>
      <c r="H295" s="268">
        <v>-39.43</v>
      </c>
      <c r="I295" s="269"/>
      <c r="J295" s="265"/>
      <c r="K295" s="265"/>
      <c r="L295" s="270"/>
      <c r="M295" s="271"/>
      <c r="N295" s="272"/>
      <c r="O295" s="272"/>
      <c r="P295" s="272"/>
      <c r="Q295" s="272"/>
      <c r="R295" s="272"/>
      <c r="S295" s="272"/>
      <c r="T295" s="273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74" t="s">
        <v>190</v>
      </c>
      <c r="AU295" s="274" t="s">
        <v>82</v>
      </c>
      <c r="AV295" s="16" t="s">
        <v>144</v>
      </c>
      <c r="AW295" s="16" t="s">
        <v>34</v>
      </c>
      <c r="AX295" s="16" t="s">
        <v>72</v>
      </c>
      <c r="AY295" s="274" t="s">
        <v>126</v>
      </c>
    </row>
    <row r="296" s="14" customFormat="1">
      <c r="A296" s="14"/>
      <c r="B296" s="243"/>
      <c r="C296" s="244"/>
      <c r="D296" s="225" t="s">
        <v>190</v>
      </c>
      <c r="E296" s="245" t="s">
        <v>19</v>
      </c>
      <c r="F296" s="246" t="s">
        <v>199</v>
      </c>
      <c r="G296" s="244"/>
      <c r="H296" s="247">
        <v>195.33400000000003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190</v>
      </c>
      <c r="AU296" s="253" t="s">
        <v>82</v>
      </c>
      <c r="AV296" s="14" t="s">
        <v>152</v>
      </c>
      <c r="AW296" s="14" t="s">
        <v>34</v>
      </c>
      <c r="AX296" s="14" t="s">
        <v>80</v>
      </c>
      <c r="AY296" s="253" t="s">
        <v>126</v>
      </c>
    </row>
    <row r="297" s="2" customFormat="1" ht="24.15" customHeight="1">
      <c r="A297" s="41"/>
      <c r="B297" s="42"/>
      <c r="C297" s="207" t="s">
        <v>276</v>
      </c>
      <c r="D297" s="207" t="s">
        <v>129</v>
      </c>
      <c r="E297" s="208" t="s">
        <v>277</v>
      </c>
      <c r="F297" s="209" t="s">
        <v>278</v>
      </c>
      <c r="G297" s="210" t="s">
        <v>187</v>
      </c>
      <c r="H297" s="211">
        <v>69.299999999999997</v>
      </c>
      <c r="I297" s="212"/>
      <c r="J297" s="213">
        <f>ROUND(I297*H297,2)</f>
        <v>0</v>
      </c>
      <c r="K297" s="209" t="s">
        <v>133</v>
      </c>
      <c r="L297" s="47"/>
      <c r="M297" s="214" t="s">
        <v>19</v>
      </c>
      <c r="N297" s="215" t="s">
        <v>43</v>
      </c>
      <c r="O297" s="87"/>
      <c r="P297" s="216">
        <f>O297*H297</f>
        <v>0</v>
      </c>
      <c r="Q297" s="216">
        <v>4.0000000000000003E-05</v>
      </c>
      <c r="R297" s="216">
        <f>Q297*H297</f>
        <v>0.0027720000000000002</v>
      </c>
      <c r="S297" s="216">
        <v>6.0000000000000002E-05</v>
      </c>
      <c r="T297" s="217">
        <f>S297*H297</f>
        <v>0.0041580000000000002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152</v>
      </c>
      <c r="AT297" s="218" t="s">
        <v>129</v>
      </c>
      <c r="AU297" s="218" t="s">
        <v>82</v>
      </c>
      <c r="AY297" s="20" t="s">
        <v>126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80</v>
      </c>
      <c r="BK297" s="219">
        <f>ROUND(I297*H297,2)</f>
        <v>0</v>
      </c>
      <c r="BL297" s="20" t="s">
        <v>152</v>
      </c>
      <c r="BM297" s="218" t="s">
        <v>279</v>
      </c>
    </row>
    <row r="298" s="2" customFormat="1">
      <c r="A298" s="41"/>
      <c r="B298" s="42"/>
      <c r="C298" s="43"/>
      <c r="D298" s="220" t="s">
        <v>136</v>
      </c>
      <c r="E298" s="43"/>
      <c r="F298" s="221" t="s">
        <v>280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136</v>
      </c>
      <c r="AU298" s="20" t="s">
        <v>82</v>
      </c>
    </row>
    <row r="299" s="13" customFormat="1">
      <c r="A299" s="13"/>
      <c r="B299" s="232"/>
      <c r="C299" s="233"/>
      <c r="D299" s="225" t="s">
        <v>190</v>
      </c>
      <c r="E299" s="234" t="s">
        <v>19</v>
      </c>
      <c r="F299" s="235" t="s">
        <v>281</v>
      </c>
      <c r="G299" s="233"/>
      <c r="H299" s="236">
        <v>69.299999999999997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190</v>
      </c>
      <c r="AU299" s="242" t="s">
        <v>82</v>
      </c>
      <c r="AV299" s="13" t="s">
        <v>82</v>
      </c>
      <c r="AW299" s="13" t="s">
        <v>34</v>
      </c>
      <c r="AX299" s="13" t="s">
        <v>80</v>
      </c>
      <c r="AY299" s="242" t="s">
        <v>126</v>
      </c>
    </row>
    <row r="300" s="2" customFormat="1" ht="33" customHeight="1">
      <c r="A300" s="41"/>
      <c r="B300" s="42"/>
      <c r="C300" s="207" t="s">
        <v>8</v>
      </c>
      <c r="D300" s="207" t="s">
        <v>129</v>
      </c>
      <c r="E300" s="208" t="s">
        <v>282</v>
      </c>
      <c r="F300" s="209" t="s">
        <v>283</v>
      </c>
      <c r="G300" s="210" t="s">
        <v>187</v>
      </c>
      <c r="H300" s="211">
        <v>100</v>
      </c>
      <c r="I300" s="212"/>
      <c r="J300" s="213">
        <f>ROUND(I300*H300,2)</f>
        <v>0</v>
      </c>
      <c r="K300" s="209" t="s">
        <v>133</v>
      </c>
      <c r="L300" s="47"/>
      <c r="M300" s="214" t="s">
        <v>19</v>
      </c>
      <c r="N300" s="215" t="s">
        <v>43</v>
      </c>
      <c r="O300" s="87"/>
      <c r="P300" s="216">
        <f>O300*H300</f>
        <v>0</v>
      </c>
      <c r="Q300" s="216">
        <v>9.0000000000000006E-05</v>
      </c>
      <c r="R300" s="216">
        <f>Q300*H300</f>
        <v>0.0090000000000000011</v>
      </c>
      <c r="S300" s="216">
        <v>6.0000000000000002E-05</v>
      </c>
      <c r="T300" s="217">
        <f>S300*H300</f>
        <v>0.0060000000000000001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152</v>
      </c>
      <c r="AT300" s="218" t="s">
        <v>129</v>
      </c>
      <c r="AU300" s="218" t="s">
        <v>82</v>
      </c>
      <c r="AY300" s="20" t="s">
        <v>126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152</v>
      </c>
      <c r="BM300" s="218" t="s">
        <v>284</v>
      </c>
    </row>
    <row r="301" s="2" customFormat="1">
      <c r="A301" s="41"/>
      <c r="B301" s="42"/>
      <c r="C301" s="43"/>
      <c r="D301" s="220" t="s">
        <v>136</v>
      </c>
      <c r="E301" s="43"/>
      <c r="F301" s="221" t="s">
        <v>285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136</v>
      </c>
      <c r="AU301" s="20" t="s">
        <v>82</v>
      </c>
    </row>
    <row r="302" s="2" customFormat="1" ht="37.8" customHeight="1">
      <c r="A302" s="41"/>
      <c r="B302" s="42"/>
      <c r="C302" s="207" t="s">
        <v>286</v>
      </c>
      <c r="D302" s="207" t="s">
        <v>129</v>
      </c>
      <c r="E302" s="208" t="s">
        <v>287</v>
      </c>
      <c r="F302" s="209" t="s">
        <v>288</v>
      </c>
      <c r="G302" s="210" t="s">
        <v>202</v>
      </c>
      <c r="H302" s="211">
        <v>200</v>
      </c>
      <c r="I302" s="212"/>
      <c r="J302" s="213">
        <f>ROUND(I302*H302,2)</f>
        <v>0</v>
      </c>
      <c r="K302" s="209" t="s">
        <v>133</v>
      </c>
      <c r="L302" s="47"/>
      <c r="M302" s="214" t="s">
        <v>19</v>
      </c>
      <c r="N302" s="215" t="s">
        <v>43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1.0000000000000001E-05</v>
      </c>
      <c r="T302" s="217">
        <f>S302*H302</f>
        <v>0.002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152</v>
      </c>
      <c r="AT302" s="218" t="s">
        <v>129</v>
      </c>
      <c r="AU302" s="218" t="s">
        <v>82</v>
      </c>
      <c r="AY302" s="20" t="s">
        <v>126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80</v>
      </c>
      <c r="BK302" s="219">
        <f>ROUND(I302*H302,2)</f>
        <v>0</v>
      </c>
      <c r="BL302" s="20" t="s">
        <v>152</v>
      </c>
      <c r="BM302" s="218" t="s">
        <v>289</v>
      </c>
    </row>
    <row r="303" s="2" customFormat="1">
      <c r="A303" s="41"/>
      <c r="B303" s="42"/>
      <c r="C303" s="43"/>
      <c r="D303" s="220" t="s">
        <v>136</v>
      </c>
      <c r="E303" s="43"/>
      <c r="F303" s="221" t="s">
        <v>290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136</v>
      </c>
      <c r="AU303" s="20" t="s">
        <v>82</v>
      </c>
    </row>
    <row r="304" s="2" customFormat="1" ht="44.25" customHeight="1">
      <c r="A304" s="41"/>
      <c r="B304" s="42"/>
      <c r="C304" s="207" t="s">
        <v>291</v>
      </c>
      <c r="D304" s="207" t="s">
        <v>129</v>
      </c>
      <c r="E304" s="208" t="s">
        <v>292</v>
      </c>
      <c r="F304" s="209" t="s">
        <v>293</v>
      </c>
      <c r="G304" s="210" t="s">
        <v>202</v>
      </c>
      <c r="H304" s="211">
        <v>58.850000000000001</v>
      </c>
      <c r="I304" s="212"/>
      <c r="J304" s="213">
        <f>ROUND(I304*H304,2)</f>
        <v>0</v>
      </c>
      <c r="K304" s="209" t="s">
        <v>133</v>
      </c>
      <c r="L304" s="47"/>
      <c r="M304" s="214" t="s">
        <v>19</v>
      </c>
      <c r="N304" s="215" t="s">
        <v>43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152</v>
      </c>
      <c r="AT304" s="218" t="s">
        <v>129</v>
      </c>
      <c r="AU304" s="218" t="s">
        <v>82</v>
      </c>
      <c r="AY304" s="20" t="s">
        <v>126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152</v>
      </c>
      <c r="BM304" s="218" t="s">
        <v>294</v>
      </c>
    </row>
    <row r="305" s="2" customFormat="1">
      <c r="A305" s="41"/>
      <c r="B305" s="42"/>
      <c r="C305" s="43"/>
      <c r="D305" s="220" t="s">
        <v>136</v>
      </c>
      <c r="E305" s="43"/>
      <c r="F305" s="221" t="s">
        <v>295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136</v>
      </c>
      <c r="AU305" s="20" t="s">
        <v>82</v>
      </c>
    </row>
    <row r="306" s="13" customFormat="1">
      <c r="A306" s="13"/>
      <c r="B306" s="232"/>
      <c r="C306" s="233"/>
      <c r="D306" s="225" t="s">
        <v>190</v>
      </c>
      <c r="E306" s="234" t="s">
        <v>19</v>
      </c>
      <c r="F306" s="235" t="s">
        <v>296</v>
      </c>
      <c r="G306" s="233"/>
      <c r="H306" s="236">
        <v>5.1500000000000004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190</v>
      </c>
      <c r="AU306" s="242" t="s">
        <v>82</v>
      </c>
      <c r="AV306" s="13" t="s">
        <v>82</v>
      </c>
      <c r="AW306" s="13" t="s">
        <v>34</v>
      </c>
      <c r="AX306" s="13" t="s">
        <v>72</v>
      </c>
      <c r="AY306" s="242" t="s">
        <v>126</v>
      </c>
    </row>
    <row r="307" s="13" customFormat="1">
      <c r="A307" s="13"/>
      <c r="B307" s="232"/>
      <c r="C307" s="233"/>
      <c r="D307" s="225" t="s">
        <v>190</v>
      </c>
      <c r="E307" s="234" t="s">
        <v>19</v>
      </c>
      <c r="F307" s="235" t="s">
        <v>297</v>
      </c>
      <c r="G307" s="233"/>
      <c r="H307" s="236">
        <v>4.5499999999999998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190</v>
      </c>
      <c r="AU307" s="242" t="s">
        <v>82</v>
      </c>
      <c r="AV307" s="13" t="s">
        <v>82</v>
      </c>
      <c r="AW307" s="13" t="s">
        <v>34</v>
      </c>
      <c r="AX307" s="13" t="s">
        <v>72</v>
      </c>
      <c r="AY307" s="242" t="s">
        <v>126</v>
      </c>
    </row>
    <row r="308" s="13" customFormat="1">
      <c r="A308" s="13"/>
      <c r="B308" s="232"/>
      <c r="C308" s="233"/>
      <c r="D308" s="225" t="s">
        <v>190</v>
      </c>
      <c r="E308" s="234" t="s">
        <v>19</v>
      </c>
      <c r="F308" s="235" t="s">
        <v>298</v>
      </c>
      <c r="G308" s="233"/>
      <c r="H308" s="236">
        <v>23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190</v>
      </c>
      <c r="AU308" s="242" t="s">
        <v>82</v>
      </c>
      <c r="AV308" s="13" t="s">
        <v>82</v>
      </c>
      <c r="AW308" s="13" t="s">
        <v>34</v>
      </c>
      <c r="AX308" s="13" t="s">
        <v>72</v>
      </c>
      <c r="AY308" s="242" t="s">
        <v>126</v>
      </c>
    </row>
    <row r="309" s="13" customFormat="1">
      <c r="A309" s="13"/>
      <c r="B309" s="232"/>
      <c r="C309" s="233"/>
      <c r="D309" s="225" t="s">
        <v>190</v>
      </c>
      <c r="E309" s="234" t="s">
        <v>19</v>
      </c>
      <c r="F309" s="235" t="s">
        <v>299</v>
      </c>
      <c r="G309" s="233"/>
      <c r="H309" s="236">
        <v>5.3499999999999996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190</v>
      </c>
      <c r="AU309" s="242" t="s">
        <v>82</v>
      </c>
      <c r="AV309" s="13" t="s">
        <v>82</v>
      </c>
      <c r="AW309" s="13" t="s">
        <v>34</v>
      </c>
      <c r="AX309" s="13" t="s">
        <v>72</v>
      </c>
      <c r="AY309" s="242" t="s">
        <v>126</v>
      </c>
    </row>
    <row r="310" s="16" customFormat="1">
      <c r="A310" s="16"/>
      <c r="B310" s="264"/>
      <c r="C310" s="265"/>
      <c r="D310" s="225" t="s">
        <v>190</v>
      </c>
      <c r="E310" s="266" t="s">
        <v>19</v>
      </c>
      <c r="F310" s="267" t="s">
        <v>300</v>
      </c>
      <c r="G310" s="265"/>
      <c r="H310" s="268">
        <v>38.050000000000004</v>
      </c>
      <c r="I310" s="269"/>
      <c r="J310" s="265"/>
      <c r="K310" s="265"/>
      <c r="L310" s="270"/>
      <c r="M310" s="271"/>
      <c r="N310" s="272"/>
      <c r="O310" s="272"/>
      <c r="P310" s="272"/>
      <c r="Q310" s="272"/>
      <c r="R310" s="272"/>
      <c r="S310" s="272"/>
      <c r="T310" s="273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4" t="s">
        <v>190</v>
      </c>
      <c r="AU310" s="274" t="s">
        <v>82</v>
      </c>
      <c r="AV310" s="16" t="s">
        <v>144</v>
      </c>
      <c r="AW310" s="16" t="s">
        <v>34</v>
      </c>
      <c r="AX310" s="16" t="s">
        <v>72</v>
      </c>
      <c r="AY310" s="274" t="s">
        <v>126</v>
      </c>
    </row>
    <row r="311" s="13" customFormat="1">
      <c r="A311" s="13"/>
      <c r="B311" s="232"/>
      <c r="C311" s="233"/>
      <c r="D311" s="225" t="s">
        <v>190</v>
      </c>
      <c r="E311" s="234" t="s">
        <v>19</v>
      </c>
      <c r="F311" s="235" t="s">
        <v>301</v>
      </c>
      <c r="G311" s="233"/>
      <c r="H311" s="236">
        <v>5.2000000000000002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190</v>
      </c>
      <c r="AU311" s="242" t="s">
        <v>82</v>
      </c>
      <c r="AV311" s="13" t="s">
        <v>82</v>
      </c>
      <c r="AW311" s="13" t="s">
        <v>34</v>
      </c>
      <c r="AX311" s="13" t="s">
        <v>72</v>
      </c>
      <c r="AY311" s="242" t="s">
        <v>126</v>
      </c>
    </row>
    <row r="312" s="13" customFormat="1">
      <c r="A312" s="13"/>
      <c r="B312" s="232"/>
      <c r="C312" s="233"/>
      <c r="D312" s="225" t="s">
        <v>190</v>
      </c>
      <c r="E312" s="234" t="s">
        <v>19</v>
      </c>
      <c r="F312" s="235" t="s">
        <v>302</v>
      </c>
      <c r="G312" s="233"/>
      <c r="H312" s="236">
        <v>5.2000000000000002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190</v>
      </c>
      <c r="AU312" s="242" t="s">
        <v>82</v>
      </c>
      <c r="AV312" s="13" t="s">
        <v>82</v>
      </c>
      <c r="AW312" s="13" t="s">
        <v>34</v>
      </c>
      <c r="AX312" s="13" t="s">
        <v>72</v>
      </c>
      <c r="AY312" s="242" t="s">
        <v>126</v>
      </c>
    </row>
    <row r="313" s="13" customFormat="1">
      <c r="A313" s="13"/>
      <c r="B313" s="232"/>
      <c r="C313" s="233"/>
      <c r="D313" s="225" t="s">
        <v>190</v>
      </c>
      <c r="E313" s="234" t="s">
        <v>19</v>
      </c>
      <c r="F313" s="235" t="s">
        <v>303</v>
      </c>
      <c r="G313" s="233"/>
      <c r="H313" s="236">
        <v>7.7999999999999998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190</v>
      </c>
      <c r="AU313" s="242" t="s">
        <v>82</v>
      </c>
      <c r="AV313" s="13" t="s">
        <v>82</v>
      </c>
      <c r="AW313" s="13" t="s">
        <v>34</v>
      </c>
      <c r="AX313" s="13" t="s">
        <v>72</v>
      </c>
      <c r="AY313" s="242" t="s">
        <v>126</v>
      </c>
    </row>
    <row r="314" s="13" customFormat="1">
      <c r="A314" s="13"/>
      <c r="B314" s="232"/>
      <c r="C314" s="233"/>
      <c r="D314" s="225" t="s">
        <v>190</v>
      </c>
      <c r="E314" s="234" t="s">
        <v>19</v>
      </c>
      <c r="F314" s="235" t="s">
        <v>304</v>
      </c>
      <c r="G314" s="233"/>
      <c r="H314" s="236">
        <v>2.6000000000000001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190</v>
      </c>
      <c r="AU314" s="242" t="s">
        <v>82</v>
      </c>
      <c r="AV314" s="13" t="s">
        <v>82</v>
      </c>
      <c r="AW314" s="13" t="s">
        <v>34</v>
      </c>
      <c r="AX314" s="13" t="s">
        <v>72</v>
      </c>
      <c r="AY314" s="242" t="s">
        <v>126</v>
      </c>
    </row>
    <row r="315" s="16" customFormat="1">
      <c r="A315" s="16"/>
      <c r="B315" s="264"/>
      <c r="C315" s="265"/>
      <c r="D315" s="225" t="s">
        <v>190</v>
      </c>
      <c r="E315" s="266" t="s">
        <v>19</v>
      </c>
      <c r="F315" s="267" t="s">
        <v>305</v>
      </c>
      <c r="G315" s="265"/>
      <c r="H315" s="268">
        <v>20.800000000000001</v>
      </c>
      <c r="I315" s="269"/>
      <c r="J315" s="265"/>
      <c r="K315" s="265"/>
      <c r="L315" s="270"/>
      <c r="M315" s="271"/>
      <c r="N315" s="272"/>
      <c r="O315" s="272"/>
      <c r="P315" s="272"/>
      <c r="Q315" s="272"/>
      <c r="R315" s="272"/>
      <c r="S315" s="272"/>
      <c r="T315" s="273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74" t="s">
        <v>190</v>
      </c>
      <c r="AU315" s="274" t="s">
        <v>82</v>
      </c>
      <c r="AV315" s="16" t="s">
        <v>144</v>
      </c>
      <c r="AW315" s="16" t="s">
        <v>34</v>
      </c>
      <c r="AX315" s="16" t="s">
        <v>72</v>
      </c>
      <c r="AY315" s="274" t="s">
        <v>126</v>
      </c>
    </row>
    <row r="316" s="14" customFormat="1">
      <c r="A316" s="14"/>
      <c r="B316" s="243"/>
      <c r="C316" s="244"/>
      <c r="D316" s="225" t="s">
        <v>190</v>
      </c>
      <c r="E316" s="245" t="s">
        <v>19</v>
      </c>
      <c r="F316" s="246" t="s">
        <v>199</v>
      </c>
      <c r="G316" s="244"/>
      <c r="H316" s="247">
        <v>58.850000000000009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190</v>
      </c>
      <c r="AU316" s="253" t="s">
        <v>82</v>
      </c>
      <c r="AV316" s="14" t="s">
        <v>152</v>
      </c>
      <c r="AW316" s="14" t="s">
        <v>34</v>
      </c>
      <c r="AX316" s="14" t="s">
        <v>80</v>
      </c>
      <c r="AY316" s="253" t="s">
        <v>126</v>
      </c>
    </row>
    <row r="317" s="2" customFormat="1" ht="21.75" customHeight="1">
      <c r="A317" s="41"/>
      <c r="B317" s="42"/>
      <c r="C317" s="275" t="s">
        <v>306</v>
      </c>
      <c r="D317" s="275" t="s">
        <v>307</v>
      </c>
      <c r="E317" s="276" t="s">
        <v>308</v>
      </c>
      <c r="F317" s="277" t="s">
        <v>309</v>
      </c>
      <c r="G317" s="278" t="s">
        <v>202</v>
      </c>
      <c r="H317" s="279">
        <v>61.792999999999999</v>
      </c>
      <c r="I317" s="280"/>
      <c r="J317" s="281">
        <f>ROUND(I317*H317,2)</f>
        <v>0</v>
      </c>
      <c r="K317" s="277" t="s">
        <v>133</v>
      </c>
      <c r="L317" s="282"/>
      <c r="M317" s="283" t="s">
        <v>19</v>
      </c>
      <c r="N317" s="284" t="s">
        <v>43</v>
      </c>
      <c r="O317" s="87"/>
      <c r="P317" s="216">
        <f>O317*H317</f>
        <v>0</v>
      </c>
      <c r="Q317" s="216">
        <v>0.00010000000000000001</v>
      </c>
      <c r="R317" s="216">
        <f>Q317*H317</f>
        <v>0.0061793000000000004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260</v>
      </c>
      <c r="AT317" s="218" t="s">
        <v>307</v>
      </c>
      <c r="AU317" s="218" t="s">
        <v>82</v>
      </c>
      <c r="AY317" s="20" t="s">
        <v>126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80</v>
      </c>
      <c r="BK317" s="219">
        <f>ROUND(I317*H317,2)</f>
        <v>0</v>
      </c>
      <c r="BL317" s="20" t="s">
        <v>152</v>
      </c>
      <c r="BM317" s="218" t="s">
        <v>310</v>
      </c>
    </row>
    <row r="318" s="13" customFormat="1">
      <c r="A318" s="13"/>
      <c r="B318" s="232"/>
      <c r="C318" s="233"/>
      <c r="D318" s="225" t="s">
        <v>190</v>
      </c>
      <c r="E318" s="233"/>
      <c r="F318" s="235" t="s">
        <v>311</v>
      </c>
      <c r="G318" s="233"/>
      <c r="H318" s="236">
        <v>61.792999999999999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190</v>
      </c>
      <c r="AU318" s="242" t="s">
        <v>82</v>
      </c>
      <c r="AV318" s="13" t="s">
        <v>82</v>
      </c>
      <c r="AW318" s="13" t="s">
        <v>4</v>
      </c>
      <c r="AX318" s="13" t="s">
        <v>80</v>
      </c>
      <c r="AY318" s="242" t="s">
        <v>126</v>
      </c>
    </row>
    <row r="319" s="2" customFormat="1" ht="55.5" customHeight="1">
      <c r="A319" s="41"/>
      <c r="B319" s="42"/>
      <c r="C319" s="207" t="s">
        <v>312</v>
      </c>
      <c r="D319" s="207" t="s">
        <v>129</v>
      </c>
      <c r="E319" s="208" t="s">
        <v>313</v>
      </c>
      <c r="F319" s="209" t="s">
        <v>314</v>
      </c>
      <c r="G319" s="210" t="s">
        <v>202</v>
      </c>
      <c r="H319" s="211">
        <v>32.700000000000003</v>
      </c>
      <c r="I319" s="212"/>
      <c r="J319" s="213">
        <f>ROUND(I319*H319,2)</f>
        <v>0</v>
      </c>
      <c r="K319" s="209" t="s">
        <v>133</v>
      </c>
      <c r="L319" s="47"/>
      <c r="M319" s="214" t="s">
        <v>19</v>
      </c>
      <c r="N319" s="215" t="s">
        <v>43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152</v>
      </c>
      <c r="AT319" s="218" t="s">
        <v>129</v>
      </c>
      <c r="AU319" s="218" t="s">
        <v>82</v>
      </c>
      <c r="AY319" s="20" t="s">
        <v>126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80</v>
      </c>
      <c r="BK319" s="219">
        <f>ROUND(I319*H319,2)</f>
        <v>0</v>
      </c>
      <c r="BL319" s="20" t="s">
        <v>152</v>
      </c>
      <c r="BM319" s="218" t="s">
        <v>315</v>
      </c>
    </row>
    <row r="320" s="2" customFormat="1">
      <c r="A320" s="41"/>
      <c r="B320" s="42"/>
      <c r="C320" s="43"/>
      <c r="D320" s="220" t="s">
        <v>136</v>
      </c>
      <c r="E320" s="43"/>
      <c r="F320" s="221" t="s">
        <v>316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136</v>
      </c>
      <c r="AU320" s="20" t="s">
        <v>82</v>
      </c>
    </row>
    <row r="321" s="13" customFormat="1">
      <c r="A321" s="13"/>
      <c r="B321" s="232"/>
      <c r="C321" s="233"/>
      <c r="D321" s="225" t="s">
        <v>190</v>
      </c>
      <c r="E321" s="234" t="s">
        <v>19</v>
      </c>
      <c r="F321" s="235" t="s">
        <v>296</v>
      </c>
      <c r="G321" s="233"/>
      <c r="H321" s="236">
        <v>5.1500000000000004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190</v>
      </c>
      <c r="AU321" s="242" t="s">
        <v>82</v>
      </c>
      <c r="AV321" s="13" t="s">
        <v>82</v>
      </c>
      <c r="AW321" s="13" t="s">
        <v>34</v>
      </c>
      <c r="AX321" s="13" t="s">
        <v>72</v>
      </c>
      <c r="AY321" s="242" t="s">
        <v>126</v>
      </c>
    </row>
    <row r="322" s="13" customFormat="1">
      <c r="A322" s="13"/>
      <c r="B322" s="232"/>
      <c r="C322" s="233"/>
      <c r="D322" s="225" t="s">
        <v>190</v>
      </c>
      <c r="E322" s="234" t="s">
        <v>19</v>
      </c>
      <c r="F322" s="235" t="s">
        <v>297</v>
      </c>
      <c r="G322" s="233"/>
      <c r="H322" s="236">
        <v>4.5499999999999998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190</v>
      </c>
      <c r="AU322" s="242" t="s">
        <v>82</v>
      </c>
      <c r="AV322" s="13" t="s">
        <v>82</v>
      </c>
      <c r="AW322" s="13" t="s">
        <v>34</v>
      </c>
      <c r="AX322" s="13" t="s">
        <v>72</v>
      </c>
      <c r="AY322" s="242" t="s">
        <v>126</v>
      </c>
    </row>
    <row r="323" s="13" customFormat="1">
      <c r="A323" s="13"/>
      <c r="B323" s="232"/>
      <c r="C323" s="233"/>
      <c r="D323" s="225" t="s">
        <v>190</v>
      </c>
      <c r="E323" s="234" t="s">
        <v>19</v>
      </c>
      <c r="F323" s="235" t="s">
        <v>298</v>
      </c>
      <c r="G323" s="233"/>
      <c r="H323" s="236">
        <v>23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190</v>
      </c>
      <c r="AU323" s="242" t="s">
        <v>82</v>
      </c>
      <c r="AV323" s="13" t="s">
        <v>82</v>
      </c>
      <c r="AW323" s="13" t="s">
        <v>34</v>
      </c>
      <c r="AX323" s="13" t="s">
        <v>72</v>
      </c>
      <c r="AY323" s="242" t="s">
        <v>126</v>
      </c>
    </row>
    <row r="324" s="14" customFormat="1">
      <c r="A324" s="14"/>
      <c r="B324" s="243"/>
      <c r="C324" s="244"/>
      <c r="D324" s="225" t="s">
        <v>190</v>
      </c>
      <c r="E324" s="245" t="s">
        <v>19</v>
      </c>
      <c r="F324" s="246" t="s">
        <v>199</v>
      </c>
      <c r="G324" s="244"/>
      <c r="H324" s="247">
        <v>32.700000000000003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190</v>
      </c>
      <c r="AU324" s="253" t="s">
        <v>82</v>
      </c>
      <c r="AV324" s="14" t="s">
        <v>152</v>
      </c>
      <c r="AW324" s="14" t="s">
        <v>34</v>
      </c>
      <c r="AX324" s="14" t="s">
        <v>80</v>
      </c>
      <c r="AY324" s="253" t="s">
        <v>126</v>
      </c>
    </row>
    <row r="325" s="2" customFormat="1" ht="24.15" customHeight="1">
      <c r="A325" s="41"/>
      <c r="B325" s="42"/>
      <c r="C325" s="275" t="s">
        <v>317</v>
      </c>
      <c r="D325" s="275" t="s">
        <v>307</v>
      </c>
      <c r="E325" s="276" t="s">
        <v>318</v>
      </c>
      <c r="F325" s="277" t="s">
        <v>319</v>
      </c>
      <c r="G325" s="278" t="s">
        <v>202</v>
      </c>
      <c r="H325" s="279">
        <v>34.335000000000001</v>
      </c>
      <c r="I325" s="280"/>
      <c r="J325" s="281">
        <f>ROUND(I325*H325,2)</f>
        <v>0</v>
      </c>
      <c r="K325" s="277" t="s">
        <v>133</v>
      </c>
      <c r="L325" s="282"/>
      <c r="M325" s="283" t="s">
        <v>19</v>
      </c>
      <c r="N325" s="284" t="s">
        <v>43</v>
      </c>
      <c r="O325" s="87"/>
      <c r="P325" s="216">
        <f>O325*H325</f>
        <v>0</v>
      </c>
      <c r="Q325" s="216">
        <v>4.0000000000000003E-05</v>
      </c>
      <c r="R325" s="216">
        <f>Q325*H325</f>
        <v>0.0013734000000000001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260</v>
      </c>
      <c r="AT325" s="218" t="s">
        <v>307</v>
      </c>
      <c r="AU325" s="218" t="s">
        <v>82</v>
      </c>
      <c r="AY325" s="20" t="s">
        <v>126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80</v>
      </c>
      <c r="BK325" s="219">
        <f>ROUND(I325*H325,2)</f>
        <v>0</v>
      </c>
      <c r="BL325" s="20" t="s">
        <v>152</v>
      </c>
      <c r="BM325" s="218" t="s">
        <v>320</v>
      </c>
    </row>
    <row r="326" s="13" customFormat="1">
      <c r="A326" s="13"/>
      <c r="B326" s="232"/>
      <c r="C326" s="233"/>
      <c r="D326" s="225" t="s">
        <v>190</v>
      </c>
      <c r="E326" s="233"/>
      <c r="F326" s="235" t="s">
        <v>321</v>
      </c>
      <c r="G326" s="233"/>
      <c r="H326" s="236">
        <v>34.335000000000001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190</v>
      </c>
      <c r="AU326" s="242" t="s">
        <v>82</v>
      </c>
      <c r="AV326" s="13" t="s">
        <v>82</v>
      </c>
      <c r="AW326" s="13" t="s">
        <v>4</v>
      </c>
      <c r="AX326" s="13" t="s">
        <v>80</v>
      </c>
      <c r="AY326" s="242" t="s">
        <v>126</v>
      </c>
    </row>
    <row r="327" s="2" customFormat="1" ht="37.8" customHeight="1">
      <c r="A327" s="41"/>
      <c r="B327" s="42"/>
      <c r="C327" s="207" t="s">
        <v>322</v>
      </c>
      <c r="D327" s="207" t="s">
        <v>129</v>
      </c>
      <c r="E327" s="208" t="s">
        <v>323</v>
      </c>
      <c r="F327" s="209" t="s">
        <v>324</v>
      </c>
      <c r="G327" s="210" t="s">
        <v>325</v>
      </c>
      <c r="H327" s="211">
        <v>1</v>
      </c>
      <c r="I327" s="212"/>
      <c r="J327" s="213">
        <f>ROUND(I327*H327,2)</f>
        <v>0</v>
      </c>
      <c r="K327" s="209" t="s">
        <v>133</v>
      </c>
      <c r="L327" s="47"/>
      <c r="M327" s="214" t="s">
        <v>19</v>
      </c>
      <c r="N327" s="215" t="s">
        <v>43</v>
      </c>
      <c r="O327" s="87"/>
      <c r="P327" s="216">
        <f>O327*H327</f>
        <v>0</v>
      </c>
      <c r="Q327" s="216">
        <v>0.056439999999999997</v>
      </c>
      <c r="R327" s="216">
        <f>Q327*H327</f>
        <v>0.056439999999999997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152</v>
      </c>
      <c r="AT327" s="218" t="s">
        <v>129</v>
      </c>
      <c r="AU327" s="218" t="s">
        <v>82</v>
      </c>
      <c r="AY327" s="20" t="s">
        <v>126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80</v>
      </c>
      <c r="BK327" s="219">
        <f>ROUND(I327*H327,2)</f>
        <v>0</v>
      </c>
      <c r="BL327" s="20" t="s">
        <v>152</v>
      </c>
      <c r="BM327" s="218" t="s">
        <v>326</v>
      </c>
    </row>
    <row r="328" s="2" customFormat="1">
      <c r="A328" s="41"/>
      <c r="B328" s="42"/>
      <c r="C328" s="43"/>
      <c r="D328" s="220" t="s">
        <v>136</v>
      </c>
      <c r="E328" s="43"/>
      <c r="F328" s="221" t="s">
        <v>327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136</v>
      </c>
      <c r="AU328" s="20" t="s">
        <v>82</v>
      </c>
    </row>
    <row r="329" s="13" customFormat="1">
      <c r="A329" s="13"/>
      <c r="B329" s="232"/>
      <c r="C329" s="233"/>
      <c r="D329" s="225" t="s">
        <v>190</v>
      </c>
      <c r="E329" s="234" t="s">
        <v>19</v>
      </c>
      <c r="F329" s="235" t="s">
        <v>328</v>
      </c>
      <c r="G329" s="233"/>
      <c r="H329" s="236">
        <v>1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190</v>
      </c>
      <c r="AU329" s="242" t="s">
        <v>82</v>
      </c>
      <c r="AV329" s="13" t="s">
        <v>82</v>
      </c>
      <c r="AW329" s="13" t="s">
        <v>34</v>
      </c>
      <c r="AX329" s="13" t="s">
        <v>80</v>
      </c>
      <c r="AY329" s="242" t="s">
        <v>126</v>
      </c>
    </row>
    <row r="330" s="2" customFormat="1" ht="33" customHeight="1">
      <c r="A330" s="41"/>
      <c r="B330" s="42"/>
      <c r="C330" s="275" t="s">
        <v>329</v>
      </c>
      <c r="D330" s="275" t="s">
        <v>307</v>
      </c>
      <c r="E330" s="276" t="s">
        <v>330</v>
      </c>
      <c r="F330" s="277" t="s">
        <v>331</v>
      </c>
      <c r="G330" s="278" t="s">
        <v>325</v>
      </c>
      <c r="H330" s="279">
        <v>1</v>
      </c>
      <c r="I330" s="280"/>
      <c r="J330" s="281">
        <f>ROUND(I330*H330,2)</f>
        <v>0</v>
      </c>
      <c r="K330" s="277" t="s">
        <v>133</v>
      </c>
      <c r="L330" s="282"/>
      <c r="M330" s="283" t="s">
        <v>19</v>
      </c>
      <c r="N330" s="284" t="s">
        <v>43</v>
      </c>
      <c r="O330" s="87"/>
      <c r="P330" s="216">
        <f>O330*H330</f>
        <v>0</v>
      </c>
      <c r="Q330" s="216">
        <v>0.012250000000000001</v>
      </c>
      <c r="R330" s="216">
        <f>Q330*H330</f>
        <v>0.012250000000000001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260</v>
      </c>
      <c r="AT330" s="218" t="s">
        <v>307</v>
      </c>
      <c r="AU330" s="218" t="s">
        <v>82</v>
      </c>
      <c r="AY330" s="20" t="s">
        <v>126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80</v>
      </c>
      <c r="BK330" s="219">
        <f>ROUND(I330*H330,2)</f>
        <v>0</v>
      </c>
      <c r="BL330" s="20" t="s">
        <v>152</v>
      </c>
      <c r="BM330" s="218" t="s">
        <v>332</v>
      </c>
    </row>
    <row r="331" s="12" customFormat="1" ht="22.8" customHeight="1">
      <c r="A331" s="12"/>
      <c r="B331" s="191"/>
      <c r="C331" s="192"/>
      <c r="D331" s="193" t="s">
        <v>71</v>
      </c>
      <c r="E331" s="205" t="s">
        <v>265</v>
      </c>
      <c r="F331" s="205" t="s">
        <v>333</v>
      </c>
      <c r="G331" s="192"/>
      <c r="H331" s="192"/>
      <c r="I331" s="195"/>
      <c r="J331" s="206">
        <f>BK331</f>
        <v>0</v>
      </c>
      <c r="K331" s="192"/>
      <c r="L331" s="197"/>
      <c r="M331" s="198"/>
      <c r="N331" s="199"/>
      <c r="O331" s="199"/>
      <c r="P331" s="200">
        <f>SUM(P332:P394)</f>
        <v>0</v>
      </c>
      <c r="Q331" s="199"/>
      <c r="R331" s="200">
        <f>SUM(R332:R394)</f>
        <v>0.0027720000000000002</v>
      </c>
      <c r="S331" s="199"/>
      <c r="T331" s="201">
        <f>SUM(T332:T394)</f>
        <v>4.117896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2" t="s">
        <v>80</v>
      </c>
      <c r="AT331" s="203" t="s">
        <v>71</v>
      </c>
      <c r="AU331" s="203" t="s">
        <v>80</v>
      </c>
      <c r="AY331" s="202" t="s">
        <v>126</v>
      </c>
      <c r="BK331" s="204">
        <f>SUM(BK332:BK394)</f>
        <v>0</v>
      </c>
    </row>
    <row r="332" s="2" customFormat="1" ht="37.8" customHeight="1">
      <c r="A332" s="41"/>
      <c r="B332" s="42"/>
      <c r="C332" s="207" t="s">
        <v>334</v>
      </c>
      <c r="D332" s="207" t="s">
        <v>129</v>
      </c>
      <c r="E332" s="208" t="s">
        <v>335</v>
      </c>
      <c r="F332" s="209" t="s">
        <v>336</v>
      </c>
      <c r="G332" s="210" t="s">
        <v>187</v>
      </c>
      <c r="H332" s="211">
        <v>69.299999999999997</v>
      </c>
      <c r="I332" s="212"/>
      <c r="J332" s="213">
        <f>ROUND(I332*H332,2)</f>
        <v>0</v>
      </c>
      <c r="K332" s="209" t="s">
        <v>133</v>
      </c>
      <c r="L332" s="47"/>
      <c r="M332" s="214" t="s">
        <v>19</v>
      </c>
      <c r="N332" s="215" t="s">
        <v>43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152</v>
      </c>
      <c r="AT332" s="218" t="s">
        <v>129</v>
      </c>
      <c r="AU332" s="218" t="s">
        <v>82</v>
      </c>
      <c r="AY332" s="20" t="s">
        <v>126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80</v>
      </c>
      <c r="BK332" s="219">
        <f>ROUND(I332*H332,2)</f>
        <v>0</v>
      </c>
      <c r="BL332" s="20" t="s">
        <v>152</v>
      </c>
      <c r="BM332" s="218" t="s">
        <v>337</v>
      </c>
    </row>
    <row r="333" s="2" customFormat="1">
      <c r="A333" s="41"/>
      <c r="B333" s="42"/>
      <c r="C333" s="43"/>
      <c r="D333" s="220" t="s">
        <v>136</v>
      </c>
      <c r="E333" s="43"/>
      <c r="F333" s="221" t="s">
        <v>338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136</v>
      </c>
      <c r="AU333" s="20" t="s">
        <v>82</v>
      </c>
    </row>
    <row r="334" s="13" customFormat="1">
      <c r="A334" s="13"/>
      <c r="B334" s="232"/>
      <c r="C334" s="233"/>
      <c r="D334" s="225" t="s">
        <v>190</v>
      </c>
      <c r="E334" s="234" t="s">
        <v>19</v>
      </c>
      <c r="F334" s="235" t="s">
        <v>281</v>
      </c>
      <c r="G334" s="233"/>
      <c r="H334" s="236">
        <v>69.299999999999997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190</v>
      </c>
      <c r="AU334" s="242" t="s">
        <v>82</v>
      </c>
      <c r="AV334" s="13" t="s">
        <v>82</v>
      </c>
      <c r="AW334" s="13" t="s">
        <v>34</v>
      </c>
      <c r="AX334" s="13" t="s">
        <v>80</v>
      </c>
      <c r="AY334" s="242" t="s">
        <v>126</v>
      </c>
    </row>
    <row r="335" s="2" customFormat="1" ht="37.8" customHeight="1">
      <c r="A335" s="41"/>
      <c r="B335" s="42"/>
      <c r="C335" s="207" t="s">
        <v>7</v>
      </c>
      <c r="D335" s="207" t="s">
        <v>129</v>
      </c>
      <c r="E335" s="208" t="s">
        <v>339</v>
      </c>
      <c r="F335" s="209" t="s">
        <v>340</v>
      </c>
      <c r="G335" s="210" t="s">
        <v>187</v>
      </c>
      <c r="H335" s="211">
        <v>69.299999999999997</v>
      </c>
      <c r="I335" s="212"/>
      <c r="J335" s="213">
        <f>ROUND(I335*H335,2)</f>
        <v>0</v>
      </c>
      <c r="K335" s="209" t="s">
        <v>133</v>
      </c>
      <c r="L335" s="47"/>
      <c r="M335" s="214" t="s">
        <v>19</v>
      </c>
      <c r="N335" s="215" t="s">
        <v>43</v>
      </c>
      <c r="O335" s="87"/>
      <c r="P335" s="216">
        <f>O335*H335</f>
        <v>0</v>
      </c>
      <c r="Q335" s="216">
        <v>4.0000000000000003E-05</v>
      </c>
      <c r="R335" s="216">
        <f>Q335*H335</f>
        <v>0.0027720000000000002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152</v>
      </c>
      <c r="AT335" s="218" t="s">
        <v>129</v>
      </c>
      <c r="AU335" s="218" t="s">
        <v>82</v>
      </c>
      <c r="AY335" s="20" t="s">
        <v>126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152</v>
      </c>
      <c r="BM335" s="218" t="s">
        <v>341</v>
      </c>
    </row>
    <row r="336" s="2" customFormat="1">
      <c r="A336" s="41"/>
      <c r="B336" s="42"/>
      <c r="C336" s="43"/>
      <c r="D336" s="220" t="s">
        <v>136</v>
      </c>
      <c r="E336" s="43"/>
      <c r="F336" s="221" t="s">
        <v>342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136</v>
      </c>
      <c r="AU336" s="20" t="s">
        <v>82</v>
      </c>
    </row>
    <row r="337" s="13" customFormat="1">
      <c r="A337" s="13"/>
      <c r="B337" s="232"/>
      <c r="C337" s="233"/>
      <c r="D337" s="225" t="s">
        <v>190</v>
      </c>
      <c r="E337" s="234" t="s">
        <v>19</v>
      </c>
      <c r="F337" s="235" t="s">
        <v>281</v>
      </c>
      <c r="G337" s="233"/>
      <c r="H337" s="236">
        <v>69.299999999999997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190</v>
      </c>
      <c r="AU337" s="242" t="s">
        <v>82</v>
      </c>
      <c r="AV337" s="13" t="s">
        <v>82</v>
      </c>
      <c r="AW337" s="13" t="s">
        <v>34</v>
      </c>
      <c r="AX337" s="13" t="s">
        <v>80</v>
      </c>
      <c r="AY337" s="242" t="s">
        <v>126</v>
      </c>
    </row>
    <row r="338" s="2" customFormat="1" ht="24.15" customHeight="1">
      <c r="A338" s="41"/>
      <c r="B338" s="42"/>
      <c r="C338" s="207" t="s">
        <v>343</v>
      </c>
      <c r="D338" s="207" t="s">
        <v>129</v>
      </c>
      <c r="E338" s="208" t="s">
        <v>344</v>
      </c>
      <c r="F338" s="209" t="s">
        <v>345</v>
      </c>
      <c r="G338" s="210" t="s">
        <v>187</v>
      </c>
      <c r="H338" s="211">
        <v>10.220000000000001</v>
      </c>
      <c r="I338" s="212"/>
      <c r="J338" s="213">
        <f>ROUND(I338*H338,2)</f>
        <v>0</v>
      </c>
      <c r="K338" s="209" t="s">
        <v>133</v>
      </c>
      <c r="L338" s="47"/>
      <c r="M338" s="214" t="s">
        <v>19</v>
      </c>
      <c r="N338" s="215" t="s">
        <v>43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0.20799999999999999</v>
      </c>
      <c r="T338" s="217">
        <f>S338*H338</f>
        <v>2.1257600000000001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152</v>
      </c>
      <c r="AT338" s="218" t="s">
        <v>129</v>
      </c>
      <c r="AU338" s="218" t="s">
        <v>82</v>
      </c>
      <c r="AY338" s="20" t="s">
        <v>126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80</v>
      </c>
      <c r="BK338" s="219">
        <f>ROUND(I338*H338,2)</f>
        <v>0</v>
      </c>
      <c r="BL338" s="20" t="s">
        <v>152</v>
      </c>
      <c r="BM338" s="218" t="s">
        <v>346</v>
      </c>
    </row>
    <row r="339" s="2" customFormat="1">
      <c r="A339" s="41"/>
      <c r="B339" s="42"/>
      <c r="C339" s="43"/>
      <c r="D339" s="220" t="s">
        <v>136</v>
      </c>
      <c r="E339" s="43"/>
      <c r="F339" s="221" t="s">
        <v>347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136</v>
      </c>
      <c r="AU339" s="20" t="s">
        <v>82</v>
      </c>
    </row>
    <row r="340" s="13" customFormat="1">
      <c r="A340" s="13"/>
      <c r="B340" s="232"/>
      <c r="C340" s="233"/>
      <c r="D340" s="225" t="s">
        <v>190</v>
      </c>
      <c r="E340" s="234" t="s">
        <v>19</v>
      </c>
      <c r="F340" s="235" t="s">
        <v>348</v>
      </c>
      <c r="G340" s="233"/>
      <c r="H340" s="236">
        <v>8.6999999999999993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190</v>
      </c>
      <c r="AU340" s="242" t="s">
        <v>82</v>
      </c>
      <c r="AV340" s="13" t="s">
        <v>82</v>
      </c>
      <c r="AW340" s="13" t="s">
        <v>34</v>
      </c>
      <c r="AX340" s="13" t="s">
        <v>72</v>
      </c>
      <c r="AY340" s="242" t="s">
        <v>126</v>
      </c>
    </row>
    <row r="341" s="13" customFormat="1">
      <c r="A341" s="13"/>
      <c r="B341" s="232"/>
      <c r="C341" s="233"/>
      <c r="D341" s="225" t="s">
        <v>190</v>
      </c>
      <c r="E341" s="234" t="s">
        <v>19</v>
      </c>
      <c r="F341" s="235" t="s">
        <v>349</v>
      </c>
      <c r="G341" s="233"/>
      <c r="H341" s="236">
        <v>1.52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190</v>
      </c>
      <c r="AU341" s="242" t="s">
        <v>82</v>
      </c>
      <c r="AV341" s="13" t="s">
        <v>82</v>
      </c>
      <c r="AW341" s="13" t="s">
        <v>34</v>
      </c>
      <c r="AX341" s="13" t="s">
        <v>72</v>
      </c>
      <c r="AY341" s="242" t="s">
        <v>126</v>
      </c>
    </row>
    <row r="342" s="14" customFormat="1">
      <c r="A342" s="14"/>
      <c r="B342" s="243"/>
      <c r="C342" s="244"/>
      <c r="D342" s="225" t="s">
        <v>190</v>
      </c>
      <c r="E342" s="245" t="s">
        <v>19</v>
      </c>
      <c r="F342" s="246" t="s">
        <v>199</v>
      </c>
      <c r="G342" s="244"/>
      <c r="H342" s="247">
        <v>10.219999999999999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190</v>
      </c>
      <c r="AU342" s="253" t="s">
        <v>82</v>
      </c>
      <c r="AV342" s="14" t="s">
        <v>152</v>
      </c>
      <c r="AW342" s="14" t="s">
        <v>34</v>
      </c>
      <c r="AX342" s="14" t="s">
        <v>80</v>
      </c>
      <c r="AY342" s="253" t="s">
        <v>126</v>
      </c>
    </row>
    <row r="343" s="2" customFormat="1" ht="37.8" customHeight="1">
      <c r="A343" s="41"/>
      <c r="B343" s="42"/>
      <c r="C343" s="207" t="s">
        <v>350</v>
      </c>
      <c r="D343" s="207" t="s">
        <v>129</v>
      </c>
      <c r="E343" s="208" t="s">
        <v>351</v>
      </c>
      <c r="F343" s="209" t="s">
        <v>352</v>
      </c>
      <c r="G343" s="210" t="s">
        <v>187</v>
      </c>
      <c r="H343" s="211">
        <v>13.199999999999999</v>
      </c>
      <c r="I343" s="212"/>
      <c r="J343" s="213">
        <f>ROUND(I343*H343,2)</f>
        <v>0</v>
      </c>
      <c r="K343" s="209" t="s">
        <v>133</v>
      </c>
      <c r="L343" s="47"/>
      <c r="M343" s="214" t="s">
        <v>19</v>
      </c>
      <c r="N343" s="215" t="s">
        <v>43</v>
      </c>
      <c r="O343" s="87"/>
      <c r="P343" s="216">
        <f>O343*H343</f>
        <v>0</v>
      </c>
      <c r="Q343" s="216">
        <v>0</v>
      </c>
      <c r="R343" s="216">
        <f>Q343*H343</f>
        <v>0</v>
      </c>
      <c r="S343" s="216">
        <v>0.075999999999999998</v>
      </c>
      <c r="T343" s="217">
        <f>S343*H343</f>
        <v>1.0031999999999999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152</v>
      </c>
      <c r="AT343" s="218" t="s">
        <v>129</v>
      </c>
      <c r="AU343" s="218" t="s">
        <v>82</v>
      </c>
      <c r="AY343" s="20" t="s">
        <v>126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80</v>
      </c>
      <c r="BK343" s="219">
        <f>ROUND(I343*H343,2)</f>
        <v>0</v>
      </c>
      <c r="BL343" s="20" t="s">
        <v>152</v>
      </c>
      <c r="BM343" s="218" t="s">
        <v>353</v>
      </c>
    </row>
    <row r="344" s="2" customFormat="1">
      <c r="A344" s="41"/>
      <c r="B344" s="42"/>
      <c r="C344" s="43"/>
      <c r="D344" s="220" t="s">
        <v>136</v>
      </c>
      <c r="E344" s="43"/>
      <c r="F344" s="221" t="s">
        <v>354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136</v>
      </c>
      <c r="AU344" s="20" t="s">
        <v>82</v>
      </c>
    </row>
    <row r="345" s="13" customFormat="1">
      <c r="A345" s="13"/>
      <c r="B345" s="232"/>
      <c r="C345" s="233"/>
      <c r="D345" s="225" t="s">
        <v>190</v>
      </c>
      <c r="E345" s="234" t="s">
        <v>19</v>
      </c>
      <c r="F345" s="235" t="s">
        <v>355</v>
      </c>
      <c r="G345" s="233"/>
      <c r="H345" s="236">
        <v>3.6000000000000001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190</v>
      </c>
      <c r="AU345" s="242" t="s">
        <v>82</v>
      </c>
      <c r="AV345" s="13" t="s">
        <v>82</v>
      </c>
      <c r="AW345" s="13" t="s">
        <v>34</v>
      </c>
      <c r="AX345" s="13" t="s">
        <v>72</v>
      </c>
      <c r="AY345" s="242" t="s">
        <v>126</v>
      </c>
    </row>
    <row r="346" s="13" customFormat="1">
      <c r="A346" s="13"/>
      <c r="B346" s="232"/>
      <c r="C346" s="233"/>
      <c r="D346" s="225" t="s">
        <v>190</v>
      </c>
      <c r="E346" s="234" t="s">
        <v>19</v>
      </c>
      <c r="F346" s="235" t="s">
        <v>356</v>
      </c>
      <c r="G346" s="233"/>
      <c r="H346" s="236">
        <v>9.5999999999999996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190</v>
      </c>
      <c r="AU346" s="242" t="s">
        <v>82</v>
      </c>
      <c r="AV346" s="13" t="s">
        <v>82</v>
      </c>
      <c r="AW346" s="13" t="s">
        <v>34</v>
      </c>
      <c r="AX346" s="13" t="s">
        <v>72</v>
      </c>
      <c r="AY346" s="242" t="s">
        <v>126</v>
      </c>
    </row>
    <row r="347" s="14" customFormat="1">
      <c r="A347" s="14"/>
      <c r="B347" s="243"/>
      <c r="C347" s="244"/>
      <c r="D347" s="225" t="s">
        <v>190</v>
      </c>
      <c r="E347" s="245" t="s">
        <v>19</v>
      </c>
      <c r="F347" s="246" t="s">
        <v>199</v>
      </c>
      <c r="G347" s="244"/>
      <c r="H347" s="247">
        <v>13.199999999999999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3" t="s">
        <v>190</v>
      </c>
      <c r="AU347" s="253" t="s">
        <v>82</v>
      </c>
      <c r="AV347" s="14" t="s">
        <v>152</v>
      </c>
      <c r="AW347" s="14" t="s">
        <v>34</v>
      </c>
      <c r="AX347" s="14" t="s">
        <v>80</v>
      </c>
      <c r="AY347" s="253" t="s">
        <v>126</v>
      </c>
    </row>
    <row r="348" s="2" customFormat="1" ht="55.5" customHeight="1">
      <c r="A348" s="41"/>
      <c r="B348" s="42"/>
      <c r="C348" s="207" t="s">
        <v>357</v>
      </c>
      <c r="D348" s="207" t="s">
        <v>129</v>
      </c>
      <c r="E348" s="208" t="s">
        <v>358</v>
      </c>
      <c r="F348" s="209" t="s">
        <v>359</v>
      </c>
      <c r="G348" s="210" t="s">
        <v>187</v>
      </c>
      <c r="H348" s="211">
        <v>0.44</v>
      </c>
      <c r="I348" s="212"/>
      <c r="J348" s="213">
        <f>ROUND(I348*H348,2)</f>
        <v>0</v>
      </c>
      <c r="K348" s="209" t="s">
        <v>133</v>
      </c>
      <c r="L348" s="47"/>
      <c r="M348" s="214" t="s">
        <v>19</v>
      </c>
      <c r="N348" s="215" t="s">
        <v>43</v>
      </c>
      <c r="O348" s="87"/>
      <c r="P348" s="216">
        <f>O348*H348</f>
        <v>0</v>
      </c>
      <c r="Q348" s="216">
        <v>0</v>
      </c>
      <c r="R348" s="216">
        <f>Q348*H348</f>
        <v>0</v>
      </c>
      <c r="S348" s="216">
        <v>0.187</v>
      </c>
      <c r="T348" s="217">
        <f>S348*H348</f>
        <v>0.082280000000000006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152</v>
      </c>
      <c r="AT348" s="218" t="s">
        <v>129</v>
      </c>
      <c r="AU348" s="218" t="s">
        <v>82</v>
      </c>
      <c r="AY348" s="20" t="s">
        <v>126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80</v>
      </c>
      <c r="BK348" s="219">
        <f>ROUND(I348*H348,2)</f>
        <v>0</v>
      </c>
      <c r="BL348" s="20" t="s">
        <v>152</v>
      </c>
      <c r="BM348" s="218" t="s">
        <v>360</v>
      </c>
    </row>
    <row r="349" s="2" customFormat="1">
      <c r="A349" s="41"/>
      <c r="B349" s="42"/>
      <c r="C349" s="43"/>
      <c r="D349" s="220" t="s">
        <v>136</v>
      </c>
      <c r="E349" s="43"/>
      <c r="F349" s="221" t="s">
        <v>361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136</v>
      </c>
      <c r="AU349" s="20" t="s">
        <v>82</v>
      </c>
    </row>
    <row r="350" s="13" customFormat="1">
      <c r="A350" s="13"/>
      <c r="B350" s="232"/>
      <c r="C350" s="233"/>
      <c r="D350" s="225" t="s">
        <v>190</v>
      </c>
      <c r="E350" s="234" t="s">
        <v>19</v>
      </c>
      <c r="F350" s="235" t="s">
        <v>362</v>
      </c>
      <c r="G350" s="233"/>
      <c r="H350" s="236">
        <v>0.44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190</v>
      </c>
      <c r="AU350" s="242" t="s">
        <v>82</v>
      </c>
      <c r="AV350" s="13" t="s">
        <v>82</v>
      </c>
      <c r="AW350" s="13" t="s">
        <v>34</v>
      </c>
      <c r="AX350" s="13" t="s">
        <v>80</v>
      </c>
      <c r="AY350" s="242" t="s">
        <v>126</v>
      </c>
    </row>
    <row r="351" s="2" customFormat="1" ht="37.8" customHeight="1">
      <c r="A351" s="41"/>
      <c r="B351" s="42"/>
      <c r="C351" s="207" t="s">
        <v>363</v>
      </c>
      <c r="D351" s="207" t="s">
        <v>129</v>
      </c>
      <c r="E351" s="208" t="s">
        <v>364</v>
      </c>
      <c r="F351" s="209" t="s">
        <v>365</v>
      </c>
      <c r="G351" s="210" t="s">
        <v>187</v>
      </c>
      <c r="H351" s="211">
        <v>226.66399999999999</v>
      </c>
      <c r="I351" s="212"/>
      <c r="J351" s="213">
        <f>ROUND(I351*H351,2)</f>
        <v>0</v>
      </c>
      <c r="K351" s="209" t="s">
        <v>133</v>
      </c>
      <c r="L351" s="47"/>
      <c r="M351" s="214" t="s">
        <v>19</v>
      </c>
      <c r="N351" s="215" t="s">
        <v>43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0.0040000000000000001</v>
      </c>
      <c r="T351" s="217">
        <f>S351*H351</f>
        <v>0.90665600000000002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152</v>
      </c>
      <c r="AT351" s="218" t="s">
        <v>129</v>
      </c>
      <c r="AU351" s="218" t="s">
        <v>82</v>
      </c>
      <c r="AY351" s="20" t="s">
        <v>126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80</v>
      </c>
      <c r="BK351" s="219">
        <f>ROUND(I351*H351,2)</f>
        <v>0</v>
      </c>
      <c r="BL351" s="20" t="s">
        <v>152</v>
      </c>
      <c r="BM351" s="218" t="s">
        <v>366</v>
      </c>
    </row>
    <row r="352" s="2" customFormat="1">
      <c r="A352" s="41"/>
      <c r="B352" s="42"/>
      <c r="C352" s="43"/>
      <c r="D352" s="220" t="s">
        <v>136</v>
      </c>
      <c r="E352" s="43"/>
      <c r="F352" s="221" t="s">
        <v>367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136</v>
      </c>
      <c r="AU352" s="20" t="s">
        <v>82</v>
      </c>
    </row>
    <row r="353" s="15" customFormat="1">
      <c r="A353" s="15"/>
      <c r="B353" s="254"/>
      <c r="C353" s="255"/>
      <c r="D353" s="225" t="s">
        <v>190</v>
      </c>
      <c r="E353" s="256" t="s">
        <v>19</v>
      </c>
      <c r="F353" s="257" t="s">
        <v>219</v>
      </c>
      <c r="G353" s="255"/>
      <c r="H353" s="256" t="s">
        <v>19</v>
      </c>
      <c r="I353" s="258"/>
      <c r="J353" s="255"/>
      <c r="K353" s="255"/>
      <c r="L353" s="259"/>
      <c r="M353" s="260"/>
      <c r="N353" s="261"/>
      <c r="O353" s="261"/>
      <c r="P353" s="261"/>
      <c r="Q353" s="261"/>
      <c r="R353" s="261"/>
      <c r="S353" s="261"/>
      <c r="T353" s="262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3" t="s">
        <v>190</v>
      </c>
      <c r="AU353" s="263" t="s">
        <v>82</v>
      </c>
      <c r="AV353" s="15" t="s">
        <v>80</v>
      </c>
      <c r="AW353" s="15" t="s">
        <v>34</v>
      </c>
      <c r="AX353" s="15" t="s">
        <v>72</v>
      </c>
      <c r="AY353" s="263" t="s">
        <v>126</v>
      </c>
    </row>
    <row r="354" s="13" customFormat="1">
      <c r="A354" s="13"/>
      <c r="B354" s="232"/>
      <c r="C354" s="233"/>
      <c r="D354" s="225" t="s">
        <v>190</v>
      </c>
      <c r="E354" s="234" t="s">
        <v>19</v>
      </c>
      <c r="F354" s="235" t="s">
        <v>220</v>
      </c>
      <c r="G354" s="233"/>
      <c r="H354" s="236">
        <v>21.84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190</v>
      </c>
      <c r="AU354" s="242" t="s">
        <v>82</v>
      </c>
      <c r="AV354" s="13" t="s">
        <v>82</v>
      </c>
      <c r="AW354" s="13" t="s">
        <v>34</v>
      </c>
      <c r="AX354" s="13" t="s">
        <v>72</v>
      </c>
      <c r="AY354" s="242" t="s">
        <v>126</v>
      </c>
    </row>
    <row r="355" s="13" customFormat="1">
      <c r="A355" s="13"/>
      <c r="B355" s="232"/>
      <c r="C355" s="233"/>
      <c r="D355" s="225" t="s">
        <v>190</v>
      </c>
      <c r="E355" s="234" t="s">
        <v>19</v>
      </c>
      <c r="F355" s="235" t="s">
        <v>221</v>
      </c>
      <c r="G355" s="233"/>
      <c r="H355" s="236">
        <v>-3.5950000000000002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190</v>
      </c>
      <c r="AU355" s="242" t="s">
        <v>82</v>
      </c>
      <c r="AV355" s="13" t="s">
        <v>82</v>
      </c>
      <c r="AW355" s="13" t="s">
        <v>34</v>
      </c>
      <c r="AX355" s="13" t="s">
        <v>72</v>
      </c>
      <c r="AY355" s="242" t="s">
        <v>126</v>
      </c>
    </row>
    <row r="356" s="13" customFormat="1">
      <c r="A356" s="13"/>
      <c r="B356" s="232"/>
      <c r="C356" s="233"/>
      <c r="D356" s="225" t="s">
        <v>190</v>
      </c>
      <c r="E356" s="234" t="s">
        <v>19</v>
      </c>
      <c r="F356" s="235" t="s">
        <v>222</v>
      </c>
      <c r="G356" s="233"/>
      <c r="H356" s="236">
        <v>2.48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190</v>
      </c>
      <c r="AU356" s="242" t="s">
        <v>82</v>
      </c>
      <c r="AV356" s="13" t="s">
        <v>82</v>
      </c>
      <c r="AW356" s="13" t="s">
        <v>34</v>
      </c>
      <c r="AX356" s="13" t="s">
        <v>72</v>
      </c>
      <c r="AY356" s="242" t="s">
        <v>126</v>
      </c>
    </row>
    <row r="357" s="16" customFormat="1">
      <c r="A357" s="16"/>
      <c r="B357" s="264"/>
      <c r="C357" s="265"/>
      <c r="D357" s="225" t="s">
        <v>190</v>
      </c>
      <c r="E357" s="266" t="s">
        <v>19</v>
      </c>
      <c r="F357" s="267" t="s">
        <v>223</v>
      </c>
      <c r="G357" s="265"/>
      <c r="H357" s="268">
        <v>20.725000000000001</v>
      </c>
      <c r="I357" s="269"/>
      <c r="J357" s="265"/>
      <c r="K357" s="265"/>
      <c r="L357" s="270"/>
      <c r="M357" s="271"/>
      <c r="N357" s="272"/>
      <c r="O357" s="272"/>
      <c r="P357" s="272"/>
      <c r="Q357" s="272"/>
      <c r="R357" s="272"/>
      <c r="S357" s="272"/>
      <c r="T357" s="273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74" t="s">
        <v>190</v>
      </c>
      <c r="AU357" s="274" t="s">
        <v>82</v>
      </c>
      <c r="AV357" s="16" t="s">
        <v>144</v>
      </c>
      <c r="AW357" s="16" t="s">
        <v>34</v>
      </c>
      <c r="AX357" s="16" t="s">
        <v>72</v>
      </c>
      <c r="AY357" s="274" t="s">
        <v>126</v>
      </c>
    </row>
    <row r="358" s="15" customFormat="1">
      <c r="A358" s="15"/>
      <c r="B358" s="254"/>
      <c r="C358" s="255"/>
      <c r="D358" s="225" t="s">
        <v>190</v>
      </c>
      <c r="E358" s="256" t="s">
        <v>19</v>
      </c>
      <c r="F358" s="257" t="s">
        <v>224</v>
      </c>
      <c r="G358" s="255"/>
      <c r="H358" s="256" t="s">
        <v>19</v>
      </c>
      <c r="I358" s="258"/>
      <c r="J358" s="255"/>
      <c r="K358" s="255"/>
      <c r="L358" s="259"/>
      <c r="M358" s="260"/>
      <c r="N358" s="261"/>
      <c r="O358" s="261"/>
      <c r="P358" s="261"/>
      <c r="Q358" s="261"/>
      <c r="R358" s="261"/>
      <c r="S358" s="261"/>
      <c r="T358" s="262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3" t="s">
        <v>190</v>
      </c>
      <c r="AU358" s="263" t="s">
        <v>82</v>
      </c>
      <c r="AV358" s="15" t="s">
        <v>80</v>
      </c>
      <c r="AW358" s="15" t="s">
        <v>34</v>
      </c>
      <c r="AX358" s="15" t="s">
        <v>72</v>
      </c>
      <c r="AY358" s="263" t="s">
        <v>126</v>
      </c>
    </row>
    <row r="359" s="13" customFormat="1">
      <c r="A359" s="13"/>
      <c r="B359" s="232"/>
      <c r="C359" s="233"/>
      <c r="D359" s="225" t="s">
        <v>190</v>
      </c>
      <c r="E359" s="234" t="s">
        <v>19</v>
      </c>
      <c r="F359" s="235" t="s">
        <v>225</v>
      </c>
      <c r="G359" s="233"/>
      <c r="H359" s="236">
        <v>40.560000000000002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190</v>
      </c>
      <c r="AU359" s="242" t="s">
        <v>82</v>
      </c>
      <c r="AV359" s="13" t="s">
        <v>82</v>
      </c>
      <c r="AW359" s="13" t="s">
        <v>34</v>
      </c>
      <c r="AX359" s="13" t="s">
        <v>72</v>
      </c>
      <c r="AY359" s="242" t="s">
        <v>126</v>
      </c>
    </row>
    <row r="360" s="13" customFormat="1">
      <c r="A360" s="13"/>
      <c r="B360" s="232"/>
      <c r="C360" s="233"/>
      <c r="D360" s="225" t="s">
        <v>190</v>
      </c>
      <c r="E360" s="234" t="s">
        <v>19</v>
      </c>
      <c r="F360" s="235" t="s">
        <v>226</v>
      </c>
      <c r="G360" s="233"/>
      <c r="H360" s="236">
        <v>-8.5999999999999996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190</v>
      </c>
      <c r="AU360" s="242" t="s">
        <v>82</v>
      </c>
      <c r="AV360" s="13" t="s">
        <v>82</v>
      </c>
      <c r="AW360" s="13" t="s">
        <v>34</v>
      </c>
      <c r="AX360" s="13" t="s">
        <v>72</v>
      </c>
      <c r="AY360" s="242" t="s">
        <v>126</v>
      </c>
    </row>
    <row r="361" s="16" customFormat="1">
      <c r="A361" s="16"/>
      <c r="B361" s="264"/>
      <c r="C361" s="265"/>
      <c r="D361" s="225" t="s">
        <v>190</v>
      </c>
      <c r="E361" s="266" t="s">
        <v>19</v>
      </c>
      <c r="F361" s="267" t="s">
        <v>227</v>
      </c>
      <c r="G361" s="265"/>
      <c r="H361" s="268">
        <v>31.960000000000001</v>
      </c>
      <c r="I361" s="269"/>
      <c r="J361" s="265"/>
      <c r="K361" s="265"/>
      <c r="L361" s="270"/>
      <c r="M361" s="271"/>
      <c r="N361" s="272"/>
      <c r="O361" s="272"/>
      <c r="P361" s="272"/>
      <c r="Q361" s="272"/>
      <c r="R361" s="272"/>
      <c r="S361" s="272"/>
      <c r="T361" s="273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274" t="s">
        <v>190</v>
      </c>
      <c r="AU361" s="274" t="s">
        <v>82</v>
      </c>
      <c r="AV361" s="16" t="s">
        <v>144</v>
      </c>
      <c r="AW361" s="16" t="s">
        <v>34</v>
      </c>
      <c r="AX361" s="16" t="s">
        <v>72</v>
      </c>
      <c r="AY361" s="274" t="s">
        <v>126</v>
      </c>
    </row>
    <row r="362" s="15" customFormat="1">
      <c r="A362" s="15"/>
      <c r="B362" s="254"/>
      <c r="C362" s="255"/>
      <c r="D362" s="225" t="s">
        <v>190</v>
      </c>
      <c r="E362" s="256" t="s">
        <v>19</v>
      </c>
      <c r="F362" s="257" t="s">
        <v>228</v>
      </c>
      <c r="G362" s="255"/>
      <c r="H362" s="256" t="s">
        <v>19</v>
      </c>
      <c r="I362" s="258"/>
      <c r="J362" s="255"/>
      <c r="K362" s="255"/>
      <c r="L362" s="259"/>
      <c r="M362" s="260"/>
      <c r="N362" s="261"/>
      <c r="O362" s="261"/>
      <c r="P362" s="261"/>
      <c r="Q362" s="261"/>
      <c r="R362" s="261"/>
      <c r="S362" s="261"/>
      <c r="T362" s="262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3" t="s">
        <v>190</v>
      </c>
      <c r="AU362" s="263" t="s">
        <v>82</v>
      </c>
      <c r="AV362" s="15" t="s">
        <v>80</v>
      </c>
      <c r="AW362" s="15" t="s">
        <v>34</v>
      </c>
      <c r="AX362" s="15" t="s">
        <v>72</v>
      </c>
      <c r="AY362" s="263" t="s">
        <v>126</v>
      </c>
    </row>
    <row r="363" s="13" customFormat="1">
      <c r="A363" s="13"/>
      <c r="B363" s="232"/>
      <c r="C363" s="233"/>
      <c r="D363" s="225" t="s">
        <v>190</v>
      </c>
      <c r="E363" s="234" t="s">
        <v>19</v>
      </c>
      <c r="F363" s="235" t="s">
        <v>229</v>
      </c>
      <c r="G363" s="233"/>
      <c r="H363" s="236">
        <v>72.390000000000001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190</v>
      </c>
      <c r="AU363" s="242" t="s">
        <v>82</v>
      </c>
      <c r="AV363" s="13" t="s">
        <v>82</v>
      </c>
      <c r="AW363" s="13" t="s">
        <v>34</v>
      </c>
      <c r="AX363" s="13" t="s">
        <v>72</v>
      </c>
      <c r="AY363" s="242" t="s">
        <v>126</v>
      </c>
    </row>
    <row r="364" s="13" customFormat="1">
      <c r="A364" s="13"/>
      <c r="B364" s="232"/>
      <c r="C364" s="233"/>
      <c r="D364" s="225" t="s">
        <v>190</v>
      </c>
      <c r="E364" s="234" t="s">
        <v>19</v>
      </c>
      <c r="F364" s="235" t="s">
        <v>230</v>
      </c>
      <c r="G364" s="233"/>
      <c r="H364" s="236">
        <v>-9.9450000000000003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190</v>
      </c>
      <c r="AU364" s="242" t="s">
        <v>82</v>
      </c>
      <c r="AV364" s="13" t="s">
        <v>82</v>
      </c>
      <c r="AW364" s="13" t="s">
        <v>34</v>
      </c>
      <c r="AX364" s="13" t="s">
        <v>72</v>
      </c>
      <c r="AY364" s="242" t="s">
        <v>126</v>
      </c>
    </row>
    <row r="365" s="13" customFormat="1">
      <c r="A365" s="13"/>
      <c r="B365" s="232"/>
      <c r="C365" s="233"/>
      <c r="D365" s="225" t="s">
        <v>190</v>
      </c>
      <c r="E365" s="234" t="s">
        <v>19</v>
      </c>
      <c r="F365" s="235" t="s">
        <v>231</v>
      </c>
      <c r="G365" s="233"/>
      <c r="H365" s="236">
        <v>-1.6000000000000001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190</v>
      </c>
      <c r="AU365" s="242" t="s">
        <v>82</v>
      </c>
      <c r="AV365" s="13" t="s">
        <v>82</v>
      </c>
      <c r="AW365" s="13" t="s">
        <v>34</v>
      </c>
      <c r="AX365" s="13" t="s">
        <v>72</v>
      </c>
      <c r="AY365" s="242" t="s">
        <v>126</v>
      </c>
    </row>
    <row r="366" s="13" customFormat="1">
      <c r="A366" s="13"/>
      <c r="B366" s="232"/>
      <c r="C366" s="233"/>
      <c r="D366" s="225" t="s">
        <v>190</v>
      </c>
      <c r="E366" s="234" t="s">
        <v>19</v>
      </c>
      <c r="F366" s="235" t="s">
        <v>232</v>
      </c>
      <c r="G366" s="233"/>
      <c r="H366" s="236">
        <v>5.6180000000000003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190</v>
      </c>
      <c r="AU366" s="242" t="s">
        <v>82</v>
      </c>
      <c r="AV366" s="13" t="s">
        <v>82</v>
      </c>
      <c r="AW366" s="13" t="s">
        <v>34</v>
      </c>
      <c r="AX366" s="13" t="s">
        <v>72</v>
      </c>
      <c r="AY366" s="242" t="s">
        <v>126</v>
      </c>
    </row>
    <row r="367" s="16" customFormat="1">
      <c r="A367" s="16"/>
      <c r="B367" s="264"/>
      <c r="C367" s="265"/>
      <c r="D367" s="225" t="s">
        <v>190</v>
      </c>
      <c r="E367" s="266" t="s">
        <v>19</v>
      </c>
      <c r="F367" s="267" t="s">
        <v>227</v>
      </c>
      <c r="G367" s="265"/>
      <c r="H367" s="268">
        <v>66.462999999999994</v>
      </c>
      <c r="I367" s="269"/>
      <c r="J367" s="265"/>
      <c r="K367" s="265"/>
      <c r="L367" s="270"/>
      <c r="M367" s="271"/>
      <c r="N367" s="272"/>
      <c r="O367" s="272"/>
      <c r="P367" s="272"/>
      <c r="Q367" s="272"/>
      <c r="R367" s="272"/>
      <c r="S367" s="272"/>
      <c r="T367" s="273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74" t="s">
        <v>190</v>
      </c>
      <c r="AU367" s="274" t="s">
        <v>82</v>
      </c>
      <c r="AV367" s="16" t="s">
        <v>144</v>
      </c>
      <c r="AW367" s="16" t="s">
        <v>34</v>
      </c>
      <c r="AX367" s="16" t="s">
        <v>72</v>
      </c>
      <c r="AY367" s="274" t="s">
        <v>126</v>
      </c>
    </row>
    <row r="368" s="15" customFormat="1">
      <c r="A368" s="15"/>
      <c r="B368" s="254"/>
      <c r="C368" s="255"/>
      <c r="D368" s="225" t="s">
        <v>190</v>
      </c>
      <c r="E368" s="256" t="s">
        <v>19</v>
      </c>
      <c r="F368" s="257" t="s">
        <v>233</v>
      </c>
      <c r="G368" s="255"/>
      <c r="H368" s="256" t="s">
        <v>19</v>
      </c>
      <c r="I368" s="258"/>
      <c r="J368" s="255"/>
      <c r="K368" s="255"/>
      <c r="L368" s="259"/>
      <c r="M368" s="260"/>
      <c r="N368" s="261"/>
      <c r="O368" s="261"/>
      <c r="P368" s="261"/>
      <c r="Q368" s="261"/>
      <c r="R368" s="261"/>
      <c r="S368" s="261"/>
      <c r="T368" s="262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3" t="s">
        <v>190</v>
      </c>
      <c r="AU368" s="263" t="s">
        <v>82</v>
      </c>
      <c r="AV368" s="15" t="s">
        <v>80</v>
      </c>
      <c r="AW368" s="15" t="s">
        <v>34</v>
      </c>
      <c r="AX368" s="15" t="s">
        <v>72</v>
      </c>
      <c r="AY368" s="263" t="s">
        <v>126</v>
      </c>
    </row>
    <row r="369" s="13" customFormat="1">
      <c r="A369" s="13"/>
      <c r="B369" s="232"/>
      <c r="C369" s="233"/>
      <c r="D369" s="225" t="s">
        <v>190</v>
      </c>
      <c r="E369" s="234" t="s">
        <v>19</v>
      </c>
      <c r="F369" s="235" t="s">
        <v>234</v>
      </c>
      <c r="G369" s="233"/>
      <c r="H369" s="236">
        <v>21.059999999999999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190</v>
      </c>
      <c r="AU369" s="242" t="s">
        <v>82</v>
      </c>
      <c r="AV369" s="13" t="s">
        <v>82</v>
      </c>
      <c r="AW369" s="13" t="s">
        <v>34</v>
      </c>
      <c r="AX369" s="13" t="s">
        <v>72</v>
      </c>
      <c r="AY369" s="242" t="s">
        <v>126</v>
      </c>
    </row>
    <row r="370" s="13" customFormat="1">
      <c r="A370" s="13"/>
      <c r="B370" s="232"/>
      <c r="C370" s="233"/>
      <c r="D370" s="225" t="s">
        <v>190</v>
      </c>
      <c r="E370" s="234" t="s">
        <v>19</v>
      </c>
      <c r="F370" s="235" t="s">
        <v>235</v>
      </c>
      <c r="G370" s="233"/>
      <c r="H370" s="236">
        <v>-1.3999999999999999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190</v>
      </c>
      <c r="AU370" s="242" t="s">
        <v>82</v>
      </c>
      <c r="AV370" s="13" t="s">
        <v>82</v>
      </c>
      <c r="AW370" s="13" t="s">
        <v>34</v>
      </c>
      <c r="AX370" s="13" t="s">
        <v>72</v>
      </c>
      <c r="AY370" s="242" t="s">
        <v>126</v>
      </c>
    </row>
    <row r="371" s="16" customFormat="1">
      <c r="A371" s="16"/>
      <c r="B371" s="264"/>
      <c r="C371" s="265"/>
      <c r="D371" s="225" t="s">
        <v>190</v>
      </c>
      <c r="E371" s="266" t="s">
        <v>19</v>
      </c>
      <c r="F371" s="267" t="s">
        <v>227</v>
      </c>
      <c r="G371" s="265"/>
      <c r="H371" s="268">
        <v>19.66</v>
      </c>
      <c r="I371" s="269"/>
      <c r="J371" s="265"/>
      <c r="K371" s="265"/>
      <c r="L371" s="270"/>
      <c r="M371" s="271"/>
      <c r="N371" s="272"/>
      <c r="O371" s="272"/>
      <c r="P371" s="272"/>
      <c r="Q371" s="272"/>
      <c r="R371" s="272"/>
      <c r="S371" s="272"/>
      <c r="T371" s="273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74" t="s">
        <v>190</v>
      </c>
      <c r="AU371" s="274" t="s">
        <v>82</v>
      </c>
      <c r="AV371" s="16" t="s">
        <v>144</v>
      </c>
      <c r="AW371" s="16" t="s">
        <v>34</v>
      </c>
      <c r="AX371" s="16" t="s">
        <v>72</v>
      </c>
      <c r="AY371" s="274" t="s">
        <v>126</v>
      </c>
    </row>
    <row r="372" s="15" customFormat="1">
      <c r="A372" s="15"/>
      <c r="B372" s="254"/>
      <c r="C372" s="255"/>
      <c r="D372" s="225" t="s">
        <v>190</v>
      </c>
      <c r="E372" s="256" t="s">
        <v>19</v>
      </c>
      <c r="F372" s="257" t="s">
        <v>236</v>
      </c>
      <c r="G372" s="255"/>
      <c r="H372" s="256" t="s">
        <v>19</v>
      </c>
      <c r="I372" s="258"/>
      <c r="J372" s="255"/>
      <c r="K372" s="255"/>
      <c r="L372" s="259"/>
      <c r="M372" s="260"/>
      <c r="N372" s="261"/>
      <c r="O372" s="261"/>
      <c r="P372" s="261"/>
      <c r="Q372" s="261"/>
      <c r="R372" s="261"/>
      <c r="S372" s="261"/>
      <c r="T372" s="26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3" t="s">
        <v>190</v>
      </c>
      <c r="AU372" s="263" t="s">
        <v>82</v>
      </c>
      <c r="AV372" s="15" t="s">
        <v>80</v>
      </c>
      <c r="AW372" s="15" t="s">
        <v>34</v>
      </c>
      <c r="AX372" s="15" t="s">
        <v>72</v>
      </c>
      <c r="AY372" s="263" t="s">
        <v>126</v>
      </c>
    </row>
    <row r="373" s="13" customFormat="1">
      <c r="A373" s="13"/>
      <c r="B373" s="232"/>
      <c r="C373" s="233"/>
      <c r="D373" s="225" t="s">
        <v>190</v>
      </c>
      <c r="E373" s="234" t="s">
        <v>19</v>
      </c>
      <c r="F373" s="235" t="s">
        <v>237</v>
      </c>
      <c r="G373" s="233"/>
      <c r="H373" s="236">
        <v>14.82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190</v>
      </c>
      <c r="AU373" s="242" t="s">
        <v>82</v>
      </c>
      <c r="AV373" s="13" t="s">
        <v>82</v>
      </c>
      <c r="AW373" s="13" t="s">
        <v>34</v>
      </c>
      <c r="AX373" s="13" t="s">
        <v>72</v>
      </c>
      <c r="AY373" s="242" t="s">
        <v>126</v>
      </c>
    </row>
    <row r="374" s="13" customFormat="1">
      <c r="A374" s="13"/>
      <c r="B374" s="232"/>
      <c r="C374" s="233"/>
      <c r="D374" s="225" t="s">
        <v>190</v>
      </c>
      <c r="E374" s="234" t="s">
        <v>19</v>
      </c>
      <c r="F374" s="235" t="s">
        <v>238</v>
      </c>
      <c r="G374" s="233"/>
      <c r="H374" s="236">
        <v>-1.2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190</v>
      </c>
      <c r="AU374" s="242" t="s">
        <v>82</v>
      </c>
      <c r="AV374" s="13" t="s">
        <v>82</v>
      </c>
      <c r="AW374" s="13" t="s">
        <v>34</v>
      </c>
      <c r="AX374" s="13" t="s">
        <v>72</v>
      </c>
      <c r="AY374" s="242" t="s">
        <v>126</v>
      </c>
    </row>
    <row r="375" s="16" customFormat="1">
      <c r="A375" s="16"/>
      <c r="B375" s="264"/>
      <c r="C375" s="265"/>
      <c r="D375" s="225" t="s">
        <v>190</v>
      </c>
      <c r="E375" s="266" t="s">
        <v>19</v>
      </c>
      <c r="F375" s="267" t="s">
        <v>227</v>
      </c>
      <c r="G375" s="265"/>
      <c r="H375" s="268">
        <v>13.620000000000001</v>
      </c>
      <c r="I375" s="269"/>
      <c r="J375" s="265"/>
      <c r="K375" s="265"/>
      <c r="L375" s="270"/>
      <c r="M375" s="271"/>
      <c r="N375" s="272"/>
      <c r="O375" s="272"/>
      <c r="P375" s="272"/>
      <c r="Q375" s="272"/>
      <c r="R375" s="272"/>
      <c r="S375" s="272"/>
      <c r="T375" s="273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74" t="s">
        <v>190</v>
      </c>
      <c r="AU375" s="274" t="s">
        <v>82</v>
      </c>
      <c r="AV375" s="16" t="s">
        <v>144</v>
      </c>
      <c r="AW375" s="16" t="s">
        <v>34</v>
      </c>
      <c r="AX375" s="16" t="s">
        <v>72</v>
      </c>
      <c r="AY375" s="274" t="s">
        <v>126</v>
      </c>
    </row>
    <row r="376" s="15" customFormat="1">
      <c r="A376" s="15"/>
      <c r="B376" s="254"/>
      <c r="C376" s="255"/>
      <c r="D376" s="225" t="s">
        <v>190</v>
      </c>
      <c r="E376" s="256" t="s">
        <v>19</v>
      </c>
      <c r="F376" s="257" t="s">
        <v>239</v>
      </c>
      <c r="G376" s="255"/>
      <c r="H376" s="256" t="s">
        <v>19</v>
      </c>
      <c r="I376" s="258"/>
      <c r="J376" s="255"/>
      <c r="K376" s="255"/>
      <c r="L376" s="259"/>
      <c r="M376" s="260"/>
      <c r="N376" s="261"/>
      <c r="O376" s="261"/>
      <c r="P376" s="261"/>
      <c r="Q376" s="261"/>
      <c r="R376" s="261"/>
      <c r="S376" s="261"/>
      <c r="T376" s="262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3" t="s">
        <v>190</v>
      </c>
      <c r="AU376" s="263" t="s">
        <v>82</v>
      </c>
      <c r="AV376" s="15" t="s">
        <v>80</v>
      </c>
      <c r="AW376" s="15" t="s">
        <v>34</v>
      </c>
      <c r="AX376" s="15" t="s">
        <v>72</v>
      </c>
      <c r="AY376" s="263" t="s">
        <v>126</v>
      </c>
    </row>
    <row r="377" s="13" customFormat="1">
      <c r="A377" s="13"/>
      <c r="B377" s="232"/>
      <c r="C377" s="233"/>
      <c r="D377" s="225" t="s">
        <v>190</v>
      </c>
      <c r="E377" s="234" t="s">
        <v>19</v>
      </c>
      <c r="F377" s="235" t="s">
        <v>240</v>
      </c>
      <c r="G377" s="233"/>
      <c r="H377" s="236">
        <v>15.859999999999999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190</v>
      </c>
      <c r="AU377" s="242" t="s">
        <v>82</v>
      </c>
      <c r="AV377" s="13" t="s">
        <v>82</v>
      </c>
      <c r="AW377" s="13" t="s">
        <v>34</v>
      </c>
      <c r="AX377" s="13" t="s">
        <v>72</v>
      </c>
      <c r="AY377" s="242" t="s">
        <v>126</v>
      </c>
    </row>
    <row r="378" s="13" customFormat="1">
      <c r="A378" s="13"/>
      <c r="B378" s="232"/>
      <c r="C378" s="233"/>
      <c r="D378" s="225" t="s">
        <v>190</v>
      </c>
      <c r="E378" s="234" t="s">
        <v>19</v>
      </c>
      <c r="F378" s="235" t="s">
        <v>238</v>
      </c>
      <c r="G378" s="233"/>
      <c r="H378" s="236">
        <v>-1.2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190</v>
      </c>
      <c r="AU378" s="242" t="s">
        <v>82</v>
      </c>
      <c r="AV378" s="13" t="s">
        <v>82</v>
      </c>
      <c r="AW378" s="13" t="s">
        <v>34</v>
      </c>
      <c r="AX378" s="13" t="s">
        <v>72</v>
      </c>
      <c r="AY378" s="242" t="s">
        <v>126</v>
      </c>
    </row>
    <row r="379" s="16" customFormat="1">
      <c r="A379" s="16"/>
      <c r="B379" s="264"/>
      <c r="C379" s="265"/>
      <c r="D379" s="225" t="s">
        <v>190</v>
      </c>
      <c r="E379" s="266" t="s">
        <v>19</v>
      </c>
      <c r="F379" s="267" t="s">
        <v>227</v>
      </c>
      <c r="G379" s="265"/>
      <c r="H379" s="268">
        <v>14.66</v>
      </c>
      <c r="I379" s="269"/>
      <c r="J379" s="265"/>
      <c r="K379" s="265"/>
      <c r="L379" s="270"/>
      <c r="M379" s="271"/>
      <c r="N379" s="272"/>
      <c r="O379" s="272"/>
      <c r="P379" s="272"/>
      <c r="Q379" s="272"/>
      <c r="R379" s="272"/>
      <c r="S379" s="272"/>
      <c r="T379" s="273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74" t="s">
        <v>190</v>
      </c>
      <c r="AU379" s="274" t="s">
        <v>82</v>
      </c>
      <c r="AV379" s="16" t="s">
        <v>144</v>
      </c>
      <c r="AW379" s="16" t="s">
        <v>34</v>
      </c>
      <c r="AX379" s="16" t="s">
        <v>72</v>
      </c>
      <c r="AY379" s="274" t="s">
        <v>126</v>
      </c>
    </row>
    <row r="380" s="15" customFormat="1">
      <c r="A380" s="15"/>
      <c r="B380" s="254"/>
      <c r="C380" s="255"/>
      <c r="D380" s="225" t="s">
        <v>190</v>
      </c>
      <c r="E380" s="256" t="s">
        <v>19</v>
      </c>
      <c r="F380" s="257" t="s">
        <v>241</v>
      </c>
      <c r="G380" s="255"/>
      <c r="H380" s="256" t="s">
        <v>19</v>
      </c>
      <c r="I380" s="258"/>
      <c r="J380" s="255"/>
      <c r="K380" s="255"/>
      <c r="L380" s="259"/>
      <c r="M380" s="260"/>
      <c r="N380" s="261"/>
      <c r="O380" s="261"/>
      <c r="P380" s="261"/>
      <c r="Q380" s="261"/>
      <c r="R380" s="261"/>
      <c r="S380" s="261"/>
      <c r="T380" s="262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3" t="s">
        <v>190</v>
      </c>
      <c r="AU380" s="263" t="s">
        <v>82</v>
      </c>
      <c r="AV380" s="15" t="s">
        <v>80</v>
      </c>
      <c r="AW380" s="15" t="s">
        <v>34</v>
      </c>
      <c r="AX380" s="15" t="s">
        <v>72</v>
      </c>
      <c r="AY380" s="263" t="s">
        <v>126</v>
      </c>
    </row>
    <row r="381" s="13" customFormat="1">
      <c r="A381" s="13"/>
      <c r="B381" s="232"/>
      <c r="C381" s="233"/>
      <c r="D381" s="225" t="s">
        <v>190</v>
      </c>
      <c r="E381" s="234" t="s">
        <v>19</v>
      </c>
      <c r="F381" s="235" t="s">
        <v>242</v>
      </c>
      <c r="G381" s="233"/>
      <c r="H381" s="236">
        <v>38.759999999999998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190</v>
      </c>
      <c r="AU381" s="242" t="s">
        <v>82</v>
      </c>
      <c r="AV381" s="13" t="s">
        <v>82</v>
      </c>
      <c r="AW381" s="13" t="s">
        <v>34</v>
      </c>
      <c r="AX381" s="13" t="s">
        <v>72</v>
      </c>
      <c r="AY381" s="242" t="s">
        <v>126</v>
      </c>
    </row>
    <row r="382" s="13" customFormat="1">
      <c r="A382" s="13"/>
      <c r="B382" s="232"/>
      <c r="C382" s="233"/>
      <c r="D382" s="225" t="s">
        <v>190</v>
      </c>
      <c r="E382" s="234" t="s">
        <v>19</v>
      </c>
      <c r="F382" s="235" t="s">
        <v>243</v>
      </c>
      <c r="G382" s="233"/>
      <c r="H382" s="236">
        <v>-8.0999999999999996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190</v>
      </c>
      <c r="AU382" s="242" t="s">
        <v>82</v>
      </c>
      <c r="AV382" s="13" t="s">
        <v>82</v>
      </c>
      <c r="AW382" s="13" t="s">
        <v>34</v>
      </c>
      <c r="AX382" s="13" t="s">
        <v>72</v>
      </c>
      <c r="AY382" s="242" t="s">
        <v>126</v>
      </c>
    </row>
    <row r="383" s="13" customFormat="1">
      <c r="A383" s="13"/>
      <c r="B383" s="232"/>
      <c r="C383" s="233"/>
      <c r="D383" s="225" t="s">
        <v>190</v>
      </c>
      <c r="E383" s="234" t="s">
        <v>19</v>
      </c>
      <c r="F383" s="235" t="s">
        <v>231</v>
      </c>
      <c r="G383" s="233"/>
      <c r="H383" s="236">
        <v>-1.6000000000000001</v>
      </c>
      <c r="I383" s="237"/>
      <c r="J383" s="233"/>
      <c r="K383" s="233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190</v>
      </c>
      <c r="AU383" s="242" t="s">
        <v>82</v>
      </c>
      <c r="AV383" s="13" t="s">
        <v>82</v>
      </c>
      <c r="AW383" s="13" t="s">
        <v>34</v>
      </c>
      <c r="AX383" s="13" t="s">
        <v>72</v>
      </c>
      <c r="AY383" s="242" t="s">
        <v>126</v>
      </c>
    </row>
    <row r="384" s="13" customFormat="1">
      <c r="A384" s="13"/>
      <c r="B384" s="232"/>
      <c r="C384" s="233"/>
      <c r="D384" s="225" t="s">
        <v>190</v>
      </c>
      <c r="E384" s="234" t="s">
        <v>19</v>
      </c>
      <c r="F384" s="235" t="s">
        <v>244</v>
      </c>
      <c r="G384" s="233"/>
      <c r="H384" s="236">
        <v>2.0129999999999999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190</v>
      </c>
      <c r="AU384" s="242" t="s">
        <v>82</v>
      </c>
      <c r="AV384" s="13" t="s">
        <v>82</v>
      </c>
      <c r="AW384" s="13" t="s">
        <v>34</v>
      </c>
      <c r="AX384" s="13" t="s">
        <v>72</v>
      </c>
      <c r="AY384" s="242" t="s">
        <v>126</v>
      </c>
    </row>
    <row r="385" s="16" customFormat="1">
      <c r="A385" s="16"/>
      <c r="B385" s="264"/>
      <c r="C385" s="265"/>
      <c r="D385" s="225" t="s">
        <v>190</v>
      </c>
      <c r="E385" s="266" t="s">
        <v>19</v>
      </c>
      <c r="F385" s="267" t="s">
        <v>227</v>
      </c>
      <c r="G385" s="265"/>
      <c r="H385" s="268">
        <v>31.072999999999993</v>
      </c>
      <c r="I385" s="269"/>
      <c r="J385" s="265"/>
      <c r="K385" s="265"/>
      <c r="L385" s="270"/>
      <c r="M385" s="271"/>
      <c r="N385" s="272"/>
      <c r="O385" s="272"/>
      <c r="P385" s="272"/>
      <c r="Q385" s="272"/>
      <c r="R385" s="272"/>
      <c r="S385" s="272"/>
      <c r="T385" s="273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74" t="s">
        <v>190</v>
      </c>
      <c r="AU385" s="274" t="s">
        <v>82</v>
      </c>
      <c r="AV385" s="16" t="s">
        <v>144</v>
      </c>
      <c r="AW385" s="16" t="s">
        <v>34</v>
      </c>
      <c r="AX385" s="16" t="s">
        <v>72</v>
      </c>
      <c r="AY385" s="274" t="s">
        <v>126</v>
      </c>
    </row>
    <row r="386" s="15" customFormat="1">
      <c r="A386" s="15"/>
      <c r="B386" s="254"/>
      <c r="C386" s="255"/>
      <c r="D386" s="225" t="s">
        <v>190</v>
      </c>
      <c r="E386" s="256" t="s">
        <v>19</v>
      </c>
      <c r="F386" s="257" t="s">
        <v>245</v>
      </c>
      <c r="G386" s="255"/>
      <c r="H386" s="256" t="s">
        <v>19</v>
      </c>
      <c r="I386" s="258"/>
      <c r="J386" s="255"/>
      <c r="K386" s="255"/>
      <c r="L386" s="259"/>
      <c r="M386" s="260"/>
      <c r="N386" s="261"/>
      <c r="O386" s="261"/>
      <c r="P386" s="261"/>
      <c r="Q386" s="261"/>
      <c r="R386" s="261"/>
      <c r="S386" s="261"/>
      <c r="T386" s="262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3" t="s">
        <v>190</v>
      </c>
      <c r="AU386" s="263" t="s">
        <v>82</v>
      </c>
      <c r="AV386" s="15" t="s">
        <v>80</v>
      </c>
      <c r="AW386" s="15" t="s">
        <v>34</v>
      </c>
      <c r="AX386" s="15" t="s">
        <v>72</v>
      </c>
      <c r="AY386" s="263" t="s">
        <v>126</v>
      </c>
    </row>
    <row r="387" s="13" customFormat="1">
      <c r="A387" s="13"/>
      <c r="B387" s="232"/>
      <c r="C387" s="233"/>
      <c r="D387" s="225" t="s">
        <v>190</v>
      </c>
      <c r="E387" s="234" t="s">
        <v>19</v>
      </c>
      <c r="F387" s="235" t="s">
        <v>246</v>
      </c>
      <c r="G387" s="233"/>
      <c r="H387" s="236">
        <v>40.185000000000002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190</v>
      </c>
      <c r="AU387" s="242" t="s">
        <v>82</v>
      </c>
      <c r="AV387" s="13" t="s">
        <v>82</v>
      </c>
      <c r="AW387" s="13" t="s">
        <v>34</v>
      </c>
      <c r="AX387" s="13" t="s">
        <v>72</v>
      </c>
      <c r="AY387" s="242" t="s">
        <v>126</v>
      </c>
    </row>
    <row r="388" s="13" customFormat="1">
      <c r="A388" s="13"/>
      <c r="B388" s="232"/>
      <c r="C388" s="233"/>
      <c r="D388" s="225" t="s">
        <v>190</v>
      </c>
      <c r="E388" s="234" t="s">
        <v>19</v>
      </c>
      <c r="F388" s="235" t="s">
        <v>247</v>
      </c>
      <c r="G388" s="233"/>
      <c r="H388" s="236">
        <v>-3.9950000000000001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190</v>
      </c>
      <c r="AU388" s="242" t="s">
        <v>82</v>
      </c>
      <c r="AV388" s="13" t="s">
        <v>82</v>
      </c>
      <c r="AW388" s="13" t="s">
        <v>34</v>
      </c>
      <c r="AX388" s="13" t="s">
        <v>72</v>
      </c>
      <c r="AY388" s="242" t="s">
        <v>126</v>
      </c>
    </row>
    <row r="389" s="13" customFormat="1">
      <c r="A389" s="13"/>
      <c r="B389" s="232"/>
      <c r="C389" s="233"/>
      <c r="D389" s="225" t="s">
        <v>190</v>
      </c>
      <c r="E389" s="234" t="s">
        <v>19</v>
      </c>
      <c r="F389" s="235" t="s">
        <v>231</v>
      </c>
      <c r="G389" s="233"/>
      <c r="H389" s="236">
        <v>-1.6000000000000001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190</v>
      </c>
      <c r="AU389" s="242" t="s">
        <v>82</v>
      </c>
      <c r="AV389" s="13" t="s">
        <v>82</v>
      </c>
      <c r="AW389" s="13" t="s">
        <v>34</v>
      </c>
      <c r="AX389" s="13" t="s">
        <v>72</v>
      </c>
      <c r="AY389" s="242" t="s">
        <v>126</v>
      </c>
    </row>
    <row r="390" s="13" customFormat="1">
      <c r="A390" s="13"/>
      <c r="B390" s="232"/>
      <c r="C390" s="233"/>
      <c r="D390" s="225" t="s">
        <v>190</v>
      </c>
      <c r="E390" s="234" t="s">
        <v>19</v>
      </c>
      <c r="F390" s="235" t="s">
        <v>248</v>
      </c>
      <c r="G390" s="233"/>
      <c r="H390" s="236">
        <v>2.0129999999999999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190</v>
      </c>
      <c r="AU390" s="242" t="s">
        <v>82</v>
      </c>
      <c r="AV390" s="13" t="s">
        <v>82</v>
      </c>
      <c r="AW390" s="13" t="s">
        <v>34</v>
      </c>
      <c r="AX390" s="13" t="s">
        <v>72</v>
      </c>
      <c r="AY390" s="242" t="s">
        <v>126</v>
      </c>
    </row>
    <row r="391" s="16" customFormat="1">
      <c r="A391" s="16"/>
      <c r="B391" s="264"/>
      <c r="C391" s="265"/>
      <c r="D391" s="225" t="s">
        <v>190</v>
      </c>
      <c r="E391" s="266" t="s">
        <v>19</v>
      </c>
      <c r="F391" s="267" t="s">
        <v>227</v>
      </c>
      <c r="G391" s="265"/>
      <c r="H391" s="268">
        <v>36.603000000000002</v>
      </c>
      <c r="I391" s="269"/>
      <c r="J391" s="265"/>
      <c r="K391" s="265"/>
      <c r="L391" s="270"/>
      <c r="M391" s="271"/>
      <c r="N391" s="272"/>
      <c r="O391" s="272"/>
      <c r="P391" s="272"/>
      <c r="Q391" s="272"/>
      <c r="R391" s="272"/>
      <c r="S391" s="272"/>
      <c r="T391" s="273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T391" s="274" t="s">
        <v>190</v>
      </c>
      <c r="AU391" s="274" t="s">
        <v>82</v>
      </c>
      <c r="AV391" s="16" t="s">
        <v>144</v>
      </c>
      <c r="AW391" s="16" t="s">
        <v>34</v>
      </c>
      <c r="AX391" s="16" t="s">
        <v>72</v>
      </c>
      <c r="AY391" s="274" t="s">
        <v>126</v>
      </c>
    </row>
    <row r="392" s="13" customFormat="1">
      <c r="A392" s="13"/>
      <c r="B392" s="232"/>
      <c r="C392" s="233"/>
      <c r="D392" s="225" t="s">
        <v>190</v>
      </c>
      <c r="E392" s="234" t="s">
        <v>19</v>
      </c>
      <c r="F392" s="235" t="s">
        <v>249</v>
      </c>
      <c r="G392" s="233"/>
      <c r="H392" s="236">
        <v>-8.0999999999999996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190</v>
      </c>
      <c r="AU392" s="242" t="s">
        <v>82</v>
      </c>
      <c r="AV392" s="13" t="s">
        <v>82</v>
      </c>
      <c r="AW392" s="13" t="s">
        <v>34</v>
      </c>
      <c r="AX392" s="13" t="s">
        <v>72</v>
      </c>
      <c r="AY392" s="242" t="s">
        <v>126</v>
      </c>
    </row>
    <row r="393" s="16" customFormat="1">
      <c r="A393" s="16"/>
      <c r="B393" s="264"/>
      <c r="C393" s="265"/>
      <c r="D393" s="225" t="s">
        <v>190</v>
      </c>
      <c r="E393" s="266" t="s">
        <v>19</v>
      </c>
      <c r="F393" s="267" t="s">
        <v>227</v>
      </c>
      <c r="G393" s="265"/>
      <c r="H393" s="268">
        <v>-8.0999999999999996</v>
      </c>
      <c r="I393" s="269"/>
      <c r="J393" s="265"/>
      <c r="K393" s="265"/>
      <c r="L393" s="270"/>
      <c r="M393" s="271"/>
      <c r="N393" s="272"/>
      <c r="O393" s="272"/>
      <c r="P393" s="272"/>
      <c r="Q393" s="272"/>
      <c r="R393" s="272"/>
      <c r="S393" s="272"/>
      <c r="T393" s="273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274" t="s">
        <v>190</v>
      </c>
      <c r="AU393" s="274" t="s">
        <v>82</v>
      </c>
      <c r="AV393" s="16" t="s">
        <v>144</v>
      </c>
      <c r="AW393" s="16" t="s">
        <v>34</v>
      </c>
      <c r="AX393" s="16" t="s">
        <v>72</v>
      </c>
      <c r="AY393" s="274" t="s">
        <v>126</v>
      </c>
    </row>
    <row r="394" s="14" customFormat="1">
      <c r="A394" s="14"/>
      <c r="B394" s="243"/>
      <c r="C394" s="244"/>
      <c r="D394" s="225" t="s">
        <v>190</v>
      </c>
      <c r="E394" s="245" t="s">
        <v>19</v>
      </c>
      <c r="F394" s="246" t="s">
        <v>199</v>
      </c>
      <c r="G394" s="244"/>
      <c r="H394" s="247">
        <v>226.66400000000004</v>
      </c>
      <c r="I394" s="248"/>
      <c r="J394" s="244"/>
      <c r="K394" s="244"/>
      <c r="L394" s="249"/>
      <c r="M394" s="250"/>
      <c r="N394" s="251"/>
      <c r="O394" s="251"/>
      <c r="P394" s="251"/>
      <c r="Q394" s="251"/>
      <c r="R394" s="251"/>
      <c r="S394" s="251"/>
      <c r="T394" s="25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3" t="s">
        <v>190</v>
      </c>
      <c r="AU394" s="253" t="s">
        <v>82</v>
      </c>
      <c r="AV394" s="14" t="s">
        <v>152</v>
      </c>
      <c r="AW394" s="14" t="s">
        <v>34</v>
      </c>
      <c r="AX394" s="14" t="s">
        <v>80</v>
      </c>
      <c r="AY394" s="253" t="s">
        <v>126</v>
      </c>
    </row>
    <row r="395" s="12" customFormat="1" ht="22.8" customHeight="1">
      <c r="A395" s="12"/>
      <c r="B395" s="191"/>
      <c r="C395" s="192"/>
      <c r="D395" s="193" t="s">
        <v>71</v>
      </c>
      <c r="E395" s="205" t="s">
        <v>368</v>
      </c>
      <c r="F395" s="205" t="s">
        <v>369</v>
      </c>
      <c r="G395" s="192"/>
      <c r="H395" s="192"/>
      <c r="I395" s="195"/>
      <c r="J395" s="206">
        <f>BK395</f>
        <v>0</v>
      </c>
      <c r="K395" s="192"/>
      <c r="L395" s="197"/>
      <c r="M395" s="198"/>
      <c r="N395" s="199"/>
      <c r="O395" s="199"/>
      <c r="P395" s="200">
        <f>SUM(P396:P404)</f>
        <v>0</v>
      </c>
      <c r="Q395" s="199"/>
      <c r="R395" s="200">
        <f>SUM(R396:R404)</f>
        <v>0</v>
      </c>
      <c r="S395" s="199"/>
      <c r="T395" s="201">
        <f>SUM(T396:T404)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2" t="s">
        <v>80</v>
      </c>
      <c r="AT395" s="203" t="s">
        <v>71</v>
      </c>
      <c r="AU395" s="203" t="s">
        <v>80</v>
      </c>
      <c r="AY395" s="202" t="s">
        <v>126</v>
      </c>
      <c r="BK395" s="204">
        <f>SUM(BK396:BK404)</f>
        <v>0</v>
      </c>
    </row>
    <row r="396" s="2" customFormat="1" ht="37.8" customHeight="1">
      <c r="A396" s="41"/>
      <c r="B396" s="42"/>
      <c r="C396" s="207" t="s">
        <v>370</v>
      </c>
      <c r="D396" s="207" t="s">
        <v>129</v>
      </c>
      <c r="E396" s="208" t="s">
        <v>371</v>
      </c>
      <c r="F396" s="209" t="s">
        <v>372</v>
      </c>
      <c r="G396" s="210" t="s">
        <v>373</v>
      </c>
      <c r="H396" s="211">
        <v>8.1720000000000006</v>
      </c>
      <c r="I396" s="212"/>
      <c r="J396" s="213">
        <f>ROUND(I396*H396,2)</f>
        <v>0</v>
      </c>
      <c r="K396" s="209" t="s">
        <v>133</v>
      </c>
      <c r="L396" s="47"/>
      <c r="M396" s="214" t="s">
        <v>19</v>
      </c>
      <c r="N396" s="215" t="s">
        <v>43</v>
      </c>
      <c r="O396" s="87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152</v>
      </c>
      <c r="AT396" s="218" t="s">
        <v>129</v>
      </c>
      <c r="AU396" s="218" t="s">
        <v>82</v>
      </c>
      <c r="AY396" s="20" t="s">
        <v>126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80</v>
      </c>
      <c r="BK396" s="219">
        <f>ROUND(I396*H396,2)</f>
        <v>0</v>
      </c>
      <c r="BL396" s="20" t="s">
        <v>152</v>
      </c>
      <c r="BM396" s="218" t="s">
        <v>374</v>
      </c>
    </row>
    <row r="397" s="2" customFormat="1">
      <c r="A397" s="41"/>
      <c r="B397" s="42"/>
      <c r="C397" s="43"/>
      <c r="D397" s="220" t="s">
        <v>136</v>
      </c>
      <c r="E397" s="43"/>
      <c r="F397" s="221" t="s">
        <v>375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136</v>
      </c>
      <c r="AU397" s="20" t="s">
        <v>82</v>
      </c>
    </row>
    <row r="398" s="2" customFormat="1" ht="33" customHeight="1">
      <c r="A398" s="41"/>
      <c r="B398" s="42"/>
      <c r="C398" s="207" t="s">
        <v>376</v>
      </c>
      <c r="D398" s="207" t="s">
        <v>129</v>
      </c>
      <c r="E398" s="208" t="s">
        <v>377</v>
      </c>
      <c r="F398" s="209" t="s">
        <v>378</v>
      </c>
      <c r="G398" s="210" t="s">
        <v>373</v>
      </c>
      <c r="H398" s="211">
        <v>8.1720000000000006</v>
      </c>
      <c r="I398" s="212"/>
      <c r="J398" s="213">
        <f>ROUND(I398*H398,2)</f>
        <v>0</v>
      </c>
      <c r="K398" s="209" t="s">
        <v>133</v>
      </c>
      <c r="L398" s="47"/>
      <c r="M398" s="214" t="s">
        <v>19</v>
      </c>
      <c r="N398" s="215" t="s">
        <v>43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152</v>
      </c>
      <c r="AT398" s="218" t="s">
        <v>129</v>
      </c>
      <c r="AU398" s="218" t="s">
        <v>82</v>
      </c>
      <c r="AY398" s="20" t="s">
        <v>126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80</v>
      </c>
      <c r="BK398" s="219">
        <f>ROUND(I398*H398,2)</f>
        <v>0</v>
      </c>
      <c r="BL398" s="20" t="s">
        <v>152</v>
      </c>
      <c r="BM398" s="218" t="s">
        <v>379</v>
      </c>
    </row>
    <row r="399" s="2" customFormat="1">
      <c r="A399" s="41"/>
      <c r="B399" s="42"/>
      <c r="C399" s="43"/>
      <c r="D399" s="220" t="s">
        <v>136</v>
      </c>
      <c r="E399" s="43"/>
      <c r="F399" s="221" t="s">
        <v>380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136</v>
      </c>
      <c r="AU399" s="20" t="s">
        <v>82</v>
      </c>
    </row>
    <row r="400" s="2" customFormat="1" ht="44.25" customHeight="1">
      <c r="A400" s="41"/>
      <c r="B400" s="42"/>
      <c r="C400" s="207" t="s">
        <v>381</v>
      </c>
      <c r="D400" s="207" t="s">
        <v>129</v>
      </c>
      <c r="E400" s="208" t="s">
        <v>382</v>
      </c>
      <c r="F400" s="209" t="s">
        <v>383</v>
      </c>
      <c r="G400" s="210" t="s">
        <v>373</v>
      </c>
      <c r="H400" s="211">
        <v>318.70800000000003</v>
      </c>
      <c r="I400" s="212"/>
      <c r="J400" s="213">
        <f>ROUND(I400*H400,2)</f>
        <v>0</v>
      </c>
      <c r="K400" s="209" t="s">
        <v>133</v>
      </c>
      <c r="L400" s="47"/>
      <c r="M400" s="214" t="s">
        <v>19</v>
      </c>
      <c r="N400" s="215" t="s">
        <v>43</v>
      </c>
      <c r="O400" s="87"/>
      <c r="P400" s="216">
        <f>O400*H400</f>
        <v>0</v>
      </c>
      <c r="Q400" s="216">
        <v>0</v>
      </c>
      <c r="R400" s="216">
        <f>Q400*H400</f>
        <v>0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152</v>
      </c>
      <c r="AT400" s="218" t="s">
        <v>129</v>
      </c>
      <c r="AU400" s="218" t="s">
        <v>82</v>
      </c>
      <c r="AY400" s="20" t="s">
        <v>126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80</v>
      </c>
      <c r="BK400" s="219">
        <f>ROUND(I400*H400,2)</f>
        <v>0</v>
      </c>
      <c r="BL400" s="20" t="s">
        <v>152</v>
      </c>
      <c r="BM400" s="218" t="s">
        <v>384</v>
      </c>
    </row>
    <row r="401" s="2" customFormat="1">
      <c r="A401" s="41"/>
      <c r="B401" s="42"/>
      <c r="C401" s="43"/>
      <c r="D401" s="220" t="s">
        <v>136</v>
      </c>
      <c r="E401" s="43"/>
      <c r="F401" s="221" t="s">
        <v>385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136</v>
      </c>
      <c r="AU401" s="20" t="s">
        <v>82</v>
      </c>
    </row>
    <row r="402" s="13" customFormat="1">
      <c r="A402" s="13"/>
      <c r="B402" s="232"/>
      <c r="C402" s="233"/>
      <c r="D402" s="225" t="s">
        <v>190</v>
      </c>
      <c r="E402" s="233"/>
      <c r="F402" s="235" t="s">
        <v>386</v>
      </c>
      <c r="G402" s="233"/>
      <c r="H402" s="236">
        <v>318.70800000000003</v>
      </c>
      <c r="I402" s="237"/>
      <c r="J402" s="233"/>
      <c r="K402" s="233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190</v>
      </c>
      <c r="AU402" s="242" t="s">
        <v>82</v>
      </c>
      <c r="AV402" s="13" t="s">
        <v>82</v>
      </c>
      <c r="AW402" s="13" t="s">
        <v>4</v>
      </c>
      <c r="AX402" s="13" t="s">
        <v>80</v>
      </c>
      <c r="AY402" s="242" t="s">
        <v>126</v>
      </c>
    </row>
    <row r="403" s="2" customFormat="1" ht="49.05" customHeight="1">
      <c r="A403" s="41"/>
      <c r="B403" s="42"/>
      <c r="C403" s="207" t="s">
        <v>387</v>
      </c>
      <c r="D403" s="207" t="s">
        <v>129</v>
      </c>
      <c r="E403" s="208" t="s">
        <v>388</v>
      </c>
      <c r="F403" s="209" t="s">
        <v>389</v>
      </c>
      <c r="G403" s="210" t="s">
        <v>373</v>
      </c>
      <c r="H403" s="211">
        <v>8.1720000000000006</v>
      </c>
      <c r="I403" s="212"/>
      <c r="J403" s="213">
        <f>ROUND(I403*H403,2)</f>
        <v>0</v>
      </c>
      <c r="K403" s="209" t="s">
        <v>133</v>
      </c>
      <c r="L403" s="47"/>
      <c r="M403" s="214" t="s">
        <v>19</v>
      </c>
      <c r="N403" s="215" t="s">
        <v>43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152</v>
      </c>
      <c r="AT403" s="218" t="s">
        <v>129</v>
      </c>
      <c r="AU403" s="218" t="s">
        <v>82</v>
      </c>
      <c r="AY403" s="20" t="s">
        <v>126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80</v>
      </c>
      <c r="BK403" s="219">
        <f>ROUND(I403*H403,2)</f>
        <v>0</v>
      </c>
      <c r="BL403" s="20" t="s">
        <v>152</v>
      </c>
      <c r="BM403" s="218" t="s">
        <v>390</v>
      </c>
    </row>
    <row r="404" s="2" customFormat="1">
      <c r="A404" s="41"/>
      <c r="B404" s="42"/>
      <c r="C404" s="43"/>
      <c r="D404" s="220" t="s">
        <v>136</v>
      </c>
      <c r="E404" s="43"/>
      <c r="F404" s="221" t="s">
        <v>391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136</v>
      </c>
      <c r="AU404" s="20" t="s">
        <v>82</v>
      </c>
    </row>
    <row r="405" s="12" customFormat="1" ht="22.8" customHeight="1">
      <c r="A405" s="12"/>
      <c r="B405" s="191"/>
      <c r="C405" s="192"/>
      <c r="D405" s="193" t="s">
        <v>71</v>
      </c>
      <c r="E405" s="205" t="s">
        <v>392</v>
      </c>
      <c r="F405" s="205" t="s">
        <v>393</v>
      </c>
      <c r="G405" s="192"/>
      <c r="H405" s="192"/>
      <c r="I405" s="195"/>
      <c r="J405" s="206">
        <f>BK405</f>
        <v>0</v>
      </c>
      <c r="K405" s="192"/>
      <c r="L405" s="197"/>
      <c r="M405" s="198"/>
      <c r="N405" s="199"/>
      <c r="O405" s="199"/>
      <c r="P405" s="200">
        <f>SUM(P406:P407)</f>
        <v>0</v>
      </c>
      <c r="Q405" s="199"/>
      <c r="R405" s="200">
        <f>SUM(R406:R407)</f>
        <v>0</v>
      </c>
      <c r="S405" s="199"/>
      <c r="T405" s="201">
        <f>SUM(T406:T407)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02" t="s">
        <v>80</v>
      </c>
      <c r="AT405" s="203" t="s">
        <v>71</v>
      </c>
      <c r="AU405" s="203" t="s">
        <v>80</v>
      </c>
      <c r="AY405" s="202" t="s">
        <v>126</v>
      </c>
      <c r="BK405" s="204">
        <f>SUM(BK406:BK407)</f>
        <v>0</v>
      </c>
    </row>
    <row r="406" s="2" customFormat="1" ht="55.5" customHeight="1">
      <c r="A406" s="41"/>
      <c r="B406" s="42"/>
      <c r="C406" s="207" t="s">
        <v>394</v>
      </c>
      <c r="D406" s="207" t="s">
        <v>129</v>
      </c>
      <c r="E406" s="208" t="s">
        <v>395</v>
      </c>
      <c r="F406" s="209" t="s">
        <v>396</v>
      </c>
      <c r="G406" s="210" t="s">
        <v>373</v>
      </c>
      <c r="H406" s="211">
        <v>17.672999999999998</v>
      </c>
      <c r="I406" s="212"/>
      <c r="J406" s="213">
        <f>ROUND(I406*H406,2)</f>
        <v>0</v>
      </c>
      <c r="K406" s="209" t="s">
        <v>133</v>
      </c>
      <c r="L406" s="47"/>
      <c r="M406" s="214" t="s">
        <v>19</v>
      </c>
      <c r="N406" s="215" t="s">
        <v>43</v>
      </c>
      <c r="O406" s="87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152</v>
      </c>
      <c r="AT406" s="218" t="s">
        <v>129</v>
      </c>
      <c r="AU406" s="218" t="s">
        <v>82</v>
      </c>
      <c r="AY406" s="20" t="s">
        <v>126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80</v>
      </c>
      <c r="BK406" s="219">
        <f>ROUND(I406*H406,2)</f>
        <v>0</v>
      </c>
      <c r="BL406" s="20" t="s">
        <v>152</v>
      </c>
      <c r="BM406" s="218" t="s">
        <v>397</v>
      </c>
    </row>
    <row r="407" s="2" customFormat="1">
      <c r="A407" s="41"/>
      <c r="B407" s="42"/>
      <c r="C407" s="43"/>
      <c r="D407" s="220" t="s">
        <v>136</v>
      </c>
      <c r="E407" s="43"/>
      <c r="F407" s="221" t="s">
        <v>398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136</v>
      </c>
      <c r="AU407" s="20" t="s">
        <v>82</v>
      </c>
    </row>
    <row r="408" s="12" customFormat="1" ht="25.92" customHeight="1">
      <c r="A408" s="12"/>
      <c r="B408" s="191"/>
      <c r="C408" s="192"/>
      <c r="D408" s="193" t="s">
        <v>71</v>
      </c>
      <c r="E408" s="194" t="s">
        <v>399</v>
      </c>
      <c r="F408" s="194" t="s">
        <v>400</v>
      </c>
      <c r="G408" s="192"/>
      <c r="H408" s="192"/>
      <c r="I408" s="195"/>
      <c r="J408" s="196">
        <f>BK408</f>
        <v>0</v>
      </c>
      <c r="K408" s="192"/>
      <c r="L408" s="197"/>
      <c r="M408" s="198"/>
      <c r="N408" s="199"/>
      <c r="O408" s="199"/>
      <c r="P408" s="200">
        <f>P409+P453+P487+P595+P681+P771+P853</f>
        <v>0</v>
      </c>
      <c r="Q408" s="199"/>
      <c r="R408" s="200">
        <f>R409+R453+R487+R595+R681+R771+R853</f>
        <v>4.1179073099999997</v>
      </c>
      <c r="S408" s="199"/>
      <c r="T408" s="201">
        <f>T409+T453+T487+T595+T681+T771+T853</f>
        <v>4.0422878400000002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2" t="s">
        <v>82</v>
      </c>
      <c r="AT408" s="203" t="s">
        <v>71</v>
      </c>
      <c r="AU408" s="203" t="s">
        <v>72</v>
      </c>
      <c r="AY408" s="202" t="s">
        <v>126</v>
      </c>
      <c r="BK408" s="204">
        <f>BK409+BK453+BK487+BK595+BK681+BK771+BK853</f>
        <v>0</v>
      </c>
    </row>
    <row r="409" s="12" customFormat="1" ht="22.8" customHeight="1">
      <c r="A409" s="12"/>
      <c r="B409" s="191"/>
      <c r="C409" s="192"/>
      <c r="D409" s="193" t="s">
        <v>71</v>
      </c>
      <c r="E409" s="205" t="s">
        <v>401</v>
      </c>
      <c r="F409" s="205" t="s">
        <v>402</v>
      </c>
      <c r="G409" s="192"/>
      <c r="H409" s="192"/>
      <c r="I409" s="195"/>
      <c r="J409" s="206">
        <f>BK409</f>
        <v>0</v>
      </c>
      <c r="K409" s="192"/>
      <c r="L409" s="197"/>
      <c r="M409" s="198"/>
      <c r="N409" s="199"/>
      <c r="O409" s="199"/>
      <c r="P409" s="200">
        <f>SUM(P410:P452)</f>
        <v>0</v>
      </c>
      <c r="Q409" s="199"/>
      <c r="R409" s="200">
        <f>SUM(R410:R452)</f>
        <v>1.02907292</v>
      </c>
      <c r="S409" s="199"/>
      <c r="T409" s="201">
        <f>SUM(T410:T452)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02" t="s">
        <v>82</v>
      </c>
      <c r="AT409" s="203" t="s">
        <v>71</v>
      </c>
      <c r="AU409" s="203" t="s">
        <v>80</v>
      </c>
      <c r="AY409" s="202" t="s">
        <v>126</v>
      </c>
      <c r="BK409" s="204">
        <f>SUM(BK410:BK452)</f>
        <v>0</v>
      </c>
    </row>
    <row r="410" s="2" customFormat="1" ht="62.7" customHeight="1">
      <c r="A410" s="41"/>
      <c r="B410" s="42"/>
      <c r="C410" s="207" t="s">
        <v>403</v>
      </c>
      <c r="D410" s="207" t="s">
        <v>129</v>
      </c>
      <c r="E410" s="208" t="s">
        <v>404</v>
      </c>
      <c r="F410" s="209" t="s">
        <v>405</v>
      </c>
      <c r="G410" s="210" t="s">
        <v>187</v>
      </c>
      <c r="H410" s="211">
        <v>1.425</v>
      </c>
      <c r="I410" s="212"/>
      <c r="J410" s="213">
        <f>ROUND(I410*H410,2)</f>
        <v>0</v>
      </c>
      <c r="K410" s="209" t="s">
        <v>133</v>
      </c>
      <c r="L410" s="47"/>
      <c r="M410" s="214" t="s">
        <v>19</v>
      </c>
      <c r="N410" s="215" t="s">
        <v>43</v>
      </c>
      <c r="O410" s="87"/>
      <c r="P410" s="216">
        <f>O410*H410</f>
        <v>0</v>
      </c>
      <c r="Q410" s="216">
        <v>0.02964</v>
      </c>
      <c r="R410" s="216">
        <f>Q410*H410</f>
        <v>0.042237000000000004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312</v>
      </c>
      <c r="AT410" s="218" t="s">
        <v>129</v>
      </c>
      <c r="AU410" s="218" t="s">
        <v>82</v>
      </c>
      <c r="AY410" s="20" t="s">
        <v>126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80</v>
      </c>
      <c r="BK410" s="219">
        <f>ROUND(I410*H410,2)</f>
        <v>0</v>
      </c>
      <c r="BL410" s="20" t="s">
        <v>312</v>
      </c>
      <c r="BM410" s="218" t="s">
        <v>406</v>
      </c>
    </row>
    <row r="411" s="2" customFormat="1">
      <c r="A411" s="41"/>
      <c r="B411" s="42"/>
      <c r="C411" s="43"/>
      <c r="D411" s="220" t="s">
        <v>136</v>
      </c>
      <c r="E411" s="43"/>
      <c r="F411" s="221" t="s">
        <v>407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136</v>
      </c>
      <c r="AU411" s="20" t="s">
        <v>82</v>
      </c>
    </row>
    <row r="412" s="13" customFormat="1">
      <c r="A412" s="13"/>
      <c r="B412" s="232"/>
      <c r="C412" s="233"/>
      <c r="D412" s="225" t="s">
        <v>190</v>
      </c>
      <c r="E412" s="234" t="s">
        <v>19</v>
      </c>
      <c r="F412" s="235" t="s">
        <v>408</v>
      </c>
      <c r="G412" s="233"/>
      <c r="H412" s="236">
        <v>1.425</v>
      </c>
      <c r="I412" s="237"/>
      <c r="J412" s="233"/>
      <c r="K412" s="233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190</v>
      </c>
      <c r="AU412" s="242" t="s">
        <v>82</v>
      </c>
      <c r="AV412" s="13" t="s">
        <v>82</v>
      </c>
      <c r="AW412" s="13" t="s">
        <v>34</v>
      </c>
      <c r="AX412" s="13" t="s">
        <v>80</v>
      </c>
      <c r="AY412" s="242" t="s">
        <v>126</v>
      </c>
    </row>
    <row r="413" s="2" customFormat="1" ht="49.05" customHeight="1">
      <c r="A413" s="41"/>
      <c r="B413" s="42"/>
      <c r="C413" s="207" t="s">
        <v>409</v>
      </c>
      <c r="D413" s="207" t="s">
        <v>129</v>
      </c>
      <c r="E413" s="208" t="s">
        <v>410</v>
      </c>
      <c r="F413" s="209" t="s">
        <v>411</v>
      </c>
      <c r="G413" s="210" t="s">
        <v>187</v>
      </c>
      <c r="H413" s="211">
        <v>61.210000000000001</v>
      </c>
      <c r="I413" s="212"/>
      <c r="J413" s="213">
        <f>ROUND(I413*H413,2)</f>
        <v>0</v>
      </c>
      <c r="K413" s="209" t="s">
        <v>133</v>
      </c>
      <c r="L413" s="47"/>
      <c r="M413" s="214" t="s">
        <v>19</v>
      </c>
      <c r="N413" s="215" t="s">
        <v>43</v>
      </c>
      <c r="O413" s="87"/>
      <c r="P413" s="216">
        <f>O413*H413</f>
        <v>0</v>
      </c>
      <c r="Q413" s="216">
        <v>0.012200000000000001</v>
      </c>
      <c r="R413" s="216">
        <f>Q413*H413</f>
        <v>0.74676200000000004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312</v>
      </c>
      <c r="AT413" s="218" t="s">
        <v>129</v>
      </c>
      <c r="AU413" s="218" t="s">
        <v>82</v>
      </c>
      <c r="AY413" s="20" t="s">
        <v>126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80</v>
      </c>
      <c r="BK413" s="219">
        <f>ROUND(I413*H413,2)</f>
        <v>0</v>
      </c>
      <c r="BL413" s="20" t="s">
        <v>312</v>
      </c>
      <c r="BM413" s="218" t="s">
        <v>412</v>
      </c>
    </row>
    <row r="414" s="2" customFormat="1">
      <c r="A414" s="41"/>
      <c r="B414" s="42"/>
      <c r="C414" s="43"/>
      <c r="D414" s="220" t="s">
        <v>136</v>
      </c>
      <c r="E414" s="43"/>
      <c r="F414" s="221" t="s">
        <v>413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136</v>
      </c>
      <c r="AU414" s="20" t="s">
        <v>82</v>
      </c>
    </row>
    <row r="415" s="13" customFormat="1">
      <c r="A415" s="13"/>
      <c r="B415" s="232"/>
      <c r="C415" s="233"/>
      <c r="D415" s="225" t="s">
        <v>190</v>
      </c>
      <c r="E415" s="234" t="s">
        <v>19</v>
      </c>
      <c r="F415" s="235" t="s">
        <v>414</v>
      </c>
      <c r="G415" s="233"/>
      <c r="H415" s="236">
        <v>37.649999999999999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190</v>
      </c>
      <c r="AU415" s="242" t="s">
        <v>82</v>
      </c>
      <c r="AV415" s="13" t="s">
        <v>82</v>
      </c>
      <c r="AW415" s="13" t="s">
        <v>34</v>
      </c>
      <c r="AX415" s="13" t="s">
        <v>72</v>
      </c>
      <c r="AY415" s="242" t="s">
        <v>126</v>
      </c>
    </row>
    <row r="416" s="13" customFormat="1">
      <c r="A416" s="13"/>
      <c r="B416" s="232"/>
      <c r="C416" s="233"/>
      <c r="D416" s="225" t="s">
        <v>190</v>
      </c>
      <c r="E416" s="234" t="s">
        <v>19</v>
      </c>
      <c r="F416" s="235" t="s">
        <v>415</v>
      </c>
      <c r="G416" s="233"/>
      <c r="H416" s="236">
        <v>23.559999999999999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190</v>
      </c>
      <c r="AU416" s="242" t="s">
        <v>82</v>
      </c>
      <c r="AV416" s="13" t="s">
        <v>82</v>
      </c>
      <c r="AW416" s="13" t="s">
        <v>34</v>
      </c>
      <c r="AX416" s="13" t="s">
        <v>72</v>
      </c>
      <c r="AY416" s="242" t="s">
        <v>126</v>
      </c>
    </row>
    <row r="417" s="14" customFormat="1">
      <c r="A417" s="14"/>
      <c r="B417" s="243"/>
      <c r="C417" s="244"/>
      <c r="D417" s="225" t="s">
        <v>190</v>
      </c>
      <c r="E417" s="245" t="s">
        <v>19</v>
      </c>
      <c r="F417" s="246" t="s">
        <v>199</v>
      </c>
      <c r="G417" s="244"/>
      <c r="H417" s="247">
        <v>61.209999999999994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190</v>
      </c>
      <c r="AU417" s="253" t="s">
        <v>82</v>
      </c>
      <c r="AV417" s="14" t="s">
        <v>152</v>
      </c>
      <c r="AW417" s="14" t="s">
        <v>34</v>
      </c>
      <c r="AX417" s="14" t="s">
        <v>80</v>
      </c>
      <c r="AY417" s="253" t="s">
        <v>126</v>
      </c>
    </row>
    <row r="418" s="2" customFormat="1" ht="49.05" customHeight="1">
      <c r="A418" s="41"/>
      <c r="B418" s="42"/>
      <c r="C418" s="207" t="s">
        <v>416</v>
      </c>
      <c r="D418" s="207" t="s">
        <v>129</v>
      </c>
      <c r="E418" s="208" t="s">
        <v>417</v>
      </c>
      <c r="F418" s="209" t="s">
        <v>418</v>
      </c>
      <c r="G418" s="210" t="s">
        <v>187</v>
      </c>
      <c r="H418" s="211">
        <v>8.0899999999999999</v>
      </c>
      <c r="I418" s="212"/>
      <c r="J418" s="213">
        <f>ROUND(I418*H418,2)</f>
        <v>0</v>
      </c>
      <c r="K418" s="209" t="s">
        <v>133</v>
      </c>
      <c r="L418" s="47"/>
      <c r="M418" s="214" t="s">
        <v>19</v>
      </c>
      <c r="N418" s="215" t="s">
        <v>43</v>
      </c>
      <c r="O418" s="87"/>
      <c r="P418" s="216">
        <f>O418*H418</f>
        <v>0</v>
      </c>
      <c r="Q418" s="216">
        <v>0.0126</v>
      </c>
      <c r="R418" s="216">
        <f>Q418*H418</f>
        <v>0.101934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312</v>
      </c>
      <c r="AT418" s="218" t="s">
        <v>129</v>
      </c>
      <c r="AU418" s="218" t="s">
        <v>82</v>
      </c>
      <c r="AY418" s="20" t="s">
        <v>126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80</v>
      </c>
      <c r="BK418" s="219">
        <f>ROUND(I418*H418,2)</f>
        <v>0</v>
      </c>
      <c r="BL418" s="20" t="s">
        <v>312</v>
      </c>
      <c r="BM418" s="218" t="s">
        <v>419</v>
      </c>
    </row>
    <row r="419" s="2" customFormat="1">
      <c r="A419" s="41"/>
      <c r="B419" s="42"/>
      <c r="C419" s="43"/>
      <c r="D419" s="220" t="s">
        <v>136</v>
      </c>
      <c r="E419" s="43"/>
      <c r="F419" s="221" t="s">
        <v>420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136</v>
      </c>
      <c r="AU419" s="20" t="s">
        <v>82</v>
      </c>
    </row>
    <row r="420" s="13" customFormat="1">
      <c r="A420" s="13"/>
      <c r="B420" s="232"/>
      <c r="C420" s="233"/>
      <c r="D420" s="225" t="s">
        <v>190</v>
      </c>
      <c r="E420" s="234" t="s">
        <v>19</v>
      </c>
      <c r="F420" s="235" t="s">
        <v>421</v>
      </c>
      <c r="G420" s="233"/>
      <c r="H420" s="236">
        <v>8.0899999999999999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190</v>
      </c>
      <c r="AU420" s="242" t="s">
        <v>82</v>
      </c>
      <c r="AV420" s="13" t="s">
        <v>82</v>
      </c>
      <c r="AW420" s="13" t="s">
        <v>34</v>
      </c>
      <c r="AX420" s="13" t="s">
        <v>80</v>
      </c>
      <c r="AY420" s="242" t="s">
        <v>126</v>
      </c>
    </row>
    <row r="421" s="2" customFormat="1" ht="37.8" customHeight="1">
      <c r="A421" s="41"/>
      <c r="B421" s="42"/>
      <c r="C421" s="207" t="s">
        <v>422</v>
      </c>
      <c r="D421" s="207" t="s">
        <v>129</v>
      </c>
      <c r="E421" s="208" t="s">
        <v>423</v>
      </c>
      <c r="F421" s="209" t="s">
        <v>424</v>
      </c>
      <c r="G421" s="210" t="s">
        <v>187</v>
      </c>
      <c r="H421" s="211">
        <v>69.299999999999997</v>
      </c>
      <c r="I421" s="212"/>
      <c r="J421" s="213">
        <f>ROUND(I421*H421,2)</f>
        <v>0</v>
      </c>
      <c r="K421" s="209" t="s">
        <v>133</v>
      </c>
      <c r="L421" s="47"/>
      <c r="M421" s="214" t="s">
        <v>19</v>
      </c>
      <c r="N421" s="215" t="s">
        <v>43</v>
      </c>
      <c r="O421" s="87"/>
      <c r="P421" s="216">
        <f>O421*H421</f>
        <v>0</v>
      </c>
      <c r="Q421" s="216">
        <v>0.00010000000000000001</v>
      </c>
      <c r="R421" s="216">
        <f>Q421*H421</f>
        <v>0.0069300000000000004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312</v>
      </c>
      <c r="AT421" s="218" t="s">
        <v>129</v>
      </c>
      <c r="AU421" s="218" t="s">
        <v>82</v>
      </c>
      <c r="AY421" s="20" t="s">
        <v>126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80</v>
      </c>
      <c r="BK421" s="219">
        <f>ROUND(I421*H421,2)</f>
        <v>0</v>
      </c>
      <c r="BL421" s="20" t="s">
        <v>312</v>
      </c>
      <c r="BM421" s="218" t="s">
        <v>425</v>
      </c>
    </row>
    <row r="422" s="2" customFormat="1">
      <c r="A422" s="41"/>
      <c r="B422" s="42"/>
      <c r="C422" s="43"/>
      <c r="D422" s="220" t="s">
        <v>136</v>
      </c>
      <c r="E422" s="43"/>
      <c r="F422" s="221" t="s">
        <v>426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136</v>
      </c>
      <c r="AU422" s="20" t="s">
        <v>82</v>
      </c>
    </row>
    <row r="423" s="13" customFormat="1">
      <c r="A423" s="13"/>
      <c r="B423" s="232"/>
      <c r="C423" s="233"/>
      <c r="D423" s="225" t="s">
        <v>190</v>
      </c>
      <c r="E423" s="234" t="s">
        <v>19</v>
      </c>
      <c r="F423" s="235" t="s">
        <v>427</v>
      </c>
      <c r="G423" s="233"/>
      <c r="H423" s="236">
        <v>69.299999999999997</v>
      </c>
      <c r="I423" s="237"/>
      <c r="J423" s="233"/>
      <c r="K423" s="233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190</v>
      </c>
      <c r="AU423" s="242" t="s">
        <v>82</v>
      </c>
      <c r="AV423" s="13" t="s">
        <v>82</v>
      </c>
      <c r="AW423" s="13" t="s">
        <v>34</v>
      </c>
      <c r="AX423" s="13" t="s">
        <v>80</v>
      </c>
      <c r="AY423" s="242" t="s">
        <v>126</v>
      </c>
    </row>
    <row r="424" s="2" customFormat="1" ht="44.25" customHeight="1">
      <c r="A424" s="41"/>
      <c r="B424" s="42"/>
      <c r="C424" s="207" t="s">
        <v>428</v>
      </c>
      <c r="D424" s="207" t="s">
        <v>129</v>
      </c>
      <c r="E424" s="208" t="s">
        <v>429</v>
      </c>
      <c r="F424" s="209" t="s">
        <v>430</v>
      </c>
      <c r="G424" s="210" t="s">
        <v>187</v>
      </c>
      <c r="H424" s="211">
        <v>69.299999999999997</v>
      </c>
      <c r="I424" s="212"/>
      <c r="J424" s="213">
        <f>ROUND(I424*H424,2)</f>
        <v>0</v>
      </c>
      <c r="K424" s="209" t="s">
        <v>133</v>
      </c>
      <c r="L424" s="47"/>
      <c r="M424" s="214" t="s">
        <v>19</v>
      </c>
      <c r="N424" s="215" t="s">
        <v>43</v>
      </c>
      <c r="O424" s="87"/>
      <c r="P424" s="216">
        <f>O424*H424</f>
        <v>0</v>
      </c>
      <c r="Q424" s="216">
        <v>0</v>
      </c>
      <c r="R424" s="216">
        <f>Q424*H424</f>
        <v>0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312</v>
      </c>
      <c r="AT424" s="218" t="s">
        <v>129</v>
      </c>
      <c r="AU424" s="218" t="s">
        <v>82</v>
      </c>
      <c r="AY424" s="20" t="s">
        <v>126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20" t="s">
        <v>80</v>
      </c>
      <c r="BK424" s="219">
        <f>ROUND(I424*H424,2)</f>
        <v>0</v>
      </c>
      <c r="BL424" s="20" t="s">
        <v>312</v>
      </c>
      <c r="BM424" s="218" t="s">
        <v>431</v>
      </c>
    </row>
    <row r="425" s="2" customFormat="1">
      <c r="A425" s="41"/>
      <c r="B425" s="42"/>
      <c r="C425" s="43"/>
      <c r="D425" s="220" t="s">
        <v>136</v>
      </c>
      <c r="E425" s="43"/>
      <c r="F425" s="221" t="s">
        <v>432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136</v>
      </c>
      <c r="AU425" s="20" t="s">
        <v>82</v>
      </c>
    </row>
    <row r="426" s="13" customFormat="1">
      <c r="A426" s="13"/>
      <c r="B426" s="232"/>
      <c r="C426" s="233"/>
      <c r="D426" s="225" t="s">
        <v>190</v>
      </c>
      <c r="E426" s="234" t="s">
        <v>19</v>
      </c>
      <c r="F426" s="235" t="s">
        <v>414</v>
      </c>
      <c r="G426" s="233"/>
      <c r="H426" s="236">
        <v>37.649999999999999</v>
      </c>
      <c r="I426" s="237"/>
      <c r="J426" s="233"/>
      <c r="K426" s="233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190</v>
      </c>
      <c r="AU426" s="242" t="s">
        <v>82</v>
      </c>
      <c r="AV426" s="13" t="s">
        <v>82</v>
      </c>
      <c r="AW426" s="13" t="s">
        <v>34</v>
      </c>
      <c r="AX426" s="13" t="s">
        <v>72</v>
      </c>
      <c r="AY426" s="242" t="s">
        <v>126</v>
      </c>
    </row>
    <row r="427" s="13" customFormat="1">
      <c r="A427" s="13"/>
      <c r="B427" s="232"/>
      <c r="C427" s="233"/>
      <c r="D427" s="225" t="s">
        <v>190</v>
      </c>
      <c r="E427" s="234" t="s">
        <v>19</v>
      </c>
      <c r="F427" s="235" t="s">
        <v>415</v>
      </c>
      <c r="G427" s="233"/>
      <c r="H427" s="236">
        <v>23.559999999999999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190</v>
      </c>
      <c r="AU427" s="242" t="s">
        <v>82</v>
      </c>
      <c r="AV427" s="13" t="s">
        <v>82</v>
      </c>
      <c r="AW427" s="13" t="s">
        <v>34</v>
      </c>
      <c r="AX427" s="13" t="s">
        <v>72</v>
      </c>
      <c r="AY427" s="242" t="s">
        <v>126</v>
      </c>
    </row>
    <row r="428" s="16" customFormat="1">
      <c r="A428" s="16"/>
      <c r="B428" s="264"/>
      <c r="C428" s="265"/>
      <c r="D428" s="225" t="s">
        <v>190</v>
      </c>
      <c r="E428" s="266" t="s">
        <v>19</v>
      </c>
      <c r="F428" s="267" t="s">
        <v>227</v>
      </c>
      <c r="G428" s="265"/>
      <c r="H428" s="268">
        <v>61.209999999999994</v>
      </c>
      <c r="I428" s="269"/>
      <c r="J428" s="265"/>
      <c r="K428" s="265"/>
      <c r="L428" s="270"/>
      <c r="M428" s="271"/>
      <c r="N428" s="272"/>
      <c r="O428" s="272"/>
      <c r="P428" s="272"/>
      <c r="Q428" s="272"/>
      <c r="R428" s="272"/>
      <c r="S428" s="272"/>
      <c r="T428" s="273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74" t="s">
        <v>190</v>
      </c>
      <c r="AU428" s="274" t="s">
        <v>82</v>
      </c>
      <c r="AV428" s="16" t="s">
        <v>144</v>
      </c>
      <c r="AW428" s="16" t="s">
        <v>34</v>
      </c>
      <c r="AX428" s="16" t="s">
        <v>72</v>
      </c>
      <c r="AY428" s="274" t="s">
        <v>126</v>
      </c>
    </row>
    <row r="429" s="13" customFormat="1">
      <c r="A429" s="13"/>
      <c r="B429" s="232"/>
      <c r="C429" s="233"/>
      <c r="D429" s="225" t="s">
        <v>190</v>
      </c>
      <c r="E429" s="234" t="s">
        <v>19</v>
      </c>
      <c r="F429" s="235" t="s">
        <v>421</v>
      </c>
      <c r="G429" s="233"/>
      <c r="H429" s="236">
        <v>8.0899999999999999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190</v>
      </c>
      <c r="AU429" s="242" t="s">
        <v>82</v>
      </c>
      <c r="AV429" s="13" t="s">
        <v>82</v>
      </c>
      <c r="AW429" s="13" t="s">
        <v>34</v>
      </c>
      <c r="AX429" s="13" t="s">
        <v>72</v>
      </c>
      <c r="AY429" s="242" t="s">
        <v>126</v>
      </c>
    </row>
    <row r="430" s="16" customFormat="1">
      <c r="A430" s="16"/>
      <c r="B430" s="264"/>
      <c r="C430" s="265"/>
      <c r="D430" s="225" t="s">
        <v>190</v>
      </c>
      <c r="E430" s="266" t="s">
        <v>19</v>
      </c>
      <c r="F430" s="267" t="s">
        <v>227</v>
      </c>
      <c r="G430" s="265"/>
      <c r="H430" s="268">
        <v>8.0899999999999999</v>
      </c>
      <c r="I430" s="269"/>
      <c r="J430" s="265"/>
      <c r="K430" s="265"/>
      <c r="L430" s="270"/>
      <c r="M430" s="271"/>
      <c r="N430" s="272"/>
      <c r="O430" s="272"/>
      <c r="P430" s="272"/>
      <c r="Q430" s="272"/>
      <c r="R430" s="272"/>
      <c r="S430" s="272"/>
      <c r="T430" s="273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74" t="s">
        <v>190</v>
      </c>
      <c r="AU430" s="274" t="s">
        <v>82</v>
      </c>
      <c r="AV430" s="16" t="s">
        <v>144</v>
      </c>
      <c r="AW430" s="16" t="s">
        <v>34</v>
      </c>
      <c r="AX430" s="16" t="s">
        <v>72</v>
      </c>
      <c r="AY430" s="274" t="s">
        <v>126</v>
      </c>
    </row>
    <row r="431" s="14" customFormat="1">
      <c r="A431" s="14"/>
      <c r="B431" s="243"/>
      <c r="C431" s="244"/>
      <c r="D431" s="225" t="s">
        <v>190</v>
      </c>
      <c r="E431" s="245" t="s">
        <v>19</v>
      </c>
      <c r="F431" s="246" t="s">
        <v>199</v>
      </c>
      <c r="G431" s="244"/>
      <c r="H431" s="247">
        <v>69.299999999999997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3" t="s">
        <v>190</v>
      </c>
      <c r="AU431" s="253" t="s">
        <v>82</v>
      </c>
      <c r="AV431" s="14" t="s">
        <v>152</v>
      </c>
      <c r="AW431" s="14" t="s">
        <v>34</v>
      </c>
      <c r="AX431" s="14" t="s">
        <v>80</v>
      </c>
      <c r="AY431" s="253" t="s">
        <v>126</v>
      </c>
    </row>
    <row r="432" s="2" customFormat="1" ht="24.15" customHeight="1">
      <c r="A432" s="41"/>
      <c r="B432" s="42"/>
      <c r="C432" s="275" t="s">
        <v>433</v>
      </c>
      <c r="D432" s="275" t="s">
        <v>307</v>
      </c>
      <c r="E432" s="276" t="s">
        <v>434</v>
      </c>
      <c r="F432" s="277" t="s">
        <v>435</v>
      </c>
      <c r="G432" s="278" t="s">
        <v>187</v>
      </c>
      <c r="H432" s="279">
        <v>77.858999999999995</v>
      </c>
      <c r="I432" s="280"/>
      <c r="J432" s="281">
        <f>ROUND(I432*H432,2)</f>
        <v>0</v>
      </c>
      <c r="K432" s="277" t="s">
        <v>133</v>
      </c>
      <c r="L432" s="282"/>
      <c r="M432" s="283" t="s">
        <v>19</v>
      </c>
      <c r="N432" s="284" t="s">
        <v>43</v>
      </c>
      <c r="O432" s="87"/>
      <c r="P432" s="216">
        <f>O432*H432</f>
        <v>0</v>
      </c>
      <c r="Q432" s="216">
        <v>0.00016000000000000001</v>
      </c>
      <c r="R432" s="216">
        <f>Q432*H432</f>
        <v>0.01245744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409</v>
      </c>
      <c r="AT432" s="218" t="s">
        <v>307</v>
      </c>
      <c r="AU432" s="218" t="s">
        <v>82</v>
      </c>
      <c r="AY432" s="20" t="s">
        <v>126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80</v>
      </c>
      <c r="BK432" s="219">
        <f>ROUND(I432*H432,2)</f>
        <v>0</v>
      </c>
      <c r="BL432" s="20" t="s">
        <v>312</v>
      </c>
      <c r="BM432" s="218" t="s">
        <v>436</v>
      </c>
    </row>
    <row r="433" s="13" customFormat="1">
      <c r="A433" s="13"/>
      <c r="B433" s="232"/>
      <c r="C433" s="233"/>
      <c r="D433" s="225" t="s">
        <v>190</v>
      </c>
      <c r="E433" s="233"/>
      <c r="F433" s="235" t="s">
        <v>437</v>
      </c>
      <c r="G433" s="233"/>
      <c r="H433" s="236">
        <v>77.858999999999995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190</v>
      </c>
      <c r="AU433" s="242" t="s">
        <v>82</v>
      </c>
      <c r="AV433" s="13" t="s">
        <v>82</v>
      </c>
      <c r="AW433" s="13" t="s">
        <v>4</v>
      </c>
      <c r="AX433" s="13" t="s">
        <v>80</v>
      </c>
      <c r="AY433" s="242" t="s">
        <v>126</v>
      </c>
    </row>
    <row r="434" s="2" customFormat="1" ht="44.25" customHeight="1">
      <c r="A434" s="41"/>
      <c r="B434" s="42"/>
      <c r="C434" s="207" t="s">
        <v>438</v>
      </c>
      <c r="D434" s="207" t="s">
        <v>129</v>
      </c>
      <c r="E434" s="208" t="s">
        <v>439</v>
      </c>
      <c r="F434" s="209" t="s">
        <v>440</v>
      </c>
      <c r="G434" s="210" t="s">
        <v>187</v>
      </c>
      <c r="H434" s="211">
        <v>69.299999999999997</v>
      </c>
      <c r="I434" s="212"/>
      <c r="J434" s="213">
        <f>ROUND(I434*H434,2)</f>
        <v>0</v>
      </c>
      <c r="K434" s="209" t="s">
        <v>133</v>
      </c>
      <c r="L434" s="47"/>
      <c r="M434" s="214" t="s">
        <v>19</v>
      </c>
      <c r="N434" s="215" t="s">
        <v>43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312</v>
      </c>
      <c r="AT434" s="218" t="s">
        <v>129</v>
      </c>
      <c r="AU434" s="218" t="s">
        <v>82</v>
      </c>
      <c r="AY434" s="20" t="s">
        <v>126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80</v>
      </c>
      <c r="BK434" s="219">
        <f>ROUND(I434*H434,2)</f>
        <v>0</v>
      </c>
      <c r="BL434" s="20" t="s">
        <v>312</v>
      </c>
      <c r="BM434" s="218" t="s">
        <v>441</v>
      </c>
    </row>
    <row r="435" s="2" customFormat="1">
      <c r="A435" s="41"/>
      <c r="B435" s="42"/>
      <c r="C435" s="43"/>
      <c r="D435" s="220" t="s">
        <v>136</v>
      </c>
      <c r="E435" s="43"/>
      <c r="F435" s="221" t="s">
        <v>442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136</v>
      </c>
      <c r="AU435" s="20" t="s">
        <v>82</v>
      </c>
    </row>
    <row r="436" s="13" customFormat="1">
      <c r="A436" s="13"/>
      <c r="B436" s="232"/>
      <c r="C436" s="233"/>
      <c r="D436" s="225" t="s">
        <v>190</v>
      </c>
      <c r="E436" s="234" t="s">
        <v>19</v>
      </c>
      <c r="F436" s="235" t="s">
        <v>414</v>
      </c>
      <c r="G436" s="233"/>
      <c r="H436" s="236">
        <v>37.649999999999999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190</v>
      </c>
      <c r="AU436" s="242" t="s">
        <v>82</v>
      </c>
      <c r="AV436" s="13" t="s">
        <v>82</v>
      </c>
      <c r="AW436" s="13" t="s">
        <v>34</v>
      </c>
      <c r="AX436" s="13" t="s">
        <v>72</v>
      </c>
      <c r="AY436" s="242" t="s">
        <v>126</v>
      </c>
    </row>
    <row r="437" s="13" customFormat="1">
      <c r="A437" s="13"/>
      <c r="B437" s="232"/>
      <c r="C437" s="233"/>
      <c r="D437" s="225" t="s">
        <v>190</v>
      </c>
      <c r="E437" s="234" t="s">
        <v>19</v>
      </c>
      <c r="F437" s="235" t="s">
        <v>415</v>
      </c>
      <c r="G437" s="233"/>
      <c r="H437" s="236">
        <v>23.559999999999999</v>
      </c>
      <c r="I437" s="237"/>
      <c r="J437" s="233"/>
      <c r="K437" s="233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190</v>
      </c>
      <c r="AU437" s="242" t="s">
        <v>82</v>
      </c>
      <c r="AV437" s="13" t="s">
        <v>82</v>
      </c>
      <c r="AW437" s="13" t="s">
        <v>34</v>
      </c>
      <c r="AX437" s="13" t="s">
        <v>72</v>
      </c>
      <c r="AY437" s="242" t="s">
        <v>126</v>
      </c>
    </row>
    <row r="438" s="16" customFormat="1">
      <c r="A438" s="16"/>
      <c r="B438" s="264"/>
      <c r="C438" s="265"/>
      <c r="D438" s="225" t="s">
        <v>190</v>
      </c>
      <c r="E438" s="266" t="s">
        <v>19</v>
      </c>
      <c r="F438" s="267" t="s">
        <v>227</v>
      </c>
      <c r="G438" s="265"/>
      <c r="H438" s="268">
        <v>61.209999999999994</v>
      </c>
      <c r="I438" s="269"/>
      <c r="J438" s="265"/>
      <c r="K438" s="265"/>
      <c r="L438" s="270"/>
      <c r="M438" s="271"/>
      <c r="N438" s="272"/>
      <c r="O438" s="272"/>
      <c r="P438" s="272"/>
      <c r="Q438" s="272"/>
      <c r="R438" s="272"/>
      <c r="S438" s="272"/>
      <c r="T438" s="273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74" t="s">
        <v>190</v>
      </c>
      <c r="AU438" s="274" t="s">
        <v>82</v>
      </c>
      <c r="AV438" s="16" t="s">
        <v>144</v>
      </c>
      <c r="AW438" s="16" t="s">
        <v>34</v>
      </c>
      <c r="AX438" s="16" t="s">
        <v>72</v>
      </c>
      <c r="AY438" s="274" t="s">
        <v>126</v>
      </c>
    </row>
    <row r="439" s="13" customFormat="1">
      <c r="A439" s="13"/>
      <c r="B439" s="232"/>
      <c r="C439" s="233"/>
      <c r="D439" s="225" t="s">
        <v>190</v>
      </c>
      <c r="E439" s="234" t="s">
        <v>19</v>
      </c>
      <c r="F439" s="235" t="s">
        <v>421</v>
      </c>
      <c r="G439" s="233"/>
      <c r="H439" s="236">
        <v>8.0899999999999999</v>
      </c>
      <c r="I439" s="237"/>
      <c r="J439" s="233"/>
      <c r="K439" s="233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190</v>
      </c>
      <c r="AU439" s="242" t="s">
        <v>82</v>
      </c>
      <c r="AV439" s="13" t="s">
        <v>82</v>
      </c>
      <c r="AW439" s="13" t="s">
        <v>34</v>
      </c>
      <c r="AX439" s="13" t="s">
        <v>72</v>
      </c>
      <c r="AY439" s="242" t="s">
        <v>126</v>
      </c>
    </row>
    <row r="440" s="16" customFormat="1">
      <c r="A440" s="16"/>
      <c r="B440" s="264"/>
      <c r="C440" s="265"/>
      <c r="D440" s="225" t="s">
        <v>190</v>
      </c>
      <c r="E440" s="266" t="s">
        <v>19</v>
      </c>
      <c r="F440" s="267" t="s">
        <v>227</v>
      </c>
      <c r="G440" s="265"/>
      <c r="H440" s="268">
        <v>8.0899999999999999</v>
      </c>
      <c r="I440" s="269"/>
      <c r="J440" s="265"/>
      <c r="K440" s="265"/>
      <c r="L440" s="270"/>
      <c r="M440" s="271"/>
      <c r="N440" s="272"/>
      <c r="O440" s="272"/>
      <c r="P440" s="272"/>
      <c r="Q440" s="272"/>
      <c r="R440" s="272"/>
      <c r="S440" s="272"/>
      <c r="T440" s="273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74" t="s">
        <v>190</v>
      </c>
      <c r="AU440" s="274" t="s">
        <v>82</v>
      </c>
      <c r="AV440" s="16" t="s">
        <v>144</v>
      </c>
      <c r="AW440" s="16" t="s">
        <v>34</v>
      </c>
      <c r="AX440" s="16" t="s">
        <v>72</v>
      </c>
      <c r="AY440" s="274" t="s">
        <v>126</v>
      </c>
    </row>
    <row r="441" s="14" customFormat="1">
      <c r="A441" s="14"/>
      <c r="B441" s="243"/>
      <c r="C441" s="244"/>
      <c r="D441" s="225" t="s">
        <v>190</v>
      </c>
      <c r="E441" s="245" t="s">
        <v>19</v>
      </c>
      <c r="F441" s="246" t="s">
        <v>199</v>
      </c>
      <c r="G441" s="244"/>
      <c r="H441" s="247">
        <v>69.299999999999997</v>
      </c>
      <c r="I441" s="248"/>
      <c r="J441" s="244"/>
      <c r="K441" s="244"/>
      <c r="L441" s="249"/>
      <c r="M441" s="250"/>
      <c r="N441" s="251"/>
      <c r="O441" s="251"/>
      <c r="P441" s="251"/>
      <c r="Q441" s="251"/>
      <c r="R441" s="251"/>
      <c r="S441" s="251"/>
      <c r="T441" s="25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3" t="s">
        <v>190</v>
      </c>
      <c r="AU441" s="253" t="s">
        <v>82</v>
      </c>
      <c r="AV441" s="14" t="s">
        <v>152</v>
      </c>
      <c r="AW441" s="14" t="s">
        <v>34</v>
      </c>
      <c r="AX441" s="14" t="s">
        <v>80</v>
      </c>
      <c r="AY441" s="253" t="s">
        <v>126</v>
      </c>
    </row>
    <row r="442" s="2" customFormat="1" ht="24.15" customHeight="1">
      <c r="A442" s="41"/>
      <c r="B442" s="42"/>
      <c r="C442" s="275" t="s">
        <v>443</v>
      </c>
      <c r="D442" s="275" t="s">
        <v>307</v>
      </c>
      <c r="E442" s="276" t="s">
        <v>444</v>
      </c>
      <c r="F442" s="277" t="s">
        <v>445</v>
      </c>
      <c r="G442" s="278" t="s">
        <v>187</v>
      </c>
      <c r="H442" s="279">
        <v>70.686000000000007</v>
      </c>
      <c r="I442" s="280"/>
      <c r="J442" s="281">
        <f>ROUND(I442*H442,2)</f>
        <v>0</v>
      </c>
      <c r="K442" s="277" t="s">
        <v>133</v>
      </c>
      <c r="L442" s="282"/>
      <c r="M442" s="283" t="s">
        <v>19</v>
      </c>
      <c r="N442" s="284" t="s">
        <v>43</v>
      </c>
      <c r="O442" s="87"/>
      <c r="P442" s="216">
        <f>O442*H442</f>
        <v>0</v>
      </c>
      <c r="Q442" s="216">
        <v>0.0016800000000000001</v>
      </c>
      <c r="R442" s="216">
        <f>Q442*H442</f>
        <v>0.11875248000000002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409</v>
      </c>
      <c r="AT442" s="218" t="s">
        <v>307</v>
      </c>
      <c r="AU442" s="218" t="s">
        <v>82</v>
      </c>
      <c r="AY442" s="20" t="s">
        <v>126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80</v>
      </c>
      <c r="BK442" s="219">
        <f>ROUND(I442*H442,2)</f>
        <v>0</v>
      </c>
      <c r="BL442" s="20" t="s">
        <v>312</v>
      </c>
      <c r="BM442" s="218" t="s">
        <v>446</v>
      </c>
    </row>
    <row r="443" s="13" customFormat="1">
      <c r="A443" s="13"/>
      <c r="B443" s="232"/>
      <c r="C443" s="233"/>
      <c r="D443" s="225" t="s">
        <v>190</v>
      </c>
      <c r="E443" s="233"/>
      <c r="F443" s="235" t="s">
        <v>447</v>
      </c>
      <c r="G443" s="233"/>
      <c r="H443" s="236">
        <v>70.686000000000007</v>
      </c>
      <c r="I443" s="237"/>
      <c r="J443" s="233"/>
      <c r="K443" s="233"/>
      <c r="L443" s="238"/>
      <c r="M443" s="239"/>
      <c r="N443" s="240"/>
      <c r="O443" s="240"/>
      <c r="P443" s="240"/>
      <c r="Q443" s="240"/>
      <c r="R443" s="240"/>
      <c r="S443" s="240"/>
      <c r="T443" s="24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2" t="s">
        <v>190</v>
      </c>
      <c r="AU443" s="242" t="s">
        <v>82</v>
      </c>
      <c r="AV443" s="13" t="s">
        <v>82</v>
      </c>
      <c r="AW443" s="13" t="s">
        <v>4</v>
      </c>
      <c r="AX443" s="13" t="s">
        <v>80</v>
      </c>
      <c r="AY443" s="242" t="s">
        <v>126</v>
      </c>
    </row>
    <row r="444" s="2" customFormat="1" ht="24.15" customHeight="1">
      <c r="A444" s="41"/>
      <c r="B444" s="42"/>
      <c r="C444" s="207" t="s">
        <v>448</v>
      </c>
      <c r="D444" s="207" t="s">
        <v>129</v>
      </c>
      <c r="E444" s="208" t="s">
        <v>449</v>
      </c>
      <c r="F444" s="209" t="s">
        <v>450</v>
      </c>
      <c r="G444" s="210" t="s">
        <v>187</v>
      </c>
      <c r="H444" s="211">
        <v>10.699999999999999</v>
      </c>
      <c r="I444" s="212"/>
      <c r="J444" s="213">
        <f>ROUND(I444*H444,2)</f>
        <v>0</v>
      </c>
      <c r="K444" s="209" t="s">
        <v>133</v>
      </c>
      <c r="L444" s="47"/>
      <c r="M444" s="214" t="s">
        <v>19</v>
      </c>
      <c r="N444" s="215" t="s">
        <v>43</v>
      </c>
      <c r="O444" s="87"/>
      <c r="P444" s="216">
        <f>O444*H444</f>
        <v>0</v>
      </c>
      <c r="Q444" s="216">
        <v>0</v>
      </c>
      <c r="R444" s="216">
        <f>Q444*H444</f>
        <v>0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312</v>
      </c>
      <c r="AT444" s="218" t="s">
        <v>129</v>
      </c>
      <c r="AU444" s="218" t="s">
        <v>82</v>
      </c>
      <c r="AY444" s="20" t="s">
        <v>126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80</v>
      </c>
      <c r="BK444" s="219">
        <f>ROUND(I444*H444,2)</f>
        <v>0</v>
      </c>
      <c r="BL444" s="20" t="s">
        <v>312</v>
      </c>
      <c r="BM444" s="218" t="s">
        <v>451</v>
      </c>
    </row>
    <row r="445" s="2" customFormat="1">
      <c r="A445" s="41"/>
      <c r="B445" s="42"/>
      <c r="C445" s="43"/>
      <c r="D445" s="220" t="s">
        <v>136</v>
      </c>
      <c r="E445" s="43"/>
      <c r="F445" s="221" t="s">
        <v>452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136</v>
      </c>
      <c r="AU445" s="20" t="s">
        <v>82</v>
      </c>
    </row>
    <row r="446" s="13" customFormat="1">
      <c r="A446" s="13"/>
      <c r="B446" s="232"/>
      <c r="C446" s="233"/>
      <c r="D446" s="225" t="s">
        <v>190</v>
      </c>
      <c r="E446" s="234" t="s">
        <v>19</v>
      </c>
      <c r="F446" s="235" t="s">
        <v>453</v>
      </c>
      <c r="G446" s="233"/>
      <c r="H446" s="236">
        <v>2.6099999999999999</v>
      </c>
      <c r="I446" s="237"/>
      <c r="J446" s="233"/>
      <c r="K446" s="233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190</v>
      </c>
      <c r="AU446" s="242" t="s">
        <v>82</v>
      </c>
      <c r="AV446" s="13" t="s">
        <v>82</v>
      </c>
      <c r="AW446" s="13" t="s">
        <v>34</v>
      </c>
      <c r="AX446" s="13" t="s">
        <v>72</v>
      </c>
      <c r="AY446" s="242" t="s">
        <v>126</v>
      </c>
    </row>
    <row r="447" s="16" customFormat="1">
      <c r="A447" s="16"/>
      <c r="B447" s="264"/>
      <c r="C447" s="265"/>
      <c r="D447" s="225" t="s">
        <v>190</v>
      </c>
      <c r="E447" s="266" t="s">
        <v>19</v>
      </c>
      <c r="F447" s="267" t="s">
        <v>227</v>
      </c>
      <c r="G447" s="265"/>
      <c r="H447" s="268">
        <v>2.6099999999999999</v>
      </c>
      <c r="I447" s="269"/>
      <c r="J447" s="265"/>
      <c r="K447" s="265"/>
      <c r="L447" s="270"/>
      <c r="M447" s="271"/>
      <c r="N447" s="272"/>
      <c r="O447" s="272"/>
      <c r="P447" s="272"/>
      <c r="Q447" s="272"/>
      <c r="R447" s="272"/>
      <c r="S447" s="272"/>
      <c r="T447" s="273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274" t="s">
        <v>190</v>
      </c>
      <c r="AU447" s="274" t="s">
        <v>82</v>
      </c>
      <c r="AV447" s="16" t="s">
        <v>144</v>
      </c>
      <c r="AW447" s="16" t="s">
        <v>34</v>
      </c>
      <c r="AX447" s="16" t="s">
        <v>72</v>
      </c>
      <c r="AY447" s="274" t="s">
        <v>126</v>
      </c>
    </row>
    <row r="448" s="13" customFormat="1">
      <c r="A448" s="13"/>
      <c r="B448" s="232"/>
      <c r="C448" s="233"/>
      <c r="D448" s="225" t="s">
        <v>190</v>
      </c>
      <c r="E448" s="234" t="s">
        <v>19</v>
      </c>
      <c r="F448" s="235" t="s">
        <v>421</v>
      </c>
      <c r="G448" s="233"/>
      <c r="H448" s="236">
        <v>8.0899999999999999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190</v>
      </c>
      <c r="AU448" s="242" t="s">
        <v>82</v>
      </c>
      <c r="AV448" s="13" t="s">
        <v>82</v>
      </c>
      <c r="AW448" s="13" t="s">
        <v>34</v>
      </c>
      <c r="AX448" s="13" t="s">
        <v>72</v>
      </c>
      <c r="AY448" s="242" t="s">
        <v>126</v>
      </c>
    </row>
    <row r="449" s="16" customFormat="1">
      <c r="A449" s="16"/>
      <c r="B449" s="264"/>
      <c r="C449" s="265"/>
      <c r="D449" s="225" t="s">
        <v>190</v>
      </c>
      <c r="E449" s="266" t="s">
        <v>19</v>
      </c>
      <c r="F449" s="267" t="s">
        <v>227</v>
      </c>
      <c r="G449" s="265"/>
      <c r="H449" s="268">
        <v>8.0899999999999999</v>
      </c>
      <c r="I449" s="269"/>
      <c r="J449" s="265"/>
      <c r="K449" s="265"/>
      <c r="L449" s="270"/>
      <c r="M449" s="271"/>
      <c r="N449" s="272"/>
      <c r="O449" s="272"/>
      <c r="P449" s="272"/>
      <c r="Q449" s="272"/>
      <c r="R449" s="272"/>
      <c r="S449" s="272"/>
      <c r="T449" s="273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74" t="s">
        <v>190</v>
      </c>
      <c r="AU449" s="274" t="s">
        <v>82</v>
      </c>
      <c r="AV449" s="16" t="s">
        <v>144</v>
      </c>
      <c r="AW449" s="16" t="s">
        <v>34</v>
      </c>
      <c r="AX449" s="16" t="s">
        <v>72</v>
      </c>
      <c r="AY449" s="274" t="s">
        <v>126</v>
      </c>
    </row>
    <row r="450" s="14" customFormat="1">
      <c r="A450" s="14"/>
      <c r="B450" s="243"/>
      <c r="C450" s="244"/>
      <c r="D450" s="225" t="s">
        <v>190</v>
      </c>
      <c r="E450" s="245" t="s">
        <v>19</v>
      </c>
      <c r="F450" s="246" t="s">
        <v>199</v>
      </c>
      <c r="G450" s="244"/>
      <c r="H450" s="247">
        <v>10.699999999999999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190</v>
      </c>
      <c r="AU450" s="253" t="s">
        <v>82</v>
      </c>
      <c r="AV450" s="14" t="s">
        <v>152</v>
      </c>
      <c r="AW450" s="14" t="s">
        <v>34</v>
      </c>
      <c r="AX450" s="14" t="s">
        <v>80</v>
      </c>
      <c r="AY450" s="253" t="s">
        <v>126</v>
      </c>
    </row>
    <row r="451" s="2" customFormat="1" ht="76.35" customHeight="1">
      <c r="A451" s="41"/>
      <c r="B451" s="42"/>
      <c r="C451" s="207" t="s">
        <v>454</v>
      </c>
      <c r="D451" s="207" t="s">
        <v>129</v>
      </c>
      <c r="E451" s="208" t="s">
        <v>455</v>
      </c>
      <c r="F451" s="209" t="s">
        <v>456</v>
      </c>
      <c r="G451" s="210" t="s">
        <v>373</v>
      </c>
      <c r="H451" s="211">
        <v>1.0289999999999999</v>
      </c>
      <c r="I451" s="212"/>
      <c r="J451" s="213">
        <f>ROUND(I451*H451,2)</f>
        <v>0</v>
      </c>
      <c r="K451" s="209" t="s">
        <v>133</v>
      </c>
      <c r="L451" s="47"/>
      <c r="M451" s="214" t="s">
        <v>19</v>
      </c>
      <c r="N451" s="215" t="s">
        <v>43</v>
      </c>
      <c r="O451" s="87"/>
      <c r="P451" s="216">
        <f>O451*H451</f>
        <v>0</v>
      </c>
      <c r="Q451" s="216">
        <v>0</v>
      </c>
      <c r="R451" s="216">
        <f>Q451*H451</f>
        <v>0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312</v>
      </c>
      <c r="AT451" s="218" t="s">
        <v>129</v>
      </c>
      <c r="AU451" s="218" t="s">
        <v>82</v>
      </c>
      <c r="AY451" s="20" t="s">
        <v>126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80</v>
      </c>
      <c r="BK451" s="219">
        <f>ROUND(I451*H451,2)</f>
        <v>0</v>
      </c>
      <c r="BL451" s="20" t="s">
        <v>312</v>
      </c>
      <c r="BM451" s="218" t="s">
        <v>457</v>
      </c>
    </row>
    <row r="452" s="2" customFormat="1">
      <c r="A452" s="41"/>
      <c r="B452" s="42"/>
      <c r="C452" s="43"/>
      <c r="D452" s="220" t="s">
        <v>136</v>
      </c>
      <c r="E452" s="43"/>
      <c r="F452" s="221" t="s">
        <v>458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136</v>
      </c>
      <c r="AU452" s="20" t="s">
        <v>82</v>
      </c>
    </row>
    <row r="453" s="12" customFormat="1" ht="22.8" customHeight="1">
      <c r="A453" s="12"/>
      <c r="B453" s="191"/>
      <c r="C453" s="192"/>
      <c r="D453" s="193" t="s">
        <v>71</v>
      </c>
      <c r="E453" s="205" t="s">
        <v>459</v>
      </c>
      <c r="F453" s="205" t="s">
        <v>460</v>
      </c>
      <c r="G453" s="192"/>
      <c r="H453" s="192"/>
      <c r="I453" s="195"/>
      <c r="J453" s="206">
        <f>BK453</f>
        <v>0</v>
      </c>
      <c r="K453" s="192"/>
      <c r="L453" s="197"/>
      <c r="M453" s="198"/>
      <c r="N453" s="199"/>
      <c r="O453" s="199"/>
      <c r="P453" s="200">
        <f>SUM(P454:P486)</f>
        <v>0</v>
      </c>
      <c r="Q453" s="199"/>
      <c r="R453" s="200">
        <f>SUM(R454:R486)</f>
        <v>0.14699999999999999</v>
      </c>
      <c r="S453" s="199"/>
      <c r="T453" s="201">
        <f>SUM(T454:T486)</f>
        <v>0.94069999999999998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2" t="s">
        <v>82</v>
      </c>
      <c r="AT453" s="203" t="s">
        <v>71</v>
      </c>
      <c r="AU453" s="203" t="s">
        <v>80</v>
      </c>
      <c r="AY453" s="202" t="s">
        <v>126</v>
      </c>
      <c r="BK453" s="204">
        <f>SUM(BK454:BK486)</f>
        <v>0</v>
      </c>
    </row>
    <row r="454" s="2" customFormat="1" ht="37.8" customHeight="1">
      <c r="A454" s="41"/>
      <c r="B454" s="42"/>
      <c r="C454" s="207" t="s">
        <v>461</v>
      </c>
      <c r="D454" s="207" t="s">
        <v>129</v>
      </c>
      <c r="E454" s="208" t="s">
        <v>462</v>
      </c>
      <c r="F454" s="209" t="s">
        <v>463</v>
      </c>
      <c r="G454" s="210" t="s">
        <v>325</v>
      </c>
      <c r="H454" s="211">
        <v>7</v>
      </c>
      <c r="I454" s="212"/>
      <c r="J454" s="213">
        <f>ROUND(I454*H454,2)</f>
        <v>0</v>
      </c>
      <c r="K454" s="209" t="s">
        <v>133</v>
      </c>
      <c r="L454" s="47"/>
      <c r="M454" s="214" t="s">
        <v>19</v>
      </c>
      <c r="N454" s="215" t="s">
        <v>43</v>
      </c>
      <c r="O454" s="87"/>
      <c r="P454" s="216">
        <f>O454*H454</f>
        <v>0</v>
      </c>
      <c r="Q454" s="216">
        <v>0</v>
      </c>
      <c r="R454" s="216">
        <f>Q454*H454</f>
        <v>0</v>
      </c>
      <c r="S454" s="216">
        <v>0</v>
      </c>
      <c r="T454" s="217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312</v>
      </c>
      <c r="AT454" s="218" t="s">
        <v>129</v>
      </c>
      <c r="AU454" s="218" t="s">
        <v>82</v>
      </c>
      <c r="AY454" s="20" t="s">
        <v>126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80</v>
      </c>
      <c r="BK454" s="219">
        <f>ROUND(I454*H454,2)</f>
        <v>0</v>
      </c>
      <c r="BL454" s="20" t="s">
        <v>312</v>
      </c>
      <c r="BM454" s="218" t="s">
        <v>464</v>
      </c>
    </row>
    <row r="455" s="2" customFormat="1">
      <c r="A455" s="41"/>
      <c r="B455" s="42"/>
      <c r="C455" s="43"/>
      <c r="D455" s="220" t="s">
        <v>136</v>
      </c>
      <c r="E455" s="43"/>
      <c r="F455" s="221" t="s">
        <v>465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136</v>
      </c>
      <c r="AU455" s="20" t="s">
        <v>82</v>
      </c>
    </row>
    <row r="456" s="2" customFormat="1" ht="49.05" customHeight="1">
      <c r="A456" s="41"/>
      <c r="B456" s="42"/>
      <c r="C456" s="275" t="s">
        <v>466</v>
      </c>
      <c r="D456" s="275" t="s">
        <v>307</v>
      </c>
      <c r="E456" s="276" t="s">
        <v>467</v>
      </c>
      <c r="F456" s="277" t="s">
        <v>468</v>
      </c>
      <c r="G456" s="278" t="s">
        <v>325</v>
      </c>
      <c r="H456" s="279">
        <v>1</v>
      </c>
      <c r="I456" s="280"/>
      <c r="J456" s="281">
        <f>ROUND(I456*H456,2)</f>
        <v>0</v>
      </c>
      <c r="K456" s="277" t="s">
        <v>19</v>
      </c>
      <c r="L456" s="282"/>
      <c r="M456" s="283" t="s">
        <v>19</v>
      </c>
      <c r="N456" s="284" t="s">
        <v>43</v>
      </c>
      <c r="O456" s="87"/>
      <c r="P456" s="216">
        <f>O456*H456</f>
        <v>0</v>
      </c>
      <c r="Q456" s="216">
        <v>0.021000000000000001</v>
      </c>
      <c r="R456" s="216">
        <f>Q456*H456</f>
        <v>0.021000000000000001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409</v>
      </c>
      <c r="AT456" s="218" t="s">
        <v>307</v>
      </c>
      <c r="AU456" s="218" t="s">
        <v>82</v>
      </c>
      <c r="AY456" s="20" t="s">
        <v>126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80</v>
      </c>
      <c r="BK456" s="219">
        <f>ROUND(I456*H456,2)</f>
        <v>0</v>
      </c>
      <c r="BL456" s="20" t="s">
        <v>312</v>
      </c>
      <c r="BM456" s="218" t="s">
        <v>469</v>
      </c>
    </row>
    <row r="457" s="2" customFormat="1">
      <c r="A457" s="41"/>
      <c r="B457" s="42"/>
      <c r="C457" s="43"/>
      <c r="D457" s="225" t="s">
        <v>148</v>
      </c>
      <c r="E457" s="43"/>
      <c r="F457" s="226" t="s">
        <v>470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148</v>
      </c>
      <c r="AU457" s="20" t="s">
        <v>82</v>
      </c>
    </row>
    <row r="458" s="2" customFormat="1" ht="49.05" customHeight="1">
      <c r="A458" s="41"/>
      <c r="B458" s="42"/>
      <c r="C458" s="275" t="s">
        <v>471</v>
      </c>
      <c r="D458" s="275" t="s">
        <v>307</v>
      </c>
      <c r="E458" s="276" t="s">
        <v>472</v>
      </c>
      <c r="F458" s="277" t="s">
        <v>473</v>
      </c>
      <c r="G458" s="278" t="s">
        <v>325</v>
      </c>
      <c r="H458" s="279">
        <v>1</v>
      </c>
      <c r="I458" s="280"/>
      <c r="J458" s="281">
        <f>ROUND(I458*H458,2)</f>
        <v>0</v>
      </c>
      <c r="K458" s="277" t="s">
        <v>19</v>
      </c>
      <c r="L458" s="282"/>
      <c r="M458" s="283" t="s">
        <v>19</v>
      </c>
      <c r="N458" s="284" t="s">
        <v>43</v>
      </c>
      <c r="O458" s="87"/>
      <c r="P458" s="216">
        <f>O458*H458</f>
        <v>0</v>
      </c>
      <c r="Q458" s="216">
        <v>0.021000000000000001</v>
      </c>
      <c r="R458" s="216">
        <f>Q458*H458</f>
        <v>0.021000000000000001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409</v>
      </c>
      <c r="AT458" s="218" t="s">
        <v>307</v>
      </c>
      <c r="AU458" s="218" t="s">
        <v>82</v>
      </c>
      <c r="AY458" s="20" t="s">
        <v>126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80</v>
      </c>
      <c r="BK458" s="219">
        <f>ROUND(I458*H458,2)</f>
        <v>0</v>
      </c>
      <c r="BL458" s="20" t="s">
        <v>312</v>
      </c>
      <c r="BM458" s="218" t="s">
        <v>474</v>
      </c>
    </row>
    <row r="459" s="2" customFormat="1">
      <c r="A459" s="41"/>
      <c r="B459" s="42"/>
      <c r="C459" s="43"/>
      <c r="D459" s="225" t="s">
        <v>148</v>
      </c>
      <c r="E459" s="43"/>
      <c r="F459" s="226" t="s">
        <v>470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148</v>
      </c>
      <c r="AU459" s="20" t="s">
        <v>82</v>
      </c>
    </row>
    <row r="460" s="2" customFormat="1" ht="49.05" customHeight="1">
      <c r="A460" s="41"/>
      <c r="B460" s="42"/>
      <c r="C460" s="275" t="s">
        <v>475</v>
      </c>
      <c r="D460" s="275" t="s">
        <v>307</v>
      </c>
      <c r="E460" s="276" t="s">
        <v>476</v>
      </c>
      <c r="F460" s="277" t="s">
        <v>477</v>
      </c>
      <c r="G460" s="278" t="s">
        <v>325</v>
      </c>
      <c r="H460" s="279">
        <v>1</v>
      </c>
      <c r="I460" s="280"/>
      <c r="J460" s="281">
        <f>ROUND(I460*H460,2)</f>
        <v>0</v>
      </c>
      <c r="K460" s="277" t="s">
        <v>19</v>
      </c>
      <c r="L460" s="282"/>
      <c r="M460" s="283" t="s">
        <v>19</v>
      </c>
      <c r="N460" s="284" t="s">
        <v>43</v>
      </c>
      <c r="O460" s="87"/>
      <c r="P460" s="216">
        <f>O460*H460</f>
        <v>0</v>
      </c>
      <c r="Q460" s="216">
        <v>0.021000000000000001</v>
      </c>
      <c r="R460" s="216">
        <f>Q460*H460</f>
        <v>0.021000000000000001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409</v>
      </c>
      <c r="AT460" s="218" t="s">
        <v>307</v>
      </c>
      <c r="AU460" s="218" t="s">
        <v>82</v>
      </c>
      <c r="AY460" s="20" t="s">
        <v>126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80</v>
      </c>
      <c r="BK460" s="219">
        <f>ROUND(I460*H460,2)</f>
        <v>0</v>
      </c>
      <c r="BL460" s="20" t="s">
        <v>312</v>
      </c>
      <c r="BM460" s="218" t="s">
        <v>478</v>
      </c>
    </row>
    <row r="461" s="2" customFormat="1">
      <c r="A461" s="41"/>
      <c r="B461" s="42"/>
      <c r="C461" s="43"/>
      <c r="D461" s="225" t="s">
        <v>148</v>
      </c>
      <c r="E461" s="43"/>
      <c r="F461" s="226" t="s">
        <v>470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148</v>
      </c>
      <c r="AU461" s="20" t="s">
        <v>82</v>
      </c>
    </row>
    <row r="462" s="2" customFormat="1" ht="49.05" customHeight="1">
      <c r="A462" s="41"/>
      <c r="B462" s="42"/>
      <c r="C462" s="275" t="s">
        <v>479</v>
      </c>
      <c r="D462" s="275" t="s">
        <v>307</v>
      </c>
      <c r="E462" s="276" t="s">
        <v>480</v>
      </c>
      <c r="F462" s="277" t="s">
        <v>481</v>
      </c>
      <c r="G462" s="278" t="s">
        <v>325</v>
      </c>
      <c r="H462" s="279">
        <v>1</v>
      </c>
      <c r="I462" s="280"/>
      <c r="J462" s="281">
        <f>ROUND(I462*H462,2)</f>
        <v>0</v>
      </c>
      <c r="K462" s="277" t="s">
        <v>19</v>
      </c>
      <c r="L462" s="282"/>
      <c r="M462" s="283" t="s">
        <v>19</v>
      </c>
      <c r="N462" s="284" t="s">
        <v>43</v>
      </c>
      <c r="O462" s="87"/>
      <c r="P462" s="216">
        <f>O462*H462</f>
        <v>0</v>
      </c>
      <c r="Q462" s="216">
        <v>0.021000000000000001</v>
      </c>
      <c r="R462" s="216">
        <f>Q462*H462</f>
        <v>0.021000000000000001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409</v>
      </c>
      <c r="AT462" s="218" t="s">
        <v>307</v>
      </c>
      <c r="AU462" s="218" t="s">
        <v>82</v>
      </c>
      <c r="AY462" s="20" t="s">
        <v>126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80</v>
      </c>
      <c r="BK462" s="219">
        <f>ROUND(I462*H462,2)</f>
        <v>0</v>
      </c>
      <c r="BL462" s="20" t="s">
        <v>312</v>
      </c>
      <c r="BM462" s="218" t="s">
        <v>482</v>
      </c>
    </row>
    <row r="463" s="2" customFormat="1">
      <c r="A463" s="41"/>
      <c r="B463" s="42"/>
      <c r="C463" s="43"/>
      <c r="D463" s="225" t="s">
        <v>148</v>
      </c>
      <c r="E463" s="43"/>
      <c r="F463" s="226" t="s">
        <v>470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148</v>
      </c>
      <c r="AU463" s="20" t="s">
        <v>82</v>
      </c>
    </row>
    <row r="464" s="2" customFormat="1" ht="49.05" customHeight="1">
      <c r="A464" s="41"/>
      <c r="B464" s="42"/>
      <c r="C464" s="275" t="s">
        <v>483</v>
      </c>
      <c r="D464" s="275" t="s">
        <v>307</v>
      </c>
      <c r="E464" s="276" t="s">
        <v>484</v>
      </c>
      <c r="F464" s="277" t="s">
        <v>485</v>
      </c>
      <c r="G464" s="278" t="s">
        <v>325</v>
      </c>
      <c r="H464" s="279">
        <v>1</v>
      </c>
      <c r="I464" s="280"/>
      <c r="J464" s="281">
        <f>ROUND(I464*H464,2)</f>
        <v>0</v>
      </c>
      <c r="K464" s="277" t="s">
        <v>19</v>
      </c>
      <c r="L464" s="282"/>
      <c r="M464" s="283" t="s">
        <v>19</v>
      </c>
      <c r="N464" s="284" t="s">
        <v>43</v>
      </c>
      <c r="O464" s="87"/>
      <c r="P464" s="216">
        <f>O464*H464</f>
        <v>0</v>
      </c>
      <c r="Q464" s="216">
        <v>0.021000000000000001</v>
      </c>
      <c r="R464" s="216">
        <f>Q464*H464</f>
        <v>0.021000000000000001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409</v>
      </c>
      <c r="AT464" s="218" t="s">
        <v>307</v>
      </c>
      <c r="AU464" s="218" t="s">
        <v>82</v>
      </c>
      <c r="AY464" s="20" t="s">
        <v>126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80</v>
      </c>
      <c r="BK464" s="219">
        <f>ROUND(I464*H464,2)</f>
        <v>0</v>
      </c>
      <c r="BL464" s="20" t="s">
        <v>312</v>
      </c>
      <c r="BM464" s="218" t="s">
        <v>486</v>
      </c>
    </row>
    <row r="465" s="2" customFormat="1">
      <c r="A465" s="41"/>
      <c r="B465" s="42"/>
      <c r="C465" s="43"/>
      <c r="D465" s="225" t="s">
        <v>148</v>
      </c>
      <c r="E465" s="43"/>
      <c r="F465" s="226" t="s">
        <v>470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148</v>
      </c>
      <c r="AU465" s="20" t="s">
        <v>82</v>
      </c>
    </row>
    <row r="466" s="2" customFormat="1" ht="49.05" customHeight="1">
      <c r="A466" s="41"/>
      <c r="B466" s="42"/>
      <c r="C466" s="275" t="s">
        <v>487</v>
      </c>
      <c r="D466" s="275" t="s">
        <v>307</v>
      </c>
      <c r="E466" s="276" t="s">
        <v>488</v>
      </c>
      <c r="F466" s="277" t="s">
        <v>489</v>
      </c>
      <c r="G466" s="278" t="s">
        <v>325</v>
      </c>
      <c r="H466" s="279">
        <v>1</v>
      </c>
      <c r="I466" s="280"/>
      <c r="J466" s="281">
        <f>ROUND(I466*H466,2)</f>
        <v>0</v>
      </c>
      <c r="K466" s="277" t="s">
        <v>19</v>
      </c>
      <c r="L466" s="282"/>
      <c r="M466" s="283" t="s">
        <v>19</v>
      </c>
      <c r="N466" s="284" t="s">
        <v>43</v>
      </c>
      <c r="O466" s="87"/>
      <c r="P466" s="216">
        <f>O466*H466</f>
        <v>0</v>
      </c>
      <c r="Q466" s="216">
        <v>0.021000000000000001</v>
      </c>
      <c r="R466" s="216">
        <f>Q466*H466</f>
        <v>0.021000000000000001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409</v>
      </c>
      <c r="AT466" s="218" t="s">
        <v>307</v>
      </c>
      <c r="AU466" s="218" t="s">
        <v>82</v>
      </c>
      <c r="AY466" s="20" t="s">
        <v>126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0" t="s">
        <v>80</v>
      </c>
      <c r="BK466" s="219">
        <f>ROUND(I466*H466,2)</f>
        <v>0</v>
      </c>
      <c r="BL466" s="20" t="s">
        <v>312</v>
      </c>
      <c r="BM466" s="218" t="s">
        <v>490</v>
      </c>
    </row>
    <row r="467" s="2" customFormat="1">
      <c r="A467" s="41"/>
      <c r="B467" s="42"/>
      <c r="C467" s="43"/>
      <c r="D467" s="225" t="s">
        <v>148</v>
      </c>
      <c r="E467" s="43"/>
      <c r="F467" s="226" t="s">
        <v>470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148</v>
      </c>
      <c r="AU467" s="20" t="s">
        <v>82</v>
      </c>
    </row>
    <row r="468" s="2" customFormat="1" ht="49.05" customHeight="1">
      <c r="A468" s="41"/>
      <c r="B468" s="42"/>
      <c r="C468" s="275" t="s">
        <v>491</v>
      </c>
      <c r="D468" s="275" t="s">
        <v>307</v>
      </c>
      <c r="E468" s="276" t="s">
        <v>492</v>
      </c>
      <c r="F468" s="277" t="s">
        <v>493</v>
      </c>
      <c r="G468" s="278" t="s">
        <v>325</v>
      </c>
      <c r="H468" s="279">
        <v>1</v>
      </c>
      <c r="I468" s="280"/>
      <c r="J468" s="281">
        <f>ROUND(I468*H468,2)</f>
        <v>0</v>
      </c>
      <c r="K468" s="277" t="s">
        <v>19</v>
      </c>
      <c r="L468" s="282"/>
      <c r="M468" s="283" t="s">
        <v>19</v>
      </c>
      <c r="N468" s="284" t="s">
        <v>43</v>
      </c>
      <c r="O468" s="87"/>
      <c r="P468" s="216">
        <f>O468*H468</f>
        <v>0</v>
      </c>
      <c r="Q468" s="216">
        <v>0.021000000000000001</v>
      </c>
      <c r="R468" s="216">
        <f>Q468*H468</f>
        <v>0.021000000000000001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409</v>
      </c>
      <c r="AT468" s="218" t="s">
        <v>307</v>
      </c>
      <c r="AU468" s="218" t="s">
        <v>82</v>
      </c>
      <c r="AY468" s="20" t="s">
        <v>126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80</v>
      </c>
      <c r="BK468" s="219">
        <f>ROUND(I468*H468,2)</f>
        <v>0</v>
      </c>
      <c r="BL468" s="20" t="s">
        <v>312</v>
      </c>
      <c r="BM468" s="218" t="s">
        <v>494</v>
      </c>
    </row>
    <row r="469" s="2" customFormat="1">
      <c r="A469" s="41"/>
      <c r="B469" s="42"/>
      <c r="C469" s="43"/>
      <c r="D469" s="225" t="s">
        <v>148</v>
      </c>
      <c r="E469" s="43"/>
      <c r="F469" s="226" t="s">
        <v>470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148</v>
      </c>
      <c r="AU469" s="20" t="s">
        <v>82</v>
      </c>
    </row>
    <row r="470" s="2" customFormat="1" ht="16.5" customHeight="1">
      <c r="A470" s="41"/>
      <c r="B470" s="42"/>
      <c r="C470" s="207" t="s">
        <v>495</v>
      </c>
      <c r="D470" s="207" t="s">
        <v>129</v>
      </c>
      <c r="E470" s="208" t="s">
        <v>496</v>
      </c>
      <c r="F470" s="209" t="s">
        <v>497</v>
      </c>
      <c r="G470" s="210" t="s">
        <v>202</v>
      </c>
      <c r="H470" s="211">
        <v>10.550000000000001</v>
      </c>
      <c r="I470" s="212"/>
      <c r="J470" s="213">
        <f>ROUND(I470*H470,2)</f>
        <v>0</v>
      </c>
      <c r="K470" s="209" t="s">
        <v>133</v>
      </c>
      <c r="L470" s="47"/>
      <c r="M470" s="214" t="s">
        <v>19</v>
      </c>
      <c r="N470" s="215" t="s">
        <v>43</v>
      </c>
      <c r="O470" s="87"/>
      <c r="P470" s="216">
        <f>O470*H470</f>
        <v>0</v>
      </c>
      <c r="Q470" s="216">
        <v>0</v>
      </c>
      <c r="R470" s="216">
        <f>Q470*H470</f>
        <v>0</v>
      </c>
      <c r="S470" s="216">
        <v>0.002</v>
      </c>
      <c r="T470" s="217">
        <f>S470*H470</f>
        <v>0.021100000000000001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312</v>
      </c>
      <c r="AT470" s="218" t="s">
        <v>129</v>
      </c>
      <c r="AU470" s="218" t="s">
        <v>82</v>
      </c>
      <c r="AY470" s="20" t="s">
        <v>126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80</v>
      </c>
      <c r="BK470" s="219">
        <f>ROUND(I470*H470,2)</f>
        <v>0</v>
      </c>
      <c r="BL470" s="20" t="s">
        <v>312</v>
      </c>
      <c r="BM470" s="218" t="s">
        <v>498</v>
      </c>
    </row>
    <row r="471" s="2" customFormat="1">
      <c r="A471" s="41"/>
      <c r="B471" s="42"/>
      <c r="C471" s="43"/>
      <c r="D471" s="220" t="s">
        <v>136</v>
      </c>
      <c r="E471" s="43"/>
      <c r="F471" s="221" t="s">
        <v>499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136</v>
      </c>
      <c r="AU471" s="20" t="s">
        <v>82</v>
      </c>
    </row>
    <row r="472" s="13" customFormat="1">
      <c r="A472" s="13"/>
      <c r="B472" s="232"/>
      <c r="C472" s="233"/>
      <c r="D472" s="225" t="s">
        <v>190</v>
      </c>
      <c r="E472" s="234" t="s">
        <v>19</v>
      </c>
      <c r="F472" s="235" t="s">
        <v>500</v>
      </c>
      <c r="G472" s="233"/>
      <c r="H472" s="236">
        <v>10.550000000000001</v>
      </c>
      <c r="I472" s="237"/>
      <c r="J472" s="233"/>
      <c r="K472" s="233"/>
      <c r="L472" s="238"/>
      <c r="M472" s="239"/>
      <c r="N472" s="240"/>
      <c r="O472" s="240"/>
      <c r="P472" s="240"/>
      <c r="Q472" s="240"/>
      <c r="R472" s="240"/>
      <c r="S472" s="240"/>
      <c r="T472" s="24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2" t="s">
        <v>190</v>
      </c>
      <c r="AU472" s="242" t="s">
        <v>82</v>
      </c>
      <c r="AV472" s="13" t="s">
        <v>82</v>
      </c>
      <c r="AW472" s="13" t="s">
        <v>34</v>
      </c>
      <c r="AX472" s="13" t="s">
        <v>80</v>
      </c>
      <c r="AY472" s="242" t="s">
        <v>126</v>
      </c>
    </row>
    <row r="473" s="2" customFormat="1" ht="24.15" customHeight="1">
      <c r="A473" s="41"/>
      <c r="B473" s="42"/>
      <c r="C473" s="207" t="s">
        <v>501</v>
      </c>
      <c r="D473" s="207" t="s">
        <v>129</v>
      </c>
      <c r="E473" s="208" t="s">
        <v>502</v>
      </c>
      <c r="F473" s="209" t="s">
        <v>503</v>
      </c>
      <c r="G473" s="210" t="s">
        <v>325</v>
      </c>
      <c r="H473" s="211">
        <v>9</v>
      </c>
      <c r="I473" s="212"/>
      <c r="J473" s="213">
        <f>ROUND(I473*H473,2)</f>
        <v>0</v>
      </c>
      <c r="K473" s="209" t="s">
        <v>133</v>
      </c>
      <c r="L473" s="47"/>
      <c r="M473" s="214" t="s">
        <v>19</v>
      </c>
      <c r="N473" s="215" t="s">
        <v>43</v>
      </c>
      <c r="O473" s="87"/>
      <c r="P473" s="216">
        <f>O473*H473</f>
        <v>0</v>
      </c>
      <c r="Q473" s="216">
        <v>0</v>
      </c>
      <c r="R473" s="216">
        <f>Q473*H473</f>
        <v>0</v>
      </c>
      <c r="S473" s="216">
        <v>0.024</v>
      </c>
      <c r="T473" s="217">
        <f>S473*H473</f>
        <v>0.216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312</v>
      </c>
      <c r="AT473" s="218" t="s">
        <v>129</v>
      </c>
      <c r="AU473" s="218" t="s">
        <v>82</v>
      </c>
      <c r="AY473" s="20" t="s">
        <v>126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80</v>
      </c>
      <c r="BK473" s="219">
        <f>ROUND(I473*H473,2)</f>
        <v>0</v>
      </c>
      <c r="BL473" s="20" t="s">
        <v>312</v>
      </c>
      <c r="BM473" s="218" t="s">
        <v>504</v>
      </c>
    </row>
    <row r="474" s="2" customFormat="1">
      <c r="A474" s="41"/>
      <c r="B474" s="42"/>
      <c r="C474" s="43"/>
      <c r="D474" s="220" t="s">
        <v>136</v>
      </c>
      <c r="E474" s="43"/>
      <c r="F474" s="221" t="s">
        <v>505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136</v>
      </c>
      <c r="AU474" s="20" t="s">
        <v>82</v>
      </c>
    </row>
    <row r="475" s="2" customFormat="1" ht="37.8" customHeight="1">
      <c r="A475" s="41"/>
      <c r="B475" s="42"/>
      <c r="C475" s="207" t="s">
        <v>506</v>
      </c>
      <c r="D475" s="207" t="s">
        <v>129</v>
      </c>
      <c r="E475" s="208" t="s">
        <v>507</v>
      </c>
      <c r="F475" s="209" t="s">
        <v>508</v>
      </c>
      <c r="G475" s="210" t="s">
        <v>202</v>
      </c>
      <c r="H475" s="211">
        <v>4.2000000000000002</v>
      </c>
      <c r="I475" s="212"/>
      <c r="J475" s="213">
        <f>ROUND(I475*H475,2)</f>
        <v>0</v>
      </c>
      <c r="K475" s="209" t="s">
        <v>19</v>
      </c>
      <c r="L475" s="47"/>
      <c r="M475" s="214" t="s">
        <v>19</v>
      </c>
      <c r="N475" s="215" t="s">
        <v>43</v>
      </c>
      <c r="O475" s="87"/>
      <c r="P475" s="216">
        <f>O475*H475</f>
        <v>0</v>
      </c>
      <c r="Q475" s="216">
        <v>0</v>
      </c>
      <c r="R475" s="216">
        <f>Q475*H475</f>
        <v>0</v>
      </c>
      <c r="S475" s="216">
        <v>0</v>
      </c>
      <c r="T475" s="217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8" t="s">
        <v>312</v>
      </c>
      <c r="AT475" s="218" t="s">
        <v>129</v>
      </c>
      <c r="AU475" s="218" t="s">
        <v>82</v>
      </c>
      <c r="AY475" s="20" t="s">
        <v>126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20" t="s">
        <v>80</v>
      </c>
      <c r="BK475" s="219">
        <f>ROUND(I475*H475,2)</f>
        <v>0</v>
      </c>
      <c r="BL475" s="20" t="s">
        <v>312</v>
      </c>
      <c r="BM475" s="218" t="s">
        <v>509</v>
      </c>
    </row>
    <row r="476" s="13" customFormat="1">
      <c r="A476" s="13"/>
      <c r="B476" s="232"/>
      <c r="C476" s="233"/>
      <c r="D476" s="225" t="s">
        <v>190</v>
      </c>
      <c r="E476" s="234" t="s">
        <v>19</v>
      </c>
      <c r="F476" s="235" t="s">
        <v>510</v>
      </c>
      <c r="G476" s="233"/>
      <c r="H476" s="236">
        <v>4.2000000000000002</v>
      </c>
      <c r="I476" s="237"/>
      <c r="J476" s="233"/>
      <c r="K476" s="233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190</v>
      </c>
      <c r="AU476" s="242" t="s">
        <v>82</v>
      </c>
      <c r="AV476" s="13" t="s">
        <v>82</v>
      </c>
      <c r="AW476" s="13" t="s">
        <v>34</v>
      </c>
      <c r="AX476" s="13" t="s">
        <v>80</v>
      </c>
      <c r="AY476" s="242" t="s">
        <v>126</v>
      </c>
    </row>
    <row r="477" s="2" customFormat="1" ht="24.15" customHeight="1">
      <c r="A477" s="41"/>
      <c r="B477" s="42"/>
      <c r="C477" s="207" t="s">
        <v>511</v>
      </c>
      <c r="D477" s="207" t="s">
        <v>129</v>
      </c>
      <c r="E477" s="208" t="s">
        <v>512</v>
      </c>
      <c r="F477" s="209" t="s">
        <v>513</v>
      </c>
      <c r="G477" s="210" t="s">
        <v>325</v>
      </c>
      <c r="H477" s="211">
        <v>1</v>
      </c>
      <c r="I477" s="212"/>
      <c r="J477" s="213">
        <f>ROUND(I477*H477,2)</f>
        <v>0</v>
      </c>
      <c r="K477" s="209" t="s">
        <v>19</v>
      </c>
      <c r="L477" s="47"/>
      <c r="M477" s="214" t="s">
        <v>19</v>
      </c>
      <c r="N477" s="215" t="s">
        <v>43</v>
      </c>
      <c r="O477" s="87"/>
      <c r="P477" s="216">
        <f>O477*H477</f>
        <v>0</v>
      </c>
      <c r="Q477" s="216">
        <v>0</v>
      </c>
      <c r="R477" s="216">
        <f>Q477*H477</f>
        <v>0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312</v>
      </c>
      <c r="AT477" s="218" t="s">
        <v>129</v>
      </c>
      <c r="AU477" s="218" t="s">
        <v>82</v>
      </c>
      <c r="AY477" s="20" t="s">
        <v>126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80</v>
      </c>
      <c r="BK477" s="219">
        <f>ROUND(I477*H477,2)</f>
        <v>0</v>
      </c>
      <c r="BL477" s="20" t="s">
        <v>312</v>
      </c>
      <c r="BM477" s="218" t="s">
        <v>514</v>
      </c>
    </row>
    <row r="478" s="2" customFormat="1" ht="24.15" customHeight="1">
      <c r="A478" s="41"/>
      <c r="B478" s="42"/>
      <c r="C478" s="207" t="s">
        <v>515</v>
      </c>
      <c r="D478" s="207" t="s">
        <v>129</v>
      </c>
      <c r="E478" s="208" t="s">
        <v>516</v>
      </c>
      <c r="F478" s="209" t="s">
        <v>517</v>
      </c>
      <c r="G478" s="210" t="s">
        <v>325</v>
      </c>
      <c r="H478" s="211">
        <v>1</v>
      </c>
      <c r="I478" s="212"/>
      <c r="J478" s="213">
        <f>ROUND(I478*H478,2)</f>
        <v>0</v>
      </c>
      <c r="K478" s="209" t="s">
        <v>19</v>
      </c>
      <c r="L478" s="47"/>
      <c r="M478" s="214" t="s">
        <v>19</v>
      </c>
      <c r="N478" s="215" t="s">
        <v>43</v>
      </c>
      <c r="O478" s="87"/>
      <c r="P478" s="216">
        <f>O478*H478</f>
        <v>0</v>
      </c>
      <c r="Q478" s="216">
        <v>0</v>
      </c>
      <c r="R478" s="216">
        <f>Q478*H478</f>
        <v>0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312</v>
      </c>
      <c r="AT478" s="218" t="s">
        <v>129</v>
      </c>
      <c r="AU478" s="218" t="s">
        <v>82</v>
      </c>
      <c r="AY478" s="20" t="s">
        <v>126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80</v>
      </c>
      <c r="BK478" s="219">
        <f>ROUND(I478*H478,2)</f>
        <v>0</v>
      </c>
      <c r="BL478" s="20" t="s">
        <v>312</v>
      </c>
      <c r="BM478" s="218" t="s">
        <v>518</v>
      </c>
    </row>
    <row r="479" s="2" customFormat="1" ht="24.15" customHeight="1">
      <c r="A479" s="41"/>
      <c r="B479" s="42"/>
      <c r="C479" s="207" t="s">
        <v>519</v>
      </c>
      <c r="D479" s="207" t="s">
        <v>129</v>
      </c>
      <c r="E479" s="208" t="s">
        <v>520</v>
      </c>
      <c r="F479" s="209" t="s">
        <v>521</v>
      </c>
      <c r="G479" s="210" t="s">
        <v>202</v>
      </c>
      <c r="H479" s="211">
        <v>3</v>
      </c>
      <c r="I479" s="212"/>
      <c r="J479" s="213">
        <f>ROUND(I479*H479,2)</f>
        <v>0</v>
      </c>
      <c r="K479" s="209" t="s">
        <v>19</v>
      </c>
      <c r="L479" s="47"/>
      <c r="M479" s="214" t="s">
        <v>19</v>
      </c>
      <c r="N479" s="215" t="s">
        <v>43</v>
      </c>
      <c r="O479" s="87"/>
      <c r="P479" s="216">
        <f>O479*H479</f>
        <v>0</v>
      </c>
      <c r="Q479" s="216">
        <v>0</v>
      </c>
      <c r="R479" s="216">
        <f>Q479*H479</f>
        <v>0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312</v>
      </c>
      <c r="AT479" s="218" t="s">
        <v>129</v>
      </c>
      <c r="AU479" s="218" t="s">
        <v>82</v>
      </c>
      <c r="AY479" s="20" t="s">
        <v>126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80</v>
      </c>
      <c r="BK479" s="219">
        <f>ROUND(I479*H479,2)</f>
        <v>0</v>
      </c>
      <c r="BL479" s="20" t="s">
        <v>312</v>
      </c>
      <c r="BM479" s="218" t="s">
        <v>522</v>
      </c>
    </row>
    <row r="480" s="13" customFormat="1">
      <c r="A480" s="13"/>
      <c r="B480" s="232"/>
      <c r="C480" s="233"/>
      <c r="D480" s="225" t="s">
        <v>190</v>
      </c>
      <c r="E480" s="234" t="s">
        <v>19</v>
      </c>
      <c r="F480" s="235" t="s">
        <v>523</v>
      </c>
      <c r="G480" s="233"/>
      <c r="H480" s="236">
        <v>3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190</v>
      </c>
      <c r="AU480" s="242" t="s">
        <v>82</v>
      </c>
      <c r="AV480" s="13" t="s">
        <v>82</v>
      </c>
      <c r="AW480" s="13" t="s">
        <v>34</v>
      </c>
      <c r="AX480" s="13" t="s">
        <v>80</v>
      </c>
      <c r="AY480" s="242" t="s">
        <v>126</v>
      </c>
    </row>
    <row r="481" s="2" customFormat="1" ht="37.8" customHeight="1">
      <c r="A481" s="41"/>
      <c r="B481" s="42"/>
      <c r="C481" s="207" t="s">
        <v>524</v>
      </c>
      <c r="D481" s="207" t="s">
        <v>129</v>
      </c>
      <c r="E481" s="208" t="s">
        <v>525</v>
      </c>
      <c r="F481" s="209" t="s">
        <v>526</v>
      </c>
      <c r="G481" s="210" t="s">
        <v>325</v>
      </c>
      <c r="H481" s="211">
        <v>2</v>
      </c>
      <c r="I481" s="212"/>
      <c r="J481" s="213">
        <f>ROUND(I481*H481,2)</f>
        <v>0</v>
      </c>
      <c r="K481" s="209" t="s">
        <v>133</v>
      </c>
      <c r="L481" s="47"/>
      <c r="M481" s="214" t="s">
        <v>19</v>
      </c>
      <c r="N481" s="215" t="s">
        <v>43</v>
      </c>
      <c r="O481" s="87"/>
      <c r="P481" s="216">
        <f>O481*H481</f>
        <v>0</v>
      </c>
      <c r="Q481" s="216">
        <v>0</v>
      </c>
      <c r="R481" s="216">
        <f>Q481*H481</f>
        <v>0</v>
      </c>
      <c r="S481" s="216">
        <v>0.13100000000000001</v>
      </c>
      <c r="T481" s="217">
        <f>S481*H481</f>
        <v>0.26200000000000001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8" t="s">
        <v>312</v>
      </c>
      <c r="AT481" s="218" t="s">
        <v>129</v>
      </c>
      <c r="AU481" s="218" t="s">
        <v>82</v>
      </c>
      <c r="AY481" s="20" t="s">
        <v>126</v>
      </c>
      <c r="BE481" s="219">
        <f>IF(N481="základní",J481,0)</f>
        <v>0</v>
      </c>
      <c r="BF481" s="219">
        <f>IF(N481="snížená",J481,0)</f>
        <v>0</v>
      </c>
      <c r="BG481" s="219">
        <f>IF(N481="zákl. přenesená",J481,0)</f>
        <v>0</v>
      </c>
      <c r="BH481" s="219">
        <f>IF(N481="sníž. přenesená",J481,0)</f>
        <v>0</v>
      </c>
      <c r="BI481" s="219">
        <f>IF(N481="nulová",J481,0)</f>
        <v>0</v>
      </c>
      <c r="BJ481" s="20" t="s">
        <v>80</v>
      </c>
      <c r="BK481" s="219">
        <f>ROUND(I481*H481,2)</f>
        <v>0</v>
      </c>
      <c r="BL481" s="20" t="s">
        <v>312</v>
      </c>
      <c r="BM481" s="218" t="s">
        <v>527</v>
      </c>
    </row>
    <row r="482" s="2" customFormat="1">
      <c r="A482" s="41"/>
      <c r="B482" s="42"/>
      <c r="C482" s="43"/>
      <c r="D482" s="220" t="s">
        <v>136</v>
      </c>
      <c r="E482" s="43"/>
      <c r="F482" s="221" t="s">
        <v>528</v>
      </c>
      <c r="G482" s="43"/>
      <c r="H482" s="43"/>
      <c r="I482" s="222"/>
      <c r="J482" s="43"/>
      <c r="K482" s="43"/>
      <c r="L482" s="47"/>
      <c r="M482" s="223"/>
      <c r="N482" s="224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136</v>
      </c>
      <c r="AU482" s="20" t="s">
        <v>82</v>
      </c>
    </row>
    <row r="483" s="2" customFormat="1" ht="21.75" customHeight="1">
      <c r="A483" s="41"/>
      <c r="B483" s="42"/>
      <c r="C483" s="207" t="s">
        <v>529</v>
      </c>
      <c r="D483" s="207" t="s">
        <v>129</v>
      </c>
      <c r="E483" s="208" t="s">
        <v>530</v>
      </c>
      <c r="F483" s="209" t="s">
        <v>531</v>
      </c>
      <c r="G483" s="210" t="s">
        <v>325</v>
      </c>
      <c r="H483" s="211">
        <v>4</v>
      </c>
      <c r="I483" s="212"/>
      <c r="J483" s="213">
        <f>ROUND(I483*H483,2)</f>
        <v>0</v>
      </c>
      <c r="K483" s="209" t="s">
        <v>133</v>
      </c>
      <c r="L483" s="47"/>
      <c r="M483" s="214" t="s">
        <v>19</v>
      </c>
      <c r="N483" s="215" t="s">
        <v>43</v>
      </c>
      <c r="O483" s="87"/>
      <c r="P483" s="216">
        <f>O483*H483</f>
        <v>0</v>
      </c>
      <c r="Q483" s="216">
        <v>0</v>
      </c>
      <c r="R483" s="216">
        <f>Q483*H483</f>
        <v>0</v>
      </c>
      <c r="S483" s="216">
        <v>0.1104</v>
      </c>
      <c r="T483" s="217">
        <f>S483*H483</f>
        <v>0.44159999999999999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8" t="s">
        <v>312</v>
      </c>
      <c r="AT483" s="218" t="s">
        <v>129</v>
      </c>
      <c r="AU483" s="218" t="s">
        <v>82</v>
      </c>
      <c r="AY483" s="20" t="s">
        <v>126</v>
      </c>
      <c r="BE483" s="219">
        <f>IF(N483="základní",J483,0)</f>
        <v>0</v>
      </c>
      <c r="BF483" s="219">
        <f>IF(N483="snížená",J483,0)</f>
        <v>0</v>
      </c>
      <c r="BG483" s="219">
        <f>IF(N483="zákl. přenesená",J483,0)</f>
        <v>0</v>
      </c>
      <c r="BH483" s="219">
        <f>IF(N483="sníž. přenesená",J483,0)</f>
        <v>0</v>
      </c>
      <c r="BI483" s="219">
        <f>IF(N483="nulová",J483,0)</f>
        <v>0</v>
      </c>
      <c r="BJ483" s="20" t="s">
        <v>80</v>
      </c>
      <c r="BK483" s="219">
        <f>ROUND(I483*H483,2)</f>
        <v>0</v>
      </c>
      <c r="BL483" s="20" t="s">
        <v>312</v>
      </c>
      <c r="BM483" s="218" t="s">
        <v>532</v>
      </c>
    </row>
    <row r="484" s="2" customFormat="1">
      <c r="A484" s="41"/>
      <c r="B484" s="42"/>
      <c r="C484" s="43"/>
      <c r="D484" s="220" t="s">
        <v>136</v>
      </c>
      <c r="E484" s="43"/>
      <c r="F484" s="221" t="s">
        <v>533</v>
      </c>
      <c r="G484" s="43"/>
      <c r="H484" s="43"/>
      <c r="I484" s="222"/>
      <c r="J484" s="43"/>
      <c r="K484" s="43"/>
      <c r="L484" s="47"/>
      <c r="M484" s="223"/>
      <c r="N484" s="224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136</v>
      </c>
      <c r="AU484" s="20" t="s">
        <v>82</v>
      </c>
    </row>
    <row r="485" s="2" customFormat="1" ht="49.05" customHeight="1">
      <c r="A485" s="41"/>
      <c r="B485" s="42"/>
      <c r="C485" s="207" t="s">
        <v>534</v>
      </c>
      <c r="D485" s="207" t="s">
        <v>129</v>
      </c>
      <c r="E485" s="208" t="s">
        <v>535</v>
      </c>
      <c r="F485" s="209" t="s">
        <v>536</v>
      </c>
      <c r="G485" s="210" t="s">
        <v>537</v>
      </c>
      <c r="H485" s="285"/>
      <c r="I485" s="212"/>
      <c r="J485" s="213">
        <f>ROUND(I485*H485,2)</f>
        <v>0</v>
      </c>
      <c r="K485" s="209" t="s">
        <v>133</v>
      </c>
      <c r="L485" s="47"/>
      <c r="M485" s="214" t="s">
        <v>19</v>
      </c>
      <c r="N485" s="215" t="s">
        <v>43</v>
      </c>
      <c r="O485" s="87"/>
      <c r="P485" s="216">
        <f>O485*H485</f>
        <v>0</v>
      </c>
      <c r="Q485" s="216">
        <v>0</v>
      </c>
      <c r="R485" s="216">
        <f>Q485*H485</f>
        <v>0</v>
      </c>
      <c r="S485" s="216">
        <v>0</v>
      </c>
      <c r="T485" s="217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8" t="s">
        <v>312</v>
      </c>
      <c r="AT485" s="218" t="s">
        <v>129</v>
      </c>
      <c r="AU485" s="218" t="s">
        <v>82</v>
      </c>
      <c r="AY485" s="20" t="s">
        <v>126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20" t="s">
        <v>80</v>
      </c>
      <c r="BK485" s="219">
        <f>ROUND(I485*H485,2)</f>
        <v>0</v>
      </c>
      <c r="BL485" s="20" t="s">
        <v>312</v>
      </c>
      <c r="BM485" s="218" t="s">
        <v>538</v>
      </c>
    </row>
    <row r="486" s="2" customFormat="1">
      <c r="A486" s="41"/>
      <c r="B486" s="42"/>
      <c r="C486" s="43"/>
      <c r="D486" s="220" t="s">
        <v>136</v>
      </c>
      <c r="E486" s="43"/>
      <c r="F486" s="221" t="s">
        <v>539</v>
      </c>
      <c r="G486" s="43"/>
      <c r="H486" s="43"/>
      <c r="I486" s="222"/>
      <c r="J486" s="43"/>
      <c r="K486" s="43"/>
      <c r="L486" s="47"/>
      <c r="M486" s="223"/>
      <c r="N486" s="224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136</v>
      </c>
      <c r="AU486" s="20" t="s">
        <v>82</v>
      </c>
    </row>
    <row r="487" s="12" customFormat="1" ht="22.8" customHeight="1">
      <c r="A487" s="12"/>
      <c r="B487" s="191"/>
      <c r="C487" s="192"/>
      <c r="D487" s="193" t="s">
        <v>71</v>
      </c>
      <c r="E487" s="205" t="s">
        <v>540</v>
      </c>
      <c r="F487" s="205" t="s">
        <v>541</v>
      </c>
      <c r="G487" s="192"/>
      <c r="H487" s="192"/>
      <c r="I487" s="195"/>
      <c r="J487" s="206">
        <f>BK487</f>
        <v>0</v>
      </c>
      <c r="K487" s="192"/>
      <c r="L487" s="197"/>
      <c r="M487" s="198"/>
      <c r="N487" s="199"/>
      <c r="O487" s="199"/>
      <c r="P487" s="200">
        <f>SUM(P488:P594)</f>
        <v>0</v>
      </c>
      <c r="Q487" s="199"/>
      <c r="R487" s="200">
        <f>SUM(R488:R594)</f>
        <v>0.62430989999999986</v>
      </c>
      <c r="S487" s="199"/>
      <c r="T487" s="201">
        <f>SUM(T488:T594)</f>
        <v>2.2368919999999997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2" t="s">
        <v>82</v>
      </c>
      <c r="AT487" s="203" t="s">
        <v>71</v>
      </c>
      <c r="AU487" s="203" t="s">
        <v>80</v>
      </c>
      <c r="AY487" s="202" t="s">
        <v>126</v>
      </c>
      <c r="BK487" s="204">
        <f>SUM(BK488:BK594)</f>
        <v>0</v>
      </c>
    </row>
    <row r="488" s="2" customFormat="1" ht="24.15" customHeight="1">
      <c r="A488" s="41"/>
      <c r="B488" s="42"/>
      <c r="C488" s="207" t="s">
        <v>542</v>
      </c>
      <c r="D488" s="207" t="s">
        <v>129</v>
      </c>
      <c r="E488" s="208" t="s">
        <v>543</v>
      </c>
      <c r="F488" s="209" t="s">
        <v>544</v>
      </c>
      <c r="G488" s="210" t="s">
        <v>187</v>
      </c>
      <c r="H488" s="211">
        <v>10.699999999999999</v>
      </c>
      <c r="I488" s="212"/>
      <c r="J488" s="213">
        <f>ROUND(I488*H488,2)</f>
        <v>0</v>
      </c>
      <c r="K488" s="209" t="s">
        <v>133</v>
      </c>
      <c r="L488" s="47"/>
      <c r="M488" s="214" t="s">
        <v>19</v>
      </c>
      <c r="N488" s="215" t="s">
        <v>43</v>
      </c>
      <c r="O488" s="87"/>
      <c r="P488" s="216">
        <f>O488*H488</f>
        <v>0</v>
      </c>
      <c r="Q488" s="216">
        <v>0</v>
      </c>
      <c r="R488" s="216">
        <f>Q488*H488</f>
        <v>0</v>
      </c>
      <c r="S488" s="216">
        <v>0</v>
      </c>
      <c r="T488" s="217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18" t="s">
        <v>312</v>
      </c>
      <c r="AT488" s="218" t="s">
        <v>129</v>
      </c>
      <c r="AU488" s="218" t="s">
        <v>82</v>
      </c>
      <c r="AY488" s="20" t="s">
        <v>126</v>
      </c>
      <c r="BE488" s="219">
        <f>IF(N488="základní",J488,0)</f>
        <v>0</v>
      </c>
      <c r="BF488" s="219">
        <f>IF(N488="snížená",J488,0)</f>
        <v>0</v>
      </c>
      <c r="BG488" s="219">
        <f>IF(N488="zákl. přenesená",J488,0)</f>
        <v>0</v>
      </c>
      <c r="BH488" s="219">
        <f>IF(N488="sníž. přenesená",J488,0)</f>
        <v>0</v>
      </c>
      <c r="BI488" s="219">
        <f>IF(N488="nulová",J488,0)</f>
        <v>0</v>
      </c>
      <c r="BJ488" s="20" t="s">
        <v>80</v>
      </c>
      <c r="BK488" s="219">
        <f>ROUND(I488*H488,2)</f>
        <v>0</v>
      </c>
      <c r="BL488" s="20" t="s">
        <v>312</v>
      </c>
      <c r="BM488" s="218" t="s">
        <v>545</v>
      </c>
    </row>
    <row r="489" s="2" customFormat="1">
      <c r="A489" s="41"/>
      <c r="B489" s="42"/>
      <c r="C489" s="43"/>
      <c r="D489" s="220" t="s">
        <v>136</v>
      </c>
      <c r="E489" s="43"/>
      <c r="F489" s="221" t="s">
        <v>546</v>
      </c>
      <c r="G489" s="43"/>
      <c r="H489" s="43"/>
      <c r="I489" s="222"/>
      <c r="J489" s="43"/>
      <c r="K489" s="43"/>
      <c r="L489" s="47"/>
      <c r="M489" s="223"/>
      <c r="N489" s="224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136</v>
      </c>
      <c r="AU489" s="20" t="s">
        <v>82</v>
      </c>
    </row>
    <row r="490" s="13" customFormat="1">
      <c r="A490" s="13"/>
      <c r="B490" s="232"/>
      <c r="C490" s="233"/>
      <c r="D490" s="225" t="s">
        <v>190</v>
      </c>
      <c r="E490" s="234" t="s">
        <v>19</v>
      </c>
      <c r="F490" s="235" t="s">
        <v>547</v>
      </c>
      <c r="G490" s="233"/>
      <c r="H490" s="236">
        <v>2.6099999999999999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2" t="s">
        <v>190</v>
      </c>
      <c r="AU490" s="242" t="s">
        <v>82</v>
      </c>
      <c r="AV490" s="13" t="s">
        <v>82</v>
      </c>
      <c r="AW490" s="13" t="s">
        <v>34</v>
      </c>
      <c r="AX490" s="13" t="s">
        <v>72</v>
      </c>
      <c r="AY490" s="242" t="s">
        <v>126</v>
      </c>
    </row>
    <row r="491" s="13" customFormat="1">
      <c r="A491" s="13"/>
      <c r="B491" s="232"/>
      <c r="C491" s="233"/>
      <c r="D491" s="225" t="s">
        <v>190</v>
      </c>
      <c r="E491" s="234" t="s">
        <v>19</v>
      </c>
      <c r="F491" s="235" t="s">
        <v>548</v>
      </c>
      <c r="G491" s="233"/>
      <c r="H491" s="236">
        <v>4.0899999999999999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190</v>
      </c>
      <c r="AU491" s="242" t="s">
        <v>82</v>
      </c>
      <c r="AV491" s="13" t="s">
        <v>82</v>
      </c>
      <c r="AW491" s="13" t="s">
        <v>34</v>
      </c>
      <c r="AX491" s="13" t="s">
        <v>72</v>
      </c>
      <c r="AY491" s="242" t="s">
        <v>126</v>
      </c>
    </row>
    <row r="492" s="13" customFormat="1">
      <c r="A492" s="13"/>
      <c r="B492" s="232"/>
      <c r="C492" s="233"/>
      <c r="D492" s="225" t="s">
        <v>190</v>
      </c>
      <c r="E492" s="234" t="s">
        <v>19</v>
      </c>
      <c r="F492" s="235" t="s">
        <v>549</v>
      </c>
      <c r="G492" s="233"/>
      <c r="H492" s="236">
        <v>1.8100000000000001</v>
      </c>
      <c r="I492" s="237"/>
      <c r="J492" s="233"/>
      <c r="K492" s="233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190</v>
      </c>
      <c r="AU492" s="242" t="s">
        <v>82</v>
      </c>
      <c r="AV492" s="13" t="s">
        <v>82</v>
      </c>
      <c r="AW492" s="13" t="s">
        <v>34</v>
      </c>
      <c r="AX492" s="13" t="s">
        <v>72</v>
      </c>
      <c r="AY492" s="242" t="s">
        <v>126</v>
      </c>
    </row>
    <row r="493" s="13" customFormat="1">
      <c r="A493" s="13"/>
      <c r="B493" s="232"/>
      <c r="C493" s="233"/>
      <c r="D493" s="225" t="s">
        <v>190</v>
      </c>
      <c r="E493" s="234" t="s">
        <v>19</v>
      </c>
      <c r="F493" s="235" t="s">
        <v>550</v>
      </c>
      <c r="G493" s="233"/>
      <c r="H493" s="236">
        <v>2.1899999999999999</v>
      </c>
      <c r="I493" s="237"/>
      <c r="J493" s="233"/>
      <c r="K493" s="233"/>
      <c r="L493" s="238"/>
      <c r="M493" s="239"/>
      <c r="N493" s="240"/>
      <c r="O493" s="240"/>
      <c r="P493" s="240"/>
      <c r="Q493" s="240"/>
      <c r="R493" s="240"/>
      <c r="S493" s="240"/>
      <c r="T493" s="24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2" t="s">
        <v>190</v>
      </c>
      <c r="AU493" s="242" t="s">
        <v>82</v>
      </c>
      <c r="AV493" s="13" t="s">
        <v>82</v>
      </c>
      <c r="AW493" s="13" t="s">
        <v>34</v>
      </c>
      <c r="AX493" s="13" t="s">
        <v>72</v>
      </c>
      <c r="AY493" s="242" t="s">
        <v>126</v>
      </c>
    </row>
    <row r="494" s="14" customFormat="1">
      <c r="A494" s="14"/>
      <c r="B494" s="243"/>
      <c r="C494" s="244"/>
      <c r="D494" s="225" t="s">
        <v>190</v>
      </c>
      <c r="E494" s="245" t="s">
        <v>19</v>
      </c>
      <c r="F494" s="246" t="s">
        <v>199</v>
      </c>
      <c r="G494" s="244"/>
      <c r="H494" s="247">
        <v>10.699999999999999</v>
      </c>
      <c r="I494" s="248"/>
      <c r="J494" s="244"/>
      <c r="K494" s="244"/>
      <c r="L494" s="249"/>
      <c r="M494" s="250"/>
      <c r="N494" s="251"/>
      <c r="O494" s="251"/>
      <c r="P494" s="251"/>
      <c r="Q494" s="251"/>
      <c r="R494" s="251"/>
      <c r="S494" s="251"/>
      <c r="T494" s="25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3" t="s">
        <v>190</v>
      </c>
      <c r="AU494" s="253" t="s">
        <v>82</v>
      </c>
      <c r="AV494" s="14" t="s">
        <v>152</v>
      </c>
      <c r="AW494" s="14" t="s">
        <v>34</v>
      </c>
      <c r="AX494" s="14" t="s">
        <v>80</v>
      </c>
      <c r="AY494" s="253" t="s">
        <v>126</v>
      </c>
    </row>
    <row r="495" s="2" customFormat="1" ht="24.15" customHeight="1">
      <c r="A495" s="41"/>
      <c r="B495" s="42"/>
      <c r="C495" s="207" t="s">
        <v>551</v>
      </c>
      <c r="D495" s="207" t="s">
        <v>129</v>
      </c>
      <c r="E495" s="208" t="s">
        <v>552</v>
      </c>
      <c r="F495" s="209" t="s">
        <v>553</v>
      </c>
      <c r="G495" s="210" t="s">
        <v>187</v>
      </c>
      <c r="H495" s="211">
        <v>10.699999999999999</v>
      </c>
      <c r="I495" s="212"/>
      <c r="J495" s="213">
        <f>ROUND(I495*H495,2)</f>
        <v>0</v>
      </c>
      <c r="K495" s="209" t="s">
        <v>133</v>
      </c>
      <c r="L495" s="47"/>
      <c r="M495" s="214" t="s">
        <v>19</v>
      </c>
      <c r="N495" s="215" t="s">
        <v>43</v>
      </c>
      <c r="O495" s="87"/>
      <c r="P495" s="216">
        <f>O495*H495</f>
        <v>0</v>
      </c>
      <c r="Q495" s="216">
        <v>0.00029999999999999997</v>
      </c>
      <c r="R495" s="216">
        <f>Q495*H495</f>
        <v>0.0032099999999999993</v>
      </c>
      <c r="S495" s="216">
        <v>0</v>
      </c>
      <c r="T495" s="217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8" t="s">
        <v>312</v>
      </c>
      <c r="AT495" s="218" t="s">
        <v>129</v>
      </c>
      <c r="AU495" s="218" t="s">
        <v>82</v>
      </c>
      <c r="AY495" s="20" t="s">
        <v>126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20" t="s">
        <v>80</v>
      </c>
      <c r="BK495" s="219">
        <f>ROUND(I495*H495,2)</f>
        <v>0</v>
      </c>
      <c r="BL495" s="20" t="s">
        <v>312</v>
      </c>
      <c r="BM495" s="218" t="s">
        <v>554</v>
      </c>
    </row>
    <row r="496" s="2" customFormat="1">
      <c r="A496" s="41"/>
      <c r="B496" s="42"/>
      <c r="C496" s="43"/>
      <c r="D496" s="220" t="s">
        <v>136</v>
      </c>
      <c r="E496" s="43"/>
      <c r="F496" s="221" t="s">
        <v>555</v>
      </c>
      <c r="G496" s="43"/>
      <c r="H496" s="43"/>
      <c r="I496" s="222"/>
      <c r="J496" s="43"/>
      <c r="K496" s="43"/>
      <c r="L496" s="47"/>
      <c r="M496" s="223"/>
      <c r="N496" s="224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136</v>
      </c>
      <c r="AU496" s="20" t="s">
        <v>82</v>
      </c>
    </row>
    <row r="497" s="13" customFormat="1">
      <c r="A497" s="13"/>
      <c r="B497" s="232"/>
      <c r="C497" s="233"/>
      <c r="D497" s="225" t="s">
        <v>190</v>
      </c>
      <c r="E497" s="234" t="s">
        <v>19</v>
      </c>
      <c r="F497" s="235" t="s">
        <v>547</v>
      </c>
      <c r="G497" s="233"/>
      <c r="H497" s="236">
        <v>2.6099999999999999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190</v>
      </c>
      <c r="AU497" s="242" t="s">
        <v>82</v>
      </c>
      <c r="AV497" s="13" t="s">
        <v>82</v>
      </c>
      <c r="AW497" s="13" t="s">
        <v>34</v>
      </c>
      <c r="AX497" s="13" t="s">
        <v>72</v>
      </c>
      <c r="AY497" s="242" t="s">
        <v>126</v>
      </c>
    </row>
    <row r="498" s="13" customFormat="1">
      <c r="A498" s="13"/>
      <c r="B498" s="232"/>
      <c r="C498" s="233"/>
      <c r="D498" s="225" t="s">
        <v>190</v>
      </c>
      <c r="E498" s="234" t="s">
        <v>19</v>
      </c>
      <c r="F498" s="235" t="s">
        <v>548</v>
      </c>
      <c r="G498" s="233"/>
      <c r="H498" s="236">
        <v>4.0899999999999999</v>
      </c>
      <c r="I498" s="237"/>
      <c r="J498" s="233"/>
      <c r="K498" s="233"/>
      <c r="L498" s="238"/>
      <c r="M498" s="239"/>
      <c r="N498" s="240"/>
      <c r="O498" s="240"/>
      <c r="P498" s="240"/>
      <c r="Q498" s="240"/>
      <c r="R498" s="240"/>
      <c r="S498" s="240"/>
      <c r="T498" s="24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2" t="s">
        <v>190</v>
      </c>
      <c r="AU498" s="242" t="s">
        <v>82</v>
      </c>
      <c r="AV498" s="13" t="s">
        <v>82</v>
      </c>
      <c r="AW498" s="13" t="s">
        <v>34</v>
      </c>
      <c r="AX498" s="13" t="s">
        <v>72</v>
      </c>
      <c r="AY498" s="242" t="s">
        <v>126</v>
      </c>
    </row>
    <row r="499" s="13" customFormat="1">
      <c r="A499" s="13"/>
      <c r="B499" s="232"/>
      <c r="C499" s="233"/>
      <c r="D499" s="225" t="s">
        <v>190</v>
      </c>
      <c r="E499" s="234" t="s">
        <v>19</v>
      </c>
      <c r="F499" s="235" t="s">
        <v>549</v>
      </c>
      <c r="G499" s="233"/>
      <c r="H499" s="236">
        <v>1.8100000000000001</v>
      </c>
      <c r="I499" s="237"/>
      <c r="J499" s="233"/>
      <c r="K499" s="233"/>
      <c r="L499" s="238"/>
      <c r="M499" s="239"/>
      <c r="N499" s="240"/>
      <c r="O499" s="240"/>
      <c r="P499" s="240"/>
      <c r="Q499" s="240"/>
      <c r="R499" s="240"/>
      <c r="S499" s="240"/>
      <c r="T499" s="24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2" t="s">
        <v>190</v>
      </c>
      <c r="AU499" s="242" t="s">
        <v>82</v>
      </c>
      <c r="AV499" s="13" t="s">
        <v>82</v>
      </c>
      <c r="AW499" s="13" t="s">
        <v>34</v>
      </c>
      <c r="AX499" s="13" t="s">
        <v>72</v>
      </c>
      <c r="AY499" s="242" t="s">
        <v>126</v>
      </c>
    </row>
    <row r="500" s="13" customFormat="1">
      <c r="A500" s="13"/>
      <c r="B500" s="232"/>
      <c r="C500" s="233"/>
      <c r="D500" s="225" t="s">
        <v>190</v>
      </c>
      <c r="E500" s="234" t="s">
        <v>19</v>
      </c>
      <c r="F500" s="235" t="s">
        <v>550</v>
      </c>
      <c r="G500" s="233"/>
      <c r="H500" s="236">
        <v>2.1899999999999999</v>
      </c>
      <c r="I500" s="237"/>
      <c r="J500" s="233"/>
      <c r="K500" s="233"/>
      <c r="L500" s="238"/>
      <c r="M500" s="239"/>
      <c r="N500" s="240"/>
      <c r="O500" s="240"/>
      <c r="P500" s="240"/>
      <c r="Q500" s="240"/>
      <c r="R500" s="240"/>
      <c r="S500" s="240"/>
      <c r="T500" s="24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2" t="s">
        <v>190</v>
      </c>
      <c r="AU500" s="242" t="s">
        <v>82</v>
      </c>
      <c r="AV500" s="13" t="s">
        <v>82</v>
      </c>
      <c r="AW500" s="13" t="s">
        <v>34</v>
      </c>
      <c r="AX500" s="13" t="s">
        <v>72</v>
      </c>
      <c r="AY500" s="242" t="s">
        <v>126</v>
      </c>
    </row>
    <row r="501" s="14" customFormat="1">
      <c r="A501" s="14"/>
      <c r="B501" s="243"/>
      <c r="C501" s="244"/>
      <c r="D501" s="225" t="s">
        <v>190</v>
      </c>
      <c r="E501" s="245" t="s">
        <v>19</v>
      </c>
      <c r="F501" s="246" t="s">
        <v>199</v>
      </c>
      <c r="G501" s="244"/>
      <c r="H501" s="247">
        <v>10.699999999999999</v>
      </c>
      <c r="I501" s="248"/>
      <c r="J501" s="244"/>
      <c r="K501" s="244"/>
      <c r="L501" s="249"/>
      <c r="M501" s="250"/>
      <c r="N501" s="251"/>
      <c r="O501" s="251"/>
      <c r="P501" s="251"/>
      <c r="Q501" s="251"/>
      <c r="R501" s="251"/>
      <c r="S501" s="251"/>
      <c r="T501" s="25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3" t="s">
        <v>190</v>
      </c>
      <c r="AU501" s="253" t="s">
        <v>82</v>
      </c>
      <c r="AV501" s="14" t="s">
        <v>152</v>
      </c>
      <c r="AW501" s="14" t="s">
        <v>34</v>
      </c>
      <c r="AX501" s="14" t="s">
        <v>80</v>
      </c>
      <c r="AY501" s="253" t="s">
        <v>126</v>
      </c>
    </row>
    <row r="502" s="2" customFormat="1" ht="37.8" customHeight="1">
      <c r="A502" s="41"/>
      <c r="B502" s="42"/>
      <c r="C502" s="207" t="s">
        <v>556</v>
      </c>
      <c r="D502" s="207" t="s">
        <v>129</v>
      </c>
      <c r="E502" s="208" t="s">
        <v>557</v>
      </c>
      <c r="F502" s="209" t="s">
        <v>558</v>
      </c>
      <c r="G502" s="210" t="s">
        <v>187</v>
      </c>
      <c r="H502" s="211">
        <v>19.399999999999999</v>
      </c>
      <c r="I502" s="212"/>
      <c r="J502" s="213">
        <f>ROUND(I502*H502,2)</f>
        <v>0</v>
      </c>
      <c r="K502" s="209" t="s">
        <v>133</v>
      </c>
      <c r="L502" s="47"/>
      <c r="M502" s="214" t="s">
        <v>19</v>
      </c>
      <c r="N502" s="215" t="s">
        <v>43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312</v>
      </c>
      <c r="AT502" s="218" t="s">
        <v>129</v>
      </c>
      <c r="AU502" s="218" t="s">
        <v>82</v>
      </c>
      <c r="AY502" s="20" t="s">
        <v>126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80</v>
      </c>
      <c r="BK502" s="219">
        <f>ROUND(I502*H502,2)</f>
        <v>0</v>
      </c>
      <c r="BL502" s="20" t="s">
        <v>312</v>
      </c>
      <c r="BM502" s="218" t="s">
        <v>559</v>
      </c>
    </row>
    <row r="503" s="2" customFormat="1">
      <c r="A503" s="41"/>
      <c r="B503" s="42"/>
      <c r="C503" s="43"/>
      <c r="D503" s="220" t="s">
        <v>136</v>
      </c>
      <c r="E503" s="43"/>
      <c r="F503" s="221" t="s">
        <v>560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136</v>
      </c>
      <c r="AU503" s="20" t="s">
        <v>82</v>
      </c>
    </row>
    <row r="504" s="13" customFormat="1">
      <c r="A504" s="13"/>
      <c r="B504" s="232"/>
      <c r="C504" s="233"/>
      <c r="D504" s="225" t="s">
        <v>190</v>
      </c>
      <c r="E504" s="234" t="s">
        <v>19</v>
      </c>
      <c r="F504" s="235" t="s">
        <v>561</v>
      </c>
      <c r="G504" s="233"/>
      <c r="H504" s="236">
        <v>3.5600000000000001</v>
      </c>
      <c r="I504" s="237"/>
      <c r="J504" s="233"/>
      <c r="K504" s="233"/>
      <c r="L504" s="238"/>
      <c r="M504" s="239"/>
      <c r="N504" s="240"/>
      <c r="O504" s="240"/>
      <c r="P504" s="240"/>
      <c r="Q504" s="240"/>
      <c r="R504" s="240"/>
      <c r="S504" s="240"/>
      <c r="T504" s="24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2" t="s">
        <v>190</v>
      </c>
      <c r="AU504" s="242" t="s">
        <v>82</v>
      </c>
      <c r="AV504" s="13" t="s">
        <v>82</v>
      </c>
      <c r="AW504" s="13" t="s">
        <v>34</v>
      </c>
      <c r="AX504" s="13" t="s">
        <v>72</v>
      </c>
      <c r="AY504" s="242" t="s">
        <v>126</v>
      </c>
    </row>
    <row r="505" s="13" customFormat="1">
      <c r="A505" s="13"/>
      <c r="B505" s="232"/>
      <c r="C505" s="233"/>
      <c r="D505" s="225" t="s">
        <v>190</v>
      </c>
      <c r="E505" s="234" t="s">
        <v>19</v>
      </c>
      <c r="F505" s="235" t="s">
        <v>562</v>
      </c>
      <c r="G505" s="233"/>
      <c r="H505" s="236">
        <v>7.75</v>
      </c>
      <c r="I505" s="237"/>
      <c r="J505" s="233"/>
      <c r="K505" s="233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190</v>
      </c>
      <c r="AU505" s="242" t="s">
        <v>82</v>
      </c>
      <c r="AV505" s="13" t="s">
        <v>82</v>
      </c>
      <c r="AW505" s="13" t="s">
        <v>34</v>
      </c>
      <c r="AX505" s="13" t="s">
        <v>72</v>
      </c>
      <c r="AY505" s="242" t="s">
        <v>126</v>
      </c>
    </row>
    <row r="506" s="13" customFormat="1">
      <c r="A506" s="13"/>
      <c r="B506" s="232"/>
      <c r="C506" s="233"/>
      <c r="D506" s="225" t="s">
        <v>190</v>
      </c>
      <c r="E506" s="234" t="s">
        <v>19</v>
      </c>
      <c r="F506" s="235" t="s">
        <v>563</v>
      </c>
      <c r="G506" s="233"/>
      <c r="H506" s="236">
        <v>8.0899999999999999</v>
      </c>
      <c r="I506" s="237"/>
      <c r="J506" s="233"/>
      <c r="K506" s="233"/>
      <c r="L506" s="238"/>
      <c r="M506" s="239"/>
      <c r="N506" s="240"/>
      <c r="O506" s="240"/>
      <c r="P506" s="240"/>
      <c r="Q506" s="240"/>
      <c r="R506" s="240"/>
      <c r="S506" s="240"/>
      <c r="T506" s="24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2" t="s">
        <v>190</v>
      </c>
      <c r="AU506" s="242" t="s">
        <v>82</v>
      </c>
      <c r="AV506" s="13" t="s">
        <v>82</v>
      </c>
      <c r="AW506" s="13" t="s">
        <v>34</v>
      </c>
      <c r="AX506" s="13" t="s">
        <v>72</v>
      </c>
      <c r="AY506" s="242" t="s">
        <v>126</v>
      </c>
    </row>
    <row r="507" s="14" customFormat="1">
      <c r="A507" s="14"/>
      <c r="B507" s="243"/>
      <c r="C507" s="244"/>
      <c r="D507" s="225" t="s">
        <v>190</v>
      </c>
      <c r="E507" s="245" t="s">
        <v>19</v>
      </c>
      <c r="F507" s="246" t="s">
        <v>199</v>
      </c>
      <c r="G507" s="244"/>
      <c r="H507" s="247">
        <v>19.399999999999999</v>
      </c>
      <c r="I507" s="248"/>
      <c r="J507" s="244"/>
      <c r="K507" s="244"/>
      <c r="L507" s="249"/>
      <c r="M507" s="250"/>
      <c r="N507" s="251"/>
      <c r="O507" s="251"/>
      <c r="P507" s="251"/>
      <c r="Q507" s="251"/>
      <c r="R507" s="251"/>
      <c r="S507" s="251"/>
      <c r="T507" s="252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3" t="s">
        <v>190</v>
      </c>
      <c r="AU507" s="253" t="s">
        <v>82</v>
      </c>
      <c r="AV507" s="14" t="s">
        <v>152</v>
      </c>
      <c r="AW507" s="14" t="s">
        <v>34</v>
      </c>
      <c r="AX507" s="14" t="s">
        <v>80</v>
      </c>
      <c r="AY507" s="253" t="s">
        <v>126</v>
      </c>
    </row>
    <row r="508" s="2" customFormat="1" ht="37.8" customHeight="1">
      <c r="A508" s="41"/>
      <c r="B508" s="42"/>
      <c r="C508" s="207" t="s">
        <v>564</v>
      </c>
      <c r="D508" s="207" t="s">
        <v>129</v>
      </c>
      <c r="E508" s="208" t="s">
        <v>565</v>
      </c>
      <c r="F508" s="209" t="s">
        <v>566</v>
      </c>
      <c r="G508" s="210" t="s">
        <v>187</v>
      </c>
      <c r="H508" s="211">
        <v>10.699999999999999</v>
      </c>
      <c r="I508" s="212"/>
      <c r="J508" s="213">
        <f>ROUND(I508*H508,2)</f>
        <v>0</v>
      </c>
      <c r="K508" s="209" t="s">
        <v>133</v>
      </c>
      <c r="L508" s="47"/>
      <c r="M508" s="214" t="s">
        <v>19</v>
      </c>
      <c r="N508" s="215" t="s">
        <v>43</v>
      </c>
      <c r="O508" s="87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312</v>
      </c>
      <c r="AT508" s="218" t="s">
        <v>129</v>
      </c>
      <c r="AU508" s="218" t="s">
        <v>82</v>
      </c>
      <c r="AY508" s="20" t="s">
        <v>126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0" t="s">
        <v>80</v>
      </c>
      <c r="BK508" s="219">
        <f>ROUND(I508*H508,2)</f>
        <v>0</v>
      </c>
      <c r="BL508" s="20" t="s">
        <v>312</v>
      </c>
      <c r="BM508" s="218" t="s">
        <v>567</v>
      </c>
    </row>
    <row r="509" s="2" customFormat="1">
      <c r="A509" s="41"/>
      <c r="B509" s="42"/>
      <c r="C509" s="43"/>
      <c r="D509" s="220" t="s">
        <v>136</v>
      </c>
      <c r="E509" s="43"/>
      <c r="F509" s="221" t="s">
        <v>568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136</v>
      </c>
      <c r="AU509" s="20" t="s">
        <v>82</v>
      </c>
    </row>
    <row r="510" s="13" customFormat="1">
      <c r="A510" s="13"/>
      <c r="B510" s="232"/>
      <c r="C510" s="233"/>
      <c r="D510" s="225" t="s">
        <v>190</v>
      </c>
      <c r="E510" s="234" t="s">
        <v>19</v>
      </c>
      <c r="F510" s="235" t="s">
        <v>547</v>
      </c>
      <c r="G510" s="233"/>
      <c r="H510" s="236">
        <v>2.6099999999999999</v>
      </c>
      <c r="I510" s="237"/>
      <c r="J510" s="233"/>
      <c r="K510" s="233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190</v>
      </c>
      <c r="AU510" s="242" t="s">
        <v>82</v>
      </c>
      <c r="AV510" s="13" t="s">
        <v>82</v>
      </c>
      <c r="AW510" s="13" t="s">
        <v>34</v>
      </c>
      <c r="AX510" s="13" t="s">
        <v>72</v>
      </c>
      <c r="AY510" s="242" t="s">
        <v>126</v>
      </c>
    </row>
    <row r="511" s="13" customFormat="1">
      <c r="A511" s="13"/>
      <c r="B511" s="232"/>
      <c r="C511" s="233"/>
      <c r="D511" s="225" t="s">
        <v>190</v>
      </c>
      <c r="E511" s="234" t="s">
        <v>19</v>
      </c>
      <c r="F511" s="235" t="s">
        <v>548</v>
      </c>
      <c r="G511" s="233"/>
      <c r="H511" s="236">
        <v>4.0899999999999999</v>
      </c>
      <c r="I511" s="237"/>
      <c r="J511" s="233"/>
      <c r="K511" s="233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190</v>
      </c>
      <c r="AU511" s="242" t="s">
        <v>82</v>
      </c>
      <c r="AV511" s="13" t="s">
        <v>82</v>
      </c>
      <c r="AW511" s="13" t="s">
        <v>34</v>
      </c>
      <c r="AX511" s="13" t="s">
        <v>72</v>
      </c>
      <c r="AY511" s="242" t="s">
        <v>126</v>
      </c>
    </row>
    <row r="512" s="13" customFormat="1">
      <c r="A512" s="13"/>
      <c r="B512" s="232"/>
      <c r="C512" s="233"/>
      <c r="D512" s="225" t="s">
        <v>190</v>
      </c>
      <c r="E512" s="234" t="s">
        <v>19</v>
      </c>
      <c r="F512" s="235" t="s">
        <v>549</v>
      </c>
      <c r="G512" s="233"/>
      <c r="H512" s="236">
        <v>1.8100000000000001</v>
      </c>
      <c r="I512" s="237"/>
      <c r="J512" s="233"/>
      <c r="K512" s="233"/>
      <c r="L512" s="238"/>
      <c r="M512" s="239"/>
      <c r="N512" s="240"/>
      <c r="O512" s="240"/>
      <c r="P512" s="240"/>
      <c r="Q512" s="240"/>
      <c r="R512" s="240"/>
      <c r="S512" s="240"/>
      <c r="T512" s="24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2" t="s">
        <v>190</v>
      </c>
      <c r="AU512" s="242" t="s">
        <v>82</v>
      </c>
      <c r="AV512" s="13" t="s">
        <v>82</v>
      </c>
      <c r="AW512" s="13" t="s">
        <v>34</v>
      </c>
      <c r="AX512" s="13" t="s">
        <v>72</v>
      </c>
      <c r="AY512" s="242" t="s">
        <v>126</v>
      </c>
    </row>
    <row r="513" s="13" customFormat="1">
      <c r="A513" s="13"/>
      <c r="B513" s="232"/>
      <c r="C513" s="233"/>
      <c r="D513" s="225" t="s">
        <v>190</v>
      </c>
      <c r="E513" s="234" t="s">
        <v>19</v>
      </c>
      <c r="F513" s="235" t="s">
        <v>550</v>
      </c>
      <c r="G513" s="233"/>
      <c r="H513" s="236">
        <v>2.1899999999999999</v>
      </c>
      <c r="I513" s="237"/>
      <c r="J513" s="233"/>
      <c r="K513" s="233"/>
      <c r="L513" s="238"/>
      <c r="M513" s="239"/>
      <c r="N513" s="240"/>
      <c r="O513" s="240"/>
      <c r="P513" s="240"/>
      <c r="Q513" s="240"/>
      <c r="R513" s="240"/>
      <c r="S513" s="240"/>
      <c r="T513" s="241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2" t="s">
        <v>190</v>
      </c>
      <c r="AU513" s="242" t="s">
        <v>82</v>
      </c>
      <c r="AV513" s="13" t="s">
        <v>82</v>
      </c>
      <c r="AW513" s="13" t="s">
        <v>34</v>
      </c>
      <c r="AX513" s="13" t="s">
        <v>72</v>
      </c>
      <c r="AY513" s="242" t="s">
        <v>126</v>
      </c>
    </row>
    <row r="514" s="14" customFormat="1">
      <c r="A514" s="14"/>
      <c r="B514" s="243"/>
      <c r="C514" s="244"/>
      <c r="D514" s="225" t="s">
        <v>190</v>
      </c>
      <c r="E514" s="245" t="s">
        <v>19</v>
      </c>
      <c r="F514" s="246" t="s">
        <v>199</v>
      </c>
      <c r="G514" s="244"/>
      <c r="H514" s="247">
        <v>10.699999999999999</v>
      </c>
      <c r="I514" s="248"/>
      <c r="J514" s="244"/>
      <c r="K514" s="244"/>
      <c r="L514" s="249"/>
      <c r="M514" s="250"/>
      <c r="N514" s="251"/>
      <c r="O514" s="251"/>
      <c r="P514" s="251"/>
      <c r="Q514" s="251"/>
      <c r="R514" s="251"/>
      <c r="S514" s="251"/>
      <c r="T514" s="25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3" t="s">
        <v>190</v>
      </c>
      <c r="AU514" s="253" t="s">
        <v>82</v>
      </c>
      <c r="AV514" s="14" t="s">
        <v>152</v>
      </c>
      <c r="AW514" s="14" t="s">
        <v>34</v>
      </c>
      <c r="AX514" s="14" t="s">
        <v>80</v>
      </c>
      <c r="AY514" s="253" t="s">
        <v>126</v>
      </c>
    </row>
    <row r="515" s="2" customFormat="1" ht="37.8" customHeight="1">
      <c r="A515" s="41"/>
      <c r="B515" s="42"/>
      <c r="C515" s="207" t="s">
        <v>569</v>
      </c>
      <c r="D515" s="207" t="s">
        <v>129</v>
      </c>
      <c r="E515" s="208" t="s">
        <v>570</v>
      </c>
      <c r="F515" s="209" t="s">
        <v>571</v>
      </c>
      <c r="G515" s="210" t="s">
        <v>187</v>
      </c>
      <c r="H515" s="211">
        <v>10.699999999999999</v>
      </c>
      <c r="I515" s="212"/>
      <c r="J515" s="213">
        <f>ROUND(I515*H515,2)</f>
        <v>0</v>
      </c>
      <c r="K515" s="209" t="s">
        <v>133</v>
      </c>
      <c r="L515" s="47"/>
      <c r="M515" s="214" t="s">
        <v>19</v>
      </c>
      <c r="N515" s="215" t="s">
        <v>43</v>
      </c>
      <c r="O515" s="87"/>
      <c r="P515" s="216">
        <f>O515*H515</f>
        <v>0</v>
      </c>
      <c r="Q515" s="216">
        <v>0.0074999999999999997</v>
      </c>
      <c r="R515" s="216">
        <f>Q515*H515</f>
        <v>0.080249999999999988</v>
      </c>
      <c r="S515" s="216">
        <v>0</v>
      </c>
      <c r="T515" s="217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18" t="s">
        <v>312</v>
      </c>
      <c r="AT515" s="218" t="s">
        <v>129</v>
      </c>
      <c r="AU515" s="218" t="s">
        <v>82</v>
      </c>
      <c r="AY515" s="20" t="s">
        <v>126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20" t="s">
        <v>80</v>
      </c>
      <c r="BK515" s="219">
        <f>ROUND(I515*H515,2)</f>
        <v>0</v>
      </c>
      <c r="BL515" s="20" t="s">
        <v>312</v>
      </c>
      <c r="BM515" s="218" t="s">
        <v>572</v>
      </c>
    </row>
    <row r="516" s="2" customFormat="1">
      <c r="A516" s="41"/>
      <c r="B516" s="42"/>
      <c r="C516" s="43"/>
      <c r="D516" s="220" t="s">
        <v>136</v>
      </c>
      <c r="E516" s="43"/>
      <c r="F516" s="221" t="s">
        <v>573</v>
      </c>
      <c r="G516" s="43"/>
      <c r="H516" s="43"/>
      <c r="I516" s="222"/>
      <c r="J516" s="43"/>
      <c r="K516" s="43"/>
      <c r="L516" s="47"/>
      <c r="M516" s="223"/>
      <c r="N516" s="224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136</v>
      </c>
      <c r="AU516" s="20" t="s">
        <v>82</v>
      </c>
    </row>
    <row r="517" s="13" customFormat="1">
      <c r="A517" s="13"/>
      <c r="B517" s="232"/>
      <c r="C517" s="233"/>
      <c r="D517" s="225" t="s">
        <v>190</v>
      </c>
      <c r="E517" s="234" t="s">
        <v>19</v>
      </c>
      <c r="F517" s="235" t="s">
        <v>547</v>
      </c>
      <c r="G517" s="233"/>
      <c r="H517" s="236">
        <v>2.6099999999999999</v>
      </c>
      <c r="I517" s="237"/>
      <c r="J517" s="233"/>
      <c r="K517" s="233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190</v>
      </c>
      <c r="AU517" s="242" t="s">
        <v>82</v>
      </c>
      <c r="AV517" s="13" t="s">
        <v>82</v>
      </c>
      <c r="AW517" s="13" t="s">
        <v>34</v>
      </c>
      <c r="AX517" s="13" t="s">
        <v>72</v>
      </c>
      <c r="AY517" s="242" t="s">
        <v>126</v>
      </c>
    </row>
    <row r="518" s="13" customFormat="1">
      <c r="A518" s="13"/>
      <c r="B518" s="232"/>
      <c r="C518" s="233"/>
      <c r="D518" s="225" t="s">
        <v>190</v>
      </c>
      <c r="E518" s="234" t="s">
        <v>19</v>
      </c>
      <c r="F518" s="235" t="s">
        <v>548</v>
      </c>
      <c r="G518" s="233"/>
      <c r="H518" s="236">
        <v>4.0899999999999999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190</v>
      </c>
      <c r="AU518" s="242" t="s">
        <v>82</v>
      </c>
      <c r="AV518" s="13" t="s">
        <v>82</v>
      </c>
      <c r="AW518" s="13" t="s">
        <v>34</v>
      </c>
      <c r="AX518" s="13" t="s">
        <v>72</v>
      </c>
      <c r="AY518" s="242" t="s">
        <v>126</v>
      </c>
    </row>
    <row r="519" s="13" customFormat="1">
      <c r="A519" s="13"/>
      <c r="B519" s="232"/>
      <c r="C519" s="233"/>
      <c r="D519" s="225" t="s">
        <v>190</v>
      </c>
      <c r="E519" s="234" t="s">
        <v>19</v>
      </c>
      <c r="F519" s="235" t="s">
        <v>549</v>
      </c>
      <c r="G519" s="233"/>
      <c r="H519" s="236">
        <v>1.8100000000000001</v>
      </c>
      <c r="I519" s="237"/>
      <c r="J519" s="233"/>
      <c r="K519" s="233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190</v>
      </c>
      <c r="AU519" s="242" t="s">
        <v>82</v>
      </c>
      <c r="AV519" s="13" t="s">
        <v>82</v>
      </c>
      <c r="AW519" s="13" t="s">
        <v>34</v>
      </c>
      <c r="AX519" s="13" t="s">
        <v>72</v>
      </c>
      <c r="AY519" s="242" t="s">
        <v>126</v>
      </c>
    </row>
    <row r="520" s="13" customFormat="1">
      <c r="A520" s="13"/>
      <c r="B520" s="232"/>
      <c r="C520" s="233"/>
      <c r="D520" s="225" t="s">
        <v>190</v>
      </c>
      <c r="E520" s="234" t="s">
        <v>19</v>
      </c>
      <c r="F520" s="235" t="s">
        <v>550</v>
      </c>
      <c r="G520" s="233"/>
      <c r="H520" s="236">
        <v>2.1899999999999999</v>
      </c>
      <c r="I520" s="237"/>
      <c r="J520" s="233"/>
      <c r="K520" s="233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190</v>
      </c>
      <c r="AU520" s="242" t="s">
        <v>82</v>
      </c>
      <c r="AV520" s="13" t="s">
        <v>82</v>
      </c>
      <c r="AW520" s="13" t="s">
        <v>34</v>
      </c>
      <c r="AX520" s="13" t="s">
        <v>72</v>
      </c>
      <c r="AY520" s="242" t="s">
        <v>126</v>
      </c>
    </row>
    <row r="521" s="14" customFormat="1">
      <c r="A521" s="14"/>
      <c r="B521" s="243"/>
      <c r="C521" s="244"/>
      <c r="D521" s="225" t="s">
        <v>190</v>
      </c>
      <c r="E521" s="245" t="s">
        <v>19</v>
      </c>
      <c r="F521" s="246" t="s">
        <v>199</v>
      </c>
      <c r="G521" s="244"/>
      <c r="H521" s="247">
        <v>10.699999999999999</v>
      </c>
      <c r="I521" s="248"/>
      <c r="J521" s="244"/>
      <c r="K521" s="244"/>
      <c r="L521" s="249"/>
      <c r="M521" s="250"/>
      <c r="N521" s="251"/>
      <c r="O521" s="251"/>
      <c r="P521" s="251"/>
      <c r="Q521" s="251"/>
      <c r="R521" s="251"/>
      <c r="S521" s="251"/>
      <c r="T521" s="252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3" t="s">
        <v>190</v>
      </c>
      <c r="AU521" s="253" t="s">
        <v>82</v>
      </c>
      <c r="AV521" s="14" t="s">
        <v>152</v>
      </c>
      <c r="AW521" s="14" t="s">
        <v>34</v>
      </c>
      <c r="AX521" s="14" t="s">
        <v>80</v>
      </c>
      <c r="AY521" s="253" t="s">
        <v>126</v>
      </c>
    </row>
    <row r="522" s="2" customFormat="1" ht="24.15" customHeight="1">
      <c r="A522" s="41"/>
      <c r="B522" s="42"/>
      <c r="C522" s="207" t="s">
        <v>574</v>
      </c>
      <c r="D522" s="207" t="s">
        <v>129</v>
      </c>
      <c r="E522" s="208" t="s">
        <v>575</v>
      </c>
      <c r="F522" s="209" t="s">
        <v>576</v>
      </c>
      <c r="G522" s="210" t="s">
        <v>202</v>
      </c>
      <c r="H522" s="211">
        <v>53.100000000000001</v>
      </c>
      <c r="I522" s="212"/>
      <c r="J522" s="213">
        <f>ROUND(I522*H522,2)</f>
        <v>0</v>
      </c>
      <c r="K522" s="209" t="s">
        <v>133</v>
      </c>
      <c r="L522" s="47"/>
      <c r="M522" s="214" t="s">
        <v>19</v>
      </c>
      <c r="N522" s="215" t="s">
        <v>43</v>
      </c>
      <c r="O522" s="87"/>
      <c r="P522" s="216">
        <f>O522*H522</f>
        <v>0</v>
      </c>
      <c r="Q522" s="216">
        <v>0</v>
      </c>
      <c r="R522" s="216">
        <f>Q522*H522</f>
        <v>0</v>
      </c>
      <c r="S522" s="216">
        <v>0.01174</v>
      </c>
      <c r="T522" s="217">
        <f>S522*H522</f>
        <v>0.623394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18" t="s">
        <v>312</v>
      </c>
      <c r="AT522" s="218" t="s">
        <v>129</v>
      </c>
      <c r="AU522" s="218" t="s">
        <v>82</v>
      </c>
      <c r="AY522" s="20" t="s">
        <v>126</v>
      </c>
      <c r="BE522" s="219">
        <f>IF(N522="základní",J522,0)</f>
        <v>0</v>
      </c>
      <c r="BF522" s="219">
        <f>IF(N522="snížená",J522,0)</f>
        <v>0</v>
      </c>
      <c r="BG522" s="219">
        <f>IF(N522="zákl. přenesená",J522,0)</f>
        <v>0</v>
      </c>
      <c r="BH522" s="219">
        <f>IF(N522="sníž. přenesená",J522,0)</f>
        <v>0</v>
      </c>
      <c r="BI522" s="219">
        <f>IF(N522="nulová",J522,0)</f>
        <v>0</v>
      </c>
      <c r="BJ522" s="20" t="s">
        <v>80</v>
      </c>
      <c r="BK522" s="219">
        <f>ROUND(I522*H522,2)</f>
        <v>0</v>
      </c>
      <c r="BL522" s="20" t="s">
        <v>312</v>
      </c>
      <c r="BM522" s="218" t="s">
        <v>577</v>
      </c>
    </row>
    <row r="523" s="2" customFormat="1">
      <c r="A523" s="41"/>
      <c r="B523" s="42"/>
      <c r="C523" s="43"/>
      <c r="D523" s="220" t="s">
        <v>136</v>
      </c>
      <c r="E523" s="43"/>
      <c r="F523" s="221" t="s">
        <v>578</v>
      </c>
      <c r="G523" s="43"/>
      <c r="H523" s="43"/>
      <c r="I523" s="222"/>
      <c r="J523" s="43"/>
      <c r="K523" s="43"/>
      <c r="L523" s="47"/>
      <c r="M523" s="223"/>
      <c r="N523" s="224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136</v>
      </c>
      <c r="AU523" s="20" t="s">
        <v>82</v>
      </c>
    </row>
    <row r="524" s="13" customFormat="1">
      <c r="A524" s="13"/>
      <c r="B524" s="232"/>
      <c r="C524" s="233"/>
      <c r="D524" s="225" t="s">
        <v>190</v>
      </c>
      <c r="E524" s="234" t="s">
        <v>19</v>
      </c>
      <c r="F524" s="235" t="s">
        <v>579</v>
      </c>
      <c r="G524" s="233"/>
      <c r="H524" s="236">
        <v>9.4000000000000004</v>
      </c>
      <c r="I524" s="237"/>
      <c r="J524" s="233"/>
      <c r="K524" s="233"/>
      <c r="L524" s="238"/>
      <c r="M524" s="239"/>
      <c r="N524" s="240"/>
      <c r="O524" s="240"/>
      <c r="P524" s="240"/>
      <c r="Q524" s="240"/>
      <c r="R524" s="240"/>
      <c r="S524" s="240"/>
      <c r="T524" s="24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2" t="s">
        <v>190</v>
      </c>
      <c r="AU524" s="242" t="s">
        <v>82</v>
      </c>
      <c r="AV524" s="13" t="s">
        <v>82</v>
      </c>
      <c r="AW524" s="13" t="s">
        <v>34</v>
      </c>
      <c r="AX524" s="13" t="s">
        <v>72</v>
      </c>
      <c r="AY524" s="242" t="s">
        <v>126</v>
      </c>
    </row>
    <row r="525" s="13" customFormat="1">
      <c r="A525" s="13"/>
      <c r="B525" s="232"/>
      <c r="C525" s="233"/>
      <c r="D525" s="225" t="s">
        <v>190</v>
      </c>
      <c r="E525" s="234" t="s">
        <v>19</v>
      </c>
      <c r="F525" s="235" t="s">
        <v>580</v>
      </c>
      <c r="G525" s="233"/>
      <c r="H525" s="236">
        <v>17.600000000000001</v>
      </c>
      <c r="I525" s="237"/>
      <c r="J525" s="233"/>
      <c r="K525" s="233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190</v>
      </c>
      <c r="AU525" s="242" t="s">
        <v>82</v>
      </c>
      <c r="AV525" s="13" t="s">
        <v>82</v>
      </c>
      <c r="AW525" s="13" t="s">
        <v>34</v>
      </c>
      <c r="AX525" s="13" t="s">
        <v>72</v>
      </c>
      <c r="AY525" s="242" t="s">
        <v>126</v>
      </c>
    </row>
    <row r="526" s="13" customFormat="1">
      <c r="A526" s="13"/>
      <c r="B526" s="232"/>
      <c r="C526" s="233"/>
      <c r="D526" s="225" t="s">
        <v>190</v>
      </c>
      <c r="E526" s="234" t="s">
        <v>19</v>
      </c>
      <c r="F526" s="235" t="s">
        <v>581</v>
      </c>
      <c r="G526" s="233"/>
      <c r="H526" s="236">
        <v>12.800000000000001</v>
      </c>
      <c r="I526" s="237"/>
      <c r="J526" s="233"/>
      <c r="K526" s="233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190</v>
      </c>
      <c r="AU526" s="242" t="s">
        <v>82</v>
      </c>
      <c r="AV526" s="13" t="s">
        <v>82</v>
      </c>
      <c r="AW526" s="13" t="s">
        <v>34</v>
      </c>
      <c r="AX526" s="13" t="s">
        <v>72</v>
      </c>
      <c r="AY526" s="242" t="s">
        <v>126</v>
      </c>
    </row>
    <row r="527" s="16" customFormat="1">
      <c r="A527" s="16"/>
      <c r="B527" s="264"/>
      <c r="C527" s="265"/>
      <c r="D527" s="225" t="s">
        <v>190</v>
      </c>
      <c r="E527" s="266" t="s">
        <v>19</v>
      </c>
      <c r="F527" s="267" t="s">
        <v>227</v>
      </c>
      <c r="G527" s="265"/>
      <c r="H527" s="268">
        <v>39.799999999999997</v>
      </c>
      <c r="I527" s="269"/>
      <c r="J527" s="265"/>
      <c r="K527" s="265"/>
      <c r="L527" s="270"/>
      <c r="M527" s="271"/>
      <c r="N527" s="272"/>
      <c r="O527" s="272"/>
      <c r="P527" s="272"/>
      <c r="Q527" s="272"/>
      <c r="R527" s="272"/>
      <c r="S527" s="272"/>
      <c r="T527" s="273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74" t="s">
        <v>190</v>
      </c>
      <c r="AU527" s="274" t="s">
        <v>82</v>
      </c>
      <c r="AV527" s="16" t="s">
        <v>144</v>
      </c>
      <c r="AW527" s="16" t="s">
        <v>34</v>
      </c>
      <c r="AX527" s="16" t="s">
        <v>72</v>
      </c>
      <c r="AY527" s="274" t="s">
        <v>126</v>
      </c>
    </row>
    <row r="528" s="13" customFormat="1">
      <c r="A528" s="13"/>
      <c r="B528" s="232"/>
      <c r="C528" s="233"/>
      <c r="D528" s="225" t="s">
        <v>190</v>
      </c>
      <c r="E528" s="234" t="s">
        <v>19</v>
      </c>
      <c r="F528" s="235" t="s">
        <v>582</v>
      </c>
      <c r="G528" s="233"/>
      <c r="H528" s="236">
        <v>13.300000000000001</v>
      </c>
      <c r="I528" s="237"/>
      <c r="J528" s="233"/>
      <c r="K528" s="233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190</v>
      </c>
      <c r="AU528" s="242" t="s">
        <v>82</v>
      </c>
      <c r="AV528" s="13" t="s">
        <v>82</v>
      </c>
      <c r="AW528" s="13" t="s">
        <v>34</v>
      </c>
      <c r="AX528" s="13" t="s">
        <v>72</v>
      </c>
      <c r="AY528" s="242" t="s">
        <v>126</v>
      </c>
    </row>
    <row r="529" s="16" customFormat="1">
      <c r="A529" s="16"/>
      <c r="B529" s="264"/>
      <c r="C529" s="265"/>
      <c r="D529" s="225" t="s">
        <v>190</v>
      </c>
      <c r="E529" s="266" t="s">
        <v>19</v>
      </c>
      <c r="F529" s="267" t="s">
        <v>227</v>
      </c>
      <c r="G529" s="265"/>
      <c r="H529" s="268">
        <v>13.300000000000001</v>
      </c>
      <c r="I529" s="269"/>
      <c r="J529" s="265"/>
      <c r="K529" s="265"/>
      <c r="L529" s="270"/>
      <c r="M529" s="271"/>
      <c r="N529" s="272"/>
      <c r="O529" s="272"/>
      <c r="P529" s="272"/>
      <c r="Q529" s="272"/>
      <c r="R529" s="272"/>
      <c r="S529" s="272"/>
      <c r="T529" s="273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T529" s="274" t="s">
        <v>190</v>
      </c>
      <c r="AU529" s="274" t="s">
        <v>82</v>
      </c>
      <c r="AV529" s="16" t="s">
        <v>144</v>
      </c>
      <c r="AW529" s="16" t="s">
        <v>34</v>
      </c>
      <c r="AX529" s="16" t="s">
        <v>72</v>
      </c>
      <c r="AY529" s="274" t="s">
        <v>126</v>
      </c>
    </row>
    <row r="530" s="14" customFormat="1">
      <c r="A530" s="14"/>
      <c r="B530" s="243"/>
      <c r="C530" s="244"/>
      <c r="D530" s="225" t="s">
        <v>190</v>
      </c>
      <c r="E530" s="245" t="s">
        <v>19</v>
      </c>
      <c r="F530" s="246" t="s">
        <v>199</v>
      </c>
      <c r="G530" s="244"/>
      <c r="H530" s="247">
        <v>53.099999999999994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190</v>
      </c>
      <c r="AU530" s="253" t="s">
        <v>82</v>
      </c>
      <c r="AV530" s="14" t="s">
        <v>152</v>
      </c>
      <c r="AW530" s="14" t="s">
        <v>34</v>
      </c>
      <c r="AX530" s="14" t="s">
        <v>80</v>
      </c>
      <c r="AY530" s="253" t="s">
        <v>126</v>
      </c>
    </row>
    <row r="531" s="2" customFormat="1" ht="37.8" customHeight="1">
      <c r="A531" s="41"/>
      <c r="B531" s="42"/>
      <c r="C531" s="207" t="s">
        <v>583</v>
      </c>
      <c r="D531" s="207" t="s">
        <v>129</v>
      </c>
      <c r="E531" s="208" t="s">
        <v>584</v>
      </c>
      <c r="F531" s="209" t="s">
        <v>585</v>
      </c>
      <c r="G531" s="210" t="s">
        <v>202</v>
      </c>
      <c r="H531" s="211">
        <v>7.4500000000000002</v>
      </c>
      <c r="I531" s="212"/>
      <c r="J531" s="213">
        <f>ROUND(I531*H531,2)</f>
        <v>0</v>
      </c>
      <c r="K531" s="209" t="s">
        <v>133</v>
      </c>
      <c r="L531" s="47"/>
      <c r="M531" s="214" t="s">
        <v>19</v>
      </c>
      <c r="N531" s="215" t="s">
        <v>43</v>
      </c>
      <c r="O531" s="87"/>
      <c r="P531" s="216">
        <f>O531*H531</f>
        <v>0</v>
      </c>
      <c r="Q531" s="216">
        <v>0.00029999999999999997</v>
      </c>
      <c r="R531" s="216">
        <f>Q531*H531</f>
        <v>0.002235</v>
      </c>
      <c r="S531" s="216">
        <v>0</v>
      </c>
      <c r="T531" s="217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8" t="s">
        <v>312</v>
      </c>
      <c r="AT531" s="218" t="s">
        <v>129</v>
      </c>
      <c r="AU531" s="218" t="s">
        <v>82</v>
      </c>
      <c r="AY531" s="20" t="s">
        <v>126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20" t="s">
        <v>80</v>
      </c>
      <c r="BK531" s="219">
        <f>ROUND(I531*H531,2)</f>
        <v>0</v>
      </c>
      <c r="BL531" s="20" t="s">
        <v>312</v>
      </c>
      <c r="BM531" s="218" t="s">
        <v>586</v>
      </c>
    </row>
    <row r="532" s="2" customFormat="1">
      <c r="A532" s="41"/>
      <c r="B532" s="42"/>
      <c r="C532" s="43"/>
      <c r="D532" s="220" t="s">
        <v>136</v>
      </c>
      <c r="E532" s="43"/>
      <c r="F532" s="221" t="s">
        <v>587</v>
      </c>
      <c r="G532" s="43"/>
      <c r="H532" s="43"/>
      <c r="I532" s="222"/>
      <c r="J532" s="43"/>
      <c r="K532" s="43"/>
      <c r="L532" s="47"/>
      <c r="M532" s="223"/>
      <c r="N532" s="224"/>
      <c r="O532" s="87"/>
      <c r="P532" s="87"/>
      <c r="Q532" s="87"/>
      <c r="R532" s="87"/>
      <c r="S532" s="87"/>
      <c r="T532" s="88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0" t="s">
        <v>136</v>
      </c>
      <c r="AU532" s="20" t="s">
        <v>82</v>
      </c>
    </row>
    <row r="533" s="13" customFormat="1">
      <c r="A533" s="13"/>
      <c r="B533" s="232"/>
      <c r="C533" s="233"/>
      <c r="D533" s="225" t="s">
        <v>190</v>
      </c>
      <c r="E533" s="234" t="s">
        <v>19</v>
      </c>
      <c r="F533" s="235" t="s">
        <v>588</v>
      </c>
      <c r="G533" s="233"/>
      <c r="H533" s="236">
        <v>7.4500000000000002</v>
      </c>
      <c r="I533" s="237"/>
      <c r="J533" s="233"/>
      <c r="K533" s="233"/>
      <c r="L533" s="238"/>
      <c r="M533" s="239"/>
      <c r="N533" s="240"/>
      <c r="O533" s="240"/>
      <c r="P533" s="240"/>
      <c r="Q533" s="240"/>
      <c r="R533" s="240"/>
      <c r="S533" s="240"/>
      <c r="T533" s="24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2" t="s">
        <v>190</v>
      </c>
      <c r="AU533" s="242" t="s">
        <v>82</v>
      </c>
      <c r="AV533" s="13" t="s">
        <v>82</v>
      </c>
      <c r="AW533" s="13" t="s">
        <v>34</v>
      </c>
      <c r="AX533" s="13" t="s">
        <v>80</v>
      </c>
      <c r="AY533" s="242" t="s">
        <v>126</v>
      </c>
    </row>
    <row r="534" s="2" customFormat="1" ht="24.15" customHeight="1">
      <c r="A534" s="41"/>
      <c r="B534" s="42"/>
      <c r="C534" s="275" t="s">
        <v>589</v>
      </c>
      <c r="D534" s="275" t="s">
        <v>307</v>
      </c>
      <c r="E534" s="276" t="s">
        <v>590</v>
      </c>
      <c r="F534" s="277" t="s">
        <v>591</v>
      </c>
      <c r="G534" s="278" t="s">
        <v>187</v>
      </c>
      <c r="H534" s="279">
        <v>5.8120000000000003</v>
      </c>
      <c r="I534" s="280"/>
      <c r="J534" s="281">
        <f>ROUND(I534*H534,2)</f>
        <v>0</v>
      </c>
      <c r="K534" s="277" t="s">
        <v>133</v>
      </c>
      <c r="L534" s="282"/>
      <c r="M534" s="283" t="s">
        <v>19</v>
      </c>
      <c r="N534" s="284" t="s">
        <v>43</v>
      </c>
      <c r="O534" s="87"/>
      <c r="P534" s="216">
        <f>O534*H534</f>
        <v>0</v>
      </c>
      <c r="Q534" s="216">
        <v>0.021999999999999999</v>
      </c>
      <c r="R534" s="216">
        <f>Q534*H534</f>
        <v>0.12786400000000001</v>
      </c>
      <c r="S534" s="216">
        <v>0</v>
      </c>
      <c r="T534" s="217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18" t="s">
        <v>409</v>
      </c>
      <c r="AT534" s="218" t="s">
        <v>307</v>
      </c>
      <c r="AU534" s="218" t="s">
        <v>82</v>
      </c>
      <c r="AY534" s="20" t="s">
        <v>126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20" t="s">
        <v>80</v>
      </c>
      <c r="BK534" s="219">
        <f>ROUND(I534*H534,2)</f>
        <v>0</v>
      </c>
      <c r="BL534" s="20" t="s">
        <v>312</v>
      </c>
      <c r="BM534" s="218" t="s">
        <v>592</v>
      </c>
    </row>
    <row r="535" s="13" customFormat="1">
      <c r="A535" s="13"/>
      <c r="B535" s="232"/>
      <c r="C535" s="233"/>
      <c r="D535" s="225" t="s">
        <v>190</v>
      </c>
      <c r="E535" s="234" t="s">
        <v>19</v>
      </c>
      <c r="F535" s="235" t="s">
        <v>593</v>
      </c>
      <c r="G535" s="233"/>
      <c r="H535" s="236">
        <v>4.843</v>
      </c>
      <c r="I535" s="237"/>
      <c r="J535" s="233"/>
      <c r="K535" s="233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190</v>
      </c>
      <c r="AU535" s="242" t="s">
        <v>82</v>
      </c>
      <c r="AV535" s="13" t="s">
        <v>82</v>
      </c>
      <c r="AW535" s="13" t="s">
        <v>34</v>
      </c>
      <c r="AX535" s="13" t="s">
        <v>80</v>
      </c>
      <c r="AY535" s="242" t="s">
        <v>126</v>
      </c>
    </row>
    <row r="536" s="13" customFormat="1">
      <c r="A536" s="13"/>
      <c r="B536" s="232"/>
      <c r="C536" s="233"/>
      <c r="D536" s="225" t="s">
        <v>190</v>
      </c>
      <c r="E536" s="233"/>
      <c r="F536" s="235" t="s">
        <v>594</v>
      </c>
      <c r="G536" s="233"/>
      <c r="H536" s="236">
        <v>5.8120000000000003</v>
      </c>
      <c r="I536" s="237"/>
      <c r="J536" s="233"/>
      <c r="K536" s="233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190</v>
      </c>
      <c r="AU536" s="242" t="s">
        <v>82</v>
      </c>
      <c r="AV536" s="13" t="s">
        <v>82</v>
      </c>
      <c r="AW536" s="13" t="s">
        <v>4</v>
      </c>
      <c r="AX536" s="13" t="s">
        <v>80</v>
      </c>
      <c r="AY536" s="242" t="s">
        <v>126</v>
      </c>
    </row>
    <row r="537" s="2" customFormat="1" ht="16.5" customHeight="1">
      <c r="A537" s="41"/>
      <c r="B537" s="42"/>
      <c r="C537" s="275" t="s">
        <v>595</v>
      </c>
      <c r="D537" s="275" t="s">
        <v>307</v>
      </c>
      <c r="E537" s="276" t="s">
        <v>596</v>
      </c>
      <c r="F537" s="277" t="s">
        <v>597</v>
      </c>
      <c r="G537" s="278" t="s">
        <v>202</v>
      </c>
      <c r="H537" s="279">
        <v>8.1950000000000003</v>
      </c>
      <c r="I537" s="280"/>
      <c r="J537" s="281">
        <f>ROUND(I537*H537,2)</f>
        <v>0</v>
      </c>
      <c r="K537" s="277" t="s">
        <v>133</v>
      </c>
      <c r="L537" s="282"/>
      <c r="M537" s="283" t="s">
        <v>19</v>
      </c>
      <c r="N537" s="284" t="s">
        <v>43</v>
      </c>
      <c r="O537" s="87"/>
      <c r="P537" s="216">
        <f>O537*H537</f>
        <v>0</v>
      </c>
      <c r="Q537" s="216">
        <v>0.00012</v>
      </c>
      <c r="R537" s="216">
        <f>Q537*H537</f>
        <v>0.00098340000000000016</v>
      </c>
      <c r="S537" s="216">
        <v>0</v>
      </c>
      <c r="T537" s="217">
        <f>S537*H537</f>
        <v>0</v>
      </c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R537" s="218" t="s">
        <v>409</v>
      </c>
      <c r="AT537" s="218" t="s">
        <v>307</v>
      </c>
      <c r="AU537" s="218" t="s">
        <v>82</v>
      </c>
      <c r="AY537" s="20" t="s">
        <v>126</v>
      </c>
      <c r="BE537" s="219">
        <f>IF(N537="základní",J537,0)</f>
        <v>0</v>
      </c>
      <c r="BF537" s="219">
        <f>IF(N537="snížená",J537,0)</f>
        <v>0</v>
      </c>
      <c r="BG537" s="219">
        <f>IF(N537="zákl. přenesená",J537,0)</f>
        <v>0</v>
      </c>
      <c r="BH537" s="219">
        <f>IF(N537="sníž. přenesená",J537,0)</f>
        <v>0</v>
      </c>
      <c r="BI537" s="219">
        <f>IF(N537="nulová",J537,0)</f>
        <v>0</v>
      </c>
      <c r="BJ537" s="20" t="s">
        <v>80</v>
      </c>
      <c r="BK537" s="219">
        <f>ROUND(I537*H537,2)</f>
        <v>0</v>
      </c>
      <c r="BL537" s="20" t="s">
        <v>312</v>
      </c>
      <c r="BM537" s="218" t="s">
        <v>598</v>
      </c>
    </row>
    <row r="538" s="13" customFormat="1">
      <c r="A538" s="13"/>
      <c r="B538" s="232"/>
      <c r="C538" s="233"/>
      <c r="D538" s="225" t="s">
        <v>190</v>
      </c>
      <c r="E538" s="233"/>
      <c r="F538" s="235" t="s">
        <v>599</v>
      </c>
      <c r="G538" s="233"/>
      <c r="H538" s="236">
        <v>8.1950000000000003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190</v>
      </c>
      <c r="AU538" s="242" t="s">
        <v>82</v>
      </c>
      <c r="AV538" s="13" t="s">
        <v>82</v>
      </c>
      <c r="AW538" s="13" t="s">
        <v>4</v>
      </c>
      <c r="AX538" s="13" t="s">
        <v>80</v>
      </c>
      <c r="AY538" s="242" t="s">
        <v>126</v>
      </c>
    </row>
    <row r="539" s="2" customFormat="1" ht="24.15" customHeight="1">
      <c r="A539" s="41"/>
      <c r="B539" s="42"/>
      <c r="C539" s="207" t="s">
        <v>600</v>
      </c>
      <c r="D539" s="207" t="s">
        <v>129</v>
      </c>
      <c r="E539" s="208" t="s">
        <v>601</v>
      </c>
      <c r="F539" s="209" t="s">
        <v>602</v>
      </c>
      <c r="G539" s="210" t="s">
        <v>187</v>
      </c>
      <c r="H539" s="211">
        <v>19.399999999999999</v>
      </c>
      <c r="I539" s="212"/>
      <c r="J539" s="213">
        <f>ROUND(I539*H539,2)</f>
        <v>0</v>
      </c>
      <c r="K539" s="209" t="s">
        <v>133</v>
      </c>
      <c r="L539" s="47"/>
      <c r="M539" s="214" t="s">
        <v>19</v>
      </c>
      <c r="N539" s="215" t="s">
        <v>43</v>
      </c>
      <c r="O539" s="87"/>
      <c r="P539" s="216">
        <f>O539*H539</f>
        <v>0</v>
      </c>
      <c r="Q539" s="216">
        <v>0</v>
      </c>
      <c r="R539" s="216">
        <f>Q539*H539</f>
        <v>0</v>
      </c>
      <c r="S539" s="216">
        <v>0.083169999999999994</v>
      </c>
      <c r="T539" s="217">
        <f>S539*H539</f>
        <v>1.6134979999999997</v>
      </c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R539" s="218" t="s">
        <v>312</v>
      </c>
      <c r="AT539" s="218" t="s">
        <v>129</v>
      </c>
      <c r="AU539" s="218" t="s">
        <v>82</v>
      </c>
      <c r="AY539" s="20" t="s">
        <v>126</v>
      </c>
      <c r="BE539" s="219">
        <f>IF(N539="základní",J539,0)</f>
        <v>0</v>
      </c>
      <c r="BF539" s="219">
        <f>IF(N539="snížená",J539,0)</f>
        <v>0</v>
      </c>
      <c r="BG539" s="219">
        <f>IF(N539="zákl. přenesená",J539,0)</f>
        <v>0</v>
      </c>
      <c r="BH539" s="219">
        <f>IF(N539="sníž. přenesená",J539,0)</f>
        <v>0</v>
      </c>
      <c r="BI539" s="219">
        <f>IF(N539="nulová",J539,0)</f>
        <v>0</v>
      </c>
      <c r="BJ539" s="20" t="s">
        <v>80</v>
      </c>
      <c r="BK539" s="219">
        <f>ROUND(I539*H539,2)</f>
        <v>0</v>
      </c>
      <c r="BL539" s="20" t="s">
        <v>312</v>
      </c>
      <c r="BM539" s="218" t="s">
        <v>603</v>
      </c>
    </row>
    <row r="540" s="2" customFormat="1">
      <c r="A540" s="41"/>
      <c r="B540" s="42"/>
      <c r="C540" s="43"/>
      <c r="D540" s="220" t="s">
        <v>136</v>
      </c>
      <c r="E540" s="43"/>
      <c r="F540" s="221" t="s">
        <v>604</v>
      </c>
      <c r="G540" s="43"/>
      <c r="H540" s="43"/>
      <c r="I540" s="222"/>
      <c r="J540" s="43"/>
      <c r="K540" s="43"/>
      <c r="L540" s="47"/>
      <c r="M540" s="223"/>
      <c r="N540" s="224"/>
      <c r="O540" s="87"/>
      <c r="P540" s="87"/>
      <c r="Q540" s="87"/>
      <c r="R540" s="87"/>
      <c r="S540" s="87"/>
      <c r="T540" s="88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T540" s="20" t="s">
        <v>136</v>
      </c>
      <c r="AU540" s="20" t="s">
        <v>82</v>
      </c>
    </row>
    <row r="541" s="13" customFormat="1">
      <c r="A541" s="13"/>
      <c r="B541" s="232"/>
      <c r="C541" s="233"/>
      <c r="D541" s="225" t="s">
        <v>190</v>
      </c>
      <c r="E541" s="234" t="s">
        <v>19</v>
      </c>
      <c r="F541" s="235" t="s">
        <v>561</v>
      </c>
      <c r="G541" s="233"/>
      <c r="H541" s="236">
        <v>3.5600000000000001</v>
      </c>
      <c r="I541" s="237"/>
      <c r="J541" s="233"/>
      <c r="K541" s="233"/>
      <c r="L541" s="238"/>
      <c r="M541" s="239"/>
      <c r="N541" s="240"/>
      <c r="O541" s="240"/>
      <c r="P541" s="240"/>
      <c r="Q541" s="240"/>
      <c r="R541" s="240"/>
      <c r="S541" s="240"/>
      <c r="T541" s="24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2" t="s">
        <v>190</v>
      </c>
      <c r="AU541" s="242" t="s">
        <v>82</v>
      </c>
      <c r="AV541" s="13" t="s">
        <v>82</v>
      </c>
      <c r="AW541" s="13" t="s">
        <v>34</v>
      </c>
      <c r="AX541" s="13" t="s">
        <v>72</v>
      </c>
      <c r="AY541" s="242" t="s">
        <v>126</v>
      </c>
    </row>
    <row r="542" s="13" customFormat="1">
      <c r="A542" s="13"/>
      <c r="B542" s="232"/>
      <c r="C542" s="233"/>
      <c r="D542" s="225" t="s">
        <v>190</v>
      </c>
      <c r="E542" s="234" t="s">
        <v>19</v>
      </c>
      <c r="F542" s="235" t="s">
        <v>562</v>
      </c>
      <c r="G542" s="233"/>
      <c r="H542" s="236">
        <v>7.75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190</v>
      </c>
      <c r="AU542" s="242" t="s">
        <v>82</v>
      </c>
      <c r="AV542" s="13" t="s">
        <v>82</v>
      </c>
      <c r="AW542" s="13" t="s">
        <v>34</v>
      </c>
      <c r="AX542" s="13" t="s">
        <v>72</v>
      </c>
      <c r="AY542" s="242" t="s">
        <v>126</v>
      </c>
    </row>
    <row r="543" s="13" customFormat="1">
      <c r="A543" s="13"/>
      <c r="B543" s="232"/>
      <c r="C543" s="233"/>
      <c r="D543" s="225" t="s">
        <v>190</v>
      </c>
      <c r="E543" s="234" t="s">
        <v>19</v>
      </c>
      <c r="F543" s="235" t="s">
        <v>563</v>
      </c>
      <c r="G543" s="233"/>
      <c r="H543" s="236">
        <v>8.0899999999999999</v>
      </c>
      <c r="I543" s="237"/>
      <c r="J543" s="233"/>
      <c r="K543" s="233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190</v>
      </c>
      <c r="AU543" s="242" t="s">
        <v>82</v>
      </c>
      <c r="AV543" s="13" t="s">
        <v>82</v>
      </c>
      <c r="AW543" s="13" t="s">
        <v>34</v>
      </c>
      <c r="AX543" s="13" t="s">
        <v>72</v>
      </c>
      <c r="AY543" s="242" t="s">
        <v>126</v>
      </c>
    </row>
    <row r="544" s="14" customFormat="1">
      <c r="A544" s="14"/>
      <c r="B544" s="243"/>
      <c r="C544" s="244"/>
      <c r="D544" s="225" t="s">
        <v>190</v>
      </c>
      <c r="E544" s="245" t="s">
        <v>19</v>
      </c>
      <c r="F544" s="246" t="s">
        <v>199</v>
      </c>
      <c r="G544" s="244"/>
      <c r="H544" s="247">
        <v>19.399999999999999</v>
      </c>
      <c r="I544" s="248"/>
      <c r="J544" s="244"/>
      <c r="K544" s="244"/>
      <c r="L544" s="249"/>
      <c r="M544" s="250"/>
      <c r="N544" s="251"/>
      <c r="O544" s="251"/>
      <c r="P544" s="251"/>
      <c r="Q544" s="251"/>
      <c r="R544" s="251"/>
      <c r="S544" s="251"/>
      <c r="T544" s="252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3" t="s">
        <v>190</v>
      </c>
      <c r="AU544" s="253" t="s">
        <v>82</v>
      </c>
      <c r="AV544" s="14" t="s">
        <v>152</v>
      </c>
      <c r="AW544" s="14" t="s">
        <v>34</v>
      </c>
      <c r="AX544" s="14" t="s">
        <v>80</v>
      </c>
      <c r="AY544" s="253" t="s">
        <v>126</v>
      </c>
    </row>
    <row r="545" s="2" customFormat="1" ht="37.8" customHeight="1">
      <c r="A545" s="41"/>
      <c r="B545" s="42"/>
      <c r="C545" s="207" t="s">
        <v>605</v>
      </c>
      <c r="D545" s="207" t="s">
        <v>129</v>
      </c>
      <c r="E545" s="208" t="s">
        <v>606</v>
      </c>
      <c r="F545" s="209" t="s">
        <v>607</v>
      </c>
      <c r="G545" s="210" t="s">
        <v>187</v>
      </c>
      <c r="H545" s="211">
        <v>10.699999999999999</v>
      </c>
      <c r="I545" s="212"/>
      <c r="J545" s="213">
        <f>ROUND(I545*H545,2)</f>
        <v>0</v>
      </c>
      <c r="K545" s="209" t="s">
        <v>133</v>
      </c>
      <c r="L545" s="47"/>
      <c r="M545" s="214" t="s">
        <v>19</v>
      </c>
      <c r="N545" s="215" t="s">
        <v>43</v>
      </c>
      <c r="O545" s="87"/>
      <c r="P545" s="216">
        <f>O545*H545</f>
        <v>0</v>
      </c>
      <c r="Q545" s="216">
        <v>0.0090299999999999998</v>
      </c>
      <c r="R545" s="216">
        <f>Q545*H545</f>
        <v>0.096620999999999999</v>
      </c>
      <c r="S545" s="216">
        <v>0</v>
      </c>
      <c r="T545" s="217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18" t="s">
        <v>312</v>
      </c>
      <c r="AT545" s="218" t="s">
        <v>129</v>
      </c>
      <c r="AU545" s="218" t="s">
        <v>82</v>
      </c>
      <c r="AY545" s="20" t="s">
        <v>126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20" t="s">
        <v>80</v>
      </c>
      <c r="BK545" s="219">
        <f>ROUND(I545*H545,2)</f>
        <v>0</v>
      </c>
      <c r="BL545" s="20" t="s">
        <v>312</v>
      </c>
      <c r="BM545" s="218" t="s">
        <v>608</v>
      </c>
    </row>
    <row r="546" s="2" customFormat="1">
      <c r="A546" s="41"/>
      <c r="B546" s="42"/>
      <c r="C546" s="43"/>
      <c r="D546" s="220" t="s">
        <v>136</v>
      </c>
      <c r="E546" s="43"/>
      <c r="F546" s="221" t="s">
        <v>609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136</v>
      </c>
      <c r="AU546" s="20" t="s">
        <v>82</v>
      </c>
    </row>
    <row r="547" s="13" customFormat="1">
      <c r="A547" s="13"/>
      <c r="B547" s="232"/>
      <c r="C547" s="233"/>
      <c r="D547" s="225" t="s">
        <v>190</v>
      </c>
      <c r="E547" s="234" t="s">
        <v>19</v>
      </c>
      <c r="F547" s="235" t="s">
        <v>547</v>
      </c>
      <c r="G547" s="233"/>
      <c r="H547" s="236">
        <v>2.6099999999999999</v>
      </c>
      <c r="I547" s="237"/>
      <c r="J547" s="233"/>
      <c r="K547" s="233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190</v>
      </c>
      <c r="AU547" s="242" t="s">
        <v>82</v>
      </c>
      <c r="AV547" s="13" t="s">
        <v>82</v>
      </c>
      <c r="AW547" s="13" t="s">
        <v>34</v>
      </c>
      <c r="AX547" s="13" t="s">
        <v>72</v>
      </c>
      <c r="AY547" s="242" t="s">
        <v>126</v>
      </c>
    </row>
    <row r="548" s="13" customFormat="1">
      <c r="A548" s="13"/>
      <c r="B548" s="232"/>
      <c r="C548" s="233"/>
      <c r="D548" s="225" t="s">
        <v>190</v>
      </c>
      <c r="E548" s="234" t="s">
        <v>19</v>
      </c>
      <c r="F548" s="235" t="s">
        <v>548</v>
      </c>
      <c r="G548" s="233"/>
      <c r="H548" s="236">
        <v>4.0899999999999999</v>
      </c>
      <c r="I548" s="237"/>
      <c r="J548" s="233"/>
      <c r="K548" s="233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190</v>
      </c>
      <c r="AU548" s="242" t="s">
        <v>82</v>
      </c>
      <c r="AV548" s="13" t="s">
        <v>82</v>
      </c>
      <c r="AW548" s="13" t="s">
        <v>34</v>
      </c>
      <c r="AX548" s="13" t="s">
        <v>72</v>
      </c>
      <c r="AY548" s="242" t="s">
        <v>126</v>
      </c>
    </row>
    <row r="549" s="13" customFormat="1">
      <c r="A549" s="13"/>
      <c r="B549" s="232"/>
      <c r="C549" s="233"/>
      <c r="D549" s="225" t="s">
        <v>190</v>
      </c>
      <c r="E549" s="234" t="s">
        <v>19</v>
      </c>
      <c r="F549" s="235" t="s">
        <v>549</v>
      </c>
      <c r="G549" s="233"/>
      <c r="H549" s="236">
        <v>1.8100000000000001</v>
      </c>
      <c r="I549" s="237"/>
      <c r="J549" s="233"/>
      <c r="K549" s="233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190</v>
      </c>
      <c r="AU549" s="242" t="s">
        <v>82</v>
      </c>
      <c r="AV549" s="13" t="s">
        <v>82</v>
      </c>
      <c r="AW549" s="13" t="s">
        <v>34</v>
      </c>
      <c r="AX549" s="13" t="s">
        <v>72</v>
      </c>
      <c r="AY549" s="242" t="s">
        <v>126</v>
      </c>
    </row>
    <row r="550" s="13" customFormat="1">
      <c r="A550" s="13"/>
      <c r="B550" s="232"/>
      <c r="C550" s="233"/>
      <c r="D550" s="225" t="s">
        <v>190</v>
      </c>
      <c r="E550" s="234" t="s">
        <v>19</v>
      </c>
      <c r="F550" s="235" t="s">
        <v>550</v>
      </c>
      <c r="G550" s="233"/>
      <c r="H550" s="236">
        <v>2.1899999999999999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190</v>
      </c>
      <c r="AU550" s="242" t="s">
        <v>82</v>
      </c>
      <c r="AV550" s="13" t="s">
        <v>82</v>
      </c>
      <c r="AW550" s="13" t="s">
        <v>34</v>
      </c>
      <c r="AX550" s="13" t="s">
        <v>72</v>
      </c>
      <c r="AY550" s="242" t="s">
        <v>126</v>
      </c>
    </row>
    <row r="551" s="14" customFormat="1">
      <c r="A551" s="14"/>
      <c r="B551" s="243"/>
      <c r="C551" s="244"/>
      <c r="D551" s="225" t="s">
        <v>190</v>
      </c>
      <c r="E551" s="245" t="s">
        <v>19</v>
      </c>
      <c r="F551" s="246" t="s">
        <v>199</v>
      </c>
      <c r="G551" s="244"/>
      <c r="H551" s="247">
        <v>10.699999999999999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190</v>
      </c>
      <c r="AU551" s="253" t="s">
        <v>82</v>
      </c>
      <c r="AV551" s="14" t="s">
        <v>152</v>
      </c>
      <c r="AW551" s="14" t="s">
        <v>34</v>
      </c>
      <c r="AX551" s="14" t="s">
        <v>80</v>
      </c>
      <c r="AY551" s="253" t="s">
        <v>126</v>
      </c>
    </row>
    <row r="552" s="2" customFormat="1" ht="24.15" customHeight="1">
      <c r="A552" s="41"/>
      <c r="B552" s="42"/>
      <c r="C552" s="275" t="s">
        <v>610</v>
      </c>
      <c r="D552" s="275" t="s">
        <v>307</v>
      </c>
      <c r="E552" s="276" t="s">
        <v>590</v>
      </c>
      <c r="F552" s="277" t="s">
        <v>591</v>
      </c>
      <c r="G552" s="278" t="s">
        <v>187</v>
      </c>
      <c r="H552" s="279">
        <v>12.305</v>
      </c>
      <c r="I552" s="280"/>
      <c r="J552" s="281">
        <f>ROUND(I552*H552,2)</f>
        <v>0</v>
      </c>
      <c r="K552" s="277" t="s">
        <v>133</v>
      </c>
      <c r="L552" s="282"/>
      <c r="M552" s="283" t="s">
        <v>19</v>
      </c>
      <c r="N552" s="284" t="s">
        <v>43</v>
      </c>
      <c r="O552" s="87"/>
      <c r="P552" s="216">
        <f>O552*H552</f>
        <v>0</v>
      </c>
      <c r="Q552" s="216">
        <v>0.021999999999999999</v>
      </c>
      <c r="R552" s="216">
        <f>Q552*H552</f>
        <v>0.27070999999999995</v>
      </c>
      <c r="S552" s="216">
        <v>0</v>
      </c>
      <c r="T552" s="217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18" t="s">
        <v>409</v>
      </c>
      <c r="AT552" s="218" t="s">
        <v>307</v>
      </c>
      <c r="AU552" s="218" t="s">
        <v>82</v>
      </c>
      <c r="AY552" s="20" t="s">
        <v>126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20" t="s">
        <v>80</v>
      </c>
      <c r="BK552" s="219">
        <f>ROUND(I552*H552,2)</f>
        <v>0</v>
      </c>
      <c r="BL552" s="20" t="s">
        <v>312</v>
      </c>
      <c r="BM552" s="218" t="s">
        <v>611</v>
      </c>
    </row>
    <row r="553" s="13" customFormat="1">
      <c r="A553" s="13"/>
      <c r="B553" s="232"/>
      <c r="C553" s="233"/>
      <c r="D553" s="225" t="s">
        <v>190</v>
      </c>
      <c r="E553" s="233"/>
      <c r="F553" s="235" t="s">
        <v>612</v>
      </c>
      <c r="G553" s="233"/>
      <c r="H553" s="236">
        <v>12.305</v>
      </c>
      <c r="I553" s="237"/>
      <c r="J553" s="233"/>
      <c r="K553" s="233"/>
      <c r="L553" s="238"/>
      <c r="M553" s="239"/>
      <c r="N553" s="240"/>
      <c r="O553" s="240"/>
      <c r="P553" s="240"/>
      <c r="Q553" s="240"/>
      <c r="R553" s="240"/>
      <c r="S553" s="240"/>
      <c r="T553" s="24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2" t="s">
        <v>190</v>
      </c>
      <c r="AU553" s="242" t="s">
        <v>82</v>
      </c>
      <c r="AV553" s="13" t="s">
        <v>82</v>
      </c>
      <c r="AW553" s="13" t="s">
        <v>4</v>
      </c>
      <c r="AX553" s="13" t="s">
        <v>80</v>
      </c>
      <c r="AY553" s="242" t="s">
        <v>126</v>
      </c>
    </row>
    <row r="554" s="2" customFormat="1" ht="37.8" customHeight="1">
      <c r="A554" s="41"/>
      <c r="B554" s="42"/>
      <c r="C554" s="207" t="s">
        <v>613</v>
      </c>
      <c r="D554" s="207" t="s">
        <v>129</v>
      </c>
      <c r="E554" s="208" t="s">
        <v>614</v>
      </c>
      <c r="F554" s="209" t="s">
        <v>615</v>
      </c>
      <c r="G554" s="210" t="s">
        <v>187</v>
      </c>
      <c r="H554" s="211">
        <v>10.699999999999999</v>
      </c>
      <c r="I554" s="212"/>
      <c r="J554" s="213">
        <f>ROUND(I554*H554,2)</f>
        <v>0</v>
      </c>
      <c r="K554" s="209" t="s">
        <v>133</v>
      </c>
      <c r="L554" s="47"/>
      <c r="M554" s="214" t="s">
        <v>19</v>
      </c>
      <c r="N554" s="215" t="s">
        <v>43</v>
      </c>
      <c r="O554" s="87"/>
      <c r="P554" s="216">
        <f>O554*H554</f>
        <v>0</v>
      </c>
      <c r="Q554" s="216">
        <v>0</v>
      </c>
      <c r="R554" s="216">
        <f>Q554*H554</f>
        <v>0</v>
      </c>
      <c r="S554" s="216">
        <v>0</v>
      </c>
      <c r="T554" s="217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8" t="s">
        <v>312</v>
      </c>
      <c r="AT554" s="218" t="s">
        <v>129</v>
      </c>
      <c r="AU554" s="218" t="s">
        <v>82</v>
      </c>
      <c r="AY554" s="20" t="s">
        <v>126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20" t="s">
        <v>80</v>
      </c>
      <c r="BK554" s="219">
        <f>ROUND(I554*H554,2)</f>
        <v>0</v>
      </c>
      <c r="BL554" s="20" t="s">
        <v>312</v>
      </c>
      <c r="BM554" s="218" t="s">
        <v>616</v>
      </c>
    </row>
    <row r="555" s="2" customFormat="1">
      <c r="A555" s="41"/>
      <c r="B555" s="42"/>
      <c r="C555" s="43"/>
      <c r="D555" s="220" t="s">
        <v>136</v>
      </c>
      <c r="E555" s="43"/>
      <c r="F555" s="221" t="s">
        <v>617</v>
      </c>
      <c r="G555" s="43"/>
      <c r="H555" s="43"/>
      <c r="I555" s="222"/>
      <c r="J555" s="43"/>
      <c r="K555" s="43"/>
      <c r="L555" s="47"/>
      <c r="M555" s="223"/>
      <c r="N555" s="224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136</v>
      </c>
      <c r="AU555" s="20" t="s">
        <v>82</v>
      </c>
    </row>
    <row r="556" s="13" customFormat="1">
      <c r="A556" s="13"/>
      <c r="B556" s="232"/>
      <c r="C556" s="233"/>
      <c r="D556" s="225" t="s">
        <v>190</v>
      </c>
      <c r="E556" s="234" t="s">
        <v>19</v>
      </c>
      <c r="F556" s="235" t="s">
        <v>547</v>
      </c>
      <c r="G556" s="233"/>
      <c r="H556" s="236">
        <v>2.6099999999999999</v>
      </c>
      <c r="I556" s="237"/>
      <c r="J556" s="233"/>
      <c r="K556" s="233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190</v>
      </c>
      <c r="AU556" s="242" t="s">
        <v>82</v>
      </c>
      <c r="AV556" s="13" t="s">
        <v>82</v>
      </c>
      <c r="AW556" s="13" t="s">
        <v>34</v>
      </c>
      <c r="AX556" s="13" t="s">
        <v>72</v>
      </c>
      <c r="AY556" s="242" t="s">
        <v>126</v>
      </c>
    </row>
    <row r="557" s="13" customFormat="1">
      <c r="A557" s="13"/>
      <c r="B557" s="232"/>
      <c r="C557" s="233"/>
      <c r="D557" s="225" t="s">
        <v>190</v>
      </c>
      <c r="E557" s="234" t="s">
        <v>19</v>
      </c>
      <c r="F557" s="235" t="s">
        <v>548</v>
      </c>
      <c r="G557" s="233"/>
      <c r="H557" s="236">
        <v>4.0899999999999999</v>
      </c>
      <c r="I557" s="237"/>
      <c r="J557" s="233"/>
      <c r="K557" s="233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190</v>
      </c>
      <c r="AU557" s="242" t="s">
        <v>82</v>
      </c>
      <c r="AV557" s="13" t="s">
        <v>82</v>
      </c>
      <c r="AW557" s="13" t="s">
        <v>34</v>
      </c>
      <c r="AX557" s="13" t="s">
        <v>72</v>
      </c>
      <c r="AY557" s="242" t="s">
        <v>126</v>
      </c>
    </row>
    <row r="558" s="13" customFormat="1">
      <c r="A558" s="13"/>
      <c r="B558" s="232"/>
      <c r="C558" s="233"/>
      <c r="D558" s="225" t="s">
        <v>190</v>
      </c>
      <c r="E558" s="234" t="s">
        <v>19</v>
      </c>
      <c r="F558" s="235" t="s">
        <v>549</v>
      </c>
      <c r="G558" s="233"/>
      <c r="H558" s="236">
        <v>1.8100000000000001</v>
      </c>
      <c r="I558" s="237"/>
      <c r="J558" s="233"/>
      <c r="K558" s="233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190</v>
      </c>
      <c r="AU558" s="242" t="s">
        <v>82</v>
      </c>
      <c r="AV558" s="13" t="s">
        <v>82</v>
      </c>
      <c r="AW558" s="13" t="s">
        <v>34</v>
      </c>
      <c r="AX558" s="13" t="s">
        <v>72</v>
      </c>
      <c r="AY558" s="242" t="s">
        <v>126</v>
      </c>
    </row>
    <row r="559" s="13" customFormat="1">
      <c r="A559" s="13"/>
      <c r="B559" s="232"/>
      <c r="C559" s="233"/>
      <c r="D559" s="225" t="s">
        <v>190</v>
      </c>
      <c r="E559" s="234" t="s">
        <v>19</v>
      </c>
      <c r="F559" s="235" t="s">
        <v>550</v>
      </c>
      <c r="G559" s="233"/>
      <c r="H559" s="236">
        <v>2.1899999999999999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190</v>
      </c>
      <c r="AU559" s="242" t="s">
        <v>82</v>
      </c>
      <c r="AV559" s="13" t="s">
        <v>82</v>
      </c>
      <c r="AW559" s="13" t="s">
        <v>34</v>
      </c>
      <c r="AX559" s="13" t="s">
        <v>72</v>
      </c>
      <c r="AY559" s="242" t="s">
        <v>126</v>
      </c>
    </row>
    <row r="560" s="14" customFormat="1">
      <c r="A560" s="14"/>
      <c r="B560" s="243"/>
      <c r="C560" s="244"/>
      <c r="D560" s="225" t="s">
        <v>190</v>
      </c>
      <c r="E560" s="245" t="s">
        <v>19</v>
      </c>
      <c r="F560" s="246" t="s">
        <v>199</v>
      </c>
      <c r="G560" s="244"/>
      <c r="H560" s="247">
        <v>10.699999999999999</v>
      </c>
      <c r="I560" s="248"/>
      <c r="J560" s="244"/>
      <c r="K560" s="244"/>
      <c r="L560" s="249"/>
      <c r="M560" s="250"/>
      <c r="N560" s="251"/>
      <c r="O560" s="251"/>
      <c r="P560" s="251"/>
      <c r="Q560" s="251"/>
      <c r="R560" s="251"/>
      <c r="S560" s="251"/>
      <c r="T560" s="252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3" t="s">
        <v>190</v>
      </c>
      <c r="AU560" s="253" t="s">
        <v>82</v>
      </c>
      <c r="AV560" s="14" t="s">
        <v>152</v>
      </c>
      <c r="AW560" s="14" t="s">
        <v>34</v>
      </c>
      <c r="AX560" s="14" t="s">
        <v>80</v>
      </c>
      <c r="AY560" s="253" t="s">
        <v>126</v>
      </c>
    </row>
    <row r="561" s="2" customFormat="1" ht="24.15" customHeight="1">
      <c r="A561" s="41"/>
      <c r="B561" s="42"/>
      <c r="C561" s="207" t="s">
        <v>618</v>
      </c>
      <c r="D561" s="207" t="s">
        <v>129</v>
      </c>
      <c r="E561" s="208" t="s">
        <v>619</v>
      </c>
      <c r="F561" s="209" t="s">
        <v>620</v>
      </c>
      <c r="G561" s="210" t="s">
        <v>187</v>
      </c>
      <c r="H561" s="211">
        <v>8.0899999999999999</v>
      </c>
      <c r="I561" s="212"/>
      <c r="J561" s="213">
        <f>ROUND(I561*H561,2)</f>
        <v>0</v>
      </c>
      <c r="K561" s="209" t="s">
        <v>133</v>
      </c>
      <c r="L561" s="47"/>
      <c r="M561" s="214" t="s">
        <v>19</v>
      </c>
      <c r="N561" s="215" t="s">
        <v>43</v>
      </c>
      <c r="O561" s="87"/>
      <c r="P561" s="216">
        <f>O561*H561</f>
        <v>0</v>
      </c>
      <c r="Q561" s="216">
        <v>0.0015</v>
      </c>
      <c r="R561" s="216">
        <f>Q561*H561</f>
        <v>0.012135</v>
      </c>
      <c r="S561" s="216">
        <v>0</v>
      </c>
      <c r="T561" s="217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8" t="s">
        <v>312</v>
      </c>
      <c r="AT561" s="218" t="s">
        <v>129</v>
      </c>
      <c r="AU561" s="218" t="s">
        <v>82</v>
      </c>
      <c r="AY561" s="20" t="s">
        <v>126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20" t="s">
        <v>80</v>
      </c>
      <c r="BK561" s="219">
        <f>ROUND(I561*H561,2)</f>
        <v>0</v>
      </c>
      <c r="BL561" s="20" t="s">
        <v>312</v>
      </c>
      <c r="BM561" s="218" t="s">
        <v>621</v>
      </c>
    </row>
    <row r="562" s="2" customFormat="1">
      <c r="A562" s="41"/>
      <c r="B562" s="42"/>
      <c r="C562" s="43"/>
      <c r="D562" s="220" t="s">
        <v>136</v>
      </c>
      <c r="E562" s="43"/>
      <c r="F562" s="221" t="s">
        <v>622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136</v>
      </c>
      <c r="AU562" s="20" t="s">
        <v>82</v>
      </c>
    </row>
    <row r="563" s="13" customFormat="1">
      <c r="A563" s="13"/>
      <c r="B563" s="232"/>
      <c r="C563" s="233"/>
      <c r="D563" s="225" t="s">
        <v>190</v>
      </c>
      <c r="E563" s="234" t="s">
        <v>19</v>
      </c>
      <c r="F563" s="235" t="s">
        <v>548</v>
      </c>
      <c r="G563" s="233"/>
      <c r="H563" s="236">
        <v>4.0899999999999999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190</v>
      </c>
      <c r="AU563" s="242" t="s">
        <v>82</v>
      </c>
      <c r="AV563" s="13" t="s">
        <v>82</v>
      </c>
      <c r="AW563" s="13" t="s">
        <v>34</v>
      </c>
      <c r="AX563" s="13" t="s">
        <v>72</v>
      </c>
      <c r="AY563" s="242" t="s">
        <v>126</v>
      </c>
    </row>
    <row r="564" s="13" customFormat="1">
      <c r="A564" s="13"/>
      <c r="B564" s="232"/>
      <c r="C564" s="233"/>
      <c r="D564" s="225" t="s">
        <v>190</v>
      </c>
      <c r="E564" s="234" t="s">
        <v>19</v>
      </c>
      <c r="F564" s="235" t="s">
        <v>549</v>
      </c>
      <c r="G564" s="233"/>
      <c r="H564" s="236">
        <v>1.8100000000000001</v>
      </c>
      <c r="I564" s="237"/>
      <c r="J564" s="233"/>
      <c r="K564" s="233"/>
      <c r="L564" s="238"/>
      <c r="M564" s="239"/>
      <c r="N564" s="240"/>
      <c r="O564" s="240"/>
      <c r="P564" s="240"/>
      <c r="Q564" s="240"/>
      <c r="R564" s="240"/>
      <c r="S564" s="240"/>
      <c r="T564" s="24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2" t="s">
        <v>190</v>
      </c>
      <c r="AU564" s="242" t="s">
        <v>82</v>
      </c>
      <c r="AV564" s="13" t="s">
        <v>82</v>
      </c>
      <c r="AW564" s="13" t="s">
        <v>34</v>
      </c>
      <c r="AX564" s="13" t="s">
        <v>72</v>
      </c>
      <c r="AY564" s="242" t="s">
        <v>126</v>
      </c>
    </row>
    <row r="565" s="13" customFormat="1">
      <c r="A565" s="13"/>
      <c r="B565" s="232"/>
      <c r="C565" s="233"/>
      <c r="D565" s="225" t="s">
        <v>190</v>
      </c>
      <c r="E565" s="234" t="s">
        <v>19</v>
      </c>
      <c r="F565" s="235" t="s">
        <v>550</v>
      </c>
      <c r="G565" s="233"/>
      <c r="H565" s="236">
        <v>2.1899999999999999</v>
      </c>
      <c r="I565" s="237"/>
      <c r="J565" s="233"/>
      <c r="K565" s="233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190</v>
      </c>
      <c r="AU565" s="242" t="s">
        <v>82</v>
      </c>
      <c r="AV565" s="13" t="s">
        <v>82</v>
      </c>
      <c r="AW565" s="13" t="s">
        <v>34</v>
      </c>
      <c r="AX565" s="13" t="s">
        <v>72</v>
      </c>
      <c r="AY565" s="242" t="s">
        <v>126</v>
      </c>
    </row>
    <row r="566" s="14" customFormat="1">
      <c r="A566" s="14"/>
      <c r="B566" s="243"/>
      <c r="C566" s="244"/>
      <c r="D566" s="225" t="s">
        <v>190</v>
      </c>
      <c r="E566" s="245" t="s">
        <v>19</v>
      </c>
      <c r="F566" s="246" t="s">
        <v>199</v>
      </c>
      <c r="G566" s="244"/>
      <c r="H566" s="247">
        <v>8.0899999999999999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190</v>
      </c>
      <c r="AU566" s="253" t="s">
        <v>82</v>
      </c>
      <c r="AV566" s="14" t="s">
        <v>152</v>
      </c>
      <c r="AW566" s="14" t="s">
        <v>34</v>
      </c>
      <c r="AX566" s="14" t="s">
        <v>80</v>
      </c>
      <c r="AY566" s="253" t="s">
        <v>126</v>
      </c>
    </row>
    <row r="567" s="2" customFormat="1" ht="16.5" customHeight="1">
      <c r="A567" s="41"/>
      <c r="B567" s="42"/>
      <c r="C567" s="207" t="s">
        <v>623</v>
      </c>
      <c r="D567" s="207" t="s">
        <v>129</v>
      </c>
      <c r="E567" s="208" t="s">
        <v>624</v>
      </c>
      <c r="F567" s="209" t="s">
        <v>625</v>
      </c>
      <c r="G567" s="210" t="s">
        <v>202</v>
      </c>
      <c r="H567" s="211">
        <v>25.050000000000001</v>
      </c>
      <c r="I567" s="212"/>
      <c r="J567" s="213">
        <f>ROUND(I567*H567,2)</f>
        <v>0</v>
      </c>
      <c r="K567" s="209" t="s">
        <v>133</v>
      </c>
      <c r="L567" s="47"/>
      <c r="M567" s="214" t="s">
        <v>19</v>
      </c>
      <c r="N567" s="215" t="s">
        <v>43</v>
      </c>
      <c r="O567" s="87"/>
      <c r="P567" s="216">
        <f>O567*H567</f>
        <v>0</v>
      </c>
      <c r="Q567" s="216">
        <v>9.0000000000000006E-05</v>
      </c>
      <c r="R567" s="216">
        <f>Q567*H567</f>
        <v>0.0022545</v>
      </c>
      <c r="S567" s="216">
        <v>0</v>
      </c>
      <c r="T567" s="217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18" t="s">
        <v>312</v>
      </c>
      <c r="AT567" s="218" t="s">
        <v>129</v>
      </c>
      <c r="AU567" s="218" t="s">
        <v>82</v>
      </c>
      <c r="AY567" s="20" t="s">
        <v>126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20" t="s">
        <v>80</v>
      </c>
      <c r="BK567" s="219">
        <f>ROUND(I567*H567,2)</f>
        <v>0</v>
      </c>
      <c r="BL567" s="20" t="s">
        <v>312</v>
      </c>
      <c r="BM567" s="218" t="s">
        <v>626</v>
      </c>
    </row>
    <row r="568" s="2" customFormat="1">
      <c r="A568" s="41"/>
      <c r="B568" s="42"/>
      <c r="C568" s="43"/>
      <c r="D568" s="220" t="s">
        <v>136</v>
      </c>
      <c r="E568" s="43"/>
      <c r="F568" s="221" t="s">
        <v>627</v>
      </c>
      <c r="G568" s="43"/>
      <c r="H568" s="43"/>
      <c r="I568" s="222"/>
      <c r="J568" s="43"/>
      <c r="K568" s="43"/>
      <c r="L568" s="47"/>
      <c r="M568" s="223"/>
      <c r="N568" s="224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136</v>
      </c>
      <c r="AU568" s="20" t="s">
        <v>82</v>
      </c>
    </row>
    <row r="569" s="13" customFormat="1">
      <c r="A569" s="13"/>
      <c r="B569" s="232"/>
      <c r="C569" s="233"/>
      <c r="D569" s="225" t="s">
        <v>190</v>
      </c>
      <c r="E569" s="234" t="s">
        <v>19</v>
      </c>
      <c r="F569" s="235" t="s">
        <v>588</v>
      </c>
      <c r="G569" s="233"/>
      <c r="H569" s="236">
        <v>7.4500000000000002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190</v>
      </c>
      <c r="AU569" s="242" t="s">
        <v>82</v>
      </c>
      <c r="AV569" s="13" t="s">
        <v>82</v>
      </c>
      <c r="AW569" s="13" t="s">
        <v>34</v>
      </c>
      <c r="AX569" s="13" t="s">
        <v>72</v>
      </c>
      <c r="AY569" s="242" t="s">
        <v>126</v>
      </c>
    </row>
    <row r="570" s="13" customFormat="1">
      <c r="A570" s="13"/>
      <c r="B570" s="232"/>
      <c r="C570" s="233"/>
      <c r="D570" s="225" t="s">
        <v>190</v>
      </c>
      <c r="E570" s="234" t="s">
        <v>19</v>
      </c>
      <c r="F570" s="235" t="s">
        <v>628</v>
      </c>
      <c r="G570" s="233"/>
      <c r="H570" s="236">
        <v>7.4000000000000004</v>
      </c>
      <c r="I570" s="237"/>
      <c r="J570" s="233"/>
      <c r="K570" s="233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190</v>
      </c>
      <c r="AU570" s="242" t="s">
        <v>82</v>
      </c>
      <c r="AV570" s="13" t="s">
        <v>82</v>
      </c>
      <c r="AW570" s="13" t="s">
        <v>34</v>
      </c>
      <c r="AX570" s="13" t="s">
        <v>72</v>
      </c>
      <c r="AY570" s="242" t="s">
        <v>126</v>
      </c>
    </row>
    <row r="571" s="13" customFormat="1">
      <c r="A571" s="13"/>
      <c r="B571" s="232"/>
      <c r="C571" s="233"/>
      <c r="D571" s="225" t="s">
        <v>190</v>
      </c>
      <c r="E571" s="234" t="s">
        <v>19</v>
      </c>
      <c r="F571" s="235" t="s">
        <v>629</v>
      </c>
      <c r="G571" s="233"/>
      <c r="H571" s="236">
        <v>4.7000000000000002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190</v>
      </c>
      <c r="AU571" s="242" t="s">
        <v>82</v>
      </c>
      <c r="AV571" s="13" t="s">
        <v>82</v>
      </c>
      <c r="AW571" s="13" t="s">
        <v>34</v>
      </c>
      <c r="AX571" s="13" t="s">
        <v>72</v>
      </c>
      <c r="AY571" s="242" t="s">
        <v>126</v>
      </c>
    </row>
    <row r="572" s="13" customFormat="1">
      <c r="A572" s="13"/>
      <c r="B572" s="232"/>
      <c r="C572" s="233"/>
      <c r="D572" s="225" t="s">
        <v>190</v>
      </c>
      <c r="E572" s="234" t="s">
        <v>19</v>
      </c>
      <c r="F572" s="235" t="s">
        <v>630</v>
      </c>
      <c r="G572" s="233"/>
      <c r="H572" s="236">
        <v>5.5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190</v>
      </c>
      <c r="AU572" s="242" t="s">
        <v>82</v>
      </c>
      <c r="AV572" s="13" t="s">
        <v>82</v>
      </c>
      <c r="AW572" s="13" t="s">
        <v>34</v>
      </c>
      <c r="AX572" s="13" t="s">
        <v>72</v>
      </c>
      <c r="AY572" s="242" t="s">
        <v>126</v>
      </c>
    </row>
    <row r="573" s="14" customFormat="1">
      <c r="A573" s="14"/>
      <c r="B573" s="243"/>
      <c r="C573" s="244"/>
      <c r="D573" s="225" t="s">
        <v>190</v>
      </c>
      <c r="E573" s="245" t="s">
        <v>19</v>
      </c>
      <c r="F573" s="246" t="s">
        <v>199</v>
      </c>
      <c r="G573" s="244"/>
      <c r="H573" s="247">
        <v>25.050000000000001</v>
      </c>
      <c r="I573" s="248"/>
      <c r="J573" s="244"/>
      <c r="K573" s="244"/>
      <c r="L573" s="249"/>
      <c r="M573" s="250"/>
      <c r="N573" s="251"/>
      <c r="O573" s="251"/>
      <c r="P573" s="251"/>
      <c r="Q573" s="251"/>
      <c r="R573" s="251"/>
      <c r="S573" s="251"/>
      <c r="T573" s="252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3" t="s">
        <v>190</v>
      </c>
      <c r="AU573" s="253" t="s">
        <v>82</v>
      </c>
      <c r="AV573" s="14" t="s">
        <v>152</v>
      </c>
      <c r="AW573" s="14" t="s">
        <v>34</v>
      </c>
      <c r="AX573" s="14" t="s">
        <v>80</v>
      </c>
      <c r="AY573" s="253" t="s">
        <v>126</v>
      </c>
    </row>
    <row r="574" s="2" customFormat="1" ht="24.15" customHeight="1">
      <c r="A574" s="41"/>
      <c r="B574" s="42"/>
      <c r="C574" s="207" t="s">
        <v>631</v>
      </c>
      <c r="D574" s="207" t="s">
        <v>129</v>
      </c>
      <c r="E574" s="208" t="s">
        <v>632</v>
      </c>
      <c r="F574" s="209" t="s">
        <v>633</v>
      </c>
      <c r="G574" s="210" t="s">
        <v>325</v>
      </c>
      <c r="H574" s="211">
        <v>12</v>
      </c>
      <c r="I574" s="212"/>
      <c r="J574" s="213">
        <f>ROUND(I574*H574,2)</f>
        <v>0</v>
      </c>
      <c r="K574" s="209" t="s">
        <v>133</v>
      </c>
      <c r="L574" s="47"/>
      <c r="M574" s="214" t="s">
        <v>19</v>
      </c>
      <c r="N574" s="215" t="s">
        <v>43</v>
      </c>
      <c r="O574" s="87"/>
      <c r="P574" s="216">
        <f>O574*H574</f>
        <v>0</v>
      </c>
      <c r="Q574" s="216">
        <v>0.00021000000000000001</v>
      </c>
      <c r="R574" s="216">
        <f>Q574*H574</f>
        <v>0.0025200000000000001</v>
      </c>
      <c r="S574" s="216">
        <v>0</v>
      </c>
      <c r="T574" s="217">
        <f>S574*H574</f>
        <v>0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8" t="s">
        <v>312</v>
      </c>
      <c r="AT574" s="218" t="s">
        <v>129</v>
      </c>
      <c r="AU574" s="218" t="s">
        <v>82</v>
      </c>
      <c r="AY574" s="20" t="s">
        <v>126</v>
      </c>
      <c r="BE574" s="219">
        <f>IF(N574="základní",J574,0)</f>
        <v>0</v>
      </c>
      <c r="BF574" s="219">
        <f>IF(N574="snížená",J574,0)</f>
        <v>0</v>
      </c>
      <c r="BG574" s="219">
        <f>IF(N574="zákl. přenesená",J574,0)</f>
        <v>0</v>
      </c>
      <c r="BH574" s="219">
        <f>IF(N574="sníž. přenesená",J574,0)</f>
        <v>0</v>
      </c>
      <c r="BI574" s="219">
        <f>IF(N574="nulová",J574,0)</f>
        <v>0</v>
      </c>
      <c r="BJ574" s="20" t="s">
        <v>80</v>
      </c>
      <c r="BK574" s="219">
        <f>ROUND(I574*H574,2)</f>
        <v>0</v>
      </c>
      <c r="BL574" s="20" t="s">
        <v>312</v>
      </c>
      <c r="BM574" s="218" t="s">
        <v>634</v>
      </c>
    </row>
    <row r="575" s="2" customFormat="1">
      <c r="A575" s="41"/>
      <c r="B575" s="42"/>
      <c r="C575" s="43"/>
      <c r="D575" s="220" t="s">
        <v>136</v>
      </c>
      <c r="E575" s="43"/>
      <c r="F575" s="221" t="s">
        <v>635</v>
      </c>
      <c r="G575" s="43"/>
      <c r="H575" s="43"/>
      <c r="I575" s="222"/>
      <c r="J575" s="43"/>
      <c r="K575" s="43"/>
      <c r="L575" s="47"/>
      <c r="M575" s="223"/>
      <c r="N575" s="224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136</v>
      </c>
      <c r="AU575" s="20" t="s">
        <v>82</v>
      </c>
    </row>
    <row r="576" s="13" customFormat="1">
      <c r="A576" s="13"/>
      <c r="B576" s="232"/>
      <c r="C576" s="233"/>
      <c r="D576" s="225" t="s">
        <v>190</v>
      </c>
      <c r="E576" s="234" t="s">
        <v>19</v>
      </c>
      <c r="F576" s="235" t="s">
        <v>636</v>
      </c>
      <c r="G576" s="233"/>
      <c r="H576" s="236">
        <v>4</v>
      </c>
      <c r="I576" s="237"/>
      <c r="J576" s="233"/>
      <c r="K576" s="233"/>
      <c r="L576" s="238"/>
      <c r="M576" s="239"/>
      <c r="N576" s="240"/>
      <c r="O576" s="240"/>
      <c r="P576" s="240"/>
      <c r="Q576" s="240"/>
      <c r="R576" s="240"/>
      <c r="S576" s="240"/>
      <c r="T576" s="24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2" t="s">
        <v>190</v>
      </c>
      <c r="AU576" s="242" t="s">
        <v>82</v>
      </c>
      <c r="AV576" s="13" t="s">
        <v>82</v>
      </c>
      <c r="AW576" s="13" t="s">
        <v>34</v>
      </c>
      <c r="AX576" s="13" t="s">
        <v>72</v>
      </c>
      <c r="AY576" s="242" t="s">
        <v>126</v>
      </c>
    </row>
    <row r="577" s="13" customFormat="1">
      <c r="A577" s="13"/>
      <c r="B577" s="232"/>
      <c r="C577" s="233"/>
      <c r="D577" s="225" t="s">
        <v>190</v>
      </c>
      <c r="E577" s="234" t="s">
        <v>19</v>
      </c>
      <c r="F577" s="235" t="s">
        <v>637</v>
      </c>
      <c r="G577" s="233"/>
      <c r="H577" s="236">
        <v>4</v>
      </c>
      <c r="I577" s="237"/>
      <c r="J577" s="233"/>
      <c r="K577" s="233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190</v>
      </c>
      <c r="AU577" s="242" t="s">
        <v>82</v>
      </c>
      <c r="AV577" s="13" t="s">
        <v>82</v>
      </c>
      <c r="AW577" s="13" t="s">
        <v>34</v>
      </c>
      <c r="AX577" s="13" t="s">
        <v>72</v>
      </c>
      <c r="AY577" s="242" t="s">
        <v>126</v>
      </c>
    </row>
    <row r="578" s="13" customFormat="1">
      <c r="A578" s="13"/>
      <c r="B578" s="232"/>
      <c r="C578" s="233"/>
      <c r="D578" s="225" t="s">
        <v>190</v>
      </c>
      <c r="E578" s="234" t="s">
        <v>19</v>
      </c>
      <c r="F578" s="235" t="s">
        <v>638</v>
      </c>
      <c r="G578" s="233"/>
      <c r="H578" s="236">
        <v>4</v>
      </c>
      <c r="I578" s="237"/>
      <c r="J578" s="233"/>
      <c r="K578" s="233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190</v>
      </c>
      <c r="AU578" s="242" t="s">
        <v>82</v>
      </c>
      <c r="AV578" s="13" t="s">
        <v>82</v>
      </c>
      <c r="AW578" s="13" t="s">
        <v>34</v>
      </c>
      <c r="AX578" s="13" t="s">
        <v>72</v>
      </c>
      <c r="AY578" s="242" t="s">
        <v>126</v>
      </c>
    </row>
    <row r="579" s="14" customFormat="1">
      <c r="A579" s="14"/>
      <c r="B579" s="243"/>
      <c r="C579" s="244"/>
      <c r="D579" s="225" t="s">
        <v>190</v>
      </c>
      <c r="E579" s="245" t="s">
        <v>19</v>
      </c>
      <c r="F579" s="246" t="s">
        <v>199</v>
      </c>
      <c r="G579" s="244"/>
      <c r="H579" s="247">
        <v>12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190</v>
      </c>
      <c r="AU579" s="253" t="s">
        <v>82</v>
      </c>
      <c r="AV579" s="14" t="s">
        <v>152</v>
      </c>
      <c r="AW579" s="14" t="s">
        <v>34</v>
      </c>
      <c r="AX579" s="14" t="s">
        <v>80</v>
      </c>
      <c r="AY579" s="253" t="s">
        <v>126</v>
      </c>
    </row>
    <row r="580" s="2" customFormat="1" ht="24.15" customHeight="1">
      <c r="A580" s="41"/>
      <c r="B580" s="42"/>
      <c r="C580" s="207" t="s">
        <v>639</v>
      </c>
      <c r="D580" s="207" t="s">
        <v>129</v>
      </c>
      <c r="E580" s="208" t="s">
        <v>640</v>
      </c>
      <c r="F580" s="209" t="s">
        <v>641</v>
      </c>
      <c r="G580" s="210" t="s">
        <v>202</v>
      </c>
      <c r="H580" s="211">
        <v>17.600000000000001</v>
      </c>
      <c r="I580" s="212"/>
      <c r="J580" s="213">
        <f>ROUND(I580*H580,2)</f>
        <v>0</v>
      </c>
      <c r="K580" s="209" t="s">
        <v>133</v>
      </c>
      <c r="L580" s="47"/>
      <c r="M580" s="214" t="s">
        <v>19</v>
      </c>
      <c r="N580" s="215" t="s">
        <v>43</v>
      </c>
      <c r="O580" s="87"/>
      <c r="P580" s="216">
        <f>O580*H580</f>
        <v>0</v>
      </c>
      <c r="Q580" s="216">
        <v>0.00142</v>
      </c>
      <c r="R580" s="216">
        <f>Q580*H580</f>
        <v>0.024992000000000004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312</v>
      </c>
      <c r="AT580" s="218" t="s">
        <v>129</v>
      </c>
      <c r="AU580" s="218" t="s">
        <v>82</v>
      </c>
      <c r="AY580" s="20" t="s">
        <v>126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20" t="s">
        <v>80</v>
      </c>
      <c r="BK580" s="219">
        <f>ROUND(I580*H580,2)</f>
        <v>0</v>
      </c>
      <c r="BL580" s="20" t="s">
        <v>312</v>
      </c>
      <c r="BM580" s="218" t="s">
        <v>642</v>
      </c>
    </row>
    <row r="581" s="2" customFormat="1">
      <c r="A581" s="41"/>
      <c r="B581" s="42"/>
      <c r="C581" s="43"/>
      <c r="D581" s="220" t="s">
        <v>136</v>
      </c>
      <c r="E581" s="43"/>
      <c r="F581" s="221" t="s">
        <v>643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136</v>
      </c>
      <c r="AU581" s="20" t="s">
        <v>82</v>
      </c>
    </row>
    <row r="582" s="13" customFormat="1">
      <c r="A582" s="13"/>
      <c r="B582" s="232"/>
      <c r="C582" s="233"/>
      <c r="D582" s="225" t="s">
        <v>190</v>
      </c>
      <c r="E582" s="234" t="s">
        <v>19</v>
      </c>
      <c r="F582" s="235" t="s">
        <v>628</v>
      </c>
      <c r="G582" s="233"/>
      <c r="H582" s="236">
        <v>7.4000000000000004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190</v>
      </c>
      <c r="AU582" s="242" t="s">
        <v>82</v>
      </c>
      <c r="AV582" s="13" t="s">
        <v>82</v>
      </c>
      <c r="AW582" s="13" t="s">
        <v>34</v>
      </c>
      <c r="AX582" s="13" t="s">
        <v>72</v>
      </c>
      <c r="AY582" s="242" t="s">
        <v>126</v>
      </c>
    </row>
    <row r="583" s="13" customFormat="1">
      <c r="A583" s="13"/>
      <c r="B583" s="232"/>
      <c r="C583" s="233"/>
      <c r="D583" s="225" t="s">
        <v>190</v>
      </c>
      <c r="E583" s="234" t="s">
        <v>19</v>
      </c>
      <c r="F583" s="235" t="s">
        <v>629</v>
      </c>
      <c r="G583" s="233"/>
      <c r="H583" s="236">
        <v>4.7000000000000002</v>
      </c>
      <c r="I583" s="237"/>
      <c r="J583" s="233"/>
      <c r="K583" s="233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190</v>
      </c>
      <c r="AU583" s="242" t="s">
        <v>82</v>
      </c>
      <c r="AV583" s="13" t="s">
        <v>82</v>
      </c>
      <c r="AW583" s="13" t="s">
        <v>34</v>
      </c>
      <c r="AX583" s="13" t="s">
        <v>72</v>
      </c>
      <c r="AY583" s="242" t="s">
        <v>126</v>
      </c>
    </row>
    <row r="584" s="13" customFormat="1">
      <c r="A584" s="13"/>
      <c r="B584" s="232"/>
      <c r="C584" s="233"/>
      <c r="D584" s="225" t="s">
        <v>190</v>
      </c>
      <c r="E584" s="234" t="s">
        <v>19</v>
      </c>
      <c r="F584" s="235" t="s">
        <v>630</v>
      </c>
      <c r="G584" s="233"/>
      <c r="H584" s="236">
        <v>5.5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190</v>
      </c>
      <c r="AU584" s="242" t="s">
        <v>82</v>
      </c>
      <c r="AV584" s="13" t="s">
        <v>82</v>
      </c>
      <c r="AW584" s="13" t="s">
        <v>34</v>
      </c>
      <c r="AX584" s="13" t="s">
        <v>72</v>
      </c>
      <c r="AY584" s="242" t="s">
        <v>126</v>
      </c>
    </row>
    <row r="585" s="14" customFormat="1">
      <c r="A585" s="14"/>
      <c r="B585" s="243"/>
      <c r="C585" s="244"/>
      <c r="D585" s="225" t="s">
        <v>190</v>
      </c>
      <c r="E585" s="245" t="s">
        <v>19</v>
      </c>
      <c r="F585" s="246" t="s">
        <v>199</v>
      </c>
      <c r="G585" s="244"/>
      <c r="H585" s="247">
        <v>17.600000000000001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190</v>
      </c>
      <c r="AU585" s="253" t="s">
        <v>82</v>
      </c>
      <c r="AV585" s="14" t="s">
        <v>152</v>
      </c>
      <c r="AW585" s="14" t="s">
        <v>34</v>
      </c>
      <c r="AX585" s="14" t="s">
        <v>80</v>
      </c>
      <c r="AY585" s="253" t="s">
        <v>126</v>
      </c>
    </row>
    <row r="586" s="2" customFormat="1" ht="24.15" customHeight="1">
      <c r="A586" s="41"/>
      <c r="B586" s="42"/>
      <c r="C586" s="207" t="s">
        <v>644</v>
      </c>
      <c r="D586" s="207" t="s">
        <v>129</v>
      </c>
      <c r="E586" s="208" t="s">
        <v>645</v>
      </c>
      <c r="F586" s="209" t="s">
        <v>646</v>
      </c>
      <c r="G586" s="210" t="s">
        <v>187</v>
      </c>
      <c r="H586" s="211">
        <v>10.699999999999999</v>
      </c>
      <c r="I586" s="212"/>
      <c r="J586" s="213">
        <f>ROUND(I586*H586,2)</f>
        <v>0</v>
      </c>
      <c r="K586" s="209" t="s">
        <v>133</v>
      </c>
      <c r="L586" s="47"/>
      <c r="M586" s="214" t="s">
        <v>19</v>
      </c>
      <c r="N586" s="215" t="s">
        <v>43</v>
      </c>
      <c r="O586" s="87"/>
      <c r="P586" s="216">
        <f>O586*H586</f>
        <v>0</v>
      </c>
      <c r="Q586" s="216">
        <v>5.0000000000000002E-05</v>
      </c>
      <c r="R586" s="216">
        <f>Q586*H586</f>
        <v>0.00053499999999999999</v>
      </c>
      <c r="S586" s="216">
        <v>0</v>
      </c>
      <c r="T586" s="217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8" t="s">
        <v>312</v>
      </c>
      <c r="AT586" s="218" t="s">
        <v>129</v>
      </c>
      <c r="AU586" s="218" t="s">
        <v>82</v>
      </c>
      <c r="AY586" s="20" t="s">
        <v>126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20" t="s">
        <v>80</v>
      </c>
      <c r="BK586" s="219">
        <f>ROUND(I586*H586,2)</f>
        <v>0</v>
      </c>
      <c r="BL586" s="20" t="s">
        <v>312</v>
      </c>
      <c r="BM586" s="218" t="s">
        <v>647</v>
      </c>
    </row>
    <row r="587" s="2" customFormat="1">
      <c r="A587" s="41"/>
      <c r="B587" s="42"/>
      <c r="C587" s="43"/>
      <c r="D587" s="220" t="s">
        <v>136</v>
      </c>
      <c r="E587" s="43"/>
      <c r="F587" s="221" t="s">
        <v>648</v>
      </c>
      <c r="G587" s="43"/>
      <c r="H587" s="43"/>
      <c r="I587" s="222"/>
      <c r="J587" s="43"/>
      <c r="K587" s="43"/>
      <c r="L587" s="47"/>
      <c r="M587" s="223"/>
      <c r="N587" s="224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136</v>
      </c>
      <c r="AU587" s="20" t="s">
        <v>82</v>
      </c>
    </row>
    <row r="588" s="13" customFormat="1">
      <c r="A588" s="13"/>
      <c r="B588" s="232"/>
      <c r="C588" s="233"/>
      <c r="D588" s="225" t="s">
        <v>190</v>
      </c>
      <c r="E588" s="234" t="s">
        <v>19</v>
      </c>
      <c r="F588" s="235" t="s">
        <v>547</v>
      </c>
      <c r="G588" s="233"/>
      <c r="H588" s="236">
        <v>2.6099999999999999</v>
      </c>
      <c r="I588" s="237"/>
      <c r="J588" s="233"/>
      <c r="K588" s="233"/>
      <c r="L588" s="238"/>
      <c r="M588" s="239"/>
      <c r="N588" s="240"/>
      <c r="O588" s="240"/>
      <c r="P588" s="240"/>
      <c r="Q588" s="240"/>
      <c r="R588" s="240"/>
      <c r="S588" s="240"/>
      <c r="T588" s="24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2" t="s">
        <v>190</v>
      </c>
      <c r="AU588" s="242" t="s">
        <v>82</v>
      </c>
      <c r="AV588" s="13" t="s">
        <v>82</v>
      </c>
      <c r="AW588" s="13" t="s">
        <v>34</v>
      </c>
      <c r="AX588" s="13" t="s">
        <v>72</v>
      </c>
      <c r="AY588" s="242" t="s">
        <v>126</v>
      </c>
    </row>
    <row r="589" s="13" customFormat="1">
      <c r="A589" s="13"/>
      <c r="B589" s="232"/>
      <c r="C589" s="233"/>
      <c r="D589" s="225" t="s">
        <v>190</v>
      </c>
      <c r="E589" s="234" t="s">
        <v>19</v>
      </c>
      <c r="F589" s="235" t="s">
        <v>548</v>
      </c>
      <c r="G589" s="233"/>
      <c r="H589" s="236">
        <v>4.0899999999999999</v>
      </c>
      <c r="I589" s="237"/>
      <c r="J589" s="233"/>
      <c r="K589" s="233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190</v>
      </c>
      <c r="AU589" s="242" t="s">
        <v>82</v>
      </c>
      <c r="AV589" s="13" t="s">
        <v>82</v>
      </c>
      <c r="AW589" s="13" t="s">
        <v>34</v>
      </c>
      <c r="AX589" s="13" t="s">
        <v>72</v>
      </c>
      <c r="AY589" s="242" t="s">
        <v>126</v>
      </c>
    </row>
    <row r="590" s="13" customFormat="1">
      <c r="A590" s="13"/>
      <c r="B590" s="232"/>
      <c r="C590" s="233"/>
      <c r="D590" s="225" t="s">
        <v>190</v>
      </c>
      <c r="E590" s="234" t="s">
        <v>19</v>
      </c>
      <c r="F590" s="235" t="s">
        <v>549</v>
      </c>
      <c r="G590" s="233"/>
      <c r="H590" s="236">
        <v>1.8100000000000001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190</v>
      </c>
      <c r="AU590" s="242" t="s">
        <v>82</v>
      </c>
      <c r="AV590" s="13" t="s">
        <v>82</v>
      </c>
      <c r="AW590" s="13" t="s">
        <v>34</v>
      </c>
      <c r="AX590" s="13" t="s">
        <v>72</v>
      </c>
      <c r="AY590" s="242" t="s">
        <v>126</v>
      </c>
    </row>
    <row r="591" s="13" customFormat="1">
      <c r="A591" s="13"/>
      <c r="B591" s="232"/>
      <c r="C591" s="233"/>
      <c r="D591" s="225" t="s">
        <v>190</v>
      </c>
      <c r="E591" s="234" t="s">
        <v>19</v>
      </c>
      <c r="F591" s="235" t="s">
        <v>550</v>
      </c>
      <c r="G591" s="233"/>
      <c r="H591" s="236">
        <v>2.1899999999999999</v>
      </c>
      <c r="I591" s="237"/>
      <c r="J591" s="233"/>
      <c r="K591" s="233"/>
      <c r="L591" s="238"/>
      <c r="M591" s="239"/>
      <c r="N591" s="240"/>
      <c r="O591" s="240"/>
      <c r="P591" s="240"/>
      <c r="Q591" s="240"/>
      <c r="R591" s="240"/>
      <c r="S591" s="240"/>
      <c r="T591" s="24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2" t="s">
        <v>190</v>
      </c>
      <c r="AU591" s="242" t="s">
        <v>82</v>
      </c>
      <c r="AV591" s="13" t="s">
        <v>82</v>
      </c>
      <c r="AW591" s="13" t="s">
        <v>34</v>
      </c>
      <c r="AX591" s="13" t="s">
        <v>72</v>
      </c>
      <c r="AY591" s="242" t="s">
        <v>126</v>
      </c>
    </row>
    <row r="592" s="14" customFormat="1">
      <c r="A592" s="14"/>
      <c r="B592" s="243"/>
      <c r="C592" s="244"/>
      <c r="D592" s="225" t="s">
        <v>190</v>
      </c>
      <c r="E592" s="245" t="s">
        <v>19</v>
      </c>
      <c r="F592" s="246" t="s">
        <v>199</v>
      </c>
      <c r="G592" s="244"/>
      <c r="H592" s="247">
        <v>10.699999999999999</v>
      </c>
      <c r="I592" s="248"/>
      <c r="J592" s="244"/>
      <c r="K592" s="244"/>
      <c r="L592" s="249"/>
      <c r="M592" s="250"/>
      <c r="N592" s="251"/>
      <c r="O592" s="251"/>
      <c r="P592" s="251"/>
      <c r="Q592" s="251"/>
      <c r="R592" s="251"/>
      <c r="S592" s="251"/>
      <c r="T592" s="252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3" t="s">
        <v>190</v>
      </c>
      <c r="AU592" s="253" t="s">
        <v>82</v>
      </c>
      <c r="AV592" s="14" t="s">
        <v>152</v>
      </c>
      <c r="AW592" s="14" t="s">
        <v>34</v>
      </c>
      <c r="AX592" s="14" t="s">
        <v>80</v>
      </c>
      <c r="AY592" s="253" t="s">
        <v>126</v>
      </c>
    </row>
    <row r="593" s="2" customFormat="1" ht="49.05" customHeight="1">
      <c r="A593" s="41"/>
      <c r="B593" s="42"/>
      <c r="C593" s="207" t="s">
        <v>649</v>
      </c>
      <c r="D593" s="207" t="s">
        <v>129</v>
      </c>
      <c r="E593" s="208" t="s">
        <v>650</v>
      </c>
      <c r="F593" s="209" t="s">
        <v>651</v>
      </c>
      <c r="G593" s="210" t="s">
        <v>373</v>
      </c>
      <c r="H593" s="211">
        <v>0.624</v>
      </c>
      <c r="I593" s="212"/>
      <c r="J593" s="213">
        <f>ROUND(I593*H593,2)</f>
        <v>0</v>
      </c>
      <c r="K593" s="209" t="s">
        <v>133</v>
      </c>
      <c r="L593" s="47"/>
      <c r="M593" s="214" t="s">
        <v>19</v>
      </c>
      <c r="N593" s="215" t="s">
        <v>43</v>
      </c>
      <c r="O593" s="87"/>
      <c r="P593" s="216">
        <f>O593*H593</f>
        <v>0</v>
      </c>
      <c r="Q593" s="216">
        <v>0</v>
      </c>
      <c r="R593" s="216">
        <f>Q593*H593</f>
        <v>0</v>
      </c>
      <c r="S593" s="216">
        <v>0</v>
      </c>
      <c r="T593" s="217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18" t="s">
        <v>312</v>
      </c>
      <c r="AT593" s="218" t="s">
        <v>129</v>
      </c>
      <c r="AU593" s="218" t="s">
        <v>82</v>
      </c>
      <c r="AY593" s="20" t="s">
        <v>126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20" t="s">
        <v>80</v>
      </c>
      <c r="BK593" s="219">
        <f>ROUND(I593*H593,2)</f>
        <v>0</v>
      </c>
      <c r="BL593" s="20" t="s">
        <v>312</v>
      </c>
      <c r="BM593" s="218" t="s">
        <v>652</v>
      </c>
    </row>
    <row r="594" s="2" customFormat="1">
      <c r="A594" s="41"/>
      <c r="B594" s="42"/>
      <c r="C594" s="43"/>
      <c r="D594" s="220" t="s">
        <v>136</v>
      </c>
      <c r="E594" s="43"/>
      <c r="F594" s="221" t="s">
        <v>653</v>
      </c>
      <c r="G594" s="43"/>
      <c r="H594" s="43"/>
      <c r="I594" s="222"/>
      <c r="J594" s="43"/>
      <c r="K594" s="43"/>
      <c r="L594" s="47"/>
      <c r="M594" s="223"/>
      <c r="N594" s="224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136</v>
      </c>
      <c r="AU594" s="20" t="s">
        <v>82</v>
      </c>
    </row>
    <row r="595" s="12" customFormat="1" ht="22.8" customHeight="1">
      <c r="A595" s="12"/>
      <c r="B595" s="191"/>
      <c r="C595" s="192"/>
      <c r="D595" s="193" t="s">
        <v>71</v>
      </c>
      <c r="E595" s="205" t="s">
        <v>654</v>
      </c>
      <c r="F595" s="205" t="s">
        <v>655</v>
      </c>
      <c r="G595" s="192"/>
      <c r="H595" s="192"/>
      <c r="I595" s="195"/>
      <c r="J595" s="206">
        <f>BK595</f>
        <v>0</v>
      </c>
      <c r="K595" s="192"/>
      <c r="L595" s="197"/>
      <c r="M595" s="198"/>
      <c r="N595" s="199"/>
      <c r="O595" s="199"/>
      <c r="P595" s="200">
        <f>SUM(P596:P680)</f>
        <v>0</v>
      </c>
      <c r="Q595" s="199"/>
      <c r="R595" s="200">
        <f>SUM(R596:R680)</f>
        <v>0.69892169999999998</v>
      </c>
      <c r="S595" s="199"/>
      <c r="T595" s="201">
        <f>SUM(T596:T680)</f>
        <v>0.13428000000000001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202" t="s">
        <v>82</v>
      </c>
      <c r="AT595" s="203" t="s">
        <v>71</v>
      </c>
      <c r="AU595" s="203" t="s">
        <v>80</v>
      </c>
      <c r="AY595" s="202" t="s">
        <v>126</v>
      </c>
      <c r="BK595" s="204">
        <f>SUM(BK596:BK680)</f>
        <v>0</v>
      </c>
    </row>
    <row r="596" s="2" customFormat="1" ht="37.8" customHeight="1">
      <c r="A596" s="41"/>
      <c r="B596" s="42"/>
      <c r="C596" s="207" t="s">
        <v>656</v>
      </c>
      <c r="D596" s="207" t="s">
        <v>129</v>
      </c>
      <c r="E596" s="208" t="s">
        <v>657</v>
      </c>
      <c r="F596" s="209" t="s">
        <v>658</v>
      </c>
      <c r="G596" s="210" t="s">
        <v>187</v>
      </c>
      <c r="H596" s="211">
        <v>50.700000000000003</v>
      </c>
      <c r="I596" s="212"/>
      <c r="J596" s="213">
        <f>ROUND(I596*H596,2)</f>
        <v>0</v>
      </c>
      <c r="K596" s="209" t="s">
        <v>133</v>
      </c>
      <c r="L596" s="47"/>
      <c r="M596" s="214" t="s">
        <v>19</v>
      </c>
      <c r="N596" s="215" t="s">
        <v>43</v>
      </c>
      <c r="O596" s="87"/>
      <c r="P596" s="216">
        <f>O596*H596</f>
        <v>0</v>
      </c>
      <c r="Q596" s="216">
        <v>0</v>
      </c>
      <c r="R596" s="216">
        <f>Q596*H596</f>
        <v>0</v>
      </c>
      <c r="S596" s="216">
        <v>0</v>
      </c>
      <c r="T596" s="217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18" t="s">
        <v>312</v>
      </c>
      <c r="AT596" s="218" t="s">
        <v>129</v>
      </c>
      <c r="AU596" s="218" t="s">
        <v>82</v>
      </c>
      <c r="AY596" s="20" t="s">
        <v>126</v>
      </c>
      <c r="BE596" s="219">
        <f>IF(N596="základní",J596,0)</f>
        <v>0</v>
      </c>
      <c r="BF596" s="219">
        <f>IF(N596="snížená",J596,0)</f>
        <v>0</v>
      </c>
      <c r="BG596" s="219">
        <f>IF(N596="zákl. přenesená",J596,0)</f>
        <v>0</v>
      </c>
      <c r="BH596" s="219">
        <f>IF(N596="sníž. přenesená",J596,0)</f>
        <v>0</v>
      </c>
      <c r="BI596" s="219">
        <f>IF(N596="nulová",J596,0)</f>
        <v>0</v>
      </c>
      <c r="BJ596" s="20" t="s">
        <v>80</v>
      </c>
      <c r="BK596" s="219">
        <f>ROUND(I596*H596,2)</f>
        <v>0</v>
      </c>
      <c r="BL596" s="20" t="s">
        <v>312</v>
      </c>
      <c r="BM596" s="218" t="s">
        <v>659</v>
      </c>
    </row>
    <row r="597" s="2" customFormat="1">
      <c r="A597" s="41"/>
      <c r="B597" s="42"/>
      <c r="C597" s="43"/>
      <c r="D597" s="220" t="s">
        <v>136</v>
      </c>
      <c r="E597" s="43"/>
      <c r="F597" s="221" t="s">
        <v>660</v>
      </c>
      <c r="G597" s="43"/>
      <c r="H597" s="43"/>
      <c r="I597" s="222"/>
      <c r="J597" s="43"/>
      <c r="K597" s="43"/>
      <c r="L597" s="47"/>
      <c r="M597" s="223"/>
      <c r="N597" s="224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136</v>
      </c>
      <c r="AU597" s="20" t="s">
        <v>82</v>
      </c>
    </row>
    <row r="598" s="13" customFormat="1">
      <c r="A598" s="13"/>
      <c r="B598" s="232"/>
      <c r="C598" s="233"/>
      <c r="D598" s="225" t="s">
        <v>190</v>
      </c>
      <c r="E598" s="234" t="s">
        <v>19</v>
      </c>
      <c r="F598" s="235" t="s">
        <v>661</v>
      </c>
      <c r="G598" s="233"/>
      <c r="H598" s="236">
        <v>7.0800000000000001</v>
      </c>
      <c r="I598" s="237"/>
      <c r="J598" s="233"/>
      <c r="K598" s="233"/>
      <c r="L598" s="238"/>
      <c r="M598" s="239"/>
      <c r="N598" s="240"/>
      <c r="O598" s="240"/>
      <c r="P598" s="240"/>
      <c r="Q598" s="240"/>
      <c r="R598" s="240"/>
      <c r="S598" s="240"/>
      <c r="T598" s="24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2" t="s">
        <v>190</v>
      </c>
      <c r="AU598" s="242" t="s">
        <v>82</v>
      </c>
      <c r="AV598" s="13" t="s">
        <v>82</v>
      </c>
      <c r="AW598" s="13" t="s">
        <v>34</v>
      </c>
      <c r="AX598" s="13" t="s">
        <v>72</v>
      </c>
      <c r="AY598" s="242" t="s">
        <v>126</v>
      </c>
    </row>
    <row r="599" s="13" customFormat="1">
      <c r="A599" s="13"/>
      <c r="B599" s="232"/>
      <c r="C599" s="233"/>
      <c r="D599" s="225" t="s">
        <v>190</v>
      </c>
      <c r="E599" s="234" t="s">
        <v>19</v>
      </c>
      <c r="F599" s="235" t="s">
        <v>662</v>
      </c>
      <c r="G599" s="233"/>
      <c r="H599" s="236">
        <v>20.059999999999999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190</v>
      </c>
      <c r="AU599" s="242" t="s">
        <v>82</v>
      </c>
      <c r="AV599" s="13" t="s">
        <v>82</v>
      </c>
      <c r="AW599" s="13" t="s">
        <v>34</v>
      </c>
      <c r="AX599" s="13" t="s">
        <v>72</v>
      </c>
      <c r="AY599" s="242" t="s">
        <v>126</v>
      </c>
    </row>
    <row r="600" s="13" customFormat="1">
      <c r="A600" s="13"/>
      <c r="B600" s="232"/>
      <c r="C600" s="233"/>
      <c r="D600" s="225" t="s">
        <v>190</v>
      </c>
      <c r="E600" s="234" t="s">
        <v>19</v>
      </c>
      <c r="F600" s="235" t="s">
        <v>663</v>
      </c>
      <c r="G600" s="233"/>
      <c r="H600" s="236">
        <v>11.44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190</v>
      </c>
      <c r="AU600" s="242" t="s">
        <v>82</v>
      </c>
      <c r="AV600" s="13" t="s">
        <v>82</v>
      </c>
      <c r="AW600" s="13" t="s">
        <v>34</v>
      </c>
      <c r="AX600" s="13" t="s">
        <v>72</v>
      </c>
      <c r="AY600" s="242" t="s">
        <v>126</v>
      </c>
    </row>
    <row r="601" s="16" customFormat="1">
      <c r="A601" s="16"/>
      <c r="B601" s="264"/>
      <c r="C601" s="265"/>
      <c r="D601" s="225" t="s">
        <v>190</v>
      </c>
      <c r="E601" s="266" t="s">
        <v>19</v>
      </c>
      <c r="F601" s="267" t="s">
        <v>664</v>
      </c>
      <c r="G601" s="265"/>
      <c r="H601" s="268">
        <v>38.579999999999998</v>
      </c>
      <c r="I601" s="269"/>
      <c r="J601" s="265"/>
      <c r="K601" s="265"/>
      <c r="L601" s="270"/>
      <c r="M601" s="271"/>
      <c r="N601" s="272"/>
      <c r="O601" s="272"/>
      <c r="P601" s="272"/>
      <c r="Q601" s="272"/>
      <c r="R601" s="272"/>
      <c r="S601" s="272"/>
      <c r="T601" s="273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T601" s="274" t="s">
        <v>190</v>
      </c>
      <c r="AU601" s="274" t="s">
        <v>82</v>
      </c>
      <c r="AV601" s="16" t="s">
        <v>144</v>
      </c>
      <c r="AW601" s="16" t="s">
        <v>34</v>
      </c>
      <c r="AX601" s="16" t="s">
        <v>72</v>
      </c>
      <c r="AY601" s="274" t="s">
        <v>126</v>
      </c>
    </row>
    <row r="602" s="13" customFormat="1">
      <c r="A602" s="13"/>
      <c r="B602" s="232"/>
      <c r="C602" s="233"/>
      <c r="D602" s="225" t="s">
        <v>190</v>
      </c>
      <c r="E602" s="234" t="s">
        <v>19</v>
      </c>
      <c r="F602" s="235" t="s">
        <v>665</v>
      </c>
      <c r="G602" s="233"/>
      <c r="H602" s="236">
        <v>12.119999999999999</v>
      </c>
      <c r="I602" s="237"/>
      <c r="J602" s="233"/>
      <c r="K602" s="233"/>
      <c r="L602" s="238"/>
      <c r="M602" s="239"/>
      <c r="N602" s="240"/>
      <c r="O602" s="240"/>
      <c r="P602" s="240"/>
      <c r="Q602" s="240"/>
      <c r="R602" s="240"/>
      <c r="S602" s="240"/>
      <c r="T602" s="241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2" t="s">
        <v>190</v>
      </c>
      <c r="AU602" s="242" t="s">
        <v>82</v>
      </c>
      <c r="AV602" s="13" t="s">
        <v>82</v>
      </c>
      <c r="AW602" s="13" t="s">
        <v>34</v>
      </c>
      <c r="AX602" s="13" t="s">
        <v>72</v>
      </c>
      <c r="AY602" s="242" t="s">
        <v>126</v>
      </c>
    </row>
    <row r="603" s="16" customFormat="1">
      <c r="A603" s="16"/>
      <c r="B603" s="264"/>
      <c r="C603" s="265"/>
      <c r="D603" s="225" t="s">
        <v>190</v>
      </c>
      <c r="E603" s="266" t="s">
        <v>19</v>
      </c>
      <c r="F603" s="267" t="s">
        <v>666</v>
      </c>
      <c r="G603" s="265"/>
      <c r="H603" s="268">
        <v>12.119999999999999</v>
      </c>
      <c r="I603" s="269"/>
      <c r="J603" s="265"/>
      <c r="K603" s="265"/>
      <c r="L603" s="270"/>
      <c r="M603" s="271"/>
      <c r="N603" s="272"/>
      <c r="O603" s="272"/>
      <c r="P603" s="272"/>
      <c r="Q603" s="272"/>
      <c r="R603" s="272"/>
      <c r="S603" s="272"/>
      <c r="T603" s="273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T603" s="274" t="s">
        <v>190</v>
      </c>
      <c r="AU603" s="274" t="s">
        <v>82</v>
      </c>
      <c r="AV603" s="16" t="s">
        <v>144</v>
      </c>
      <c r="AW603" s="16" t="s">
        <v>34</v>
      </c>
      <c r="AX603" s="16" t="s">
        <v>72</v>
      </c>
      <c r="AY603" s="274" t="s">
        <v>126</v>
      </c>
    </row>
    <row r="604" s="14" customFormat="1">
      <c r="A604" s="14"/>
      <c r="B604" s="243"/>
      <c r="C604" s="244"/>
      <c r="D604" s="225" t="s">
        <v>190</v>
      </c>
      <c r="E604" s="245" t="s">
        <v>19</v>
      </c>
      <c r="F604" s="246" t="s">
        <v>199</v>
      </c>
      <c r="G604" s="244"/>
      <c r="H604" s="247">
        <v>50.699999999999996</v>
      </c>
      <c r="I604" s="248"/>
      <c r="J604" s="244"/>
      <c r="K604" s="244"/>
      <c r="L604" s="249"/>
      <c r="M604" s="250"/>
      <c r="N604" s="251"/>
      <c r="O604" s="251"/>
      <c r="P604" s="251"/>
      <c r="Q604" s="251"/>
      <c r="R604" s="251"/>
      <c r="S604" s="251"/>
      <c r="T604" s="25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3" t="s">
        <v>190</v>
      </c>
      <c r="AU604" s="253" t="s">
        <v>82</v>
      </c>
      <c r="AV604" s="14" t="s">
        <v>152</v>
      </c>
      <c r="AW604" s="14" t="s">
        <v>34</v>
      </c>
      <c r="AX604" s="14" t="s">
        <v>80</v>
      </c>
      <c r="AY604" s="253" t="s">
        <v>126</v>
      </c>
    </row>
    <row r="605" s="2" customFormat="1" ht="37.8" customHeight="1">
      <c r="A605" s="41"/>
      <c r="B605" s="42"/>
      <c r="C605" s="207" t="s">
        <v>667</v>
      </c>
      <c r="D605" s="207" t="s">
        <v>129</v>
      </c>
      <c r="E605" s="208" t="s">
        <v>668</v>
      </c>
      <c r="F605" s="209" t="s">
        <v>669</v>
      </c>
      <c r="G605" s="210" t="s">
        <v>187</v>
      </c>
      <c r="H605" s="211">
        <v>58.600000000000001</v>
      </c>
      <c r="I605" s="212"/>
      <c r="J605" s="213">
        <f>ROUND(I605*H605,2)</f>
        <v>0</v>
      </c>
      <c r="K605" s="209" t="s">
        <v>133</v>
      </c>
      <c r="L605" s="47"/>
      <c r="M605" s="214" t="s">
        <v>19</v>
      </c>
      <c r="N605" s="215" t="s">
        <v>43</v>
      </c>
      <c r="O605" s="87"/>
      <c r="P605" s="216">
        <f>O605*H605</f>
        <v>0</v>
      </c>
      <c r="Q605" s="216">
        <v>0</v>
      </c>
      <c r="R605" s="216">
        <f>Q605*H605</f>
        <v>0</v>
      </c>
      <c r="S605" s="216">
        <v>0</v>
      </c>
      <c r="T605" s="217">
        <f>S605*H605</f>
        <v>0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8" t="s">
        <v>312</v>
      </c>
      <c r="AT605" s="218" t="s">
        <v>129</v>
      </c>
      <c r="AU605" s="218" t="s">
        <v>82</v>
      </c>
      <c r="AY605" s="20" t="s">
        <v>126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20" t="s">
        <v>80</v>
      </c>
      <c r="BK605" s="219">
        <f>ROUND(I605*H605,2)</f>
        <v>0</v>
      </c>
      <c r="BL605" s="20" t="s">
        <v>312</v>
      </c>
      <c r="BM605" s="218" t="s">
        <v>670</v>
      </c>
    </row>
    <row r="606" s="2" customFormat="1">
      <c r="A606" s="41"/>
      <c r="B606" s="42"/>
      <c r="C606" s="43"/>
      <c r="D606" s="220" t="s">
        <v>136</v>
      </c>
      <c r="E606" s="43"/>
      <c r="F606" s="221" t="s">
        <v>671</v>
      </c>
      <c r="G606" s="43"/>
      <c r="H606" s="43"/>
      <c r="I606" s="222"/>
      <c r="J606" s="43"/>
      <c r="K606" s="43"/>
      <c r="L606" s="47"/>
      <c r="M606" s="223"/>
      <c r="N606" s="224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136</v>
      </c>
      <c r="AU606" s="20" t="s">
        <v>82</v>
      </c>
    </row>
    <row r="607" s="13" customFormat="1">
      <c r="A607" s="13"/>
      <c r="B607" s="232"/>
      <c r="C607" s="233"/>
      <c r="D607" s="225" t="s">
        <v>190</v>
      </c>
      <c r="E607" s="234" t="s">
        <v>19</v>
      </c>
      <c r="F607" s="235" t="s">
        <v>672</v>
      </c>
      <c r="G607" s="233"/>
      <c r="H607" s="236">
        <v>7.3600000000000003</v>
      </c>
      <c r="I607" s="237"/>
      <c r="J607" s="233"/>
      <c r="K607" s="233"/>
      <c r="L607" s="238"/>
      <c r="M607" s="239"/>
      <c r="N607" s="240"/>
      <c r="O607" s="240"/>
      <c r="P607" s="240"/>
      <c r="Q607" s="240"/>
      <c r="R607" s="240"/>
      <c r="S607" s="240"/>
      <c r="T607" s="24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2" t="s">
        <v>190</v>
      </c>
      <c r="AU607" s="242" t="s">
        <v>82</v>
      </c>
      <c r="AV607" s="13" t="s">
        <v>82</v>
      </c>
      <c r="AW607" s="13" t="s">
        <v>34</v>
      </c>
      <c r="AX607" s="13" t="s">
        <v>72</v>
      </c>
      <c r="AY607" s="242" t="s">
        <v>126</v>
      </c>
    </row>
    <row r="608" s="13" customFormat="1">
      <c r="A608" s="13"/>
      <c r="B608" s="232"/>
      <c r="C608" s="233"/>
      <c r="D608" s="225" t="s">
        <v>190</v>
      </c>
      <c r="E608" s="234" t="s">
        <v>19</v>
      </c>
      <c r="F608" s="235" t="s">
        <v>673</v>
      </c>
      <c r="G608" s="233"/>
      <c r="H608" s="236">
        <v>27.68</v>
      </c>
      <c r="I608" s="237"/>
      <c r="J608" s="233"/>
      <c r="K608" s="233"/>
      <c r="L608" s="238"/>
      <c r="M608" s="239"/>
      <c r="N608" s="240"/>
      <c r="O608" s="240"/>
      <c r="P608" s="240"/>
      <c r="Q608" s="240"/>
      <c r="R608" s="240"/>
      <c r="S608" s="240"/>
      <c r="T608" s="241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2" t="s">
        <v>190</v>
      </c>
      <c r="AU608" s="242" t="s">
        <v>82</v>
      </c>
      <c r="AV608" s="13" t="s">
        <v>82</v>
      </c>
      <c r="AW608" s="13" t="s">
        <v>34</v>
      </c>
      <c r="AX608" s="13" t="s">
        <v>72</v>
      </c>
      <c r="AY608" s="242" t="s">
        <v>126</v>
      </c>
    </row>
    <row r="609" s="13" customFormat="1">
      <c r="A609" s="13"/>
      <c r="B609" s="232"/>
      <c r="C609" s="233"/>
      <c r="D609" s="225" t="s">
        <v>190</v>
      </c>
      <c r="E609" s="234" t="s">
        <v>19</v>
      </c>
      <c r="F609" s="235" t="s">
        <v>674</v>
      </c>
      <c r="G609" s="233"/>
      <c r="H609" s="236">
        <v>11.44</v>
      </c>
      <c r="I609" s="237"/>
      <c r="J609" s="233"/>
      <c r="K609" s="233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190</v>
      </c>
      <c r="AU609" s="242" t="s">
        <v>82</v>
      </c>
      <c r="AV609" s="13" t="s">
        <v>82</v>
      </c>
      <c r="AW609" s="13" t="s">
        <v>34</v>
      </c>
      <c r="AX609" s="13" t="s">
        <v>72</v>
      </c>
      <c r="AY609" s="242" t="s">
        <v>126</v>
      </c>
    </row>
    <row r="610" s="13" customFormat="1">
      <c r="A610" s="13"/>
      <c r="B610" s="232"/>
      <c r="C610" s="233"/>
      <c r="D610" s="225" t="s">
        <v>190</v>
      </c>
      <c r="E610" s="234" t="s">
        <v>19</v>
      </c>
      <c r="F610" s="235" t="s">
        <v>675</v>
      </c>
      <c r="G610" s="233"/>
      <c r="H610" s="236">
        <v>12.119999999999999</v>
      </c>
      <c r="I610" s="237"/>
      <c r="J610" s="233"/>
      <c r="K610" s="233"/>
      <c r="L610" s="238"/>
      <c r="M610" s="239"/>
      <c r="N610" s="240"/>
      <c r="O610" s="240"/>
      <c r="P610" s="240"/>
      <c r="Q610" s="240"/>
      <c r="R610" s="240"/>
      <c r="S610" s="240"/>
      <c r="T610" s="24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2" t="s">
        <v>190</v>
      </c>
      <c r="AU610" s="242" t="s">
        <v>82</v>
      </c>
      <c r="AV610" s="13" t="s">
        <v>82</v>
      </c>
      <c r="AW610" s="13" t="s">
        <v>34</v>
      </c>
      <c r="AX610" s="13" t="s">
        <v>72</v>
      </c>
      <c r="AY610" s="242" t="s">
        <v>126</v>
      </c>
    </row>
    <row r="611" s="14" customFormat="1">
      <c r="A611" s="14"/>
      <c r="B611" s="243"/>
      <c r="C611" s="244"/>
      <c r="D611" s="225" t="s">
        <v>190</v>
      </c>
      <c r="E611" s="245" t="s">
        <v>19</v>
      </c>
      <c r="F611" s="246" t="s">
        <v>199</v>
      </c>
      <c r="G611" s="244"/>
      <c r="H611" s="247">
        <v>58.599999999999994</v>
      </c>
      <c r="I611" s="248"/>
      <c r="J611" s="244"/>
      <c r="K611" s="244"/>
      <c r="L611" s="249"/>
      <c r="M611" s="250"/>
      <c r="N611" s="251"/>
      <c r="O611" s="251"/>
      <c r="P611" s="251"/>
      <c r="Q611" s="251"/>
      <c r="R611" s="251"/>
      <c r="S611" s="251"/>
      <c r="T611" s="25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3" t="s">
        <v>190</v>
      </c>
      <c r="AU611" s="253" t="s">
        <v>82</v>
      </c>
      <c r="AV611" s="14" t="s">
        <v>152</v>
      </c>
      <c r="AW611" s="14" t="s">
        <v>34</v>
      </c>
      <c r="AX611" s="14" t="s">
        <v>80</v>
      </c>
      <c r="AY611" s="253" t="s">
        <v>126</v>
      </c>
    </row>
    <row r="612" s="2" customFormat="1" ht="24.15" customHeight="1">
      <c r="A612" s="41"/>
      <c r="B612" s="42"/>
      <c r="C612" s="207" t="s">
        <v>676</v>
      </c>
      <c r="D612" s="207" t="s">
        <v>129</v>
      </c>
      <c r="E612" s="208" t="s">
        <v>677</v>
      </c>
      <c r="F612" s="209" t="s">
        <v>678</v>
      </c>
      <c r="G612" s="210" t="s">
        <v>187</v>
      </c>
      <c r="H612" s="211">
        <v>58.600000000000001</v>
      </c>
      <c r="I612" s="212"/>
      <c r="J612" s="213">
        <f>ROUND(I612*H612,2)</f>
        <v>0</v>
      </c>
      <c r="K612" s="209" t="s">
        <v>133</v>
      </c>
      <c r="L612" s="47"/>
      <c r="M612" s="214" t="s">
        <v>19</v>
      </c>
      <c r="N612" s="215" t="s">
        <v>43</v>
      </c>
      <c r="O612" s="87"/>
      <c r="P612" s="216">
        <f>O612*H612</f>
        <v>0</v>
      </c>
      <c r="Q612" s="216">
        <v>0</v>
      </c>
      <c r="R612" s="216">
        <f>Q612*H612</f>
        <v>0</v>
      </c>
      <c r="S612" s="216">
        <v>0</v>
      </c>
      <c r="T612" s="217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8" t="s">
        <v>312</v>
      </c>
      <c r="AT612" s="218" t="s">
        <v>129</v>
      </c>
      <c r="AU612" s="218" t="s">
        <v>82</v>
      </c>
      <c r="AY612" s="20" t="s">
        <v>126</v>
      </c>
      <c r="BE612" s="219">
        <f>IF(N612="základní",J612,0)</f>
        <v>0</v>
      </c>
      <c r="BF612" s="219">
        <f>IF(N612="snížená",J612,0)</f>
        <v>0</v>
      </c>
      <c r="BG612" s="219">
        <f>IF(N612="zákl. přenesená",J612,0)</f>
        <v>0</v>
      </c>
      <c r="BH612" s="219">
        <f>IF(N612="sníž. přenesená",J612,0)</f>
        <v>0</v>
      </c>
      <c r="BI612" s="219">
        <f>IF(N612="nulová",J612,0)</f>
        <v>0</v>
      </c>
      <c r="BJ612" s="20" t="s">
        <v>80</v>
      </c>
      <c r="BK612" s="219">
        <f>ROUND(I612*H612,2)</f>
        <v>0</v>
      </c>
      <c r="BL612" s="20" t="s">
        <v>312</v>
      </c>
      <c r="BM612" s="218" t="s">
        <v>679</v>
      </c>
    </row>
    <row r="613" s="2" customFormat="1">
      <c r="A613" s="41"/>
      <c r="B613" s="42"/>
      <c r="C613" s="43"/>
      <c r="D613" s="220" t="s">
        <v>136</v>
      </c>
      <c r="E613" s="43"/>
      <c r="F613" s="221" t="s">
        <v>680</v>
      </c>
      <c r="G613" s="43"/>
      <c r="H613" s="43"/>
      <c r="I613" s="222"/>
      <c r="J613" s="43"/>
      <c r="K613" s="43"/>
      <c r="L613" s="47"/>
      <c r="M613" s="223"/>
      <c r="N613" s="224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136</v>
      </c>
      <c r="AU613" s="20" t="s">
        <v>82</v>
      </c>
    </row>
    <row r="614" s="13" customFormat="1">
      <c r="A614" s="13"/>
      <c r="B614" s="232"/>
      <c r="C614" s="233"/>
      <c r="D614" s="225" t="s">
        <v>190</v>
      </c>
      <c r="E614" s="234" t="s">
        <v>19</v>
      </c>
      <c r="F614" s="235" t="s">
        <v>672</v>
      </c>
      <c r="G614" s="233"/>
      <c r="H614" s="236">
        <v>7.3600000000000003</v>
      </c>
      <c r="I614" s="237"/>
      <c r="J614" s="233"/>
      <c r="K614" s="233"/>
      <c r="L614" s="238"/>
      <c r="M614" s="239"/>
      <c r="N614" s="240"/>
      <c r="O614" s="240"/>
      <c r="P614" s="240"/>
      <c r="Q614" s="240"/>
      <c r="R614" s="240"/>
      <c r="S614" s="240"/>
      <c r="T614" s="241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2" t="s">
        <v>190</v>
      </c>
      <c r="AU614" s="242" t="s">
        <v>82</v>
      </c>
      <c r="AV614" s="13" t="s">
        <v>82</v>
      </c>
      <c r="AW614" s="13" t="s">
        <v>34</v>
      </c>
      <c r="AX614" s="13" t="s">
        <v>72</v>
      </c>
      <c r="AY614" s="242" t="s">
        <v>126</v>
      </c>
    </row>
    <row r="615" s="13" customFormat="1">
      <c r="A615" s="13"/>
      <c r="B615" s="232"/>
      <c r="C615" s="233"/>
      <c r="D615" s="225" t="s">
        <v>190</v>
      </c>
      <c r="E615" s="234" t="s">
        <v>19</v>
      </c>
      <c r="F615" s="235" t="s">
        <v>673</v>
      </c>
      <c r="G615" s="233"/>
      <c r="H615" s="236">
        <v>27.68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2" t="s">
        <v>190</v>
      </c>
      <c r="AU615" s="242" t="s">
        <v>82</v>
      </c>
      <c r="AV615" s="13" t="s">
        <v>82</v>
      </c>
      <c r="AW615" s="13" t="s">
        <v>34</v>
      </c>
      <c r="AX615" s="13" t="s">
        <v>72</v>
      </c>
      <c r="AY615" s="242" t="s">
        <v>126</v>
      </c>
    </row>
    <row r="616" s="13" customFormat="1">
      <c r="A616" s="13"/>
      <c r="B616" s="232"/>
      <c r="C616" s="233"/>
      <c r="D616" s="225" t="s">
        <v>190</v>
      </c>
      <c r="E616" s="234" t="s">
        <v>19</v>
      </c>
      <c r="F616" s="235" t="s">
        <v>674</v>
      </c>
      <c r="G616" s="233"/>
      <c r="H616" s="236">
        <v>11.44</v>
      </c>
      <c r="I616" s="237"/>
      <c r="J616" s="233"/>
      <c r="K616" s="233"/>
      <c r="L616" s="238"/>
      <c r="M616" s="239"/>
      <c r="N616" s="240"/>
      <c r="O616" s="240"/>
      <c r="P616" s="240"/>
      <c r="Q616" s="240"/>
      <c r="R616" s="240"/>
      <c r="S616" s="240"/>
      <c r="T616" s="241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2" t="s">
        <v>190</v>
      </c>
      <c r="AU616" s="242" t="s">
        <v>82</v>
      </c>
      <c r="AV616" s="13" t="s">
        <v>82</v>
      </c>
      <c r="AW616" s="13" t="s">
        <v>34</v>
      </c>
      <c r="AX616" s="13" t="s">
        <v>72</v>
      </c>
      <c r="AY616" s="242" t="s">
        <v>126</v>
      </c>
    </row>
    <row r="617" s="13" customFormat="1">
      <c r="A617" s="13"/>
      <c r="B617" s="232"/>
      <c r="C617" s="233"/>
      <c r="D617" s="225" t="s">
        <v>190</v>
      </c>
      <c r="E617" s="234" t="s">
        <v>19</v>
      </c>
      <c r="F617" s="235" t="s">
        <v>675</v>
      </c>
      <c r="G617" s="233"/>
      <c r="H617" s="236">
        <v>12.119999999999999</v>
      </c>
      <c r="I617" s="237"/>
      <c r="J617" s="233"/>
      <c r="K617" s="233"/>
      <c r="L617" s="238"/>
      <c r="M617" s="239"/>
      <c r="N617" s="240"/>
      <c r="O617" s="240"/>
      <c r="P617" s="240"/>
      <c r="Q617" s="240"/>
      <c r="R617" s="240"/>
      <c r="S617" s="240"/>
      <c r="T617" s="24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2" t="s">
        <v>190</v>
      </c>
      <c r="AU617" s="242" t="s">
        <v>82</v>
      </c>
      <c r="AV617" s="13" t="s">
        <v>82</v>
      </c>
      <c r="AW617" s="13" t="s">
        <v>34</v>
      </c>
      <c r="AX617" s="13" t="s">
        <v>72</v>
      </c>
      <c r="AY617" s="242" t="s">
        <v>126</v>
      </c>
    </row>
    <row r="618" s="14" customFormat="1">
      <c r="A618" s="14"/>
      <c r="B618" s="243"/>
      <c r="C618" s="244"/>
      <c r="D618" s="225" t="s">
        <v>190</v>
      </c>
      <c r="E618" s="245" t="s">
        <v>19</v>
      </c>
      <c r="F618" s="246" t="s">
        <v>199</v>
      </c>
      <c r="G618" s="244"/>
      <c r="H618" s="247">
        <v>58.599999999999994</v>
      </c>
      <c r="I618" s="248"/>
      <c r="J618" s="244"/>
      <c r="K618" s="244"/>
      <c r="L618" s="249"/>
      <c r="M618" s="250"/>
      <c r="N618" s="251"/>
      <c r="O618" s="251"/>
      <c r="P618" s="251"/>
      <c r="Q618" s="251"/>
      <c r="R618" s="251"/>
      <c r="S618" s="251"/>
      <c r="T618" s="252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3" t="s">
        <v>190</v>
      </c>
      <c r="AU618" s="253" t="s">
        <v>82</v>
      </c>
      <c r="AV618" s="14" t="s">
        <v>152</v>
      </c>
      <c r="AW618" s="14" t="s">
        <v>34</v>
      </c>
      <c r="AX618" s="14" t="s">
        <v>80</v>
      </c>
      <c r="AY618" s="253" t="s">
        <v>126</v>
      </c>
    </row>
    <row r="619" s="2" customFormat="1" ht="24.15" customHeight="1">
      <c r="A619" s="41"/>
      <c r="B619" s="42"/>
      <c r="C619" s="207" t="s">
        <v>681</v>
      </c>
      <c r="D619" s="207" t="s">
        <v>129</v>
      </c>
      <c r="E619" s="208" t="s">
        <v>682</v>
      </c>
      <c r="F619" s="209" t="s">
        <v>683</v>
      </c>
      <c r="G619" s="210" t="s">
        <v>187</v>
      </c>
      <c r="H619" s="211">
        <v>58.600000000000001</v>
      </c>
      <c r="I619" s="212"/>
      <c r="J619" s="213">
        <f>ROUND(I619*H619,2)</f>
        <v>0</v>
      </c>
      <c r="K619" s="209" t="s">
        <v>133</v>
      </c>
      <c r="L619" s="47"/>
      <c r="M619" s="214" t="s">
        <v>19</v>
      </c>
      <c r="N619" s="215" t="s">
        <v>43</v>
      </c>
      <c r="O619" s="87"/>
      <c r="P619" s="216">
        <f>O619*H619</f>
        <v>0</v>
      </c>
      <c r="Q619" s="216">
        <v>3.0000000000000001E-05</v>
      </c>
      <c r="R619" s="216">
        <f>Q619*H619</f>
        <v>0.001758</v>
      </c>
      <c r="S619" s="216">
        <v>0</v>
      </c>
      <c r="T619" s="217">
        <f>S619*H619</f>
        <v>0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18" t="s">
        <v>312</v>
      </c>
      <c r="AT619" s="218" t="s">
        <v>129</v>
      </c>
      <c r="AU619" s="218" t="s">
        <v>82</v>
      </c>
      <c r="AY619" s="20" t="s">
        <v>126</v>
      </c>
      <c r="BE619" s="219">
        <f>IF(N619="základní",J619,0)</f>
        <v>0</v>
      </c>
      <c r="BF619" s="219">
        <f>IF(N619="snížená",J619,0)</f>
        <v>0</v>
      </c>
      <c r="BG619" s="219">
        <f>IF(N619="zákl. přenesená",J619,0)</f>
        <v>0</v>
      </c>
      <c r="BH619" s="219">
        <f>IF(N619="sníž. přenesená",J619,0)</f>
        <v>0</v>
      </c>
      <c r="BI619" s="219">
        <f>IF(N619="nulová",J619,0)</f>
        <v>0</v>
      </c>
      <c r="BJ619" s="20" t="s">
        <v>80</v>
      </c>
      <c r="BK619" s="219">
        <f>ROUND(I619*H619,2)</f>
        <v>0</v>
      </c>
      <c r="BL619" s="20" t="s">
        <v>312</v>
      </c>
      <c r="BM619" s="218" t="s">
        <v>684</v>
      </c>
    </row>
    <row r="620" s="2" customFormat="1">
      <c r="A620" s="41"/>
      <c r="B620" s="42"/>
      <c r="C620" s="43"/>
      <c r="D620" s="220" t="s">
        <v>136</v>
      </c>
      <c r="E620" s="43"/>
      <c r="F620" s="221" t="s">
        <v>685</v>
      </c>
      <c r="G620" s="43"/>
      <c r="H620" s="43"/>
      <c r="I620" s="222"/>
      <c r="J620" s="43"/>
      <c r="K620" s="43"/>
      <c r="L620" s="47"/>
      <c r="M620" s="223"/>
      <c r="N620" s="224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20" t="s">
        <v>136</v>
      </c>
      <c r="AU620" s="20" t="s">
        <v>82</v>
      </c>
    </row>
    <row r="621" s="13" customFormat="1">
      <c r="A621" s="13"/>
      <c r="B621" s="232"/>
      <c r="C621" s="233"/>
      <c r="D621" s="225" t="s">
        <v>190</v>
      </c>
      <c r="E621" s="234" t="s">
        <v>19</v>
      </c>
      <c r="F621" s="235" t="s">
        <v>672</v>
      </c>
      <c r="G621" s="233"/>
      <c r="H621" s="236">
        <v>7.3600000000000003</v>
      </c>
      <c r="I621" s="237"/>
      <c r="J621" s="233"/>
      <c r="K621" s="233"/>
      <c r="L621" s="238"/>
      <c r="M621" s="239"/>
      <c r="N621" s="240"/>
      <c r="O621" s="240"/>
      <c r="P621" s="240"/>
      <c r="Q621" s="240"/>
      <c r="R621" s="240"/>
      <c r="S621" s="240"/>
      <c r="T621" s="24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2" t="s">
        <v>190</v>
      </c>
      <c r="AU621" s="242" t="s">
        <v>82</v>
      </c>
      <c r="AV621" s="13" t="s">
        <v>82</v>
      </c>
      <c r="AW621" s="13" t="s">
        <v>34</v>
      </c>
      <c r="AX621" s="13" t="s">
        <v>72</v>
      </c>
      <c r="AY621" s="242" t="s">
        <v>126</v>
      </c>
    </row>
    <row r="622" s="13" customFormat="1">
      <c r="A622" s="13"/>
      <c r="B622" s="232"/>
      <c r="C622" s="233"/>
      <c r="D622" s="225" t="s">
        <v>190</v>
      </c>
      <c r="E622" s="234" t="s">
        <v>19</v>
      </c>
      <c r="F622" s="235" t="s">
        <v>673</v>
      </c>
      <c r="G622" s="233"/>
      <c r="H622" s="236">
        <v>27.68</v>
      </c>
      <c r="I622" s="237"/>
      <c r="J622" s="233"/>
      <c r="K622" s="233"/>
      <c r="L622" s="238"/>
      <c r="M622" s="239"/>
      <c r="N622" s="240"/>
      <c r="O622" s="240"/>
      <c r="P622" s="240"/>
      <c r="Q622" s="240"/>
      <c r="R622" s="240"/>
      <c r="S622" s="240"/>
      <c r="T622" s="241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2" t="s">
        <v>190</v>
      </c>
      <c r="AU622" s="242" t="s">
        <v>82</v>
      </c>
      <c r="AV622" s="13" t="s">
        <v>82</v>
      </c>
      <c r="AW622" s="13" t="s">
        <v>34</v>
      </c>
      <c r="AX622" s="13" t="s">
        <v>72</v>
      </c>
      <c r="AY622" s="242" t="s">
        <v>126</v>
      </c>
    </row>
    <row r="623" s="13" customFormat="1">
      <c r="A623" s="13"/>
      <c r="B623" s="232"/>
      <c r="C623" s="233"/>
      <c r="D623" s="225" t="s">
        <v>190</v>
      </c>
      <c r="E623" s="234" t="s">
        <v>19</v>
      </c>
      <c r="F623" s="235" t="s">
        <v>674</v>
      </c>
      <c r="G623" s="233"/>
      <c r="H623" s="236">
        <v>11.44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190</v>
      </c>
      <c r="AU623" s="242" t="s">
        <v>82</v>
      </c>
      <c r="AV623" s="13" t="s">
        <v>82</v>
      </c>
      <c r="AW623" s="13" t="s">
        <v>34</v>
      </c>
      <c r="AX623" s="13" t="s">
        <v>72</v>
      </c>
      <c r="AY623" s="242" t="s">
        <v>126</v>
      </c>
    </row>
    <row r="624" s="13" customFormat="1">
      <c r="A624" s="13"/>
      <c r="B624" s="232"/>
      <c r="C624" s="233"/>
      <c r="D624" s="225" t="s">
        <v>190</v>
      </c>
      <c r="E624" s="234" t="s">
        <v>19</v>
      </c>
      <c r="F624" s="235" t="s">
        <v>675</v>
      </c>
      <c r="G624" s="233"/>
      <c r="H624" s="236">
        <v>12.119999999999999</v>
      </c>
      <c r="I624" s="237"/>
      <c r="J624" s="233"/>
      <c r="K624" s="233"/>
      <c r="L624" s="238"/>
      <c r="M624" s="239"/>
      <c r="N624" s="240"/>
      <c r="O624" s="240"/>
      <c r="P624" s="240"/>
      <c r="Q624" s="240"/>
      <c r="R624" s="240"/>
      <c r="S624" s="240"/>
      <c r="T624" s="24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2" t="s">
        <v>190</v>
      </c>
      <c r="AU624" s="242" t="s">
        <v>82</v>
      </c>
      <c r="AV624" s="13" t="s">
        <v>82</v>
      </c>
      <c r="AW624" s="13" t="s">
        <v>34</v>
      </c>
      <c r="AX624" s="13" t="s">
        <v>72</v>
      </c>
      <c r="AY624" s="242" t="s">
        <v>126</v>
      </c>
    </row>
    <row r="625" s="14" customFormat="1">
      <c r="A625" s="14"/>
      <c r="B625" s="243"/>
      <c r="C625" s="244"/>
      <c r="D625" s="225" t="s">
        <v>190</v>
      </c>
      <c r="E625" s="245" t="s">
        <v>19</v>
      </c>
      <c r="F625" s="246" t="s">
        <v>199</v>
      </c>
      <c r="G625" s="244"/>
      <c r="H625" s="247">
        <v>58.599999999999994</v>
      </c>
      <c r="I625" s="248"/>
      <c r="J625" s="244"/>
      <c r="K625" s="244"/>
      <c r="L625" s="249"/>
      <c r="M625" s="250"/>
      <c r="N625" s="251"/>
      <c r="O625" s="251"/>
      <c r="P625" s="251"/>
      <c r="Q625" s="251"/>
      <c r="R625" s="251"/>
      <c r="S625" s="251"/>
      <c r="T625" s="252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3" t="s">
        <v>190</v>
      </c>
      <c r="AU625" s="253" t="s">
        <v>82</v>
      </c>
      <c r="AV625" s="14" t="s">
        <v>152</v>
      </c>
      <c r="AW625" s="14" t="s">
        <v>34</v>
      </c>
      <c r="AX625" s="14" t="s">
        <v>80</v>
      </c>
      <c r="AY625" s="253" t="s">
        <v>126</v>
      </c>
    </row>
    <row r="626" s="2" customFormat="1" ht="37.8" customHeight="1">
      <c r="A626" s="41"/>
      <c r="B626" s="42"/>
      <c r="C626" s="207" t="s">
        <v>686</v>
      </c>
      <c r="D626" s="207" t="s">
        <v>129</v>
      </c>
      <c r="E626" s="208" t="s">
        <v>687</v>
      </c>
      <c r="F626" s="209" t="s">
        <v>688</v>
      </c>
      <c r="G626" s="210" t="s">
        <v>187</v>
      </c>
      <c r="H626" s="211">
        <v>58.600000000000001</v>
      </c>
      <c r="I626" s="212"/>
      <c r="J626" s="213">
        <f>ROUND(I626*H626,2)</f>
        <v>0</v>
      </c>
      <c r="K626" s="209" t="s">
        <v>133</v>
      </c>
      <c r="L626" s="47"/>
      <c r="M626" s="214" t="s">
        <v>19</v>
      </c>
      <c r="N626" s="215" t="s">
        <v>43</v>
      </c>
      <c r="O626" s="87"/>
      <c r="P626" s="216">
        <f>O626*H626</f>
        <v>0</v>
      </c>
      <c r="Q626" s="216">
        <v>0.0074999999999999997</v>
      </c>
      <c r="R626" s="216">
        <f>Q626*H626</f>
        <v>0.4395</v>
      </c>
      <c r="S626" s="216">
        <v>0</v>
      </c>
      <c r="T626" s="217">
        <f>S626*H626</f>
        <v>0</v>
      </c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R626" s="218" t="s">
        <v>312</v>
      </c>
      <c r="AT626" s="218" t="s">
        <v>129</v>
      </c>
      <c r="AU626" s="218" t="s">
        <v>82</v>
      </c>
      <c r="AY626" s="20" t="s">
        <v>126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20" t="s">
        <v>80</v>
      </c>
      <c r="BK626" s="219">
        <f>ROUND(I626*H626,2)</f>
        <v>0</v>
      </c>
      <c r="BL626" s="20" t="s">
        <v>312</v>
      </c>
      <c r="BM626" s="218" t="s">
        <v>689</v>
      </c>
    </row>
    <row r="627" s="2" customFormat="1">
      <c r="A627" s="41"/>
      <c r="B627" s="42"/>
      <c r="C627" s="43"/>
      <c r="D627" s="220" t="s">
        <v>136</v>
      </c>
      <c r="E627" s="43"/>
      <c r="F627" s="221" t="s">
        <v>690</v>
      </c>
      <c r="G627" s="43"/>
      <c r="H627" s="43"/>
      <c r="I627" s="222"/>
      <c r="J627" s="43"/>
      <c r="K627" s="43"/>
      <c r="L627" s="47"/>
      <c r="M627" s="223"/>
      <c r="N627" s="224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136</v>
      </c>
      <c r="AU627" s="20" t="s">
        <v>82</v>
      </c>
    </row>
    <row r="628" s="13" customFormat="1">
      <c r="A628" s="13"/>
      <c r="B628" s="232"/>
      <c r="C628" s="233"/>
      <c r="D628" s="225" t="s">
        <v>190</v>
      </c>
      <c r="E628" s="234" t="s">
        <v>19</v>
      </c>
      <c r="F628" s="235" t="s">
        <v>672</v>
      </c>
      <c r="G628" s="233"/>
      <c r="H628" s="236">
        <v>7.3600000000000003</v>
      </c>
      <c r="I628" s="237"/>
      <c r="J628" s="233"/>
      <c r="K628" s="233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190</v>
      </c>
      <c r="AU628" s="242" t="s">
        <v>82</v>
      </c>
      <c r="AV628" s="13" t="s">
        <v>82</v>
      </c>
      <c r="AW628" s="13" t="s">
        <v>34</v>
      </c>
      <c r="AX628" s="13" t="s">
        <v>72</v>
      </c>
      <c r="AY628" s="242" t="s">
        <v>126</v>
      </c>
    </row>
    <row r="629" s="13" customFormat="1">
      <c r="A629" s="13"/>
      <c r="B629" s="232"/>
      <c r="C629" s="233"/>
      <c r="D629" s="225" t="s">
        <v>190</v>
      </c>
      <c r="E629" s="234" t="s">
        <v>19</v>
      </c>
      <c r="F629" s="235" t="s">
        <v>673</v>
      </c>
      <c r="G629" s="233"/>
      <c r="H629" s="236">
        <v>27.68</v>
      </c>
      <c r="I629" s="237"/>
      <c r="J629" s="233"/>
      <c r="K629" s="233"/>
      <c r="L629" s="238"/>
      <c r="M629" s="239"/>
      <c r="N629" s="240"/>
      <c r="O629" s="240"/>
      <c r="P629" s="240"/>
      <c r="Q629" s="240"/>
      <c r="R629" s="240"/>
      <c r="S629" s="240"/>
      <c r="T629" s="24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2" t="s">
        <v>190</v>
      </c>
      <c r="AU629" s="242" t="s">
        <v>82</v>
      </c>
      <c r="AV629" s="13" t="s">
        <v>82</v>
      </c>
      <c r="AW629" s="13" t="s">
        <v>34</v>
      </c>
      <c r="AX629" s="13" t="s">
        <v>72</v>
      </c>
      <c r="AY629" s="242" t="s">
        <v>126</v>
      </c>
    </row>
    <row r="630" s="13" customFormat="1">
      <c r="A630" s="13"/>
      <c r="B630" s="232"/>
      <c r="C630" s="233"/>
      <c r="D630" s="225" t="s">
        <v>190</v>
      </c>
      <c r="E630" s="234" t="s">
        <v>19</v>
      </c>
      <c r="F630" s="235" t="s">
        <v>674</v>
      </c>
      <c r="G630" s="233"/>
      <c r="H630" s="236">
        <v>11.44</v>
      </c>
      <c r="I630" s="237"/>
      <c r="J630" s="233"/>
      <c r="K630" s="233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190</v>
      </c>
      <c r="AU630" s="242" t="s">
        <v>82</v>
      </c>
      <c r="AV630" s="13" t="s">
        <v>82</v>
      </c>
      <c r="AW630" s="13" t="s">
        <v>34</v>
      </c>
      <c r="AX630" s="13" t="s">
        <v>72</v>
      </c>
      <c r="AY630" s="242" t="s">
        <v>126</v>
      </c>
    </row>
    <row r="631" s="13" customFormat="1">
      <c r="A631" s="13"/>
      <c r="B631" s="232"/>
      <c r="C631" s="233"/>
      <c r="D631" s="225" t="s">
        <v>190</v>
      </c>
      <c r="E631" s="234" t="s">
        <v>19</v>
      </c>
      <c r="F631" s="235" t="s">
        <v>675</v>
      </c>
      <c r="G631" s="233"/>
      <c r="H631" s="236">
        <v>12.119999999999999</v>
      </c>
      <c r="I631" s="237"/>
      <c r="J631" s="233"/>
      <c r="K631" s="233"/>
      <c r="L631" s="238"/>
      <c r="M631" s="239"/>
      <c r="N631" s="240"/>
      <c r="O631" s="240"/>
      <c r="P631" s="240"/>
      <c r="Q631" s="240"/>
      <c r="R631" s="240"/>
      <c r="S631" s="240"/>
      <c r="T631" s="241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2" t="s">
        <v>190</v>
      </c>
      <c r="AU631" s="242" t="s">
        <v>82</v>
      </c>
      <c r="AV631" s="13" t="s">
        <v>82</v>
      </c>
      <c r="AW631" s="13" t="s">
        <v>34</v>
      </c>
      <c r="AX631" s="13" t="s">
        <v>72</v>
      </c>
      <c r="AY631" s="242" t="s">
        <v>126</v>
      </c>
    </row>
    <row r="632" s="14" customFormat="1">
      <c r="A632" s="14"/>
      <c r="B632" s="243"/>
      <c r="C632" s="244"/>
      <c r="D632" s="225" t="s">
        <v>190</v>
      </c>
      <c r="E632" s="245" t="s">
        <v>19</v>
      </c>
      <c r="F632" s="246" t="s">
        <v>199</v>
      </c>
      <c r="G632" s="244"/>
      <c r="H632" s="247">
        <v>58.599999999999994</v>
      </c>
      <c r="I632" s="248"/>
      <c r="J632" s="244"/>
      <c r="K632" s="244"/>
      <c r="L632" s="249"/>
      <c r="M632" s="250"/>
      <c r="N632" s="251"/>
      <c r="O632" s="251"/>
      <c r="P632" s="251"/>
      <c r="Q632" s="251"/>
      <c r="R632" s="251"/>
      <c r="S632" s="251"/>
      <c r="T632" s="252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3" t="s">
        <v>190</v>
      </c>
      <c r="AU632" s="253" t="s">
        <v>82</v>
      </c>
      <c r="AV632" s="14" t="s">
        <v>152</v>
      </c>
      <c r="AW632" s="14" t="s">
        <v>34</v>
      </c>
      <c r="AX632" s="14" t="s">
        <v>80</v>
      </c>
      <c r="AY632" s="253" t="s">
        <v>126</v>
      </c>
    </row>
    <row r="633" s="2" customFormat="1" ht="24.15" customHeight="1">
      <c r="A633" s="41"/>
      <c r="B633" s="42"/>
      <c r="C633" s="207" t="s">
        <v>691</v>
      </c>
      <c r="D633" s="207" t="s">
        <v>129</v>
      </c>
      <c r="E633" s="208" t="s">
        <v>692</v>
      </c>
      <c r="F633" s="209" t="s">
        <v>693</v>
      </c>
      <c r="G633" s="210" t="s">
        <v>187</v>
      </c>
      <c r="H633" s="211">
        <v>50.700000000000003</v>
      </c>
      <c r="I633" s="212"/>
      <c r="J633" s="213">
        <f>ROUND(I633*H633,2)</f>
        <v>0</v>
      </c>
      <c r="K633" s="209" t="s">
        <v>133</v>
      </c>
      <c r="L633" s="47"/>
      <c r="M633" s="214" t="s">
        <v>19</v>
      </c>
      <c r="N633" s="215" t="s">
        <v>43</v>
      </c>
      <c r="O633" s="87"/>
      <c r="P633" s="216">
        <f>O633*H633</f>
        <v>0</v>
      </c>
      <c r="Q633" s="216">
        <v>0</v>
      </c>
      <c r="R633" s="216">
        <f>Q633*H633</f>
        <v>0</v>
      </c>
      <c r="S633" s="216">
        <v>0.0025000000000000001</v>
      </c>
      <c r="T633" s="217">
        <f>S633*H633</f>
        <v>0.12675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218" t="s">
        <v>312</v>
      </c>
      <c r="AT633" s="218" t="s">
        <v>129</v>
      </c>
      <c r="AU633" s="218" t="s">
        <v>82</v>
      </c>
      <c r="AY633" s="20" t="s">
        <v>126</v>
      </c>
      <c r="BE633" s="219">
        <f>IF(N633="základní",J633,0)</f>
        <v>0</v>
      </c>
      <c r="BF633" s="219">
        <f>IF(N633="snížená",J633,0)</f>
        <v>0</v>
      </c>
      <c r="BG633" s="219">
        <f>IF(N633="zákl. přenesená",J633,0)</f>
        <v>0</v>
      </c>
      <c r="BH633" s="219">
        <f>IF(N633="sníž. přenesená",J633,0)</f>
        <v>0</v>
      </c>
      <c r="BI633" s="219">
        <f>IF(N633="nulová",J633,0)</f>
        <v>0</v>
      </c>
      <c r="BJ633" s="20" t="s">
        <v>80</v>
      </c>
      <c r="BK633" s="219">
        <f>ROUND(I633*H633,2)</f>
        <v>0</v>
      </c>
      <c r="BL633" s="20" t="s">
        <v>312</v>
      </c>
      <c r="BM633" s="218" t="s">
        <v>694</v>
      </c>
    </row>
    <row r="634" s="2" customFormat="1">
      <c r="A634" s="41"/>
      <c r="B634" s="42"/>
      <c r="C634" s="43"/>
      <c r="D634" s="220" t="s">
        <v>136</v>
      </c>
      <c r="E634" s="43"/>
      <c r="F634" s="221" t="s">
        <v>695</v>
      </c>
      <c r="G634" s="43"/>
      <c r="H634" s="43"/>
      <c r="I634" s="222"/>
      <c r="J634" s="43"/>
      <c r="K634" s="43"/>
      <c r="L634" s="47"/>
      <c r="M634" s="223"/>
      <c r="N634" s="224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0" t="s">
        <v>136</v>
      </c>
      <c r="AU634" s="20" t="s">
        <v>82</v>
      </c>
    </row>
    <row r="635" s="13" customFormat="1">
      <c r="A635" s="13"/>
      <c r="B635" s="232"/>
      <c r="C635" s="233"/>
      <c r="D635" s="225" t="s">
        <v>190</v>
      </c>
      <c r="E635" s="234" t="s">
        <v>19</v>
      </c>
      <c r="F635" s="235" t="s">
        <v>661</v>
      </c>
      <c r="G635" s="233"/>
      <c r="H635" s="236">
        <v>7.0800000000000001</v>
      </c>
      <c r="I635" s="237"/>
      <c r="J635" s="233"/>
      <c r="K635" s="233"/>
      <c r="L635" s="238"/>
      <c r="M635" s="239"/>
      <c r="N635" s="240"/>
      <c r="O635" s="240"/>
      <c r="P635" s="240"/>
      <c r="Q635" s="240"/>
      <c r="R635" s="240"/>
      <c r="S635" s="240"/>
      <c r="T635" s="24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2" t="s">
        <v>190</v>
      </c>
      <c r="AU635" s="242" t="s">
        <v>82</v>
      </c>
      <c r="AV635" s="13" t="s">
        <v>82</v>
      </c>
      <c r="AW635" s="13" t="s">
        <v>34</v>
      </c>
      <c r="AX635" s="13" t="s">
        <v>72</v>
      </c>
      <c r="AY635" s="242" t="s">
        <v>126</v>
      </c>
    </row>
    <row r="636" s="13" customFormat="1">
      <c r="A636" s="13"/>
      <c r="B636" s="232"/>
      <c r="C636" s="233"/>
      <c r="D636" s="225" t="s">
        <v>190</v>
      </c>
      <c r="E636" s="234" t="s">
        <v>19</v>
      </c>
      <c r="F636" s="235" t="s">
        <v>662</v>
      </c>
      <c r="G636" s="233"/>
      <c r="H636" s="236">
        <v>20.059999999999999</v>
      </c>
      <c r="I636" s="237"/>
      <c r="J636" s="233"/>
      <c r="K636" s="233"/>
      <c r="L636" s="238"/>
      <c r="M636" s="239"/>
      <c r="N636" s="240"/>
      <c r="O636" s="240"/>
      <c r="P636" s="240"/>
      <c r="Q636" s="240"/>
      <c r="R636" s="240"/>
      <c r="S636" s="240"/>
      <c r="T636" s="24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2" t="s">
        <v>190</v>
      </c>
      <c r="AU636" s="242" t="s">
        <v>82</v>
      </c>
      <c r="AV636" s="13" t="s">
        <v>82</v>
      </c>
      <c r="AW636" s="13" t="s">
        <v>34</v>
      </c>
      <c r="AX636" s="13" t="s">
        <v>72</v>
      </c>
      <c r="AY636" s="242" t="s">
        <v>126</v>
      </c>
    </row>
    <row r="637" s="13" customFormat="1">
      <c r="A637" s="13"/>
      <c r="B637" s="232"/>
      <c r="C637" s="233"/>
      <c r="D637" s="225" t="s">
        <v>190</v>
      </c>
      <c r="E637" s="234" t="s">
        <v>19</v>
      </c>
      <c r="F637" s="235" t="s">
        <v>663</v>
      </c>
      <c r="G637" s="233"/>
      <c r="H637" s="236">
        <v>11.44</v>
      </c>
      <c r="I637" s="237"/>
      <c r="J637" s="233"/>
      <c r="K637" s="233"/>
      <c r="L637" s="238"/>
      <c r="M637" s="239"/>
      <c r="N637" s="240"/>
      <c r="O637" s="240"/>
      <c r="P637" s="240"/>
      <c r="Q637" s="240"/>
      <c r="R637" s="240"/>
      <c r="S637" s="240"/>
      <c r="T637" s="241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2" t="s">
        <v>190</v>
      </c>
      <c r="AU637" s="242" t="s">
        <v>82</v>
      </c>
      <c r="AV637" s="13" t="s">
        <v>82</v>
      </c>
      <c r="AW637" s="13" t="s">
        <v>34</v>
      </c>
      <c r="AX637" s="13" t="s">
        <v>72</v>
      </c>
      <c r="AY637" s="242" t="s">
        <v>126</v>
      </c>
    </row>
    <row r="638" s="16" customFormat="1">
      <c r="A638" s="16"/>
      <c r="B638" s="264"/>
      <c r="C638" s="265"/>
      <c r="D638" s="225" t="s">
        <v>190</v>
      </c>
      <c r="E638" s="266" t="s">
        <v>19</v>
      </c>
      <c r="F638" s="267" t="s">
        <v>664</v>
      </c>
      <c r="G638" s="265"/>
      <c r="H638" s="268">
        <v>38.579999999999998</v>
      </c>
      <c r="I638" s="269"/>
      <c r="J638" s="265"/>
      <c r="K638" s="265"/>
      <c r="L638" s="270"/>
      <c r="M638" s="271"/>
      <c r="N638" s="272"/>
      <c r="O638" s="272"/>
      <c r="P638" s="272"/>
      <c r="Q638" s="272"/>
      <c r="R638" s="272"/>
      <c r="S638" s="272"/>
      <c r="T638" s="273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T638" s="274" t="s">
        <v>190</v>
      </c>
      <c r="AU638" s="274" t="s">
        <v>82</v>
      </c>
      <c r="AV638" s="16" t="s">
        <v>144</v>
      </c>
      <c r="AW638" s="16" t="s">
        <v>34</v>
      </c>
      <c r="AX638" s="16" t="s">
        <v>72</v>
      </c>
      <c r="AY638" s="274" t="s">
        <v>126</v>
      </c>
    </row>
    <row r="639" s="13" customFormat="1">
      <c r="A639" s="13"/>
      <c r="B639" s="232"/>
      <c r="C639" s="233"/>
      <c r="D639" s="225" t="s">
        <v>190</v>
      </c>
      <c r="E639" s="234" t="s">
        <v>19</v>
      </c>
      <c r="F639" s="235" t="s">
        <v>665</v>
      </c>
      <c r="G639" s="233"/>
      <c r="H639" s="236">
        <v>12.119999999999999</v>
      </c>
      <c r="I639" s="237"/>
      <c r="J639" s="233"/>
      <c r="K639" s="233"/>
      <c r="L639" s="238"/>
      <c r="M639" s="239"/>
      <c r="N639" s="240"/>
      <c r="O639" s="240"/>
      <c r="P639" s="240"/>
      <c r="Q639" s="240"/>
      <c r="R639" s="240"/>
      <c r="S639" s="240"/>
      <c r="T639" s="241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2" t="s">
        <v>190</v>
      </c>
      <c r="AU639" s="242" t="s">
        <v>82</v>
      </c>
      <c r="AV639" s="13" t="s">
        <v>82</v>
      </c>
      <c r="AW639" s="13" t="s">
        <v>34</v>
      </c>
      <c r="AX639" s="13" t="s">
        <v>72</v>
      </c>
      <c r="AY639" s="242" t="s">
        <v>126</v>
      </c>
    </row>
    <row r="640" s="16" customFormat="1">
      <c r="A640" s="16"/>
      <c r="B640" s="264"/>
      <c r="C640" s="265"/>
      <c r="D640" s="225" t="s">
        <v>190</v>
      </c>
      <c r="E640" s="266" t="s">
        <v>19</v>
      </c>
      <c r="F640" s="267" t="s">
        <v>666</v>
      </c>
      <c r="G640" s="265"/>
      <c r="H640" s="268">
        <v>12.119999999999999</v>
      </c>
      <c r="I640" s="269"/>
      <c r="J640" s="265"/>
      <c r="K640" s="265"/>
      <c r="L640" s="270"/>
      <c r="M640" s="271"/>
      <c r="N640" s="272"/>
      <c r="O640" s="272"/>
      <c r="P640" s="272"/>
      <c r="Q640" s="272"/>
      <c r="R640" s="272"/>
      <c r="S640" s="272"/>
      <c r="T640" s="273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T640" s="274" t="s">
        <v>190</v>
      </c>
      <c r="AU640" s="274" t="s">
        <v>82</v>
      </c>
      <c r="AV640" s="16" t="s">
        <v>144</v>
      </c>
      <c r="AW640" s="16" t="s">
        <v>34</v>
      </c>
      <c r="AX640" s="16" t="s">
        <v>72</v>
      </c>
      <c r="AY640" s="274" t="s">
        <v>126</v>
      </c>
    </row>
    <row r="641" s="14" customFormat="1">
      <c r="A641" s="14"/>
      <c r="B641" s="243"/>
      <c r="C641" s="244"/>
      <c r="D641" s="225" t="s">
        <v>190</v>
      </c>
      <c r="E641" s="245" t="s">
        <v>19</v>
      </c>
      <c r="F641" s="246" t="s">
        <v>199</v>
      </c>
      <c r="G641" s="244"/>
      <c r="H641" s="247">
        <v>50.699999999999996</v>
      </c>
      <c r="I641" s="248"/>
      <c r="J641" s="244"/>
      <c r="K641" s="244"/>
      <c r="L641" s="249"/>
      <c r="M641" s="250"/>
      <c r="N641" s="251"/>
      <c r="O641" s="251"/>
      <c r="P641" s="251"/>
      <c r="Q641" s="251"/>
      <c r="R641" s="251"/>
      <c r="S641" s="251"/>
      <c r="T641" s="252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3" t="s">
        <v>190</v>
      </c>
      <c r="AU641" s="253" t="s">
        <v>82</v>
      </c>
      <c r="AV641" s="14" t="s">
        <v>152</v>
      </c>
      <c r="AW641" s="14" t="s">
        <v>34</v>
      </c>
      <c r="AX641" s="14" t="s">
        <v>80</v>
      </c>
      <c r="AY641" s="253" t="s">
        <v>126</v>
      </c>
    </row>
    <row r="642" s="2" customFormat="1" ht="24.15" customHeight="1">
      <c r="A642" s="41"/>
      <c r="B642" s="42"/>
      <c r="C642" s="207" t="s">
        <v>696</v>
      </c>
      <c r="D642" s="207" t="s">
        <v>129</v>
      </c>
      <c r="E642" s="208" t="s">
        <v>697</v>
      </c>
      <c r="F642" s="209" t="s">
        <v>698</v>
      </c>
      <c r="G642" s="210" t="s">
        <v>187</v>
      </c>
      <c r="H642" s="211">
        <v>58.600000000000001</v>
      </c>
      <c r="I642" s="212"/>
      <c r="J642" s="213">
        <f>ROUND(I642*H642,2)</f>
        <v>0</v>
      </c>
      <c r="K642" s="209" t="s">
        <v>133</v>
      </c>
      <c r="L642" s="47"/>
      <c r="M642" s="214" t="s">
        <v>19</v>
      </c>
      <c r="N642" s="215" t="s">
        <v>43</v>
      </c>
      <c r="O642" s="87"/>
      <c r="P642" s="216">
        <f>O642*H642</f>
        <v>0</v>
      </c>
      <c r="Q642" s="216">
        <v>0.00029999999999999997</v>
      </c>
      <c r="R642" s="216">
        <f>Q642*H642</f>
        <v>0.017579999999999998</v>
      </c>
      <c r="S642" s="216">
        <v>0</v>
      </c>
      <c r="T642" s="217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18" t="s">
        <v>312</v>
      </c>
      <c r="AT642" s="218" t="s">
        <v>129</v>
      </c>
      <c r="AU642" s="218" t="s">
        <v>82</v>
      </c>
      <c r="AY642" s="20" t="s">
        <v>126</v>
      </c>
      <c r="BE642" s="219">
        <f>IF(N642="základní",J642,0)</f>
        <v>0</v>
      </c>
      <c r="BF642" s="219">
        <f>IF(N642="snížená",J642,0)</f>
        <v>0</v>
      </c>
      <c r="BG642" s="219">
        <f>IF(N642="zákl. přenesená",J642,0)</f>
        <v>0</v>
      </c>
      <c r="BH642" s="219">
        <f>IF(N642="sníž. přenesená",J642,0)</f>
        <v>0</v>
      </c>
      <c r="BI642" s="219">
        <f>IF(N642="nulová",J642,0)</f>
        <v>0</v>
      </c>
      <c r="BJ642" s="20" t="s">
        <v>80</v>
      </c>
      <c r="BK642" s="219">
        <f>ROUND(I642*H642,2)</f>
        <v>0</v>
      </c>
      <c r="BL642" s="20" t="s">
        <v>312</v>
      </c>
      <c r="BM642" s="218" t="s">
        <v>699</v>
      </c>
    </row>
    <row r="643" s="2" customFormat="1">
      <c r="A643" s="41"/>
      <c r="B643" s="42"/>
      <c r="C643" s="43"/>
      <c r="D643" s="220" t="s">
        <v>136</v>
      </c>
      <c r="E643" s="43"/>
      <c r="F643" s="221" t="s">
        <v>700</v>
      </c>
      <c r="G643" s="43"/>
      <c r="H643" s="43"/>
      <c r="I643" s="222"/>
      <c r="J643" s="43"/>
      <c r="K643" s="43"/>
      <c r="L643" s="47"/>
      <c r="M643" s="223"/>
      <c r="N643" s="224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20" t="s">
        <v>136</v>
      </c>
      <c r="AU643" s="20" t="s">
        <v>82</v>
      </c>
    </row>
    <row r="644" s="13" customFormat="1">
      <c r="A644" s="13"/>
      <c r="B644" s="232"/>
      <c r="C644" s="233"/>
      <c r="D644" s="225" t="s">
        <v>190</v>
      </c>
      <c r="E644" s="234" t="s">
        <v>19</v>
      </c>
      <c r="F644" s="235" t="s">
        <v>672</v>
      </c>
      <c r="G644" s="233"/>
      <c r="H644" s="236">
        <v>7.3600000000000003</v>
      </c>
      <c r="I644" s="237"/>
      <c r="J644" s="233"/>
      <c r="K644" s="233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190</v>
      </c>
      <c r="AU644" s="242" t="s">
        <v>82</v>
      </c>
      <c r="AV644" s="13" t="s">
        <v>82</v>
      </c>
      <c r="AW644" s="13" t="s">
        <v>34</v>
      </c>
      <c r="AX644" s="13" t="s">
        <v>72</v>
      </c>
      <c r="AY644" s="242" t="s">
        <v>126</v>
      </c>
    </row>
    <row r="645" s="13" customFormat="1">
      <c r="A645" s="13"/>
      <c r="B645" s="232"/>
      <c r="C645" s="233"/>
      <c r="D645" s="225" t="s">
        <v>190</v>
      </c>
      <c r="E645" s="234" t="s">
        <v>19</v>
      </c>
      <c r="F645" s="235" t="s">
        <v>673</v>
      </c>
      <c r="G645" s="233"/>
      <c r="H645" s="236">
        <v>27.68</v>
      </c>
      <c r="I645" s="237"/>
      <c r="J645" s="233"/>
      <c r="K645" s="233"/>
      <c r="L645" s="238"/>
      <c r="M645" s="239"/>
      <c r="N645" s="240"/>
      <c r="O645" s="240"/>
      <c r="P645" s="240"/>
      <c r="Q645" s="240"/>
      <c r="R645" s="240"/>
      <c r="S645" s="240"/>
      <c r="T645" s="24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2" t="s">
        <v>190</v>
      </c>
      <c r="AU645" s="242" t="s">
        <v>82</v>
      </c>
      <c r="AV645" s="13" t="s">
        <v>82</v>
      </c>
      <c r="AW645" s="13" t="s">
        <v>34</v>
      </c>
      <c r="AX645" s="13" t="s">
        <v>72</v>
      </c>
      <c r="AY645" s="242" t="s">
        <v>126</v>
      </c>
    </row>
    <row r="646" s="13" customFormat="1">
      <c r="A646" s="13"/>
      <c r="B646" s="232"/>
      <c r="C646" s="233"/>
      <c r="D646" s="225" t="s">
        <v>190</v>
      </c>
      <c r="E646" s="234" t="s">
        <v>19</v>
      </c>
      <c r="F646" s="235" t="s">
        <v>674</v>
      </c>
      <c r="G646" s="233"/>
      <c r="H646" s="236">
        <v>11.44</v>
      </c>
      <c r="I646" s="237"/>
      <c r="J646" s="233"/>
      <c r="K646" s="233"/>
      <c r="L646" s="238"/>
      <c r="M646" s="239"/>
      <c r="N646" s="240"/>
      <c r="O646" s="240"/>
      <c r="P646" s="240"/>
      <c r="Q646" s="240"/>
      <c r="R646" s="240"/>
      <c r="S646" s="240"/>
      <c r="T646" s="24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2" t="s">
        <v>190</v>
      </c>
      <c r="AU646" s="242" t="s">
        <v>82</v>
      </c>
      <c r="AV646" s="13" t="s">
        <v>82</v>
      </c>
      <c r="AW646" s="13" t="s">
        <v>34</v>
      </c>
      <c r="AX646" s="13" t="s">
        <v>72</v>
      </c>
      <c r="AY646" s="242" t="s">
        <v>126</v>
      </c>
    </row>
    <row r="647" s="13" customFormat="1">
      <c r="A647" s="13"/>
      <c r="B647" s="232"/>
      <c r="C647" s="233"/>
      <c r="D647" s="225" t="s">
        <v>190</v>
      </c>
      <c r="E647" s="234" t="s">
        <v>19</v>
      </c>
      <c r="F647" s="235" t="s">
        <v>675</v>
      </c>
      <c r="G647" s="233"/>
      <c r="H647" s="236">
        <v>12.119999999999999</v>
      </c>
      <c r="I647" s="237"/>
      <c r="J647" s="233"/>
      <c r="K647" s="233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190</v>
      </c>
      <c r="AU647" s="242" t="s">
        <v>82</v>
      </c>
      <c r="AV647" s="13" t="s">
        <v>82</v>
      </c>
      <c r="AW647" s="13" t="s">
        <v>34</v>
      </c>
      <c r="AX647" s="13" t="s">
        <v>72</v>
      </c>
      <c r="AY647" s="242" t="s">
        <v>126</v>
      </c>
    </row>
    <row r="648" s="14" customFormat="1">
      <c r="A648" s="14"/>
      <c r="B648" s="243"/>
      <c r="C648" s="244"/>
      <c r="D648" s="225" t="s">
        <v>190</v>
      </c>
      <c r="E648" s="245" t="s">
        <v>19</v>
      </c>
      <c r="F648" s="246" t="s">
        <v>199</v>
      </c>
      <c r="G648" s="244"/>
      <c r="H648" s="247">
        <v>58.599999999999994</v>
      </c>
      <c r="I648" s="248"/>
      <c r="J648" s="244"/>
      <c r="K648" s="244"/>
      <c r="L648" s="249"/>
      <c r="M648" s="250"/>
      <c r="N648" s="251"/>
      <c r="O648" s="251"/>
      <c r="P648" s="251"/>
      <c r="Q648" s="251"/>
      <c r="R648" s="251"/>
      <c r="S648" s="251"/>
      <c r="T648" s="252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3" t="s">
        <v>190</v>
      </c>
      <c r="AU648" s="253" t="s">
        <v>82</v>
      </c>
      <c r="AV648" s="14" t="s">
        <v>152</v>
      </c>
      <c r="AW648" s="14" t="s">
        <v>34</v>
      </c>
      <c r="AX648" s="14" t="s">
        <v>80</v>
      </c>
      <c r="AY648" s="253" t="s">
        <v>126</v>
      </c>
    </row>
    <row r="649" s="2" customFormat="1" ht="33" customHeight="1">
      <c r="A649" s="41"/>
      <c r="B649" s="42"/>
      <c r="C649" s="275" t="s">
        <v>701</v>
      </c>
      <c r="D649" s="275" t="s">
        <v>307</v>
      </c>
      <c r="E649" s="276" t="s">
        <v>702</v>
      </c>
      <c r="F649" s="277" t="s">
        <v>703</v>
      </c>
      <c r="G649" s="278" t="s">
        <v>187</v>
      </c>
      <c r="H649" s="279">
        <v>64.459999999999994</v>
      </c>
      <c r="I649" s="280"/>
      <c r="J649" s="281">
        <f>ROUND(I649*H649,2)</f>
        <v>0</v>
      </c>
      <c r="K649" s="277" t="s">
        <v>133</v>
      </c>
      <c r="L649" s="282"/>
      <c r="M649" s="283" t="s">
        <v>19</v>
      </c>
      <c r="N649" s="284" t="s">
        <v>43</v>
      </c>
      <c r="O649" s="87"/>
      <c r="P649" s="216">
        <f>O649*H649</f>
        <v>0</v>
      </c>
      <c r="Q649" s="216">
        <v>0.0032000000000000002</v>
      </c>
      <c r="R649" s="216">
        <f>Q649*H649</f>
        <v>0.20627199999999998</v>
      </c>
      <c r="S649" s="216">
        <v>0</v>
      </c>
      <c r="T649" s="217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18" t="s">
        <v>409</v>
      </c>
      <c r="AT649" s="218" t="s">
        <v>307</v>
      </c>
      <c r="AU649" s="218" t="s">
        <v>82</v>
      </c>
      <c r="AY649" s="20" t="s">
        <v>126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20" t="s">
        <v>80</v>
      </c>
      <c r="BK649" s="219">
        <f>ROUND(I649*H649,2)</f>
        <v>0</v>
      </c>
      <c r="BL649" s="20" t="s">
        <v>312</v>
      </c>
      <c r="BM649" s="218" t="s">
        <v>704</v>
      </c>
    </row>
    <row r="650" s="13" customFormat="1">
      <c r="A650" s="13"/>
      <c r="B650" s="232"/>
      <c r="C650" s="233"/>
      <c r="D650" s="225" t="s">
        <v>190</v>
      </c>
      <c r="E650" s="233"/>
      <c r="F650" s="235" t="s">
        <v>705</v>
      </c>
      <c r="G650" s="233"/>
      <c r="H650" s="236">
        <v>64.459999999999994</v>
      </c>
      <c r="I650" s="237"/>
      <c r="J650" s="233"/>
      <c r="K650" s="233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190</v>
      </c>
      <c r="AU650" s="242" t="s">
        <v>82</v>
      </c>
      <c r="AV650" s="13" t="s">
        <v>82</v>
      </c>
      <c r="AW650" s="13" t="s">
        <v>4</v>
      </c>
      <c r="AX650" s="13" t="s">
        <v>80</v>
      </c>
      <c r="AY650" s="242" t="s">
        <v>126</v>
      </c>
    </row>
    <row r="651" s="2" customFormat="1" ht="21.75" customHeight="1">
      <c r="A651" s="41"/>
      <c r="B651" s="42"/>
      <c r="C651" s="207" t="s">
        <v>706</v>
      </c>
      <c r="D651" s="207" t="s">
        <v>129</v>
      </c>
      <c r="E651" s="208" t="s">
        <v>707</v>
      </c>
      <c r="F651" s="209" t="s">
        <v>708</v>
      </c>
      <c r="G651" s="210" t="s">
        <v>202</v>
      </c>
      <c r="H651" s="211">
        <v>25.100000000000001</v>
      </c>
      <c r="I651" s="212"/>
      <c r="J651" s="213">
        <f>ROUND(I651*H651,2)</f>
        <v>0</v>
      </c>
      <c r="K651" s="209" t="s">
        <v>133</v>
      </c>
      <c r="L651" s="47"/>
      <c r="M651" s="214" t="s">
        <v>19</v>
      </c>
      <c r="N651" s="215" t="s">
        <v>43</v>
      </c>
      <c r="O651" s="87"/>
      <c r="P651" s="216">
        <f>O651*H651</f>
        <v>0</v>
      </c>
      <c r="Q651" s="216">
        <v>0</v>
      </c>
      <c r="R651" s="216">
        <f>Q651*H651</f>
        <v>0</v>
      </c>
      <c r="S651" s="216">
        <v>0.00029999999999999997</v>
      </c>
      <c r="T651" s="217">
        <f>S651*H651</f>
        <v>0.0075299999999999994</v>
      </c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R651" s="218" t="s">
        <v>312</v>
      </c>
      <c r="AT651" s="218" t="s">
        <v>129</v>
      </c>
      <c r="AU651" s="218" t="s">
        <v>82</v>
      </c>
      <c r="AY651" s="20" t="s">
        <v>126</v>
      </c>
      <c r="BE651" s="219">
        <f>IF(N651="základní",J651,0)</f>
        <v>0</v>
      </c>
      <c r="BF651" s="219">
        <f>IF(N651="snížená",J651,0)</f>
        <v>0</v>
      </c>
      <c r="BG651" s="219">
        <f>IF(N651="zákl. přenesená",J651,0)</f>
        <v>0</v>
      </c>
      <c r="BH651" s="219">
        <f>IF(N651="sníž. přenesená",J651,0)</f>
        <v>0</v>
      </c>
      <c r="BI651" s="219">
        <f>IF(N651="nulová",J651,0)</f>
        <v>0</v>
      </c>
      <c r="BJ651" s="20" t="s">
        <v>80</v>
      </c>
      <c r="BK651" s="219">
        <f>ROUND(I651*H651,2)</f>
        <v>0</v>
      </c>
      <c r="BL651" s="20" t="s">
        <v>312</v>
      </c>
      <c r="BM651" s="218" t="s">
        <v>709</v>
      </c>
    </row>
    <row r="652" s="2" customFormat="1">
      <c r="A652" s="41"/>
      <c r="B652" s="42"/>
      <c r="C652" s="43"/>
      <c r="D652" s="220" t="s">
        <v>136</v>
      </c>
      <c r="E652" s="43"/>
      <c r="F652" s="221" t="s">
        <v>710</v>
      </c>
      <c r="G652" s="43"/>
      <c r="H652" s="43"/>
      <c r="I652" s="222"/>
      <c r="J652" s="43"/>
      <c r="K652" s="43"/>
      <c r="L652" s="47"/>
      <c r="M652" s="223"/>
      <c r="N652" s="224"/>
      <c r="O652" s="87"/>
      <c r="P652" s="87"/>
      <c r="Q652" s="87"/>
      <c r="R652" s="87"/>
      <c r="S652" s="87"/>
      <c r="T652" s="88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T652" s="20" t="s">
        <v>136</v>
      </c>
      <c r="AU652" s="20" t="s">
        <v>82</v>
      </c>
    </row>
    <row r="653" s="13" customFormat="1">
      <c r="A653" s="13"/>
      <c r="B653" s="232"/>
      <c r="C653" s="233"/>
      <c r="D653" s="225" t="s">
        <v>190</v>
      </c>
      <c r="E653" s="234" t="s">
        <v>19</v>
      </c>
      <c r="F653" s="235" t="s">
        <v>711</v>
      </c>
      <c r="G653" s="233"/>
      <c r="H653" s="236">
        <v>6.0999999999999996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190</v>
      </c>
      <c r="AU653" s="242" t="s">
        <v>82</v>
      </c>
      <c r="AV653" s="13" t="s">
        <v>82</v>
      </c>
      <c r="AW653" s="13" t="s">
        <v>34</v>
      </c>
      <c r="AX653" s="13" t="s">
        <v>72</v>
      </c>
      <c r="AY653" s="242" t="s">
        <v>126</v>
      </c>
    </row>
    <row r="654" s="13" customFormat="1">
      <c r="A654" s="13"/>
      <c r="B654" s="232"/>
      <c r="C654" s="233"/>
      <c r="D654" s="225" t="s">
        <v>190</v>
      </c>
      <c r="E654" s="234" t="s">
        <v>19</v>
      </c>
      <c r="F654" s="235" t="s">
        <v>712</v>
      </c>
      <c r="G654" s="233"/>
      <c r="H654" s="236">
        <v>8.4000000000000004</v>
      </c>
      <c r="I654" s="237"/>
      <c r="J654" s="233"/>
      <c r="K654" s="233"/>
      <c r="L654" s="238"/>
      <c r="M654" s="239"/>
      <c r="N654" s="240"/>
      <c r="O654" s="240"/>
      <c r="P654" s="240"/>
      <c r="Q654" s="240"/>
      <c r="R654" s="240"/>
      <c r="S654" s="240"/>
      <c r="T654" s="24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2" t="s">
        <v>190</v>
      </c>
      <c r="AU654" s="242" t="s">
        <v>82</v>
      </c>
      <c r="AV654" s="13" t="s">
        <v>82</v>
      </c>
      <c r="AW654" s="13" t="s">
        <v>34</v>
      </c>
      <c r="AX654" s="13" t="s">
        <v>72</v>
      </c>
      <c r="AY654" s="242" t="s">
        <v>126</v>
      </c>
    </row>
    <row r="655" s="13" customFormat="1">
      <c r="A655" s="13"/>
      <c r="B655" s="232"/>
      <c r="C655" s="233"/>
      <c r="D655" s="225" t="s">
        <v>190</v>
      </c>
      <c r="E655" s="234" t="s">
        <v>19</v>
      </c>
      <c r="F655" s="235" t="s">
        <v>713</v>
      </c>
      <c r="G655" s="233"/>
      <c r="H655" s="236">
        <v>5.0999999999999996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2" t="s">
        <v>190</v>
      </c>
      <c r="AU655" s="242" t="s">
        <v>82</v>
      </c>
      <c r="AV655" s="13" t="s">
        <v>82</v>
      </c>
      <c r="AW655" s="13" t="s">
        <v>34</v>
      </c>
      <c r="AX655" s="13" t="s">
        <v>72</v>
      </c>
      <c r="AY655" s="242" t="s">
        <v>126</v>
      </c>
    </row>
    <row r="656" s="13" customFormat="1">
      <c r="A656" s="13"/>
      <c r="B656" s="232"/>
      <c r="C656" s="233"/>
      <c r="D656" s="225" t="s">
        <v>190</v>
      </c>
      <c r="E656" s="234" t="s">
        <v>19</v>
      </c>
      <c r="F656" s="235" t="s">
        <v>714</v>
      </c>
      <c r="G656" s="233"/>
      <c r="H656" s="236">
        <v>5.5</v>
      </c>
      <c r="I656" s="237"/>
      <c r="J656" s="233"/>
      <c r="K656" s="233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190</v>
      </c>
      <c r="AU656" s="242" t="s">
        <v>82</v>
      </c>
      <c r="AV656" s="13" t="s">
        <v>82</v>
      </c>
      <c r="AW656" s="13" t="s">
        <v>34</v>
      </c>
      <c r="AX656" s="13" t="s">
        <v>72</v>
      </c>
      <c r="AY656" s="242" t="s">
        <v>126</v>
      </c>
    </row>
    <row r="657" s="14" customFormat="1">
      <c r="A657" s="14"/>
      <c r="B657" s="243"/>
      <c r="C657" s="244"/>
      <c r="D657" s="225" t="s">
        <v>190</v>
      </c>
      <c r="E657" s="245" t="s">
        <v>19</v>
      </c>
      <c r="F657" s="246" t="s">
        <v>199</v>
      </c>
      <c r="G657" s="244"/>
      <c r="H657" s="247">
        <v>25.100000000000001</v>
      </c>
      <c r="I657" s="248"/>
      <c r="J657" s="244"/>
      <c r="K657" s="244"/>
      <c r="L657" s="249"/>
      <c r="M657" s="250"/>
      <c r="N657" s="251"/>
      <c r="O657" s="251"/>
      <c r="P657" s="251"/>
      <c r="Q657" s="251"/>
      <c r="R657" s="251"/>
      <c r="S657" s="251"/>
      <c r="T657" s="252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3" t="s">
        <v>190</v>
      </c>
      <c r="AU657" s="253" t="s">
        <v>82</v>
      </c>
      <c r="AV657" s="14" t="s">
        <v>152</v>
      </c>
      <c r="AW657" s="14" t="s">
        <v>34</v>
      </c>
      <c r="AX657" s="14" t="s">
        <v>80</v>
      </c>
      <c r="AY657" s="253" t="s">
        <v>126</v>
      </c>
    </row>
    <row r="658" s="2" customFormat="1" ht="21.75" customHeight="1">
      <c r="A658" s="41"/>
      <c r="B658" s="42"/>
      <c r="C658" s="207" t="s">
        <v>715</v>
      </c>
      <c r="D658" s="207" t="s">
        <v>129</v>
      </c>
      <c r="E658" s="208" t="s">
        <v>716</v>
      </c>
      <c r="F658" s="209" t="s">
        <v>717</v>
      </c>
      <c r="G658" s="210" t="s">
        <v>202</v>
      </c>
      <c r="H658" s="211">
        <v>60.200000000000003</v>
      </c>
      <c r="I658" s="212"/>
      <c r="J658" s="213">
        <f>ROUND(I658*H658,2)</f>
        <v>0</v>
      </c>
      <c r="K658" s="209" t="s">
        <v>133</v>
      </c>
      <c r="L658" s="47"/>
      <c r="M658" s="214" t="s">
        <v>19</v>
      </c>
      <c r="N658" s="215" t="s">
        <v>43</v>
      </c>
      <c r="O658" s="87"/>
      <c r="P658" s="216">
        <f>O658*H658</f>
        <v>0</v>
      </c>
      <c r="Q658" s="216">
        <v>1.0000000000000001E-05</v>
      </c>
      <c r="R658" s="216">
        <f>Q658*H658</f>
        <v>0.0006020000000000001</v>
      </c>
      <c r="S658" s="216">
        <v>0</v>
      </c>
      <c r="T658" s="217">
        <f>S658*H658</f>
        <v>0</v>
      </c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R658" s="218" t="s">
        <v>312</v>
      </c>
      <c r="AT658" s="218" t="s">
        <v>129</v>
      </c>
      <c r="AU658" s="218" t="s">
        <v>82</v>
      </c>
      <c r="AY658" s="20" t="s">
        <v>126</v>
      </c>
      <c r="BE658" s="219">
        <f>IF(N658="základní",J658,0)</f>
        <v>0</v>
      </c>
      <c r="BF658" s="219">
        <f>IF(N658="snížená",J658,0)</f>
        <v>0</v>
      </c>
      <c r="BG658" s="219">
        <f>IF(N658="zákl. přenesená",J658,0)</f>
        <v>0</v>
      </c>
      <c r="BH658" s="219">
        <f>IF(N658="sníž. přenesená",J658,0)</f>
        <v>0</v>
      </c>
      <c r="BI658" s="219">
        <f>IF(N658="nulová",J658,0)</f>
        <v>0</v>
      </c>
      <c r="BJ658" s="20" t="s">
        <v>80</v>
      </c>
      <c r="BK658" s="219">
        <f>ROUND(I658*H658,2)</f>
        <v>0</v>
      </c>
      <c r="BL658" s="20" t="s">
        <v>312</v>
      </c>
      <c r="BM658" s="218" t="s">
        <v>718</v>
      </c>
    </row>
    <row r="659" s="2" customFormat="1">
      <c r="A659" s="41"/>
      <c r="B659" s="42"/>
      <c r="C659" s="43"/>
      <c r="D659" s="220" t="s">
        <v>136</v>
      </c>
      <c r="E659" s="43"/>
      <c r="F659" s="221" t="s">
        <v>719</v>
      </c>
      <c r="G659" s="43"/>
      <c r="H659" s="43"/>
      <c r="I659" s="222"/>
      <c r="J659" s="43"/>
      <c r="K659" s="43"/>
      <c r="L659" s="47"/>
      <c r="M659" s="223"/>
      <c r="N659" s="224"/>
      <c r="O659" s="87"/>
      <c r="P659" s="87"/>
      <c r="Q659" s="87"/>
      <c r="R659" s="87"/>
      <c r="S659" s="87"/>
      <c r="T659" s="88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T659" s="20" t="s">
        <v>136</v>
      </c>
      <c r="AU659" s="20" t="s">
        <v>82</v>
      </c>
    </row>
    <row r="660" s="13" customFormat="1">
      <c r="A660" s="13"/>
      <c r="B660" s="232"/>
      <c r="C660" s="233"/>
      <c r="D660" s="225" t="s">
        <v>190</v>
      </c>
      <c r="E660" s="234" t="s">
        <v>19</v>
      </c>
      <c r="F660" s="235" t="s">
        <v>720</v>
      </c>
      <c r="G660" s="233"/>
      <c r="H660" s="236">
        <v>10.5</v>
      </c>
      <c r="I660" s="237"/>
      <c r="J660" s="233"/>
      <c r="K660" s="233"/>
      <c r="L660" s="238"/>
      <c r="M660" s="239"/>
      <c r="N660" s="240"/>
      <c r="O660" s="240"/>
      <c r="P660" s="240"/>
      <c r="Q660" s="240"/>
      <c r="R660" s="240"/>
      <c r="S660" s="240"/>
      <c r="T660" s="24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2" t="s">
        <v>190</v>
      </c>
      <c r="AU660" s="242" t="s">
        <v>82</v>
      </c>
      <c r="AV660" s="13" t="s">
        <v>82</v>
      </c>
      <c r="AW660" s="13" t="s">
        <v>34</v>
      </c>
      <c r="AX660" s="13" t="s">
        <v>72</v>
      </c>
      <c r="AY660" s="242" t="s">
        <v>126</v>
      </c>
    </row>
    <row r="661" s="13" customFormat="1">
      <c r="A661" s="13"/>
      <c r="B661" s="232"/>
      <c r="C661" s="233"/>
      <c r="D661" s="225" t="s">
        <v>190</v>
      </c>
      <c r="E661" s="234" t="s">
        <v>19</v>
      </c>
      <c r="F661" s="235" t="s">
        <v>721</v>
      </c>
      <c r="G661" s="233"/>
      <c r="H661" s="236">
        <v>23.600000000000001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2" t="s">
        <v>190</v>
      </c>
      <c r="AU661" s="242" t="s">
        <v>82</v>
      </c>
      <c r="AV661" s="13" t="s">
        <v>82</v>
      </c>
      <c r="AW661" s="13" t="s">
        <v>34</v>
      </c>
      <c r="AX661" s="13" t="s">
        <v>72</v>
      </c>
      <c r="AY661" s="242" t="s">
        <v>126</v>
      </c>
    </row>
    <row r="662" s="13" customFormat="1">
      <c r="A662" s="13"/>
      <c r="B662" s="232"/>
      <c r="C662" s="233"/>
      <c r="D662" s="225" t="s">
        <v>190</v>
      </c>
      <c r="E662" s="234" t="s">
        <v>19</v>
      </c>
      <c r="F662" s="235" t="s">
        <v>722</v>
      </c>
      <c r="G662" s="233"/>
      <c r="H662" s="236">
        <v>12.800000000000001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2" t="s">
        <v>190</v>
      </c>
      <c r="AU662" s="242" t="s">
        <v>82</v>
      </c>
      <c r="AV662" s="13" t="s">
        <v>82</v>
      </c>
      <c r="AW662" s="13" t="s">
        <v>34</v>
      </c>
      <c r="AX662" s="13" t="s">
        <v>72</v>
      </c>
      <c r="AY662" s="242" t="s">
        <v>126</v>
      </c>
    </row>
    <row r="663" s="13" customFormat="1">
      <c r="A663" s="13"/>
      <c r="B663" s="232"/>
      <c r="C663" s="233"/>
      <c r="D663" s="225" t="s">
        <v>190</v>
      </c>
      <c r="E663" s="234" t="s">
        <v>19</v>
      </c>
      <c r="F663" s="235" t="s">
        <v>723</v>
      </c>
      <c r="G663" s="233"/>
      <c r="H663" s="236">
        <v>13.300000000000001</v>
      </c>
      <c r="I663" s="237"/>
      <c r="J663" s="233"/>
      <c r="K663" s="233"/>
      <c r="L663" s="238"/>
      <c r="M663" s="239"/>
      <c r="N663" s="240"/>
      <c r="O663" s="240"/>
      <c r="P663" s="240"/>
      <c r="Q663" s="240"/>
      <c r="R663" s="240"/>
      <c r="S663" s="240"/>
      <c r="T663" s="24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2" t="s">
        <v>190</v>
      </c>
      <c r="AU663" s="242" t="s">
        <v>82</v>
      </c>
      <c r="AV663" s="13" t="s">
        <v>82</v>
      </c>
      <c r="AW663" s="13" t="s">
        <v>34</v>
      </c>
      <c r="AX663" s="13" t="s">
        <v>72</v>
      </c>
      <c r="AY663" s="242" t="s">
        <v>126</v>
      </c>
    </row>
    <row r="664" s="14" customFormat="1">
      <c r="A664" s="14"/>
      <c r="B664" s="243"/>
      <c r="C664" s="244"/>
      <c r="D664" s="225" t="s">
        <v>190</v>
      </c>
      <c r="E664" s="245" t="s">
        <v>19</v>
      </c>
      <c r="F664" s="246" t="s">
        <v>199</v>
      </c>
      <c r="G664" s="244"/>
      <c r="H664" s="247">
        <v>60.200000000000003</v>
      </c>
      <c r="I664" s="248"/>
      <c r="J664" s="244"/>
      <c r="K664" s="244"/>
      <c r="L664" s="249"/>
      <c r="M664" s="250"/>
      <c r="N664" s="251"/>
      <c r="O664" s="251"/>
      <c r="P664" s="251"/>
      <c r="Q664" s="251"/>
      <c r="R664" s="251"/>
      <c r="S664" s="251"/>
      <c r="T664" s="252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3" t="s">
        <v>190</v>
      </c>
      <c r="AU664" s="253" t="s">
        <v>82</v>
      </c>
      <c r="AV664" s="14" t="s">
        <v>152</v>
      </c>
      <c r="AW664" s="14" t="s">
        <v>34</v>
      </c>
      <c r="AX664" s="14" t="s">
        <v>80</v>
      </c>
      <c r="AY664" s="253" t="s">
        <v>126</v>
      </c>
    </row>
    <row r="665" s="2" customFormat="1" ht="16.5" customHeight="1">
      <c r="A665" s="41"/>
      <c r="B665" s="42"/>
      <c r="C665" s="275" t="s">
        <v>724</v>
      </c>
      <c r="D665" s="275" t="s">
        <v>307</v>
      </c>
      <c r="E665" s="276" t="s">
        <v>725</v>
      </c>
      <c r="F665" s="277" t="s">
        <v>726</v>
      </c>
      <c r="G665" s="278" t="s">
        <v>202</v>
      </c>
      <c r="H665" s="279">
        <v>61.404000000000003</v>
      </c>
      <c r="I665" s="280"/>
      <c r="J665" s="281">
        <f>ROUND(I665*H665,2)</f>
        <v>0</v>
      </c>
      <c r="K665" s="277" t="s">
        <v>133</v>
      </c>
      <c r="L665" s="282"/>
      <c r="M665" s="283" t="s">
        <v>19</v>
      </c>
      <c r="N665" s="284" t="s">
        <v>43</v>
      </c>
      <c r="O665" s="87"/>
      <c r="P665" s="216">
        <f>O665*H665</f>
        <v>0</v>
      </c>
      <c r="Q665" s="216">
        <v>0.00050000000000000001</v>
      </c>
      <c r="R665" s="216">
        <f>Q665*H665</f>
        <v>0.030702000000000004</v>
      </c>
      <c r="S665" s="216">
        <v>0</v>
      </c>
      <c r="T665" s="217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18" t="s">
        <v>409</v>
      </c>
      <c r="AT665" s="218" t="s">
        <v>307</v>
      </c>
      <c r="AU665" s="218" t="s">
        <v>82</v>
      </c>
      <c r="AY665" s="20" t="s">
        <v>126</v>
      </c>
      <c r="BE665" s="219">
        <f>IF(N665="základní",J665,0)</f>
        <v>0</v>
      </c>
      <c r="BF665" s="219">
        <f>IF(N665="snížená",J665,0)</f>
        <v>0</v>
      </c>
      <c r="BG665" s="219">
        <f>IF(N665="zákl. přenesená",J665,0)</f>
        <v>0</v>
      </c>
      <c r="BH665" s="219">
        <f>IF(N665="sníž. přenesená",J665,0)</f>
        <v>0</v>
      </c>
      <c r="BI665" s="219">
        <f>IF(N665="nulová",J665,0)</f>
        <v>0</v>
      </c>
      <c r="BJ665" s="20" t="s">
        <v>80</v>
      </c>
      <c r="BK665" s="219">
        <f>ROUND(I665*H665,2)</f>
        <v>0</v>
      </c>
      <c r="BL665" s="20" t="s">
        <v>312</v>
      </c>
      <c r="BM665" s="218" t="s">
        <v>727</v>
      </c>
    </row>
    <row r="666" s="13" customFormat="1">
      <c r="A666" s="13"/>
      <c r="B666" s="232"/>
      <c r="C666" s="233"/>
      <c r="D666" s="225" t="s">
        <v>190</v>
      </c>
      <c r="E666" s="233"/>
      <c r="F666" s="235" t="s">
        <v>728</v>
      </c>
      <c r="G666" s="233"/>
      <c r="H666" s="236">
        <v>61.404000000000003</v>
      </c>
      <c r="I666" s="237"/>
      <c r="J666" s="233"/>
      <c r="K666" s="233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190</v>
      </c>
      <c r="AU666" s="242" t="s">
        <v>82</v>
      </c>
      <c r="AV666" s="13" t="s">
        <v>82</v>
      </c>
      <c r="AW666" s="13" t="s">
        <v>4</v>
      </c>
      <c r="AX666" s="13" t="s">
        <v>80</v>
      </c>
      <c r="AY666" s="242" t="s">
        <v>126</v>
      </c>
    </row>
    <row r="667" s="2" customFormat="1" ht="16.5" customHeight="1">
      <c r="A667" s="41"/>
      <c r="B667" s="42"/>
      <c r="C667" s="207" t="s">
        <v>729</v>
      </c>
      <c r="D667" s="207" t="s">
        <v>129</v>
      </c>
      <c r="E667" s="208" t="s">
        <v>730</v>
      </c>
      <c r="F667" s="209" t="s">
        <v>731</v>
      </c>
      <c r="G667" s="210" t="s">
        <v>202</v>
      </c>
      <c r="H667" s="211">
        <v>3.5</v>
      </c>
      <c r="I667" s="212"/>
      <c r="J667" s="213">
        <f>ROUND(I667*H667,2)</f>
        <v>0</v>
      </c>
      <c r="K667" s="209" t="s">
        <v>133</v>
      </c>
      <c r="L667" s="47"/>
      <c r="M667" s="214" t="s">
        <v>19</v>
      </c>
      <c r="N667" s="215" t="s">
        <v>43</v>
      </c>
      <c r="O667" s="87"/>
      <c r="P667" s="216">
        <f>O667*H667</f>
        <v>0</v>
      </c>
      <c r="Q667" s="216">
        <v>0</v>
      </c>
      <c r="R667" s="216">
        <f>Q667*H667</f>
        <v>0</v>
      </c>
      <c r="S667" s="216">
        <v>0</v>
      </c>
      <c r="T667" s="217">
        <f>S667*H667</f>
        <v>0</v>
      </c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R667" s="218" t="s">
        <v>312</v>
      </c>
      <c r="AT667" s="218" t="s">
        <v>129</v>
      </c>
      <c r="AU667" s="218" t="s">
        <v>82</v>
      </c>
      <c r="AY667" s="20" t="s">
        <v>126</v>
      </c>
      <c r="BE667" s="219">
        <f>IF(N667="základní",J667,0)</f>
        <v>0</v>
      </c>
      <c r="BF667" s="219">
        <f>IF(N667="snížená",J667,0)</f>
        <v>0</v>
      </c>
      <c r="BG667" s="219">
        <f>IF(N667="zákl. přenesená",J667,0)</f>
        <v>0</v>
      </c>
      <c r="BH667" s="219">
        <f>IF(N667="sníž. přenesená",J667,0)</f>
        <v>0</v>
      </c>
      <c r="BI667" s="219">
        <f>IF(N667="nulová",J667,0)</f>
        <v>0</v>
      </c>
      <c r="BJ667" s="20" t="s">
        <v>80</v>
      </c>
      <c r="BK667" s="219">
        <f>ROUND(I667*H667,2)</f>
        <v>0</v>
      </c>
      <c r="BL667" s="20" t="s">
        <v>312</v>
      </c>
      <c r="BM667" s="218" t="s">
        <v>732</v>
      </c>
    </row>
    <row r="668" s="2" customFormat="1">
      <c r="A668" s="41"/>
      <c r="B668" s="42"/>
      <c r="C668" s="43"/>
      <c r="D668" s="220" t="s">
        <v>136</v>
      </c>
      <c r="E668" s="43"/>
      <c r="F668" s="221" t="s">
        <v>733</v>
      </c>
      <c r="G668" s="43"/>
      <c r="H668" s="43"/>
      <c r="I668" s="222"/>
      <c r="J668" s="43"/>
      <c r="K668" s="43"/>
      <c r="L668" s="47"/>
      <c r="M668" s="223"/>
      <c r="N668" s="224"/>
      <c r="O668" s="87"/>
      <c r="P668" s="87"/>
      <c r="Q668" s="87"/>
      <c r="R668" s="87"/>
      <c r="S668" s="87"/>
      <c r="T668" s="88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0" t="s">
        <v>136</v>
      </c>
      <c r="AU668" s="20" t="s">
        <v>82</v>
      </c>
    </row>
    <row r="669" s="13" customFormat="1">
      <c r="A669" s="13"/>
      <c r="B669" s="232"/>
      <c r="C669" s="233"/>
      <c r="D669" s="225" t="s">
        <v>190</v>
      </c>
      <c r="E669" s="234" t="s">
        <v>19</v>
      </c>
      <c r="F669" s="235" t="s">
        <v>734</v>
      </c>
      <c r="G669" s="233"/>
      <c r="H669" s="236">
        <v>3.5</v>
      </c>
      <c r="I669" s="237"/>
      <c r="J669" s="233"/>
      <c r="K669" s="233"/>
      <c r="L669" s="238"/>
      <c r="M669" s="239"/>
      <c r="N669" s="240"/>
      <c r="O669" s="240"/>
      <c r="P669" s="240"/>
      <c r="Q669" s="240"/>
      <c r="R669" s="240"/>
      <c r="S669" s="240"/>
      <c r="T669" s="241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2" t="s">
        <v>190</v>
      </c>
      <c r="AU669" s="242" t="s">
        <v>82</v>
      </c>
      <c r="AV669" s="13" t="s">
        <v>82</v>
      </c>
      <c r="AW669" s="13" t="s">
        <v>34</v>
      </c>
      <c r="AX669" s="13" t="s">
        <v>80</v>
      </c>
      <c r="AY669" s="242" t="s">
        <v>126</v>
      </c>
    </row>
    <row r="670" s="2" customFormat="1" ht="24.15" customHeight="1">
      <c r="A670" s="41"/>
      <c r="B670" s="42"/>
      <c r="C670" s="275" t="s">
        <v>735</v>
      </c>
      <c r="D670" s="275" t="s">
        <v>307</v>
      </c>
      <c r="E670" s="276" t="s">
        <v>736</v>
      </c>
      <c r="F670" s="277" t="s">
        <v>737</v>
      </c>
      <c r="G670" s="278" t="s">
        <v>202</v>
      </c>
      <c r="H670" s="279">
        <v>3.5699999999999998</v>
      </c>
      <c r="I670" s="280"/>
      <c r="J670" s="281">
        <f>ROUND(I670*H670,2)</f>
        <v>0</v>
      </c>
      <c r="K670" s="277" t="s">
        <v>133</v>
      </c>
      <c r="L670" s="282"/>
      <c r="M670" s="283" t="s">
        <v>19</v>
      </c>
      <c r="N670" s="284" t="s">
        <v>43</v>
      </c>
      <c r="O670" s="87"/>
      <c r="P670" s="216">
        <f>O670*H670</f>
        <v>0</v>
      </c>
      <c r="Q670" s="216">
        <v>0.00021000000000000001</v>
      </c>
      <c r="R670" s="216">
        <f>Q670*H670</f>
        <v>0.00074969999999999995</v>
      </c>
      <c r="S670" s="216">
        <v>0</v>
      </c>
      <c r="T670" s="217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18" t="s">
        <v>409</v>
      </c>
      <c r="AT670" s="218" t="s">
        <v>307</v>
      </c>
      <c r="AU670" s="218" t="s">
        <v>82</v>
      </c>
      <c r="AY670" s="20" t="s">
        <v>126</v>
      </c>
      <c r="BE670" s="219">
        <f>IF(N670="základní",J670,0)</f>
        <v>0</v>
      </c>
      <c r="BF670" s="219">
        <f>IF(N670="snížená",J670,0)</f>
        <v>0</v>
      </c>
      <c r="BG670" s="219">
        <f>IF(N670="zákl. přenesená",J670,0)</f>
        <v>0</v>
      </c>
      <c r="BH670" s="219">
        <f>IF(N670="sníž. přenesená",J670,0)</f>
        <v>0</v>
      </c>
      <c r="BI670" s="219">
        <f>IF(N670="nulová",J670,0)</f>
        <v>0</v>
      </c>
      <c r="BJ670" s="20" t="s">
        <v>80</v>
      </c>
      <c r="BK670" s="219">
        <f>ROUND(I670*H670,2)</f>
        <v>0</v>
      </c>
      <c r="BL670" s="20" t="s">
        <v>312</v>
      </c>
      <c r="BM670" s="218" t="s">
        <v>738</v>
      </c>
    </row>
    <row r="671" s="13" customFormat="1">
      <c r="A671" s="13"/>
      <c r="B671" s="232"/>
      <c r="C671" s="233"/>
      <c r="D671" s="225" t="s">
        <v>190</v>
      </c>
      <c r="E671" s="233"/>
      <c r="F671" s="235" t="s">
        <v>739</v>
      </c>
      <c r="G671" s="233"/>
      <c r="H671" s="236">
        <v>3.5699999999999998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2" t="s">
        <v>190</v>
      </c>
      <c r="AU671" s="242" t="s">
        <v>82</v>
      </c>
      <c r="AV671" s="13" t="s">
        <v>82</v>
      </c>
      <c r="AW671" s="13" t="s">
        <v>4</v>
      </c>
      <c r="AX671" s="13" t="s">
        <v>80</v>
      </c>
      <c r="AY671" s="242" t="s">
        <v>126</v>
      </c>
    </row>
    <row r="672" s="2" customFormat="1" ht="37.8" customHeight="1">
      <c r="A672" s="41"/>
      <c r="B672" s="42"/>
      <c r="C672" s="207" t="s">
        <v>740</v>
      </c>
      <c r="D672" s="207" t="s">
        <v>129</v>
      </c>
      <c r="E672" s="208" t="s">
        <v>741</v>
      </c>
      <c r="F672" s="209" t="s">
        <v>742</v>
      </c>
      <c r="G672" s="210" t="s">
        <v>187</v>
      </c>
      <c r="H672" s="211">
        <v>58.600000000000001</v>
      </c>
      <c r="I672" s="212"/>
      <c r="J672" s="213">
        <f>ROUND(I672*H672,2)</f>
        <v>0</v>
      </c>
      <c r="K672" s="209" t="s">
        <v>133</v>
      </c>
      <c r="L672" s="47"/>
      <c r="M672" s="214" t="s">
        <v>19</v>
      </c>
      <c r="N672" s="215" t="s">
        <v>43</v>
      </c>
      <c r="O672" s="87"/>
      <c r="P672" s="216">
        <f>O672*H672</f>
        <v>0</v>
      </c>
      <c r="Q672" s="216">
        <v>3.0000000000000001E-05</v>
      </c>
      <c r="R672" s="216">
        <f>Q672*H672</f>
        <v>0.001758</v>
      </c>
      <c r="S672" s="216">
        <v>0</v>
      </c>
      <c r="T672" s="217">
        <f>S672*H672</f>
        <v>0</v>
      </c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R672" s="218" t="s">
        <v>312</v>
      </c>
      <c r="AT672" s="218" t="s">
        <v>129</v>
      </c>
      <c r="AU672" s="218" t="s">
        <v>82</v>
      </c>
      <c r="AY672" s="20" t="s">
        <v>126</v>
      </c>
      <c r="BE672" s="219">
        <f>IF(N672="základní",J672,0)</f>
        <v>0</v>
      </c>
      <c r="BF672" s="219">
        <f>IF(N672="snížená",J672,0)</f>
        <v>0</v>
      </c>
      <c r="BG672" s="219">
        <f>IF(N672="zákl. přenesená",J672,0)</f>
        <v>0</v>
      </c>
      <c r="BH672" s="219">
        <f>IF(N672="sníž. přenesená",J672,0)</f>
        <v>0</v>
      </c>
      <c r="BI672" s="219">
        <f>IF(N672="nulová",J672,0)</f>
        <v>0</v>
      </c>
      <c r="BJ672" s="20" t="s">
        <v>80</v>
      </c>
      <c r="BK672" s="219">
        <f>ROUND(I672*H672,2)</f>
        <v>0</v>
      </c>
      <c r="BL672" s="20" t="s">
        <v>312</v>
      </c>
      <c r="BM672" s="218" t="s">
        <v>743</v>
      </c>
    </row>
    <row r="673" s="2" customFormat="1">
      <c r="A673" s="41"/>
      <c r="B673" s="42"/>
      <c r="C673" s="43"/>
      <c r="D673" s="220" t="s">
        <v>136</v>
      </c>
      <c r="E673" s="43"/>
      <c r="F673" s="221" t="s">
        <v>744</v>
      </c>
      <c r="G673" s="43"/>
      <c r="H673" s="43"/>
      <c r="I673" s="222"/>
      <c r="J673" s="43"/>
      <c r="K673" s="43"/>
      <c r="L673" s="47"/>
      <c r="M673" s="223"/>
      <c r="N673" s="224"/>
      <c r="O673" s="87"/>
      <c r="P673" s="87"/>
      <c r="Q673" s="87"/>
      <c r="R673" s="87"/>
      <c r="S673" s="87"/>
      <c r="T673" s="88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T673" s="20" t="s">
        <v>136</v>
      </c>
      <c r="AU673" s="20" t="s">
        <v>82</v>
      </c>
    </row>
    <row r="674" s="13" customFormat="1">
      <c r="A674" s="13"/>
      <c r="B674" s="232"/>
      <c r="C674" s="233"/>
      <c r="D674" s="225" t="s">
        <v>190</v>
      </c>
      <c r="E674" s="234" t="s">
        <v>19</v>
      </c>
      <c r="F674" s="235" t="s">
        <v>672</v>
      </c>
      <c r="G674" s="233"/>
      <c r="H674" s="236">
        <v>7.3600000000000003</v>
      </c>
      <c r="I674" s="237"/>
      <c r="J674" s="233"/>
      <c r="K674" s="233"/>
      <c r="L674" s="238"/>
      <c r="M674" s="239"/>
      <c r="N674" s="240"/>
      <c r="O674" s="240"/>
      <c r="P674" s="240"/>
      <c r="Q674" s="240"/>
      <c r="R674" s="240"/>
      <c r="S674" s="240"/>
      <c r="T674" s="241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2" t="s">
        <v>190</v>
      </c>
      <c r="AU674" s="242" t="s">
        <v>82</v>
      </c>
      <c r="AV674" s="13" t="s">
        <v>82</v>
      </c>
      <c r="AW674" s="13" t="s">
        <v>34</v>
      </c>
      <c r="AX674" s="13" t="s">
        <v>72</v>
      </c>
      <c r="AY674" s="242" t="s">
        <v>126</v>
      </c>
    </row>
    <row r="675" s="13" customFormat="1">
      <c r="A675" s="13"/>
      <c r="B675" s="232"/>
      <c r="C675" s="233"/>
      <c r="D675" s="225" t="s">
        <v>190</v>
      </c>
      <c r="E675" s="234" t="s">
        <v>19</v>
      </c>
      <c r="F675" s="235" t="s">
        <v>673</v>
      </c>
      <c r="G675" s="233"/>
      <c r="H675" s="236">
        <v>27.68</v>
      </c>
      <c r="I675" s="237"/>
      <c r="J675" s="233"/>
      <c r="K675" s="233"/>
      <c r="L675" s="238"/>
      <c r="M675" s="239"/>
      <c r="N675" s="240"/>
      <c r="O675" s="240"/>
      <c r="P675" s="240"/>
      <c r="Q675" s="240"/>
      <c r="R675" s="240"/>
      <c r="S675" s="240"/>
      <c r="T675" s="24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2" t="s">
        <v>190</v>
      </c>
      <c r="AU675" s="242" t="s">
        <v>82</v>
      </c>
      <c r="AV675" s="13" t="s">
        <v>82</v>
      </c>
      <c r="AW675" s="13" t="s">
        <v>34</v>
      </c>
      <c r="AX675" s="13" t="s">
        <v>72</v>
      </c>
      <c r="AY675" s="242" t="s">
        <v>126</v>
      </c>
    </row>
    <row r="676" s="13" customFormat="1">
      <c r="A676" s="13"/>
      <c r="B676" s="232"/>
      <c r="C676" s="233"/>
      <c r="D676" s="225" t="s">
        <v>190</v>
      </c>
      <c r="E676" s="234" t="s">
        <v>19</v>
      </c>
      <c r="F676" s="235" t="s">
        <v>674</v>
      </c>
      <c r="G676" s="233"/>
      <c r="H676" s="236">
        <v>11.44</v>
      </c>
      <c r="I676" s="237"/>
      <c r="J676" s="233"/>
      <c r="K676" s="233"/>
      <c r="L676" s="238"/>
      <c r="M676" s="239"/>
      <c r="N676" s="240"/>
      <c r="O676" s="240"/>
      <c r="P676" s="240"/>
      <c r="Q676" s="240"/>
      <c r="R676" s="240"/>
      <c r="S676" s="240"/>
      <c r="T676" s="241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2" t="s">
        <v>190</v>
      </c>
      <c r="AU676" s="242" t="s">
        <v>82</v>
      </c>
      <c r="AV676" s="13" t="s">
        <v>82</v>
      </c>
      <c r="AW676" s="13" t="s">
        <v>34</v>
      </c>
      <c r="AX676" s="13" t="s">
        <v>72</v>
      </c>
      <c r="AY676" s="242" t="s">
        <v>126</v>
      </c>
    </row>
    <row r="677" s="13" customFormat="1">
      <c r="A677" s="13"/>
      <c r="B677" s="232"/>
      <c r="C677" s="233"/>
      <c r="D677" s="225" t="s">
        <v>190</v>
      </c>
      <c r="E677" s="234" t="s">
        <v>19</v>
      </c>
      <c r="F677" s="235" t="s">
        <v>675</v>
      </c>
      <c r="G677" s="233"/>
      <c r="H677" s="236">
        <v>12.119999999999999</v>
      </c>
      <c r="I677" s="237"/>
      <c r="J677" s="233"/>
      <c r="K677" s="233"/>
      <c r="L677" s="238"/>
      <c r="M677" s="239"/>
      <c r="N677" s="240"/>
      <c r="O677" s="240"/>
      <c r="P677" s="240"/>
      <c r="Q677" s="240"/>
      <c r="R677" s="240"/>
      <c r="S677" s="240"/>
      <c r="T677" s="241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2" t="s">
        <v>190</v>
      </c>
      <c r="AU677" s="242" t="s">
        <v>82</v>
      </c>
      <c r="AV677" s="13" t="s">
        <v>82</v>
      </c>
      <c r="AW677" s="13" t="s">
        <v>34</v>
      </c>
      <c r="AX677" s="13" t="s">
        <v>72</v>
      </c>
      <c r="AY677" s="242" t="s">
        <v>126</v>
      </c>
    </row>
    <row r="678" s="14" customFormat="1">
      <c r="A678" s="14"/>
      <c r="B678" s="243"/>
      <c r="C678" s="244"/>
      <c r="D678" s="225" t="s">
        <v>190</v>
      </c>
      <c r="E678" s="245" t="s">
        <v>19</v>
      </c>
      <c r="F678" s="246" t="s">
        <v>199</v>
      </c>
      <c r="G678" s="244"/>
      <c r="H678" s="247">
        <v>58.599999999999994</v>
      </c>
      <c r="I678" s="248"/>
      <c r="J678" s="244"/>
      <c r="K678" s="244"/>
      <c r="L678" s="249"/>
      <c r="M678" s="250"/>
      <c r="N678" s="251"/>
      <c r="O678" s="251"/>
      <c r="P678" s="251"/>
      <c r="Q678" s="251"/>
      <c r="R678" s="251"/>
      <c r="S678" s="251"/>
      <c r="T678" s="252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3" t="s">
        <v>190</v>
      </c>
      <c r="AU678" s="253" t="s">
        <v>82</v>
      </c>
      <c r="AV678" s="14" t="s">
        <v>152</v>
      </c>
      <c r="AW678" s="14" t="s">
        <v>34</v>
      </c>
      <c r="AX678" s="14" t="s">
        <v>80</v>
      </c>
      <c r="AY678" s="253" t="s">
        <v>126</v>
      </c>
    </row>
    <row r="679" s="2" customFormat="1" ht="49.05" customHeight="1">
      <c r="A679" s="41"/>
      <c r="B679" s="42"/>
      <c r="C679" s="207" t="s">
        <v>745</v>
      </c>
      <c r="D679" s="207" t="s">
        <v>129</v>
      </c>
      <c r="E679" s="208" t="s">
        <v>746</v>
      </c>
      <c r="F679" s="209" t="s">
        <v>747</v>
      </c>
      <c r="G679" s="210" t="s">
        <v>373</v>
      </c>
      <c r="H679" s="211">
        <v>0.69899999999999995</v>
      </c>
      <c r="I679" s="212"/>
      <c r="J679" s="213">
        <f>ROUND(I679*H679,2)</f>
        <v>0</v>
      </c>
      <c r="K679" s="209" t="s">
        <v>133</v>
      </c>
      <c r="L679" s="47"/>
      <c r="M679" s="214" t="s">
        <v>19</v>
      </c>
      <c r="N679" s="215" t="s">
        <v>43</v>
      </c>
      <c r="O679" s="87"/>
      <c r="P679" s="216">
        <f>O679*H679</f>
        <v>0</v>
      </c>
      <c r="Q679" s="216">
        <v>0</v>
      </c>
      <c r="R679" s="216">
        <f>Q679*H679</f>
        <v>0</v>
      </c>
      <c r="S679" s="216">
        <v>0</v>
      </c>
      <c r="T679" s="217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18" t="s">
        <v>312</v>
      </c>
      <c r="AT679" s="218" t="s">
        <v>129</v>
      </c>
      <c r="AU679" s="218" t="s">
        <v>82</v>
      </c>
      <c r="AY679" s="20" t="s">
        <v>126</v>
      </c>
      <c r="BE679" s="219">
        <f>IF(N679="základní",J679,0)</f>
        <v>0</v>
      </c>
      <c r="BF679" s="219">
        <f>IF(N679="snížená",J679,0)</f>
        <v>0</v>
      </c>
      <c r="BG679" s="219">
        <f>IF(N679="zákl. přenesená",J679,0)</f>
        <v>0</v>
      </c>
      <c r="BH679" s="219">
        <f>IF(N679="sníž. přenesená",J679,0)</f>
        <v>0</v>
      </c>
      <c r="BI679" s="219">
        <f>IF(N679="nulová",J679,0)</f>
        <v>0</v>
      </c>
      <c r="BJ679" s="20" t="s">
        <v>80</v>
      </c>
      <c r="BK679" s="219">
        <f>ROUND(I679*H679,2)</f>
        <v>0</v>
      </c>
      <c r="BL679" s="20" t="s">
        <v>312</v>
      </c>
      <c r="BM679" s="218" t="s">
        <v>748</v>
      </c>
    </row>
    <row r="680" s="2" customFormat="1">
      <c r="A680" s="41"/>
      <c r="B680" s="42"/>
      <c r="C680" s="43"/>
      <c r="D680" s="220" t="s">
        <v>136</v>
      </c>
      <c r="E680" s="43"/>
      <c r="F680" s="221" t="s">
        <v>749</v>
      </c>
      <c r="G680" s="43"/>
      <c r="H680" s="43"/>
      <c r="I680" s="222"/>
      <c r="J680" s="43"/>
      <c r="K680" s="43"/>
      <c r="L680" s="47"/>
      <c r="M680" s="223"/>
      <c r="N680" s="224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136</v>
      </c>
      <c r="AU680" s="20" t="s">
        <v>82</v>
      </c>
    </row>
    <row r="681" s="12" customFormat="1" ht="22.8" customHeight="1">
      <c r="A681" s="12"/>
      <c r="B681" s="191"/>
      <c r="C681" s="192"/>
      <c r="D681" s="193" t="s">
        <v>71</v>
      </c>
      <c r="E681" s="205" t="s">
        <v>750</v>
      </c>
      <c r="F681" s="205" t="s">
        <v>751</v>
      </c>
      <c r="G681" s="192"/>
      <c r="H681" s="192"/>
      <c r="I681" s="195"/>
      <c r="J681" s="206">
        <f>BK681</f>
        <v>0</v>
      </c>
      <c r="K681" s="192"/>
      <c r="L681" s="197"/>
      <c r="M681" s="198"/>
      <c r="N681" s="199"/>
      <c r="O681" s="199"/>
      <c r="P681" s="200">
        <f>SUM(P682:P770)</f>
        <v>0</v>
      </c>
      <c r="Q681" s="199"/>
      <c r="R681" s="200">
        <f>SUM(R682:R770)</f>
        <v>1.3016052600000001</v>
      </c>
      <c r="S681" s="199"/>
      <c r="T681" s="201">
        <f>SUM(T682:T770)</f>
        <v>0.66015000000000001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202" t="s">
        <v>82</v>
      </c>
      <c r="AT681" s="203" t="s">
        <v>71</v>
      </c>
      <c r="AU681" s="203" t="s">
        <v>80</v>
      </c>
      <c r="AY681" s="202" t="s">
        <v>126</v>
      </c>
      <c r="BK681" s="204">
        <f>SUM(BK682:BK770)</f>
        <v>0</v>
      </c>
    </row>
    <row r="682" s="2" customFormat="1" ht="24.15" customHeight="1">
      <c r="A682" s="41"/>
      <c r="B682" s="42"/>
      <c r="C682" s="207" t="s">
        <v>752</v>
      </c>
      <c r="D682" s="207" t="s">
        <v>129</v>
      </c>
      <c r="E682" s="208" t="s">
        <v>753</v>
      </c>
      <c r="F682" s="209" t="s">
        <v>754</v>
      </c>
      <c r="G682" s="210" t="s">
        <v>187</v>
      </c>
      <c r="H682" s="211">
        <v>39.43</v>
      </c>
      <c r="I682" s="212"/>
      <c r="J682" s="213">
        <f>ROUND(I682*H682,2)</f>
        <v>0</v>
      </c>
      <c r="K682" s="209" t="s">
        <v>133</v>
      </c>
      <c r="L682" s="47"/>
      <c r="M682" s="214" t="s">
        <v>19</v>
      </c>
      <c r="N682" s="215" t="s">
        <v>43</v>
      </c>
      <c r="O682" s="87"/>
      <c r="P682" s="216">
        <f>O682*H682</f>
        <v>0</v>
      </c>
      <c r="Q682" s="216">
        <v>0</v>
      </c>
      <c r="R682" s="216">
        <f>Q682*H682</f>
        <v>0</v>
      </c>
      <c r="S682" s="216">
        <v>0</v>
      </c>
      <c r="T682" s="217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18" t="s">
        <v>312</v>
      </c>
      <c r="AT682" s="218" t="s">
        <v>129</v>
      </c>
      <c r="AU682" s="218" t="s">
        <v>82</v>
      </c>
      <c r="AY682" s="20" t="s">
        <v>126</v>
      </c>
      <c r="BE682" s="219">
        <f>IF(N682="základní",J682,0)</f>
        <v>0</v>
      </c>
      <c r="BF682" s="219">
        <f>IF(N682="snížená",J682,0)</f>
        <v>0</v>
      </c>
      <c r="BG682" s="219">
        <f>IF(N682="zákl. přenesená",J682,0)</f>
        <v>0</v>
      </c>
      <c r="BH682" s="219">
        <f>IF(N682="sníž. přenesená",J682,0)</f>
        <v>0</v>
      </c>
      <c r="BI682" s="219">
        <f>IF(N682="nulová",J682,0)</f>
        <v>0</v>
      </c>
      <c r="BJ682" s="20" t="s">
        <v>80</v>
      </c>
      <c r="BK682" s="219">
        <f>ROUND(I682*H682,2)</f>
        <v>0</v>
      </c>
      <c r="BL682" s="20" t="s">
        <v>312</v>
      </c>
      <c r="BM682" s="218" t="s">
        <v>755</v>
      </c>
    </row>
    <row r="683" s="2" customFormat="1">
      <c r="A683" s="41"/>
      <c r="B683" s="42"/>
      <c r="C683" s="43"/>
      <c r="D683" s="220" t="s">
        <v>136</v>
      </c>
      <c r="E683" s="43"/>
      <c r="F683" s="221" t="s">
        <v>756</v>
      </c>
      <c r="G683" s="43"/>
      <c r="H683" s="43"/>
      <c r="I683" s="222"/>
      <c r="J683" s="43"/>
      <c r="K683" s="43"/>
      <c r="L683" s="47"/>
      <c r="M683" s="223"/>
      <c r="N683" s="224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136</v>
      </c>
      <c r="AU683" s="20" t="s">
        <v>82</v>
      </c>
    </row>
    <row r="684" s="13" customFormat="1">
      <c r="A684" s="13"/>
      <c r="B684" s="232"/>
      <c r="C684" s="233"/>
      <c r="D684" s="225" t="s">
        <v>190</v>
      </c>
      <c r="E684" s="234" t="s">
        <v>19</v>
      </c>
      <c r="F684" s="235" t="s">
        <v>757</v>
      </c>
      <c r="G684" s="233"/>
      <c r="H684" s="236">
        <v>3.2400000000000002</v>
      </c>
      <c r="I684" s="237"/>
      <c r="J684" s="233"/>
      <c r="K684" s="233"/>
      <c r="L684" s="238"/>
      <c r="M684" s="239"/>
      <c r="N684" s="240"/>
      <c r="O684" s="240"/>
      <c r="P684" s="240"/>
      <c r="Q684" s="240"/>
      <c r="R684" s="240"/>
      <c r="S684" s="240"/>
      <c r="T684" s="24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2" t="s">
        <v>190</v>
      </c>
      <c r="AU684" s="242" t="s">
        <v>82</v>
      </c>
      <c r="AV684" s="13" t="s">
        <v>82</v>
      </c>
      <c r="AW684" s="13" t="s">
        <v>34</v>
      </c>
      <c r="AX684" s="13" t="s">
        <v>72</v>
      </c>
      <c r="AY684" s="242" t="s">
        <v>126</v>
      </c>
    </row>
    <row r="685" s="13" customFormat="1">
      <c r="A685" s="13"/>
      <c r="B685" s="232"/>
      <c r="C685" s="233"/>
      <c r="D685" s="225" t="s">
        <v>190</v>
      </c>
      <c r="E685" s="234" t="s">
        <v>19</v>
      </c>
      <c r="F685" s="235" t="s">
        <v>758</v>
      </c>
      <c r="G685" s="233"/>
      <c r="H685" s="236">
        <v>14.800000000000001</v>
      </c>
      <c r="I685" s="237"/>
      <c r="J685" s="233"/>
      <c r="K685" s="233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190</v>
      </c>
      <c r="AU685" s="242" t="s">
        <v>82</v>
      </c>
      <c r="AV685" s="13" t="s">
        <v>82</v>
      </c>
      <c r="AW685" s="13" t="s">
        <v>34</v>
      </c>
      <c r="AX685" s="13" t="s">
        <v>72</v>
      </c>
      <c r="AY685" s="242" t="s">
        <v>126</v>
      </c>
    </row>
    <row r="686" s="13" customFormat="1">
      <c r="A686" s="13"/>
      <c r="B686" s="232"/>
      <c r="C686" s="233"/>
      <c r="D686" s="225" t="s">
        <v>190</v>
      </c>
      <c r="E686" s="234" t="s">
        <v>19</v>
      </c>
      <c r="F686" s="235" t="s">
        <v>759</v>
      </c>
      <c r="G686" s="233"/>
      <c r="H686" s="236">
        <v>10.390000000000001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2" t="s">
        <v>190</v>
      </c>
      <c r="AU686" s="242" t="s">
        <v>82</v>
      </c>
      <c r="AV686" s="13" t="s">
        <v>82</v>
      </c>
      <c r="AW686" s="13" t="s">
        <v>34</v>
      </c>
      <c r="AX686" s="13" t="s">
        <v>72</v>
      </c>
      <c r="AY686" s="242" t="s">
        <v>126</v>
      </c>
    </row>
    <row r="687" s="13" customFormat="1">
      <c r="A687" s="13"/>
      <c r="B687" s="232"/>
      <c r="C687" s="233"/>
      <c r="D687" s="225" t="s">
        <v>190</v>
      </c>
      <c r="E687" s="234" t="s">
        <v>19</v>
      </c>
      <c r="F687" s="235" t="s">
        <v>760</v>
      </c>
      <c r="G687" s="233"/>
      <c r="H687" s="236">
        <v>11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190</v>
      </c>
      <c r="AU687" s="242" t="s">
        <v>82</v>
      </c>
      <c r="AV687" s="13" t="s">
        <v>82</v>
      </c>
      <c r="AW687" s="13" t="s">
        <v>34</v>
      </c>
      <c r="AX687" s="13" t="s">
        <v>72</v>
      </c>
      <c r="AY687" s="242" t="s">
        <v>126</v>
      </c>
    </row>
    <row r="688" s="14" customFormat="1">
      <c r="A688" s="14"/>
      <c r="B688" s="243"/>
      <c r="C688" s="244"/>
      <c r="D688" s="225" t="s">
        <v>190</v>
      </c>
      <c r="E688" s="245" t="s">
        <v>19</v>
      </c>
      <c r="F688" s="246" t="s">
        <v>199</v>
      </c>
      <c r="G688" s="244"/>
      <c r="H688" s="247">
        <v>39.43</v>
      </c>
      <c r="I688" s="248"/>
      <c r="J688" s="244"/>
      <c r="K688" s="244"/>
      <c r="L688" s="249"/>
      <c r="M688" s="250"/>
      <c r="N688" s="251"/>
      <c r="O688" s="251"/>
      <c r="P688" s="251"/>
      <c r="Q688" s="251"/>
      <c r="R688" s="251"/>
      <c r="S688" s="251"/>
      <c r="T688" s="252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3" t="s">
        <v>190</v>
      </c>
      <c r="AU688" s="253" t="s">
        <v>82</v>
      </c>
      <c r="AV688" s="14" t="s">
        <v>152</v>
      </c>
      <c r="AW688" s="14" t="s">
        <v>34</v>
      </c>
      <c r="AX688" s="14" t="s">
        <v>80</v>
      </c>
      <c r="AY688" s="253" t="s">
        <v>126</v>
      </c>
    </row>
    <row r="689" s="2" customFormat="1" ht="24.15" customHeight="1">
      <c r="A689" s="41"/>
      <c r="B689" s="42"/>
      <c r="C689" s="207" t="s">
        <v>761</v>
      </c>
      <c r="D689" s="207" t="s">
        <v>129</v>
      </c>
      <c r="E689" s="208" t="s">
        <v>762</v>
      </c>
      <c r="F689" s="209" t="s">
        <v>763</v>
      </c>
      <c r="G689" s="210" t="s">
        <v>187</v>
      </c>
      <c r="H689" s="211">
        <v>39.43</v>
      </c>
      <c r="I689" s="212"/>
      <c r="J689" s="213">
        <f>ROUND(I689*H689,2)</f>
        <v>0</v>
      </c>
      <c r="K689" s="209" t="s">
        <v>133</v>
      </c>
      <c r="L689" s="47"/>
      <c r="M689" s="214" t="s">
        <v>19</v>
      </c>
      <c r="N689" s="215" t="s">
        <v>43</v>
      </c>
      <c r="O689" s="87"/>
      <c r="P689" s="216">
        <f>O689*H689</f>
        <v>0</v>
      </c>
      <c r="Q689" s="216">
        <v>0.00029999999999999997</v>
      </c>
      <c r="R689" s="216">
        <f>Q689*H689</f>
        <v>0.011828999999999999</v>
      </c>
      <c r="S689" s="216">
        <v>0</v>
      </c>
      <c r="T689" s="217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18" t="s">
        <v>312</v>
      </c>
      <c r="AT689" s="218" t="s">
        <v>129</v>
      </c>
      <c r="AU689" s="218" t="s">
        <v>82</v>
      </c>
      <c r="AY689" s="20" t="s">
        <v>126</v>
      </c>
      <c r="BE689" s="219">
        <f>IF(N689="základní",J689,0)</f>
        <v>0</v>
      </c>
      <c r="BF689" s="219">
        <f>IF(N689="snížená",J689,0)</f>
        <v>0</v>
      </c>
      <c r="BG689" s="219">
        <f>IF(N689="zákl. přenesená",J689,0)</f>
        <v>0</v>
      </c>
      <c r="BH689" s="219">
        <f>IF(N689="sníž. přenesená",J689,0)</f>
        <v>0</v>
      </c>
      <c r="BI689" s="219">
        <f>IF(N689="nulová",J689,0)</f>
        <v>0</v>
      </c>
      <c r="BJ689" s="20" t="s">
        <v>80</v>
      </c>
      <c r="BK689" s="219">
        <f>ROUND(I689*H689,2)</f>
        <v>0</v>
      </c>
      <c r="BL689" s="20" t="s">
        <v>312</v>
      </c>
      <c r="BM689" s="218" t="s">
        <v>764</v>
      </c>
    </row>
    <row r="690" s="2" customFormat="1">
      <c r="A690" s="41"/>
      <c r="B690" s="42"/>
      <c r="C690" s="43"/>
      <c r="D690" s="220" t="s">
        <v>136</v>
      </c>
      <c r="E690" s="43"/>
      <c r="F690" s="221" t="s">
        <v>765</v>
      </c>
      <c r="G690" s="43"/>
      <c r="H690" s="43"/>
      <c r="I690" s="222"/>
      <c r="J690" s="43"/>
      <c r="K690" s="43"/>
      <c r="L690" s="47"/>
      <c r="M690" s="223"/>
      <c r="N690" s="224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136</v>
      </c>
      <c r="AU690" s="20" t="s">
        <v>82</v>
      </c>
    </row>
    <row r="691" s="13" customFormat="1">
      <c r="A691" s="13"/>
      <c r="B691" s="232"/>
      <c r="C691" s="233"/>
      <c r="D691" s="225" t="s">
        <v>190</v>
      </c>
      <c r="E691" s="234" t="s">
        <v>19</v>
      </c>
      <c r="F691" s="235" t="s">
        <v>757</v>
      </c>
      <c r="G691" s="233"/>
      <c r="H691" s="236">
        <v>3.2400000000000002</v>
      </c>
      <c r="I691" s="237"/>
      <c r="J691" s="233"/>
      <c r="K691" s="233"/>
      <c r="L691" s="238"/>
      <c r="M691" s="239"/>
      <c r="N691" s="240"/>
      <c r="O691" s="240"/>
      <c r="P691" s="240"/>
      <c r="Q691" s="240"/>
      <c r="R691" s="240"/>
      <c r="S691" s="240"/>
      <c r="T691" s="241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2" t="s">
        <v>190</v>
      </c>
      <c r="AU691" s="242" t="s">
        <v>82</v>
      </c>
      <c r="AV691" s="13" t="s">
        <v>82</v>
      </c>
      <c r="AW691" s="13" t="s">
        <v>34</v>
      </c>
      <c r="AX691" s="13" t="s">
        <v>72</v>
      </c>
      <c r="AY691" s="242" t="s">
        <v>126</v>
      </c>
    </row>
    <row r="692" s="13" customFormat="1">
      <c r="A692" s="13"/>
      <c r="B692" s="232"/>
      <c r="C692" s="233"/>
      <c r="D692" s="225" t="s">
        <v>190</v>
      </c>
      <c r="E692" s="234" t="s">
        <v>19</v>
      </c>
      <c r="F692" s="235" t="s">
        <v>758</v>
      </c>
      <c r="G692" s="233"/>
      <c r="H692" s="236">
        <v>14.800000000000001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190</v>
      </c>
      <c r="AU692" s="242" t="s">
        <v>82</v>
      </c>
      <c r="AV692" s="13" t="s">
        <v>82</v>
      </c>
      <c r="AW692" s="13" t="s">
        <v>34</v>
      </c>
      <c r="AX692" s="13" t="s">
        <v>72</v>
      </c>
      <c r="AY692" s="242" t="s">
        <v>126</v>
      </c>
    </row>
    <row r="693" s="13" customFormat="1">
      <c r="A693" s="13"/>
      <c r="B693" s="232"/>
      <c r="C693" s="233"/>
      <c r="D693" s="225" t="s">
        <v>190</v>
      </c>
      <c r="E693" s="234" t="s">
        <v>19</v>
      </c>
      <c r="F693" s="235" t="s">
        <v>759</v>
      </c>
      <c r="G693" s="233"/>
      <c r="H693" s="236">
        <v>10.390000000000001</v>
      </c>
      <c r="I693" s="237"/>
      <c r="J693" s="233"/>
      <c r="K693" s="233"/>
      <c r="L693" s="238"/>
      <c r="M693" s="239"/>
      <c r="N693" s="240"/>
      <c r="O693" s="240"/>
      <c r="P693" s="240"/>
      <c r="Q693" s="240"/>
      <c r="R693" s="240"/>
      <c r="S693" s="240"/>
      <c r="T693" s="24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2" t="s">
        <v>190</v>
      </c>
      <c r="AU693" s="242" t="s">
        <v>82</v>
      </c>
      <c r="AV693" s="13" t="s">
        <v>82</v>
      </c>
      <c r="AW693" s="13" t="s">
        <v>34</v>
      </c>
      <c r="AX693" s="13" t="s">
        <v>72</v>
      </c>
      <c r="AY693" s="242" t="s">
        <v>126</v>
      </c>
    </row>
    <row r="694" s="13" customFormat="1">
      <c r="A694" s="13"/>
      <c r="B694" s="232"/>
      <c r="C694" s="233"/>
      <c r="D694" s="225" t="s">
        <v>190</v>
      </c>
      <c r="E694" s="234" t="s">
        <v>19</v>
      </c>
      <c r="F694" s="235" t="s">
        <v>760</v>
      </c>
      <c r="G694" s="233"/>
      <c r="H694" s="236">
        <v>11</v>
      </c>
      <c r="I694" s="237"/>
      <c r="J694" s="233"/>
      <c r="K694" s="233"/>
      <c r="L694" s="238"/>
      <c r="M694" s="239"/>
      <c r="N694" s="240"/>
      <c r="O694" s="240"/>
      <c r="P694" s="240"/>
      <c r="Q694" s="240"/>
      <c r="R694" s="240"/>
      <c r="S694" s="240"/>
      <c r="T694" s="241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2" t="s">
        <v>190</v>
      </c>
      <c r="AU694" s="242" t="s">
        <v>82</v>
      </c>
      <c r="AV694" s="13" t="s">
        <v>82</v>
      </c>
      <c r="AW694" s="13" t="s">
        <v>34</v>
      </c>
      <c r="AX694" s="13" t="s">
        <v>72</v>
      </c>
      <c r="AY694" s="242" t="s">
        <v>126</v>
      </c>
    </row>
    <row r="695" s="14" customFormat="1">
      <c r="A695" s="14"/>
      <c r="B695" s="243"/>
      <c r="C695" s="244"/>
      <c r="D695" s="225" t="s">
        <v>190</v>
      </c>
      <c r="E695" s="245" t="s">
        <v>19</v>
      </c>
      <c r="F695" s="246" t="s">
        <v>199</v>
      </c>
      <c r="G695" s="244"/>
      <c r="H695" s="247">
        <v>39.43</v>
      </c>
      <c r="I695" s="248"/>
      <c r="J695" s="244"/>
      <c r="K695" s="244"/>
      <c r="L695" s="249"/>
      <c r="M695" s="250"/>
      <c r="N695" s="251"/>
      <c r="O695" s="251"/>
      <c r="P695" s="251"/>
      <c r="Q695" s="251"/>
      <c r="R695" s="251"/>
      <c r="S695" s="251"/>
      <c r="T695" s="252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3" t="s">
        <v>190</v>
      </c>
      <c r="AU695" s="253" t="s">
        <v>82</v>
      </c>
      <c r="AV695" s="14" t="s">
        <v>152</v>
      </c>
      <c r="AW695" s="14" t="s">
        <v>34</v>
      </c>
      <c r="AX695" s="14" t="s">
        <v>80</v>
      </c>
      <c r="AY695" s="253" t="s">
        <v>126</v>
      </c>
    </row>
    <row r="696" s="2" customFormat="1" ht="24.15" customHeight="1">
      <c r="A696" s="41"/>
      <c r="B696" s="42"/>
      <c r="C696" s="207" t="s">
        <v>766</v>
      </c>
      <c r="D696" s="207" t="s">
        <v>129</v>
      </c>
      <c r="E696" s="208" t="s">
        <v>767</v>
      </c>
      <c r="F696" s="209" t="s">
        <v>768</v>
      </c>
      <c r="G696" s="210" t="s">
        <v>187</v>
      </c>
      <c r="H696" s="211">
        <v>36.189999999999998</v>
      </c>
      <c r="I696" s="212"/>
      <c r="J696" s="213">
        <f>ROUND(I696*H696,2)</f>
        <v>0</v>
      </c>
      <c r="K696" s="209" t="s">
        <v>133</v>
      </c>
      <c r="L696" s="47"/>
      <c r="M696" s="214" t="s">
        <v>19</v>
      </c>
      <c r="N696" s="215" t="s">
        <v>43</v>
      </c>
      <c r="O696" s="87"/>
      <c r="P696" s="216">
        <f>O696*H696</f>
        <v>0</v>
      </c>
      <c r="Q696" s="216">
        <v>0.0015</v>
      </c>
      <c r="R696" s="216">
        <f>Q696*H696</f>
        <v>0.054285</v>
      </c>
      <c r="S696" s="216">
        <v>0</v>
      </c>
      <c r="T696" s="217">
        <f>S696*H696</f>
        <v>0</v>
      </c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R696" s="218" t="s">
        <v>312</v>
      </c>
      <c r="AT696" s="218" t="s">
        <v>129</v>
      </c>
      <c r="AU696" s="218" t="s">
        <v>82</v>
      </c>
      <c r="AY696" s="20" t="s">
        <v>126</v>
      </c>
      <c r="BE696" s="219">
        <f>IF(N696="základní",J696,0)</f>
        <v>0</v>
      </c>
      <c r="BF696" s="219">
        <f>IF(N696="snížená",J696,0)</f>
        <v>0</v>
      </c>
      <c r="BG696" s="219">
        <f>IF(N696="zákl. přenesená",J696,0)</f>
        <v>0</v>
      </c>
      <c r="BH696" s="219">
        <f>IF(N696="sníž. přenesená",J696,0)</f>
        <v>0</v>
      </c>
      <c r="BI696" s="219">
        <f>IF(N696="nulová",J696,0)</f>
        <v>0</v>
      </c>
      <c r="BJ696" s="20" t="s">
        <v>80</v>
      </c>
      <c r="BK696" s="219">
        <f>ROUND(I696*H696,2)</f>
        <v>0</v>
      </c>
      <c r="BL696" s="20" t="s">
        <v>312</v>
      </c>
      <c r="BM696" s="218" t="s">
        <v>769</v>
      </c>
    </row>
    <row r="697" s="2" customFormat="1">
      <c r="A697" s="41"/>
      <c r="B697" s="42"/>
      <c r="C697" s="43"/>
      <c r="D697" s="220" t="s">
        <v>136</v>
      </c>
      <c r="E697" s="43"/>
      <c r="F697" s="221" t="s">
        <v>770</v>
      </c>
      <c r="G697" s="43"/>
      <c r="H697" s="43"/>
      <c r="I697" s="222"/>
      <c r="J697" s="43"/>
      <c r="K697" s="43"/>
      <c r="L697" s="47"/>
      <c r="M697" s="223"/>
      <c r="N697" s="224"/>
      <c r="O697" s="87"/>
      <c r="P697" s="87"/>
      <c r="Q697" s="87"/>
      <c r="R697" s="87"/>
      <c r="S697" s="87"/>
      <c r="T697" s="88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T697" s="20" t="s">
        <v>136</v>
      </c>
      <c r="AU697" s="20" t="s">
        <v>82</v>
      </c>
    </row>
    <row r="698" s="13" customFormat="1">
      <c r="A698" s="13"/>
      <c r="B698" s="232"/>
      <c r="C698" s="233"/>
      <c r="D698" s="225" t="s">
        <v>190</v>
      </c>
      <c r="E698" s="234" t="s">
        <v>19</v>
      </c>
      <c r="F698" s="235" t="s">
        <v>758</v>
      </c>
      <c r="G698" s="233"/>
      <c r="H698" s="236">
        <v>14.800000000000001</v>
      </c>
      <c r="I698" s="237"/>
      <c r="J698" s="233"/>
      <c r="K698" s="233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190</v>
      </c>
      <c r="AU698" s="242" t="s">
        <v>82</v>
      </c>
      <c r="AV698" s="13" t="s">
        <v>82</v>
      </c>
      <c r="AW698" s="13" t="s">
        <v>34</v>
      </c>
      <c r="AX698" s="13" t="s">
        <v>72</v>
      </c>
      <c r="AY698" s="242" t="s">
        <v>126</v>
      </c>
    </row>
    <row r="699" s="13" customFormat="1">
      <c r="A699" s="13"/>
      <c r="B699" s="232"/>
      <c r="C699" s="233"/>
      <c r="D699" s="225" t="s">
        <v>190</v>
      </c>
      <c r="E699" s="234" t="s">
        <v>19</v>
      </c>
      <c r="F699" s="235" t="s">
        <v>759</v>
      </c>
      <c r="G699" s="233"/>
      <c r="H699" s="236">
        <v>10.390000000000001</v>
      </c>
      <c r="I699" s="237"/>
      <c r="J699" s="233"/>
      <c r="K699" s="233"/>
      <c r="L699" s="238"/>
      <c r="M699" s="239"/>
      <c r="N699" s="240"/>
      <c r="O699" s="240"/>
      <c r="P699" s="240"/>
      <c r="Q699" s="240"/>
      <c r="R699" s="240"/>
      <c r="S699" s="240"/>
      <c r="T699" s="241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2" t="s">
        <v>190</v>
      </c>
      <c r="AU699" s="242" t="s">
        <v>82</v>
      </c>
      <c r="AV699" s="13" t="s">
        <v>82</v>
      </c>
      <c r="AW699" s="13" t="s">
        <v>34</v>
      </c>
      <c r="AX699" s="13" t="s">
        <v>72</v>
      </c>
      <c r="AY699" s="242" t="s">
        <v>126</v>
      </c>
    </row>
    <row r="700" s="13" customFormat="1">
      <c r="A700" s="13"/>
      <c r="B700" s="232"/>
      <c r="C700" s="233"/>
      <c r="D700" s="225" t="s">
        <v>190</v>
      </c>
      <c r="E700" s="234" t="s">
        <v>19</v>
      </c>
      <c r="F700" s="235" t="s">
        <v>760</v>
      </c>
      <c r="G700" s="233"/>
      <c r="H700" s="236">
        <v>11</v>
      </c>
      <c r="I700" s="237"/>
      <c r="J700" s="233"/>
      <c r="K700" s="233"/>
      <c r="L700" s="238"/>
      <c r="M700" s="239"/>
      <c r="N700" s="240"/>
      <c r="O700" s="240"/>
      <c r="P700" s="240"/>
      <c r="Q700" s="240"/>
      <c r="R700" s="240"/>
      <c r="S700" s="240"/>
      <c r="T700" s="24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2" t="s">
        <v>190</v>
      </c>
      <c r="AU700" s="242" t="s">
        <v>82</v>
      </c>
      <c r="AV700" s="13" t="s">
        <v>82</v>
      </c>
      <c r="AW700" s="13" t="s">
        <v>34</v>
      </c>
      <c r="AX700" s="13" t="s">
        <v>72</v>
      </c>
      <c r="AY700" s="242" t="s">
        <v>126</v>
      </c>
    </row>
    <row r="701" s="14" customFormat="1">
      <c r="A701" s="14"/>
      <c r="B701" s="243"/>
      <c r="C701" s="244"/>
      <c r="D701" s="225" t="s">
        <v>190</v>
      </c>
      <c r="E701" s="245" t="s">
        <v>19</v>
      </c>
      <c r="F701" s="246" t="s">
        <v>199</v>
      </c>
      <c r="G701" s="244"/>
      <c r="H701" s="247">
        <v>36.189999999999998</v>
      </c>
      <c r="I701" s="248"/>
      <c r="J701" s="244"/>
      <c r="K701" s="244"/>
      <c r="L701" s="249"/>
      <c r="M701" s="250"/>
      <c r="N701" s="251"/>
      <c r="O701" s="251"/>
      <c r="P701" s="251"/>
      <c r="Q701" s="251"/>
      <c r="R701" s="251"/>
      <c r="S701" s="251"/>
      <c r="T701" s="252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3" t="s">
        <v>190</v>
      </c>
      <c r="AU701" s="253" t="s">
        <v>82</v>
      </c>
      <c r="AV701" s="14" t="s">
        <v>152</v>
      </c>
      <c r="AW701" s="14" t="s">
        <v>34</v>
      </c>
      <c r="AX701" s="14" t="s">
        <v>80</v>
      </c>
      <c r="AY701" s="253" t="s">
        <v>126</v>
      </c>
    </row>
    <row r="702" s="2" customFormat="1" ht="24.15" customHeight="1">
      <c r="A702" s="41"/>
      <c r="B702" s="42"/>
      <c r="C702" s="207" t="s">
        <v>771</v>
      </c>
      <c r="D702" s="207" t="s">
        <v>129</v>
      </c>
      <c r="E702" s="208" t="s">
        <v>772</v>
      </c>
      <c r="F702" s="209" t="s">
        <v>773</v>
      </c>
      <c r="G702" s="210" t="s">
        <v>187</v>
      </c>
      <c r="H702" s="211">
        <v>8.0999999999999996</v>
      </c>
      <c r="I702" s="212"/>
      <c r="J702" s="213">
        <f>ROUND(I702*H702,2)</f>
        <v>0</v>
      </c>
      <c r="K702" s="209" t="s">
        <v>133</v>
      </c>
      <c r="L702" s="47"/>
      <c r="M702" s="214" t="s">
        <v>19</v>
      </c>
      <c r="N702" s="215" t="s">
        <v>43</v>
      </c>
      <c r="O702" s="87"/>
      <c r="P702" s="216">
        <f>O702*H702</f>
        <v>0</v>
      </c>
      <c r="Q702" s="216">
        <v>0</v>
      </c>
      <c r="R702" s="216">
        <f>Q702*H702</f>
        <v>0</v>
      </c>
      <c r="S702" s="216">
        <v>0.081500000000000003</v>
      </c>
      <c r="T702" s="217">
        <f>S702*H702</f>
        <v>0.66015000000000001</v>
      </c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R702" s="218" t="s">
        <v>312</v>
      </c>
      <c r="AT702" s="218" t="s">
        <v>129</v>
      </c>
      <c r="AU702" s="218" t="s">
        <v>82</v>
      </c>
      <c r="AY702" s="20" t="s">
        <v>126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20" t="s">
        <v>80</v>
      </c>
      <c r="BK702" s="219">
        <f>ROUND(I702*H702,2)</f>
        <v>0</v>
      </c>
      <c r="BL702" s="20" t="s">
        <v>312</v>
      </c>
      <c r="BM702" s="218" t="s">
        <v>774</v>
      </c>
    </row>
    <row r="703" s="2" customFormat="1">
      <c r="A703" s="41"/>
      <c r="B703" s="42"/>
      <c r="C703" s="43"/>
      <c r="D703" s="220" t="s">
        <v>136</v>
      </c>
      <c r="E703" s="43"/>
      <c r="F703" s="221" t="s">
        <v>775</v>
      </c>
      <c r="G703" s="43"/>
      <c r="H703" s="43"/>
      <c r="I703" s="222"/>
      <c r="J703" s="43"/>
      <c r="K703" s="43"/>
      <c r="L703" s="47"/>
      <c r="M703" s="223"/>
      <c r="N703" s="224"/>
      <c r="O703" s="87"/>
      <c r="P703" s="87"/>
      <c r="Q703" s="87"/>
      <c r="R703" s="87"/>
      <c r="S703" s="87"/>
      <c r="T703" s="88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T703" s="20" t="s">
        <v>136</v>
      </c>
      <c r="AU703" s="20" t="s">
        <v>82</v>
      </c>
    </row>
    <row r="704" s="13" customFormat="1">
      <c r="A704" s="13"/>
      <c r="B704" s="232"/>
      <c r="C704" s="233"/>
      <c r="D704" s="225" t="s">
        <v>190</v>
      </c>
      <c r="E704" s="234" t="s">
        <v>19</v>
      </c>
      <c r="F704" s="235" t="s">
        <v>776</v>
      </c>
      <c r="G704" s="233"/>
      <c r="H704" s="236">
        <v>6.5</v>
      </c>
      <c r="I704" s="237"/>
      <c r="J704" s="233"/>
      <c r="K704" s="233"/>
      <c r="L704" s="238"/>
      <c r="M704" s="239"/>
      <c r="N704" s="240"/>
      <c r="O704" s="240"/>
      <c r="P704" s="240"/>
      <c r="Q704" s="240"/>
      <c r="R704" s="240"/>
      <c r="S704" s="240"/>
      <c r="T704" s="241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2" t="s">
        <v>190</v>
      </c>
      <c r="AU704" s="242" t="s">
        <v>82</v>
      </c>
      <c r="AV704" s="13" t="s">
        <v>82</v>
      </c>
      <c r="AW704" s="13" t="s">
        <v>34</v>
      </c>
      <c r="AX704" s="13" t="s">
        <v>72</v>
      </c>
      <c r="AY704" s="242" t="s">
        <v>126</v>
      </c>
    </row>
    <row r="705" s="13" customFormat="1">
      <c r="A705" s="13"/>
      <c r="B705" s="232"/>
      <c r="C705" s="233"/>
      <c r="D705" s="225" t="s">
        <v>190</v>
      </c>
      <c r="E705" s="234" t="s">
        <v>19</v>
      </c>
      <c r="F705" s="235" t="s">
        <v>777</v>
      </c>
      <c r="G705" s="233"/>
      <c r="H705" s="236">
        <v>1.6000000000000001</v>
      </c>
      <c r="I705" s="237"/>
      <c r="J705" s="233"/>
      <c r="K705" s="233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190</v>
      </c>
      <c r="AU705" s="242" t="s">
        <v>82</v>
      </c>
      <c r="AV705" s="13" t="s">
        <v>82</v>
      </c>
      <c r="AW705" s="13" t="s">
        <v>34</v>
      </c>
      <c r="AX705" s="13" t="s">
        <v>72</v>
      </c>
      <c r="AY705" s="242" t="s">
        <v>126</v>
      </c>
    </row>
    <row r="706" s="14" customFormat="1">
      <c r="A706" s="14"/>
      <c r="B706" s="243"/>
      <c r="C706" s="244"/>
      <c r="D706" s="225" t="s">
        <v>190</v>
      </c>
      <c r="E706" s="245" t="s">
        <v>19</v>
      </c>
      <c r="F706" s="246" t="s">
        <v>199</v>
      </c>
      <c r="G706" s="244"/>
      <c r="H706" s="247">
        <v>8.0999999999999996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3" t="s">
        <v>190</v>
      </c>
      <c r="AU706" s="253" t="s">
        <v>82</v>
      </c>
      <c r="AV706" s="14" t="s">
        <v>152</v>
      </c>
      <c r="AW706" s="14" t="s">
        <v>34</v>
      </c>
      <c r="AX706" s="14" t="s">
        <v>80</v>
      </c>
      <c r="AY706" s="253" t="s">
        <v>126</v>
      </c>
    </row>
    <row r="707" s="2" customFormat="1" ht="37.8" customHeight="1">
      <c r="A707" s="41"/>
      <c r="B707" s="42"/>
      <c r="C707" s="207" t="s">
        <v>778</v>
      </c>
      <c r="D707" s="207" t="s">
        <v>129</v>
      </c>
      <c r="E707" s="208" t="s">
        <v>779</v>
      </c>
      <c r="F707" s="209" t="s">
        <v>780</v>
      </c>
      <c r="G707" s="210" t="s">
        <v>187</v>
      </c>
      <c r="H707" s="211">
        <v>39.43</v>
      </c>
      <c r="I707" s="212"/>
      <c r="J707" s="213">
        <f>ROUND(I707*H707,2)</f>
        <v>0</v>
      </c>
      <c r="K707" s="209" t="s">
        <v>133</v>
      </c>
      <c r="L707" s="47"/>
      <c r="M707" s="214" t="s">
        <v>19</v>
      </c>
      <c r="N707" s="215" t="s">
        <v>43</v>
      </c>
      <c r="O707" s="87"/>
      <c r="P707" s="216">
        <f>O707*H707</f>
        <v>0</v>
      </c>
      <c r="Q707" s="216">
        <v>0.0090900000000000009</v>
      </c>
      <c r="R707" s="216">
        <f>Q707*H707</f>
        <v>0.35841870000000003</v>
      </c>
      <c r="S707" s="216">
        <v>0</v>
      </c>
      <c r="T707" s="217">
        <f>S707*H707</f>
        <v>0</v>
      </c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R707" s="218" t="s">
        <v>312</v>
      </c>
      <c r="AT707" s="218" t="s">
        <v>129</v>
      </c>
      <c r="AU707" s="218" t="s">
        <v>82</v>
      </c>
      <c r="AY707" s="20" t="s">
        <v>126</v>
      </c>
      <c r="BE707" s="219">
        <f>IF(N707="základní",J707,0)</f>
        <v>0</v>
      </c>
      <c r="BF707" s="219">
        <f>IF(N707="snížená",J707,0)</f>
        <v>0</v>
      </c>
      <c r="BG707" s="219">
        <f>IF(N707="zákl. přenesená",J707,0)</f>
        <v>0</v>
      </c>
      <c r="BH707" s="219">
        <f>IF(N707="sníž. přenesená",J707,0)</f>
        <v>0</v>
      </c>
      <c r="BI707" s="219">
        <f>IF(N707="nulová",J707,0)</f>
        <v>0</v>
      </c>
      <c r="BJ707" s="20" t="s">
        <v>80</v>
      </c>
      <c r="BK707" s="219">
        <f>ROUND(I707*H707,2)</f>
        <v>0</v>
      </c>
      <c r="BL707" s="20" t="s">
        <v>312</v>
      </c>
      <c r="BM707" s="218" t="s">
        <v>781</v>
      </c>
    </row>
    <row r="708" s="2" customFormat="1">
      <c r="A708" s="41"/>
      <c r="B708" s="42"/>
      <c r="C708" s="43"/>
      <c r="D708" s="220" t="s">
        <v>136</v>
      </c>
      <c r="E708" s="43"/>
      <c r="F708" s="221" t="s">
        <v>782</v>
      </c>
      <c r="G708" s="43"/>
      <c r="H708" s="43"/>
      <c r="I708" s="222"/>
      <c r="J708" s="43"/>
      <c r="K708" s="43"/>
      <c r="L708" s="47"/>
      <c r="M708" s="223"/>
      <c r="N708" s="224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136</v>
      </c>
      <c r="AU708" s="20" t="s">
        <v>82</v>
      </c>
    </row>
    <row r="709" s="13" customFormat="1">
      <c r="A709" s="13"/>
      <c r="B709" s="232"/>
      <c r="C709" s="233"/>
      <c r="D709" s="225" t="s">
        <v>190</v>
      </c>
      <c r="E709" s="234" t="s">
        <v>19</v>
      </c>
      <c r="F709" s="235" t="s">
        <v>757</v>
      </c>
      <c r="G709" s="233"/>
      <c r="H709" s="236">
        <v>3.2400000000000002</v>
      </c>
      <c r="I709" s="237"/>
      <c r="J709" s="233"/>
      <c r="K709" s="233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190</v>
      </c>
      <c r="AU709" s="242" t="s">
        <v>82</v>
      </c>
      <c r="AV709" s="13" t="s">
        <v>82</v>
      </c>
      <c r="AW709" s="13" t="s">
        <v>34</v>
      </c>
      <c r="AX709" s="13" t="s">
        <v>72</v>
      </c>
      <c r="AY709" s="242" t="s">
        <v>126</v>
      </c>
    </row>
    <row r="710" s="13" customFormat="1">
      <c r="A710" s="13"/>
      <c r="B710" s="232"/>
      <c r="C710" s="233"/>
      <c r="D710" s="225" t="s">
        <v>190</v>
      </c>
      <c r="E710" s="234" t="s">
        <v>19</v>
      </c>
      <c r="F710" s="235" t="s">
        <v>758</v>
      </c>
      <c r="G710" s="233"/>
      <c r="H710" s="236">
        <v>14.800000000000001</v>
      </c>
      <c r="I710" s="237"/>
      <c r="J710" s="233"/>
      <c r="K710" s="233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190</v>
      </c>
      <c r="AU710" s="242" t="s">
        <v>82</v>
      </c>
      <c r="AV710" s="13" t="s">
        <v>82</v>
      </c>
      <c r="AW710" s="13" t="s">
        <v>34</v>
      </c>
      <c r="AX710" s="13" t="s">
        <v>72</v>
      </c>
      <c r="AY710" s="242" t="s">
        <v>126</v>
      </c>
    </row>
    <row r="711" s="13" customFormat="1">
      <c r="A711" s="13"/>
      <c r="B711" s="232"/>
      <c r="C711" s="233"/>
      <c r="D711" s="225" t="s">
        <v>190</v>
      </c>
      <c r="E711" s="234" t="s">
        <v>19</v>
      </c>
      <c r="F711" s="235" t="s">
        <v>759</v>
      </c>
      <c r="G711" s="233"/>
      <c r="H711" s="236">
        <v>10.390000000000001</v>
      </c>
      <c r="I711" s="237"/>
      <c r="J711" s="233"/>
      <c r="K711" s="233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190</v>
      </c>
      <c r="AU711" s="242" t="s">
        <v>82</v>
      </c>
      <c r="AV711" s="13" t="s">
        <v>82</v>
      </c>
      <c r="AW711" s="13" t="s">
        <v>34</v>
      </c>
      <c r="AX711" s="13" t="s">
        <v>72</v>
      </c>
      <c r="AY711" s="242" t="s">
        <v>126</v>
      </c>
    </row>
    <row r="712" s="13" customFormat="1">
      <c r="A712" s="13"/>
      <c r="B712" s="232"/>
      <c r="C712" s="233"/>
      <c r="D712" s="225" t="s">
        <v>190</v>
      </c>
      <c r="E712" s="234" t="s">
        <v>19</v>
      </c>
      <c r="F712" s="235" t="s">
        <v>760</v>
      </c>
      <c r="G712" s="233"/>
      <c r="H712" s="236">
        <v>11</v>
      </c>
      <c r="I712" s="237"/>
      <c r="J712" s="233"/>
      <c r="K712" s="233"/>
      <c r="L712" s="238"/>
      <c r="M712" s="239"/>
      <c r="N712" s="240"/>
      <c r="O712" s="240"/>
      <c r="P712" s="240"/>
      <c r="Q712" s="240"/>
      <c r="R712" s="240"/>
      <c r="S712" s="240"/>
      <c r="T712" s="24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2" t="s">
        <v>190</v>
      </c>
      <c r="AU712" s="242" t="s">
        <v>82</v>
      </c>
      <c r="AV712" s="13" t="s">
        <v>82</v>
      </c>
      <c r="AW712" s="13" t="s">
        <v>34</v>
      </c>
      <c r="AX712" s="13" t="s">
        <v>72</v>
      </c>
      <c r="AY712" s="242" t="s">
        <v>126</v>
      </c>
    </row>
    <row r="713" s="14" customFormat="1">
      <c r="A713" s="14"/>
      <c r="B713" s="243"/>
      <c r="C713" s="244"/>
      <c r="D713" s="225" t="s">
        <v>190</v>
      </c>
      <c r="E713" s="245" t="s">
        <v>19</v>
      </c>
      <c r="F713" s="246" t="s">
        <v>199</v>
      </c>
      <c r="G713" s="244"/>
      <c r="H713" s="247">
        <v>39.43</v>
      </c>
      <c r="I713" s="248"/>
      <c r="J713" s="244"/>
      <c r="K713" s="244"/>
      <c r="L713" s="249"/>
      <c r="M713" s="250"/>
      <c r="N713" s="251"/>
      <c r="O713" s="251"/>
      <c r="P713" s="251"/>
      <c r="Q713" s="251"/>
      <c r="R713" s="251"/>
      <c r="S713" s="251"/>
      <c r="T713" s="252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3" t="s">
        <v>190</v>
      </c>
      <c r="AU713" s="253" t="s">
        <v>82</v>
      </c>
      <c r="AV713" s="14" t="s">
        <v>152</v>
      </c>
      <c r="AW713" s="14" t="s">
        <v>34</v>
      </c>
      <c r="AX713" s="14" t="s">
        <v>80</v>
      </c>
      <c r="AY713" s="253" t="s">
        <v>126</v>
      </c>
    </row>
    <row r="714" s="2" customFormat="1" ht="24.15" customHeight="1">
      <c r="A714" s="41"/>
      <c r="B714" s="42"/>
      <c r="C714" s="275" t="s">
        <v>783</v>
      </c>
      <c r="D714" s="275" t="s">
        <v>307</v>
      </c>
      <c r="E714" s="276" t="s">
        <v>784</v>
      </c>
      <c r="F714" s="277" t="s">
        <v>785</v>
      </c>
      <c r="G714" s="278" t="s">
        <v>187</v>
      </c>
      <c r="H714" s="279">
        <v>45.344999999999999</v>
      </c>
      <c r="I714" s="280"/>
      <c r="J714" s="281">
        <f>ROUND(I714*H714,2)</f>
        <v>0</v>
      </c>
      <c r="K714" s="277" t="s">
        <v>133</v>
      </c>
      <c r="L714" s="282"/>
      <c r="M714" s="283" t="s">
        <v>19</v>
      </c>
      <c r="N714" s="284" t="s">
        <v>43</v>
      </c>
      <c r="O714" s="87"/>
      <c r="P714" s="216">
        <f>O714*H714</f>
        <v>0</v>
      </c>
      <c r="Q714" s="216">
        <v>0.019</v>
      </c>
      <c r="R714" s="216">
        <f>Q714*H714</f>
        <v>0.86155499999999996</v>
      </c>
      <c r="S714" s="216">
        <v>0</v>
      </c>
      <c r="T714" s="217">
        <f>S714*H714</f>
        <v>0</v>
      </c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R714" s="218" t="s">
        <v>409</v>
      </c>
      <c r="AT714" s="218" t="s">
        <v>307</v>
      </c>
      <c r="AU714" s="218" t="s">
        <v>82</v>
      </c>
      <c r="AY714" s="20" t="s">
        <v>126</v>
      </c>
      <c r="BE714" s="219">
        <f>IF(N714="základní",J714,0)</f>
        <v>0</v>
      </c>
      <c r="BF714" s="219">
        <f>IF(N714="snížená",J714,0)</f>
        <v>0</v>
      </c>
      <c r="BG714" s="219">
        <f>IF(N714="zákl. přenesená",J714,0)</f>
        <v>0</v>
      </c>
      <c r="BH714" s="219">
        <f>IF(N714="sníž. přenesená",J714,0)</f>
        <v>0</v>
      </c>
      <c r="BI714" s="219">
        <f>IF(N714="nulová",J714,0)</f>
        <v>0</v>
      </c>
      <c r="BJ714" s="20" t="s">
        <v>80</v>
      </c>
      <c r="BK714" s="219">
        <f>ROUND(I714*H714,2)</f>
        <v>0</v>
      </c>
      <c r="BL714" s="20" t="s">
        <v>312</v>
      </c>
      <c r="BM714" s="218" t="s">
        <v>786</v>
      </c>
    </row>
    <row r="715" s="13" customFormat="1">
      <c r="A715" s="13"/>
      <c r="B715" s="232"/>
      <c r="C715" s="233"/>
      <c r="D715" s="225" t="s">
        <v>190</v>
      </c>
      <c r="E715" s="233"/>
      <c r="F715" s="235" t="s">
        <v>787</v>
      </c>
      <c r="G715" s="233"/>
      <c r="H715" s="236">
        <v>45.344999999999999</v>
      </c>
      <c r="I715" s="237"/>
      <c r="J715" s="233"/>
      <c r="K715" s="233"/>
      <c r="L715" s="238"/>
      <c r="M715" s="239"/>
      <c r="N715" s="240"/>
      <c r="O715" s="240"/>
      <c r="P715" s="240"/>
      <c r="Q715" s="240"/>
      <c r="R715" s="240"/>
      <c r="S715" s="240"/>
      <c r="T715" s="241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2" t="s">
        <v>190</v>
      </c>
      <c r="AU715" s="242" t="s">
        <v>82</v>
      </c>
      <c r="AV715" s="13" t="s">
        <v>82</v>
      </c>
      <c r="AW715" s="13" t="s">
        <v>4</v>
      </c>
      <c r="AX715" s="13" t="s">
        <v>80</v>
      </c>
      <c r="AY715" s="242" t="s">
        <v>126</v>
      </c>
    </row>
    <row r="716" s="2" customFormat="1" ht="37.8" customHeight="1">
      <c r="A716" s="41"/>
      <c r="B716" s="42"/>
      <c r="C716" s="207" t="s">
        <v>788</v>
      </c>
      <c r="D716" s="207" t="s">
        <v>129</v>
      </c>
      <c r="E716" s="208" t="s">
        <v>789</v>
      </c>
      <c r="F716" s="209" t="s">
        <v>790</v>
      </c>
      <c r="G716" s="210" t="s">
        <v>187</v>
      </c>
      <c r="H716" s="211">
        <v>3.2400000000000002</v>
      </c>
      <c r="I716" s="212"/>
      <c r="J716" s="213">
        <f>ROUND(I716*H716,2)</f>
        <v>0</v>
      </c>
      <c r="K716" s="209" t="s">
        <v>133</v>
      </c>
      <c r="L716" s="47"/>
      <c r="M716" s="214" t="s">
        <v>19</v>
      </c>
      <c r="N716" s="215" t="s">
        <v>43</v>
      </c>
      <c r="O716" s="87"/>
      <c r="P716" s="216">
        <f>O716*H716</f>
        <v>0</v>
      </c>
      <c r="Q716" s="216">
        <v>0</v>
      </c>
      <c r="R716" s="216">
        <f>Q716*H716</f>
        <v>0</v>
      </c>
      <c r="S716" s="216">
        <v>0</v>
      </c>
      <c r="T716" s="217">
        <f>S716*H716</f>
        <v>0</v>
      </c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R716" s="218" t="s">
        <v>312</v>
      </c>
      <c r="AT716" s="218" t="s">
        <v>129</v>
      </c>
      <c r="AU716" s="218" t="s">
        <v>82</v>
      </c>
      <c r="AY716" s="20" t="s">
        <v>126</v>
      </c>
      <c r="BE716" s="219">
        <f>IF(N716="základní",J716,0)</f>
        <v>0</v>
      </c>
      <c r="BF716" s="219">
        <f>IF(N716="snížená",J716,0)</f>
        <v>0</v>
      </c>
      <c r="BG716" s="219">
        <f>IF(N716="zákl. přenesená",J716,0)</f>
        <v>0</v>
      </c>
      <c r="BH716" s="219">
        <f>IF(N716="sníž. přenesená",J716,0)</f>
        <v>0</v>
      </c>
      <c r="BI716" s="219">
        <f>IF(N716="nulová",J716,0)</f>
        <v>0</v>
      </c>
      <c r="BJ716" s="20" t="s">
        <v>80</v>
      </c>
      <c r="BK716" s="219">
        <f>ROUND(I716*H716,2)</f>
        <v>0</v>
      </c>
      <c r="BL716" s="20" t="s">
        <v>312</v>
      </c>
      <c r="BM716" s="218" t="s">
        <v>791</v>
      </c>
    </row>
    <row r="717" s="2" customFormat="1">
      <c r="A717" s="41"/>
      <c r="B717" s="42"/>
      <c r="C717" s="43"/>
      <c r="D717" s="220" t="s">
        <v>136</v>
      </c>
      <c r="E717" s="43"/>
      <c r="F717" s="221" t="s">
        <v>792</v>
      </c>
      <c r="G717" s="43"/>
      <c r="H717" s="43"/>
      <c r="I717" s="222"/>
      <c r="J717" s="43"/>
      <c r="K717" s="43"/>
      <c r="L717" s="47"/>
      <c r="M717" s="223"/>
      <c r="N717" s="224"/>
      <c r="O717" s="87"/>
      <c r="P717" s="87"/>
      <c r="Q717" s="87"/>
      <c r="R717" s="87"/>
      <c r="S717" s="87"/>
      <c r="T717" s="88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T717" s="20" t="s">
        <v>136</v>
      </c>
      <c r="AU717" s="20" t="s">
        <v>82</v>
      </c>
    </row>
    <row r="718" s="13" customFormat="1">
      <c r="A718" s="13"/>
      <c r="B718" s="232"/>
      <c r="C718" s="233"/>
      <c r="D718" s="225" t="s">
        <v>190</v>
      </c>
      <c r="E718" s="234" t="s">
        <v>19</v>
      </c>
      <c r="F718" s="235" t="s">
        <v>757</v>
      </c>
      <c r="G718" s="233"/>
      <c r="H718" s="236">
        <v>3.2400000000000002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2" t="s">
        <v>190</v>
      </c>
      <c r="AU718" s="242" t="s">
        <v>82</v>
      </c>
      <c r="AV718" s="13" t="s">
        <v>82</v>
      </c>
      <c r="AW718" s="13" t="s">
        <v>34</v>
      </c>
      <c r="AX718" s="13" t="s">
        <v>72</v>
      </c>
      <c r="AY718" s="242" t="s">
        <v>126</v>
      </c>
    </row>
    <row r="719" s="14" customFormat="1">
      <c r="A719" s="14"/>
      <c r="B719" s="243"/>
      <c r="C719" s="244"/>
      <c r="D719" s="225" t="s">
        <v>190</v>
      </c>
      <c r="E719" s="245" t="s">
        <v>19</v>
      </c>
      <c r="F719" s="246" t="s">
        <v>199</v>
      </c>
      <c r="G719" s="244"/>
      <c r="H719" s="247">
        <v>3.2400000000000002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190</v>
      </c>
      <c r="AU719" s="253" t="s">
        <v>82</v>
      </c>
      <c r="AV719" s="14" t="s">
        <v>152</v>
      </c>
      <c r="AW719" s="14" t="s">
        <v>34</v>
      </c>
      <c r="AX719" s="14" t="s">
        <v>80</v>
      </c>
      <c r="AY719" s="253" t="s">
        <v>126</v>
      </c>
    </row>
    <row r="720" s="2" customFormat="1" ht="33" customHeight="1">
      <c r="A720" s="41"/>
      <c r="B720" s="42"/>
      <c r="C720" s="207" t="s">
        <v>793</v>
      </c>
      <c r="D720" s="207" t="s">
        <v>129</v>
      </c>
      <c r="E720" s="208" t="s">
        <v>794</v>
      </c>
      <c r="F720" s="209" t="s">
        <v>795</v>
      </c>
      <c r="G720" s="210" t="s">
        <v>202</v>
      </c>
      <c r="H720" s="211">
        <v>0.94999999999999996</v>
      </c>
      <c r="I720" s="212"/>
      <c r="J720" s="213">
        <f>ROUND(I720*H720,2)</f>
        <v>0</v>
      </c>
      <c r="K720" s="209" t="s">
        <v>133</v>
      </c>
      <c r="L720" s="47"/>
      <c r="M720" s="214" t="s">
        <v>19</v>
      </c>
      <c r="N720" s="215" t="s">
        <v>43</v>
      </c>
      <c r="O720" s="87"/>
      <c r="P720" s="216">
        <f>O720*H720</f>
        <v>0</v>
      </c>
      <c r="Q720" s="216">
        <v>0.00020000000000000001</v>
      </c>
      <c r="R720" s="216">
        <f>Q720*H720</f>
        <v>0.00019000000000000001</v>
      </c>
      <c r="S720" s="216">
        <v>0</v>
      </c>
      <c r="T720" s="217">
        <f>S720*H720</f>
        <v>0</v>
      </c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R720" s="218" t="s">
        <v>312</v>
      </c>
      <c r="AT720" s="218" t="s">
        <v>129</v>
      </c>
      <c r="AU720" s="218" t="s">
        <v>82</v>
      </c>
      <c r="AY720" s="20" t="s">
        <v>126</v>
      </c>
      <c r="BE720" s="219">
        <f>IF(N720="základní",J720,0)</f>
        <v>0</v>
      </c>
      <c r="BF720" s="219">
        <f>IF(N720="snížená",J720,0)</f>
        <v>0</v>
      </c>
      <c r="BG720" s="219">
        <f>IF(N720="zákl. přenesená",J720,0)</f>
        <v>0</v>
      </c>
      <c r="BH720" s="219">
        <f>IF(N720="sníž. přenesená",J720,0)</f>
        <v>0</v>
      </c>
      <c r="BI720" s="219">
        <f>IF(N720="nulová",J720,0)</f>
        <v>0</v>
      </c>
      <c r="BJ720" s="20" t="s">
        <v>80</v>
      </c>
      <c r="BK720" s="219">
        <f>ROUND(I720*H720,2)</f>
        <v>0</v>
      </c>
      <c r="BL720" s="20" t="s">
        <v>312</v>
      </c>
      <c r="BM720" s="218" t="s">
        <v>796</v>
      </c>
    </row>
    <row r="721" s="2" customFormat="1">
      <c r="A721" s="41"/>
      <c r="B721" s="42"/>
      <c r="C721" s="43"/>
      <c r="D721" s="220" t="s">
        <v>136</v>
      </c>
      <c r="E721" s="43"/>
      <c r="F721" s="221" t="s">
        <v>797</v>
      </c>
      <c r="G721" s="43"/>
      <c r="H721" s="43"/>
      <c r="I721" s="222"/>
      <c r="J721" s="43"/>
      <c r="K721" s="43"/>
      <c r="L721" s="47"/>
      <c r="M721" s="223"/>
      <c r="N721" s="224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136</v>
      </c>
      <c r="AU721" s="20" t="s">
        <v>82</v>
      </c>
    </row>
    <row r="722" s="13" customFormat="1">
      <c r="A722" s="13"/>
      <c r="B722" s="232"/>
      <c r="C722" s="233"/>
      <c r="D722" s="225" t="s">
        <v>190</v>
      </c>
      <c r="E722" s="234" t="s">
        <v>19</v>
      </c>
      <c r="F722" s="235" t="s">
        <v>798</v>
      </c>
      <c r="G722" s="233"/>
      <c r="H722" s="236">
        <v>0.94999999999999996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190</v>
      </c>
      <c r="AU722" s="242" t="s">
        <v>82</v>
      </c>
      <c r="AV722" s="13" t="s">
        <v>82</v>
      </c>
      <c r="AW722" s="13" t="s">
        <v>34</v>
      </c>
      <c r="AX722" s="13" t="s">
        <v>80</v>
      </c>
      <c r="AY722" s="242" t="s">
        <v>126</v>
      </c>
    </row>
    <row r="723" s="2" customFormat="1" ht="16.5" customHeight="1">
      <c r="A723" s="41"/>
      <c r="B723" s="42"/>
      <c r="C723" s="275" t="s">
        <v>799</v>
      </c>
      <c r="D723" s="275" t="s">
        <v>307</v>
      </c>
      <c r="E723" s="276" t="s">
        <v>596</v>
      </c>
      <c r="F723" s="277" t="s">
        <v>597</v>
      </c>
      <c r="G723" s="278" t="s">
        <v>202</v>
      </c>
      <c r="H723" s="279">
        <v>0.998</v>
      </c>
      <c r="I723" s="280"/>
      <c r="J723" s="281">
        <f>ROUND(I723*H723,2)</f>
        <v>0</v>
      </c>
      <c r="K723" s="277" t="s">
        <v>133</v>
      </c>
      <c r="L723" s="282"/>
      <c r="M723" s="283" t="s">
        <v>19</v>
      </c>
      <c r="N723" s="284" t="s">
        <v>43</v>
      </c>
      <c r="O723" s="87"/>
      <c r="P723" s="216">
        <f>O723*H723</f>
        <v>0</v>
      </c>
      <c r="Q723" s="216">
        <v>0.00012</v>
      </c>
      <c r="R723" s="216">
        <f>Q723*H723</f>
        <v>0.00011976000000000001</v>
      </c>
      <c r="S723" s="216">
        <v>0</v>
      </c>
      <c r="T723" s="217">
        <f>S723*H723</f>
        <v>0</v>
      </c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R723" s="218" t="s">
        <v>409</v>
      </c>
      <c r="AT723" s="218" t="s">
        <v>307</v>
      </c>
      <c r="AU723" s="218" t="s">
        <v>82</v>
      </c>
      <c r="AY723" s="20" t="s">
        <v>126</v>
      </c>
      <c r="BE723" s="219">
        <f>IF(N723="základní",J723,0)</f>
        <v>0</v>
      </c>
      <c r="BF723" s="219">
        <f>IF(N723="snížená",J723,0)</f>
        <v>0</v>
      </c>
      <c r="BG723" s="219">
        <f>IF(N723="zákl. přenesená",J723,0)</f>
        <v>0</v>
      </c>
      <c r="BH723" s="219">
        <f>IF(N723="sníž. přenesená",J723,0)</f>
        <v>0</v>
      </c>
      <c r="BI723" s="219">
        <f>IF(N723="nulová",J723,0)</f>
        <v>0</v>
      </c>
      <c r="BJ723" s="20" t="s">
        <v>80</v>
      </c>
      <c r="BK723" s="219">
        <f>ROUND(I723*H723,2)</f>
        <v>0</v>
      </c>
      <c r="BL723" s="20" t="s">
        <v>312</v>
      </c>
      <c r="BM723" s="218" t="s">
        <v>800</v>
      </c>
    </row>
    <row r="724" s="13" customFormat="1">
      <c r="A724" s="13"/>
      <c r="B724" s="232"/>
      <c r="C724" s="233"/>
      <c r="D724" s="225" t="s">
        <v>190</v>
      </c>
      <c r="E724" s="233"/>
      <c r="F724" s="235" t="s">
        <v>801</v>
      </c>
      <c r="G724" s="233"/>
      <c r="H724" s="236">
        <v>0.998</v>
      </c>
      <c r="I724" s="237"/>
      <c r="J724" s="233"/>
      <c r="K724" s="233"/>
      <c r="L724" s="238"/>
      <c r="M724" s="239"/>
      <c r="N724" s="240"/>
      <c r="O724" s="240"/>
      <c r="P724" s="240"/>
      <c r="Q724" s="240"/>
      <c r="R724" s="240"/>
      <c r="S724" s="240"/>
      <c r="T724" s="241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2" t="s">
        <v>190</v>
      </c>
      <c r="AU724" s="242" t="s">
        <v>82</v>
      </c>
      <c r="AV724" s="13" t="s">
        <v>82</v>
      </c>
      <c r="AW724" s="13" t="s">
        <v>4</v>
      </c>
      <c r="AX724" s="13" t="s">
        <v>80</v>
      </c>
      <c r="AY724" s="242" t="s">
        <v>126</v>
      </c>
    </row>
    <row r="725" s="2" customFormat="1" ht="33" customHeight="1">
      <c r="A725" s="41"/>
      <c r="B725" s="42"/>
      <c r="C725" s="207" t="s">
        <v>802</v>
      </c>
      <c r="D725" s="207" t="s">
        <v>129</v>
      </c>
      <c r="E725" s="208" t="s">
        <v>803</v>
      </c>
      <c r="F725" s="209" t="s">
        <v>804</v>
      </c>
      <c r="G725" s="210" t="s">
        <v>202</v>
      </c>
      <c r="H725" s="211">
        <v>31.800000000000001</v>
      </c>
      <c r="I725" s="212"/>
      <c r="J725" s="213">
        <f>ROUND(I725*H725,2)</f>
        <v>0</v>
      </c>
      <c r="K725" s="209" t="s">
        <v>133</v>
      </c>
      <c r="L725" s="47"/>
      <c r="M725" s="214" t="s">
        <v>19</v>
      </c>
      <c r="N725" s="215" t="s">
        <v>43</v>
      </c>
      <c r="O725" s="87"/>
      <c r="P725" s="216">
        <f>O725*H725</f>
        <v>0</v>
      </c>
      <c r="Q725" s="216">
        <v>0.00018000000000000001</v>
      </c>
      <c r="R725" s="216">
        <f>Q725*H725</f>
        <v>0.0057240000000000008</v>
      </c>
      <c r="S725" s="216">
        <v>0</v>
      </c>
      <c r="T725" s="217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18" t="s">
        <v>312</v>
      </c>
      <c r="AT725" s="218" t="s">
        <v>129</v>
      </c>
      <c r="AU725" s="218" t="s">
        <v>82</v>
      </c>
      <c r="AY725" s="20" t="s">
        <v>126</v>
      </c>
      <c r="BE725" s="219">
        <f>IF(N725="základní",J725,0)</f>
        <v>0</v>
      </c>
      <c r="BF725" s="219">
        <f>IF(N725="snížená",J725,0)</f>
        <v>0</v>
      </c>
      <c r="BG725" s="219">
        <f>IF(N725="zákl. přenesená",J725,0)</f>
        <v>0</v>
      </c>
      <c r="BH725" s="219">
        <f>IF(N725="sníž. přenesená",J725,0)</f>
        <v>0</v>
      </c>
      <c r="BI725" s="219">
        <f>IF(N725="nulová",J725,0)</f>
        <v>0</v>
      </c>
      <c r="BJ725" s="20" t="s">
        <v>80</v>
      </c>
      <c r="BK725" s="219">
        <f>ROUND(I725*H725,2)</f>
        <v>0</v>
      </c>
      <c r="BL725" s="20" t="s">
        <v>312</v>
      </c>
      <c r="BM725" s="218" t="s">
        <v>805</v>
      </c>
    </row>
    <row r="726" s="2" customFormat="1">
      <c r="A726" s="41"/>
      <c r="B726" s="42"/>
      <c r="C726" s="43"/>
      <c r="D726" s="220" t="s">
        <v>136</v>
      </c>
      <c r="E726" s="43"/>
      <c r="F726" s="221" t="s">
        <v>806</v>
      </c>
      <c r="G726" s="43"/>
      <c r="H726" s="43"/>
      <c r="I726" s="222"/>
      <c r="J726" s="43"/>
      <c r="K726" s="43"/>
      <c r="L726" s="47"/>
      <c r="M726" s="223"/>
      <c r="N726" s="224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20" t="s">
        <v>136</v>
      </c>
      <c r="AU726" s="20" t="s">
        <v>82</v>
      </c>
    </row>
    <row r="727" s="13" customFormat="1">
      <c r="A727" s="13"/>
      <c r="B727" s="232"/>
      <c r="C727" s="233"/>
      <c r="D727" s="225" t="s">
        <v>190</v>
      </c>
      <c r="E727" s="234" t="s">
        <v>19</v>
      </c>
      <c r="F727" s="235" t="s">
        <v>807</v>
      </c>
      <c r="G727" s="233"/>
      <c r="H727" s="236">
        <v>1.8</v>
      </c>
      <c r="I727" s="237"/>
      <c r="J727" s="233"/>
      <c r="K727" s="233"/>
      <c r="L727" s="238"/>
      <c r="M727" s="239"/>
      <c r="N727" s="240"/>
      <c r="O727" s="240"/>
      <c r="P727" s="240"/>
      <c r="Q727" s="240"/>
      <c r="R727" s="240"/>
      <c r="S727" s="240"/>
      <c r="T727" s="241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2" t="s">
        <v>190</v>
      </c>
      <c r="AU727" s="242" t="s">
        <v>82</v>
      </c>
      <c r="AV727" s="13" t="s">
        <v>82</v>
      </c>
      <c r="AW727" s="13" t="s">
        <v>34</v>
      </c>
      <c r="AX727" s="13" t="s">
        <v>72</v>
      </c>
      <c r="AY727" s="242" t="s">
        <v>126</v>
      </c>
    </row>
    <row r="728" s="13" customFormat="1">
      <c r="A728" s="13"/>
      <c r="B728" s="232"/>
      <c r="C728" s="233"/>
      <c r="D728" s="225" t="s">
        <v>190</v>
      </c>
      <c r="E728" s="234" t="s">
        <v>19</v>
      </c>
      <c r="F728" s="235" t="s">
        <v>808</v>
      </c>
      <c r="G728" s="233"/>
      <c r="H728" s="236">
        <v>11.4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2" t="s">
        <v>190</v>
      </c>
      <c r="AU728" s="242" t="s">
        <v>82</v>
      </c>
      <c r="AV728" s="13" t="s">
        <v>82</v>
      </c>
      <c r="AW728" s="13" t="s">
        <v>34</v>
      </c>
      <c r="AX728" s="13" t="s">
        <v>72</v>
      </c>
      <c r="AY728" s="242" t="s">
        <v>126</v>
      </c>
    </row>
    <row r="729" s="13" customFormat="1">
      <c r="A729" s="13"/>
      <c r="B729" s="232"/>
      <c r="C729" s="233"/>
      <c r="D729" s="225" t="s">
        <v>190</v>
      </c>
      <c r="E729" s="234" t="s">
        <v>19</v>
      </c>
      <c r="F729" s="235" t="s">
        <v>809</v>
      </c>
      <c r="G729" s="233"/>
      <c r="H729" s="236">
        <v>9.0999999999999996</v>
      </c>
      <c r="I729" s="237"/>
      <c r="J729" s="233"/>
      <c r="K729" s="233"/>
      <c r="L729" s="238"/>
      <c r="M729" s="239"/>
      <c r="N729" s="240"/>
      <c r="O729" s="240"/>
      <c r="P729" s="240"/>
      <c r="Q729" s="240"/>
      <c r="R729" s="240"/>
      <c r="S729" s="240"/>
      <c r="T729" s="241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2" t="s">
        <v>190</v>
      </c>
      <c r="AU729" s="242" t="s">
        <v>82</v>
      </c>
      <c r="AV729" s="13" t="s">
        <v>82</v>
      </c>
      <c r="AW729" s="13" t="s">
        <v>34</v>
      </c>
      <c r="AX729" s="13" t="s">
        <v>72</v>
      </c>
      <c r="AY729" s="242" t="s">
        <v>126</v>
      </c>
    </row>
    <row r="730" s="13" customFormat="1">
      <c r="A730" s="13"/>
      <c r="B730" s="232"/>
      <c r="C730" s="233"/>
      <c r="D730" s="225" t="s">
        <v>190</v>
      </c>
      <c r="E730" s="234" t="s">
        <v>19</v>
      </c>
      <c r="F730" s="235" t="s">
        <v>810</v>
      </c>
      <c r="G730" s="233"/>
      <c r="H730" s="236">
        <v>9.5</v>
      </c>
      <c r="I730" s="237"/>
      <c r="J730" s="233"/>
      <c r="K730" s="233"/>
      <c r="L730" s="238"/>
      <c r="M730" s="239"/>
      <c r="N730" s="240"/>
      <c r="O730" s="240"/>
      <c r="P730" s="240"/>
      <c r="Q730" s="240"/>
      <c r="R730" s="240"/>
      <c r="S730" s="240"/>
      <c r="T730" s="241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2" t="s">
        <v>190</v>
      </c>
      <c r="AU730" s="242" t="s">
        <v>82</v>
      </c>
      <c r="AV730" s="13" t="s">
        <v>82</v>
      </c>
      <c r="AW730" s="13" t="s">
        <v>34</v>
      </c>
      <c r="AX730" s="13" t="s">
        <v>72</v>
      </c>
      <c r="AY730" s="242" t="s">
        <v>126</v>
      </c>
    </row>
    <row r="731" s="14" customFormat="1">
      <c r="A731" s="14"/>
      <c r="B731" s="243"/>
      <c r="C731" s="244"/>
      <c r="D731" s="225" t="s">
        <v>190</v>
      </c>
      <c r="E731" s="245" t="s">
        <v>19</v>
      </c>
      <c r="F731" s="246" t="s">
        <v>199</v>
      </c>
      <c r="G731" s="244"/>
      <c r="H731" s="247">
        <v>31.800000000000001</v>
      </c>
      <c r="I731" s="248"/>
      <c r="J731" s="244"/>
      <c r="K731" s="244"/>
      <c r="L731" s="249"/>
      <c r="M731" s="250"/>
      <c r="N731" s="251"/>
      <c r="O731" s="251"/>
      <c r="P731" s="251"/>
      <c r="Q731" s="251"/>
      <c r="R731" s="251"/>
      <c r="S731" s="251"/>
      <c r="T731" s="252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3" t="s">
        <v>190</v>
      </c>
      <c r="AU731" s="253" t="s">
        <v>82</v>
      </c>
      <c r="AV731" s="14" t="s">
        <v>152</v>
      </c>
      <c r="AW731" s="14" t="s">
        <v>34</v>
      </c>
      <c r="AX731" s="14" t="s">
        <v>80</v>
      </c>
      <c r="AY731" s="253" t="s">
        <v>126</v>
      </c>
    </row>
    <row r="732" s="2" customFormat="1" ht="16.5" customHeight="1">
      <c r="A732" s="41"/>
      <c r="B732" s="42"/>
      <c r="C732" s="275" t="s">
        <v>811</v>
      </c>
      <c r="D732" s="275" t="s">
        <v>307</v>
      </c>
      <c r="E732" s="276" t="s">
        <v>596</v>
      </c>
      <c r="F732" s="277" t="s">
        <v>597</v>
      </c>
      <c r="G732" s="278" t="s">
        <v>202</v>
      </c>
      <c r="H732" s="279">
        <v>33.390000000000001</v>
      </c>
      <c r="I732" s="280"/>
      <c r="J732" s="281">
        <f>ROUND(I732*H732,2)</f>
        <v>0</v>
      </c>
      <c r="K732" s="277" t="s">
        <v>133</v>
      </c>
      <c r="L732" s="282"/>
      <c r="M732" s="283" t="s">
        <v>19</v>
      </c>
      <c r="N732" s="284" t="s">
        <v>43</v>
      </c>
      <c r="O732" s="87"/>
      <c r="P732" s="216">
        <f>O732*H732</f>
        <v>0</v>
      </c>
      <c r="Q732" s="216">
        <v>0.00012</v>
      </c>
      <c r="R732" s="216">
        <f>Q732*H732</f>
        <v>0.0040068000000000005</v>
      </c>
      <c r="S732" s="216">
        <v>0</v>
      </c>
      <c r="T732" s="217">
        <f>S732*H732</f>
        <v>0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R732" s="218" t="s">
        <v>409</v>
      </c>
      <c r="AT732" s="218" t="s">
        <v>307</v>
      </c>
      <c r="AU732" s="218" t="s">
        <v>82</v>
      </c>
      <c r="AY732" s="20" t="s">
        <v>126</v>
      </c>
      <c r="BE732" s="219">
        <f>IF(N732="základní",J732,0)</f>
        <v>0</v>
      </c>
      <c r="BF732" s="219">
        <f>IF(N732="snížená",J732,0)</f>
        <v>0</v>
      </c>
      <c r="BG732" s="219">
        <f>IF(N732="zákl. přenesená",J732,0)</f>
        <v>0</v>
      </c>
      <c r="BH732" s="219">
        <f>IF(N732="sníž. přenesená",J732,0)</f>
        <v>0</v>
      </c>
      <c r="BI732" s="219">
        <f>IF(N732="nulová",J732,0)</f>
        <v>0</v>
      </c>
      <c r="BJ732" s="20" t="s">
        <v>80</v>
      </c>
      <c r="BK732" s="219">
        <f>ROUND(I732*H732,2)</f>
        <v>0</v>
      </c>
      <c r="BL732" s="20" t="s">
        <v>312</v>
      </c>
      <c r="BM732" s="218" t="s">
        <v>812</v>
      </c>
    </row>
    <row r="733" s="13" customFormat="1">
      <c r="A733" s="13"/>
      <c r="B733" s="232"/>
      <c r="C733" s="233"/>
      <c r="D733" s="225" t="s">
        <v>190</v>
      </c>
      <c r="E733" s="233"/>
      <c r="F733" s="235" t="s">
        <v>813</v>
      </c>
      <c r="G733" s="233"/>
      <c r="H733" s="236">
        <v>33.390000000000001</v>
      </c>
      <c r="I733" s="237"/>
      <c r="J733" s="233"/>
      <c r="K733" s="233"/>
      <c r="L733" s="238"/>
      <c r="M733" s="239"/>
      <c r="N733" s="240"/>
      <c r="O733" s="240"/>
      <c r="P733" s="240"/>
      <c r="Q733" s="240"/>
      <c r="R733" s="240"/>
      <c r="S733" s="240"/>
      <c r="T733" s="24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2" t="s">
        <v>190</v>
      </c>
      <c r="AU733" s="242" t="s">
        <v>82</v>
      </c>
      <c r="AV733" s="13" t="s">
        <v>82</v>
      </c>
      <c r="AW733" s="13" t="s">
        <v>4</v>
      </c>
      <c r="AX733" s="13" t="s">
        <v>80</v>
      </c>
      <c r="AY733" s="242" t="s">
        <v>126</v>
      </c>
    </row>
    <row r="734" s="2" customFormat="1" ht="24.15" customHeight="1">
      <c r="A734" s="41"/>
      <c r="B734" s="42"/>
      <c r="C734" s="207" t="s">
        <v>814</v>
      </c>
      <c r="D734" s="207" t="s">
        <v>129</v>
      </c>
      <c r="E734" s="208" t="s">
        <v>815</v>
      </c>
      <c r="F734" s="209" t="s">
        <v>816</v>
      </c>
      <c r="G734" s="210" t="s">
        <v>325</v>
      </c>
      <c r="H734" s="211">
        <v>1</v>
      </c>
      <c r="I734" s="212"/>
      <c r="J734" s="213">
        <f>ROUND(I734*H734,2)</f>
        <v>0</v>
      </c>
      <c r="K734" s="209" t="s">
        <v>133</v>
      </c>
      <c r="L734" s="47"/>
      <c r="M734" s="214" t="s">
        <v>19</v>
      </c>
      <c r="N734" s="215" t="s">
        <v>43</v>
      </c>
      <c r="O734" s="87"/>
      <c r="P734" s="216">
        <f>O734*H734</f>
        <v>0</v>
      </c>
      <c r="Q734" s="216">
        <v>0.00020000000000000001</v>
      </c>
      <c r="R734" s="216">
        <f>Q734*H734</f>
        <v>0.00020000000000000001</v>
      </c>
      <c r="S734" s="216">
        <v>0</v>
      </c>
      <c r="T734" s="217">
        <f>S734*H734</f>
        <v>0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8" t="s">
        <v>312</v>
      </c>
      <c r="AT734" s="218" t="s">
        <v>129</v>
      </c>
      <c r="AU734" s="218" t="s">
        <v>82</v>
      </c>
      <c r="AY734" s="20" t="s">
        <v>126</v>
      </c>
      <c r="BE734" s="219">
        <f>IF(N734="základní",J734,0)</f>
        <v>0</v>
      </c>
      <c r="BF734" s="219">
        <f>IF(N734="snížená",J734,0)</f>
        <v>0</v>
      </c>
      <c r="BG734" s="219">
        <f>IF(N734="zákl. přenesená",J734,0)</f>
        <v>0</v>
      </c>
      <c r="BH734" s="219">
        <f>IF(N734="sníž. přenesená",J734,0)</f>
        <v>0</v>
      </c>
      <c r="BI734" s="219">
        <f>IF(N734="nulová",J734,0)</f>
        <v>0</v>
      </c>
      <c r="BJ734" s="20" t="s">
        <v>80</v>
      </c>
      <c r="BK734" s="219">
        <f>ROUND(I734*H734,2)</f>
        <v>0</v>
      </c>
      <c r="BL734" s="20" t="s">
        <v>312</v>
      </c>
      <c r="BM734" s="218" t="s">
        <v>817</v>
      </c>
    </row>
    <row r="735" s="2" customFormat="1">
      <c r="A735" s="41"/>
      <c r="B735" s="42"/>
      <c r="C735" s="43"/>
      <c r="D735" s="220" t="s">
        <v>136</v>
      </c>
      <c r="E735" s="43"/>
      <c r="F735" s="221" t="s">
        <v>818</v>
      </c>
      <c r="G735" s="43"/>
      <c r="H735" s="43"/>
      <c r="I735" s="222"/>
      <c r="J735" s="43"/>
      <c r="K735" s="43"/>
      <c r="L735" s="47"/>
      <c r="M735" s="223"/>
      <c r="N735" s="224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20" t="s">
        <v>136</v>
      </c>
      <c r="AU735" s="20" t="s">
        <v>82</v>
      </c>
    </row>
    <row r="736" s="2" customFormat="1" ht="16.5" customHeight="1">
      <c r="A736" s="41"/>
      <c r="B736" s="42"/>
      <c r="C736" s="275" t="s">
        <v>819</v>
      </c>
      <c r="D736" s="275" t="s">
        <v>307</v>
      </c>
      <c r="E736" s="276" t="s">
        <v>820</v>
      </c>
      <c r="F736" s="277" t="s">
        <v>821</v>
      </c>
      <c r="G736" s="278" t="s">
        <v>325</v>
      </c>
      <c r="H736" s="279">
        <v>1</v>
      </c>
      <c r="I736" s="280"/>
      <c r="J736" s="281">
        <f>ROUND(I736*H736,2)</f>
        <v>0</v>
      </c>
      <c r="K736" s="277" t="s">
        <v>133</v>
      </c>
      <c r="L736" s="282"/>
      <c r="M736" s="283" t="s">
        <v>19</v>
      </c>
      <c r="N736" s="284" t="s">
        <v>43</v>
      </c>
      <c r="O736" s="87"/>
      <c r="P736" s="216">
        <f>O736*H736</f>
        <v>0</v>
      </c>
      <c r="Q736" s="216">
        <v>0.00106</v>
      </c>
      <c r="R736" s="216">
        <f>Q736*H736</f>
        <v>0.00106</v>
      </c>
      <c r="S736" s="216">
        <v>0</v>
      </c>
      <c r="T736" s="217">
        <f>S736*H736</f>
        <v>0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R736" s="218" t="s">
        <v>409</v>
      </c>
      <c r="AT736" s="218" t="s">
        <v>307</v>
      </c>
      <c r="AU736" s="218" t="s">
        <v>82</v>
      </c>
      <c r="AY736" s="20" t="s">
        <v>126</v>
      </c>
      <c r="BE736" s="219">
        <f>IF(N736="základní",J736,0)</f>
        <v>0</v>
      </c>
      <c r="BF736" s="219">
        <f>IF(N736="snížená",J736,0)</f>
        <v>0</v>
      </c>
      <c r="BG736" s="219">
        <f>IF(N736="zákl. přenesená",J736,0)</f>
        <v>0</v>
      </c>
      <c r="BH736" s="219">
        <f>IF(N736="sníž. přenesená",J736,0)</f>
        <v>0</v>
      </c>
      <c r="BI736" s="219">
        <f>IF(N736="nulová",J736,0)</f>
        <v>0</v>
      </c>
      <c r="BJ736" s="20" t="s">
        <v>80</v>
      </c>
      <c r="BK736" s="219">
        <f>ROUND(I736*H736,2)</f>
        <v>0</v>
      </c>
      <c r="BL736" s="20" t="s">
        <v>312</v>
      </c>
      <c r="BM736" s="218" t="s">
        <v>822</v>
      </c>
    </row>
    <row r="737" s="2" customFormat="1" ht="24.15" customHeight="1">
      <c r="A737" s="41"/>
      <c r="B737" s="42"/>
      <c r="C737" s="207" t="s">
        <v>823</v>
      </c>
      <c r="D737" s="207" t="s">
        <v>129</v>
      </c>
      <c r="E737" s="208" t="s">
        <v>824</v>
      </c>
      <c r="F737" s="209" t="s">
        <v>825</v>
      </c>
      <c r="G737" s="210" t="s">
        <v>202</v>
      </c>
      <c r="H737" s="211">
        <v>24.949999999999999</v>
      </c>
      <c r="I737" s="212"/>
      <c r="J737" s="213">
        <f>ROUND(I737*H737,2)</f>
        <v>0</v>
      </c>
      <c r="K737" s="209" t="s">
        <v>133</v>
      </c>
      <c r="L737" s="47"/>
      <c r="M737" s="214" t="s">
        <v>19</v>
      </c>
      <c r="N737" s="215" t="s">
        <v>43</v>
      </c>
      <c r="O737" s="87"/>
      <c r="P737" s="216">
        <f>O737*H737</f>
        <v>0</v>
      </c>
      <c r="Q737" s="216">
        <v>9.0000000000000006E-05</v>
      </c>
      <c r="R737" s="216">
        <f>Q737*H737</f>
        <v>0.0022455000000000001</v>
      </c>
      <c r="S737" s="216">
        <v>0</v>
      </c>
      <c r="T737" s="217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18" t="s">
        <v>312</v>
      </c>
      <c r="AT737" s="218" t="s">
        <v>129</v>
      </c>
      <c r="AU737" s="218" t="s">
        <v>82</v>
      </c>
      <c r="AY737" s="20" t="s">
        <v>126</v>
      </c>
      <c r="BE737" s="219">
        <f>IF(N737="základní",J737,0)</f>
        <v>0</v>
      </c>
      <c r="BF737" s="219">
        <f>IF(N737="snížená",J737,0)</f>
        <v>0</v>
      </c>
      <c r="BG737" s="219">
        <f>IF(N737="zákl. přenesená",J737,0)</f>
        <v>0</v>
      </c>
      <c r="BH737" s="219">
        <f>IF(N737="sníž. přenesená",J737,0)</f>
        <v>0</v>
      </c>
      <c r="BI737" s="219">
        <f>IF(N737="nulová",J737,0)</f>
        <v>0</v>
      </c>
      <c r="BJ737" s="20" t="s">
        <v>80</v>
      </c>
      <c r="BK737" s="219">
        <f>ROUND(I737*H737,2)</f>
        <v>0</v>
      </c>
      <c r="BL737" s="20" t="s">
        <v>312</v>
      </c>
      <c r="BM737" s="218" t="s">
        <v>826</v>
      </c>
    </row>
    <row r="738" s="2" customFormat="1">
      <c r="A738" s="41"/>
      <c r="B738" s="42"/>
      <c r="C738" s="43"/>
      <c r="D738" s="220" t="s">
        <v>136</v>
      </c>
      <c r="E738" s="43"/>
      <c r="F738" s="221" t="s">
        <v>827</v>
      </c>
      <c r="G738" s="43"/>
      <c r="H738" s="43"/>
      <c r="I738" s="222"/>
      <c r="J738" s="43"/>
      <c r="K738" s="43"/>
      <c r="L738" s="47"/>
      <c r="M738" s="223"/>
      <c r="N738" s="224"/>
      <c r="O738" s="87"/>
      <c r="P738" s="87"/>
      <c r="Q738" s="87"/>
      <c r="R738" s="87"/>
      <c r="S738" s="87"/>
      <c r="T738" s="88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T738" s="20" t="s">
        <v>136</v>
      </c>
      <c r="AU738" s="20" t="s">
        <v>82</v>
      </c>
    </row>
    <row r="739" s="13" customFormat="1">
      <c r="A739" s="13"/>
      <c r="B739" s="232"/>
      <c r="C739" s="233"/>
      <c r="D739" s="225" t="s">
        <v>190</v>
      </c>
      <c r="E739" s="234" t="s">
        <v>19</v>
      </c>
      <c r="F739" s="235" t="s">
        <v>828</v>
      </c>
      <c r="G739" s="233"/>
      <c r="H739" s="236">
        <v>8</v>
      </c>
      <c r="I739" s="237"/>
      <c r="J739" s="233"/>
      <c r="K739" s="233"/>
      <c r="L739" s="238"/>
      <c r="M739" s="239"/>
      <c r="N739" s="240"/>
      <c r="O739" s="240"/>
      <c r="P739" s="240"/>
      <c r="Q739" s="240"/>
      <c r="R739" s="240"/>
      <c r="S739" s="240"/>
      <c r="T739" s="241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2" t="s">
        <v>190</v>
      </c>
      <c r="AU739" s="242" t="s">
        <v>82</v>
      </c>
      <c r="AV739" s="13" t="s">
        <v>82</v>
      </c>
      <c r="AW739" s="13" t="s">
        <v>34</v>
      </c>
      <c r="AX739" s="13" t="s">
        <v>72</v>
      </c>
      <c r="AY739" s="242" t="s">
        <v>126</v>
      </c>
    </row>
    <row r="740" s="13" customFormat="1">
      <c r="A740" s="13"/>
      <c r="B740" s="232"/>
      <c r="C740" s="233"/>
      <c r="D740" s="225" t="s">
        <v>190</v>
      </c>
      <c r="E740" s="234" t="s">
        <v>19</v>
      </c>
      <c r="F740" s="235" t="s">
        <v>829</v>
      </c>
      <c r="G740" s="233"/>
      <c r="H740" s="236">
        <v>8.9499999999999993</v>
      </c>
      <c r="I740" s="237"/>
      <c r="J740" s="233"/>
      <c r="K740" s="233"/>
      <c r="L740" s="238"/>
      <c r="M740" s="239"/>
      <c r="N740" s="240"/>
      <c r="O740" s="240"/>
      <c r="P740" s="240"/>
      <c r="Q740" s="240"/>
      <c r="R740" s="240"/>
      <c r="S740" s="240"/>
      <c r="T740" s="24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2" t="s">
        <v>190</v>
      </c>
      <c r="AU740" s="242" t="s">
        <v>82</v>
      </c>
      <c r="AV740" s="13" t="s">
        <v>82</v>
      </c>
      <c r="AW740" s="13" t="s">
        <v>34</v>
      </c>
      <c r="AX740" s="13" t="s">
        <v>72</v>
      </c>
      <c r="AY740" s="242" t="s">
        <v>126</v>
      </c>
    </row>
    <row r="741" s="13" customFormat="1">
      <c r="A741" s="13"/>
      <c r="B741" s="232"/>
      <c r="C741" s="233"/>
      <c r="D741" s="225" t="s">
        <v>190</v>
      </c>
      <c r="E741" s="234" t="s">
        <v>19</v>
      </c>
      <c r="F741" s="235" t="s">
        <v>830</v>
      </c>
      <c r="G741" s="233"/>
      <c r="H741" s="236">
        <v>8</v>
      </c>
      <c r="I741" s="237"/>
      <c r="J741" s="233"/>
      <c r="K741" s="233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190</v>
      </c>
      <c r="AU741" s="242" t="s">
        <v>82</v>
      </c>
      <c r="AV741" s="13" t="s">
        <v>82</v>
      </c>
      <c r="AW741" s="13" t="s">
        <v>34</v>
      </c>
      <c r="AX741" s="13" t="s">
        <v>72</v>
      </c>
      <c r="AY741" s="242" t="s">
        <v>126</v>
      </c>
    </row>
    <row r="742" s="14" customFormat="1">
      <c r="A742" s="14"/>
      <c r="B742" s="243"/>
      <c r="C742" s="244"/>
      <c r="D742" s="225" t="s">
        <v>190</v>
      </c>
      <c r="E742" s="245" t="s">
        <v>19</v>
      </c>
      <c r="F742" s="246" t="s">
        <v>199</v>
      </c>
      <c r="G742" s="244"/>
      <c r="H742" s="247">
        <v>24.949999999999999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3" t="s">
        <v>190</v>
      </c>
      <c r="AU742" s="253" t="s">
        <v>82</v>
      </c>
      <c r="AV742" s="14" t="s">
        <v>152</v>
      </c>
      <c r="AW742" s="14" t="s">
        <v>34</v>
      </c>
      <c r="AX742" s="14" t="s">
        <v>80</v>
      </c>
      <c r="AY742" s="253" t="s">
        <v>126</v>
      </c>
    </row>
    <row r="743" s="2" customFormat="1" ht="24.15" customHeight="1">
      <c r="A743" s="41"/>
      <c r="B743" s="42"/>
      <c r="C743" s="207" t="s">
        <v>831</v>
      </c>
      <c r="D743" s="207" t="s">
        <v>129</v>
      </c>
      <c r="E743" s="208" t="s">
        <v>832</v>
      </c>
      <c r="F743" s="209" t="s">
        <v>833</v>
      </c>
      <c r="G743" s="210" t="s">
        <v>325</v>
      </c>
      <c r="H743" s="211">
        <v>13</v>
      </c>
      <c r="I743" s="212"/>
      <c r="J743" s="213">
        <f>ROUND(I743*H743,2)</f>
        <v>0</v>
      </c>
      <c r="K743" s="209" t="s">
        <v>133</v>
      </c>
      <c r="L743" s="47"/>
      <c r="M743" s="214" t="s">
        <v>19</v>
      </c>
      <c r="N743" s="215" t="s">
        <v>43</v>
      </c>
      <c r="O743" s="87"/>
      <c r="P743" s="216">
        <f>O743*H743</f>
        <v>0</v>
      </c>
      <c r="Q743" s="216">
        <v>0</v>
      </c>
      <c r="R743" s="216">
        <f>Q743*H743</f>
        <v>0</v>
      </c>
      <c r="S743" s="216">
        <v>0</v>
      </c>
      <c r="T743" s="217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8" t="s">
        <v>312</v>
      </c>
      <c r="AT743" s="218" t="s">
        <v>129</v>
      </c>
      <c r="AU743" s="218" t="s">
        <v>82</v>
      </c>
      <c r="AY743" s="20" t="s">
        <v>126</v>
      </c>
      <c r="BE743" s="219">
        <f>IF(N743="základní",J743,0)</f>
        <v>0</v>
      </c>
      <c r="BF743" s="219">
        <f>IF(N743="snížená",J743,0)</f>
        <v>0</v>
      </c>
      <c r="BG743" s="219">
        <f>IF(N743="zákl. přenesená",J743,0)</f>
        <v>0</v>
      </c>
      <c r="BH743" s="219">
        <f>IF(N743="sníž. přenesená",J743,0)</f>
        <v>0</v>
      </c>
      <c r="BI743" s="219">
        <f>IF(N743="nulová",J743,0)</f>
        <v>0</v>
      </c>
      <c r="BJ743" s="20" t="s">
        <v>80</v>
      </c>
      <c r="BK743" s="219">
        <f>ROUND(I743*H743,2)</f>
        <v>0</v>
      </c>
      <c r="BL743" s="20" t="s">
        <v>312</v>
      </c>
      <c r="BM743" s="218" t="s">
        <v>834</v>
      </c>
    </row>
    <row r="744" s="2" customFormat="1">
      <c r="A744" s="41"/>
      <c r="B744" s="42"/>
      <c r="C744" s="43"/>
      <c r="D744" s="220" t="s">
        <v>136</v>
      </c>
      <c r="E744" s="43"/>
      <c r="F744" s="221" t="s">
        <v>835</v>
      </c>
      <c r="G744" s="43"/>
      <c r="H744" s="43"/>
      <c r="I744" s="222"/>
      <c r="J744" s="43"/>
      <c r="K744" s="43"/>
      <c r="L744" s="47"/>
      <c r="M744" s="223"/>
      <c r="N744" s="224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136</v>
      </c>
      <c r="AU744" s="20" t="s">
        <v>82</v>
      </c>
    </row>
    <row r="745" s="13" customFormat="1">
      <c r="A745" s="13"/>
      <c r="B745" s="232"/>
      <c r="C745" s="233"/>
      <c r="D745" s="225" t="s">
        <v>190</v>
      </c>
      <c r="E745" s="234" t="s">
        <v>19</v>
      </c>
      <c r="F745" s="235" t="s">
        <v>836</v>
      </c>
      <c r="G745" s="233"/>
      <c r="H745" s="236">
        <v>6</v>
      </c>
      <c r="I745" s="237"/>
      <c r="J745" s="233"/>
      <c r="K745" s="233"/>
      <c r="L745" s="238"/>
      <c r="M745" s="239"/>
      <c r="N745" s="240"/>
      <c r="O745" s="240"/>
      <c r="P745" s="240"/>
      <c r="Q745" s="240"/>
      <c r="R745" s="240"/>
      <c r="S745" s="240"/>
      <c r="T745" s="24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2" t="s">
        <v>190</v>
      </c>
      <c r="AU745" s="242" t="s">
        <v>82</v>
      </c>
      <c r="AV745" s="13" t="s">
        <v>82</v>
      </c>
      <c r="AW745" s="13" t="s">
        <v>34</v>
      </c>
      <c r="AX745" s="13" t="s">
        <v>72</v>
      </c>
      <c r="AY745" s="242" t="s">
        <v>126</v>
      </c>
    </row>
    <row r="746" s="13" customFormat="1">
      <c r="A746" s="13"/>
      <c r="B746" s="232"/>
      <c r="C746" s="233"/>
      <c r="D746" s="225" t="s">
        <v>190</v>
      </c>
      <c r="E746" s="234" t="s">
        <v>19</v>
      </c>
      <c r="F746" s="235" t="s">
        <v>837</v>
      </c>
      <c r="G746" s="233"/>
      <c r="H746" s="236">
        <v>3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2" t="s">
        <v>190</v>
      </c>
      <c r="AU746" s="242" t="s">
        <v>82</v>
      </c>
      <c r="AV746" s="13" t="s">
        <v>82</v>
      </c>
      <c r="AW746" s="13" t="s">
        <v>34</v>
      </c>
      <c r="AX746" s="13" t="s">
        <v>72</v>
      </c>
      <c r="AY746" s="242" t="s">
        <v>126</v>
      </c>
    </row>
    <row r="747" s="13" customFormat="1">
      <c r="A747" s="13"/>
      <c r="B747" s="232"/>
      <c r="C747" s="233"/>
      <c r="D747" s="225" t="s">
        <v>190</v>
      </c>
      <c r="E747" s="234" t="s">
        <v>19</v>
      </c>
      <c r="F747" s="235" t="s">
        <v>638</v>
      </c>
      <c r="G747" s="233"/>
      <c r="H747" s="236">
        <v>4</v>
      </c>
      <c r="I747" s="237"/>
      <c r="J747" s="233"/>
      <c r="K747" s="233"/>
      <c r="L747" s="238"/>
      <c r="M747" s="239"/>
      <c r="N747" s="240"/>
      <c r="O747" s="240"/>
      <c r="P747" s="240"/>
      <c r="Q747" s="240"/>
      <c r="R747" s="240"/>
      <c r="S747" s="240"/>
      <c r="T747" s="24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2" t="s">
        <v>190</v>
      </c>
      <c r="AU747" s="242" t="s">
        <v>82</v>
      </c>
      <c r="AV747" s="13" t="s">
        <v>82</v>
      </c>
      <c r="AW747" s="13" t="s">
        <v>34</v>
      </c>
      <c r="AX747" s="13" t="s">
        <v>72</v>
      </c>
      <c r="AY747" s="242" t="s">
        <v>126</v>
      </c>
    </row>
    <row r="748" s="14" customFormat="1">
      <c r="A748" s="14"/>
      <c r="B748" s="243"/>
      <c r="C748" s="244"/>
      <c r="D748" s="225" t="s">
        <v>190</v>
      </c>
      <c r="E748" s="245" t="s">
        <v>19</v>
      </c>
      <c r="F748" s="246" t="s">
        <v>838</v>
      </c>
      <c r="G748" s="244"/>
      <c r="H748" s="247">
        <v>13</v>
      </c>
      <c r="I748" s="248"/>
      <c r="J748" s="244"/>
      <c r="K748" s="244"/>
      <c r="L748" s="249"/>
      <c r="M748" s="250"/>
      <c r="N748" s="251"/>
      <c r="O748" s="251"/>
      <c r="P748" s="251"/>
      <c r="Q748" s="251"/>
      <c r="R748" s="251"/>
      <c r="S748" s="251"/>
      <c r="T748" s="252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3" t="s">
        <v>190</v>
      </c>
      <c r="AU748" s="253" t="s">
        <v>82</v>
      </c>
      <c r="AV748" s="14" t="s">
        <v>152</v>
      </c>
      <c r="AW748" s="14" t="s">
        <v>34</v>
      </c>
      <c r="AX748" s="14" t="s">
        <v>80</v>
      </c>
      <c r="AY748" s="253" t="s">
        <v>126</v>
      </c>
    </row>
    <row r="749" s="2" customFormat="1" ht="24.15" customHeight="1">
      <c r="A749" s="41"/>
      <c r="B749" s="42"/>
      <c r="C749" s="207" t="s">
        <v>839</v>
      </c>
      <c r="D749" s="207" t="s">
        <v>129</v>
      </c>
      <c r="E749" s="208" t="s">
        <v>840</v>
      </c>
      <c r="F749" s="209" t="s">
        <v>841</v>
      </c>
      <c r="G749" s="210" t="s">
        <v>325</v>
      </c>
      <c r="H749" s="211">
        <v>3</v>
      </c>
      <c r="I749" s="212"/>
      <c r="J749" s="213">
        <f>ROUND(I749*H749,2)</f>
        <v>0</v>
      </c>
      <c r="K749" s="209" t="s">
        <v>133</v>
      </c>
      <c r="L749" s="47"/>
      <c r="M749" s="214" t="s">
        <v>19</v>
      </c>
      <c r="N749" s="215" t="s">
        <v>43</v>
      </c>
      <c r="O749" s="87"/>
      <c r="P749" s="216">
        <f>O749*H749</f>
        <v>0</v>
      </c>
      <c r="Q749" s="216">
        <v>0</v>
      </c>
      <c r="R749" s="216">
        <f>Q749*H749</f>
        <v>0</v>
      </c>
      <c r="S749" s="216">
        <v>0</v>
      </c>
      <c r="T749" s="217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18" t="s">
        <v>312</v>
      </c>
      <c r="AT749" s="218" t="s">
        <v>129</v>
      </c>
      <c r="AU749" s="218" t="s">
        <v>82</v>
      </c>
      <c r="AY749" s="20" t="s">
        <v>126</v>
      </c>
      <c r="BE749" s="219">
        <f>IF(N749="základní",J749,0)</f>
        <v>0</v>
      </c>
      <c r="BF749" s="219">
        <f>IF(N749="snížená",J749,0)</f>
        <v>0</v>
      </c>
      <c r="BG749" s="219">
        <f>IF(N749="zákl. přenesená",J749,0)</f>
        <v>0</v>
      </c>
      <c r="BH749" s="219">
        <f>IF(N749="sníž. přenesená",J749,0)</f>
        <v>0</v>
      </c>
      <c r="BI749" s="219">
        <f>IF(N749="nulová",J749,0)</f>
        <v>0</v>
      </c>
      <c r="BJ749" s="20" t="s">
        <v>80</v>
      </c>
      <c r="BK749" s="219">
        <f>ROUND(I749*H749,2)</f>
        <v>0</v>
      </c>
      <c r="BL749" s="20" t="s">
        <v>312</v>
      </c>
      <c r="BM749" s="218" t="s">
        <v>842</v>
      </c>
    </row>
    <row r="750" s="2" customFormat="1">
      <c r="A750" s="41"/>
      <c r="B750" s="42"/>
      <c r="C750" s="43"/>
      <c r="D750" s="220" t="s">
        <v>136</v>
      </c>
      <c r="E750" s="43"/>
      <c r="F750" s="221" t="s">
        <v>843</v>
      </c>
      <c r="G750" s="43"/>
      <c r="H750" s="43"/>
      <c r="I750" s="222"/>
      <c r="J750" s="43"/>
      <c r="K750" s="43"/>
      <c r="L750" s="47"/>
      <c r="M750" s="223"/>
      <c r="N750" s="224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136</v>
      </c>
      <c r="AU750" s="20" t="s">
        <v>82</v>
      </c>
    </row>
    <row r="751" s="13" customFormat="1">
      <c r="A751" s="13"/>
      <c r="B751" s="232"/>
      <c r="C751" s="233"/>
      <c r="D751" s="225" t="s">
        <v>190</v>
      </c>
      <c r="E751" s="234" t="s">
        <v>19</v>
      </c>
      <c r="F751" s="235" t="s">
        <v>844</v>
      </c>
      <c r="G751" s="233"/>
      <c r="H751" s="236">
        <v>1</v>
      </c>
      <c r="I751" s="237"/>
      <c r="J751" s="233"/>
      <c r="K751" s="233"/>
      <c r="L751" s="238"/>
      <c r="M751" s="239"/>
      <c r="N751" s="240"/>
      <c r="O751" s="240"/>
      <c r="P751" s="240"/>
      <c r="Q751" s="240"/>
      <c r="R751" s="240"/>
      <c r="S751" s="240"/>
      <c r="T751" s="241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2" t="s">
        <v>190</v>
      </c>
      <c r="AU751" s="242" t="s">
        <v>82</v>
      </c>
      <c r="AV751" s="13" t="s">
        <v>82</v>
      </c>
      <c r="AW751" s="13" t="s">
        <v>34</v>
      </c>
      <c r="AX751" s="13" t="s">
        <v>72</v>
      </c>
      <c r="AY751" s="242" t="s">
        <v>126</v>
      </c>
    </row>
    <row r="752" s="13" customFormat="1">
      <c r="A752" s="13"/>
      <c r="B752" s="232"/>
      <c r="C752" s="233"/>
      <c r="D752" s="225" t="s">
        <v>190</v>
      </c>
      <c r="E752" s="234" t="s">
        <v>19</v>
      </c>
      <c r="F752" s="235" t="s">
        <v>845</v>
      </c>
      <c r="G752" s="233"/>
      <c r="H752" s="236">
        <v>1</v>
      </c>
      <c r="I752" s="237"/>
      <c r="J752" s="233"/>
      <c r="K752" s="233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190</v>
      </c>
      <c r="AU752" s="242" t="s">
        <v>82</v>
      </c>
      <c r="AV752" s="13" t="s">
        <v>82</v>
      </c>
      <c r="AW752" s="13" t="s">
        <v>34</v>
      </c>
      <c r="AX752" s="13" t="s">
        <v>72</v>
      </c>
      <c r="AY752" s="242" t="s">
        <v>126</v>
      </c>
    </row>
    <row r="753" s="13" customFormat="1">
      <c r="A753" s="13"/>
      <c r="B753" s="232"/>
      <c r="C753" s="233"/>
      <c r="D753" s="225" t="s">
        <v>190</v>
      </c>
      <c r="E753" s="234" t="s">
        <v>19</v>
      </c>
      <c r="F753" s="235" t="s">
        <v>846</v>
      </c>
      <c r="G753" s="233"/>
      <c r="H753" s="236">
        <v>1</v>
      </c>
      <c r="I753" s="237"/>
      <c r="J753" s="233"/>
      <c r="K753" s="233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190</v>
      </c>
      <c r="AU753" s="242" t="s">
        <v>82</v>
      </c>
      <c r="AV753" s="13" t="s">
        <v>82</v>
      </c>
      <c r="AW753" s="13" t="s">
        <v>34</v>
      </c>
      <c r="AX753" s="13" t="s">
        <v>72</v>
      </c>
      <c r="AY753" s="242" t="s">
        <v>126</v>
      </c>
    </row>
    <row r="754" s="14" customFormat="1">
      <c r="A754" s="14"/>
      <c r="B754" s="243"/>
      <c r="C754" s="244"/>
      <c r="D754" s="225" t="s">
        <v>190</v>
      </c>
      <c r="E754" s="245" t="s">
        <v>19</v>
      </c>
      <c r="F754" s="246" t="s">
        <v>847</v>
      </c>
      <c r="G754" s="244"/>
      <c r="H754" s="247">
        <v>3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190</v>
      </c>
      <c r="AU754" s="253" t="s">
        <v>82</v>
      </c>
      <c r="AV754" s="14" t="s">
        <v>152</v>
      </c>
      <c r="AW754" s="14" t="s">
        <v>34</v>
      </c>
      <c r="AX754" s="14" t="s">
        <v>80</v>
      </c>
      <c r="AY754" s="253" t="s">
        <v>126</v>
      </c>
    </row>
    <row r="755" s="2" customFormat="1" ht="24.15" customHeight="1">
      <c r="A755" s="41"/>
      <c r="B755" s="42"/>
      <c r="C755" s="207" t="s">
        <v>848</v>
      </c>
      <c r="D755" s="207" t="s">
        <v>129</v>
      </c>
      <c r="E755" s="208" t="s">
        <v>849</v>
      </c>
      <c r="F755" s="209" t="s">
        <v>850</v>
      </c>
      <c r="G755" s="210" t="s">
        <v>325</v>
      </c>
      <c r="H755" s="211">
        <v>15</v>
      </c>
      <c r="I755" s="212"/>
      <c r="J755" s="213">
        <f>ROUND(I755*H755,2)</f>
        <v>0</v>
      </c>
      <c r="K755" s="209" t="s">
        <v>133</v>
      </c>
      <c r="L755" s="47"/>
      <c r="M755" s="214" t="s">
        <v>19</v>
      </c>
      <c r="N755" s="215" t="s">
        <v>43</v>
      </c>
      <c r="O755" s="87"/>
      <c r="P755" s="216">
        <f>O755*H755</f>
        <v>0</v>
      </c>
      <c r="Q755" s="216">
        <v>0</v>
      </c>
      <c r="R755" s="216">
        <f>Q755*H755</f>
        <v>0</v>
      </c>
      <c r="S755" s="216">
        <v>0</v>
      </c>
      <c r="T755" s="217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18" t="s">
        <v>312</v>
      </c>
      <c r="AT755" s="218" t="s">
        <v>129</v>
      </c>
      <c r="AU755" s="218" t="s">
        <v>82</v>
      </c>
      <c r="AY755" s="20" t="s">
        <v>126</v>
      </c>
      <c r="BE755" s="219">
        <f>IF(N755="základní",J755,0)</f>
        <v>0</v>
      </c>
      <c r="BF755" s="219">
        <f>IF(N755="snížená",J755,0)</f>
        <v>0</v>
      </c>
      <c r="BG755" s="219">
        <f>IF(N755="zákl. přenesená",J755,0)</f>
        <v>0</v>
      </c>
      <c r="BH755" s="219">
        <f>IF(N755="sníž. přenesená",J755,0)</f>
        <v>0</v>
      </c>
      <c r="BI755" s="219">
        <f>IF(N755="nulová",J755,0)</f>
        <v>0</v>
      </c>
      <c r="BJ755" s="20" t="s">
        <v>80</v>
      </c>
      <c r="BK755" s="219">
        <f>ROUND(I755*H755,2)</f>
        <v>0</v>
      </c>
      <c r="BL755" s="20" t="s">
        <v>312</v>
      </c>
      <c r="BM755" s="218" t="s">
        <v>851</v>
      </c>
    </row>
    <row r="756" s="2" customFormat="1">
      <c r="A756" s="41"/>
      <c r="B756" s="42"/>
      <c r="C756" s="43"/>
      <c r="D756" s="220" t="s">
        <v>136</v>
      </c>
      <c r="E756" s="43"/>
      <c r="F756" s="221" t="s">
        <v>852</v>
      </c>
      <c r="G756" s="43"/>
      <c r="H756" s="43"/>
      <c r="I756" s="222"/>
      <c r="J756" s="43"/>
      <c r="K756" s="43"/>
      <c r="L756" s="47"/>
      <c r="M756" s="223"/>
      <c r="N756" s="224"/>
      <c r="O756" s="87"/>
      <c r="P756" s="87"/>
      <c r="Q756" s="87"/>
      <c r="R756" s="87"/>
      <c r="S756" s="87"/>
      <c r="T756" s="88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T756" s="20" t="s">
        <v>136</v>
      </c>
      <c r="AU756" s="20" t="s">
        <v>82</v>
      </c>
    </row>
    <row r="757" s="13" customFormat="1">
      <c r="A757" s="13"/>
      <c r="B757" s="232"/>
      <c r="C757" s="233"/>
      <c r="D757" s="225" t="s">
        <v>190</v>
      </c>
      <c r="E757" s="234" t="s">
        <v>19</v>
      </c>
      <c r="F757" s="235" t="s">
        <v>853</v>
      </c>
      <c r="G757" s="233"/>
      <c r="H757" s="236">
        <v>6</v>
      </c>
      <c r="I757" s="237"/>
      <c r="J757" s="233"/>
      <c r="K757" s="233"/>
      <c r="L757" s="238"/>
      <c r="M757" s="239"/>
      <c r="N757" s="240"/>
      <c r="O757" s="240"/>
      <c r="P757" s="240"/>
      <c r="Q757" s="240"/>
      <c r="R757" s="240"/>
      <c r="S757" s="240"/>
      <c r="T757" s="241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2" t="s">
        <v>190</v>
      </c>
      <c r="AU757" s="242" t="s">
        <v>82</v>
      </c>
      <c r="AV757" s="13" t="s">
        <v>82</v>
      </c>
      <c r="AW757" s="13" t="s">
        <v>34</v>
      </c>
      <c r="AX757" s="13" t="s">
        <v>72</v>
      </c>
      <c r="AY757" s="242" t="s">
        <v>126</v>
      </c>
    </row>
    <row r="758" s="13" customFormat="1">
      <c r="A758" s="13"/>
      <c r="B758" s="232"/>
      <c r="C758" s="233"/>
      <c r="D758" s="225" t="s">
        <v>190</v>
      </c>
      <c r="E758" s="234" t="s">
        <v>19</v>
      </c>
      <c r="F758" s="235" t="s">
        <v>854</v>
      </c>
      <c r="G758" s="233"/>
      <c r="H758" s="236">
        <v>3</v>
      </c>
      <c r="I758" s="237"/>
      <c r="J758" s="233"/>
      <c r="K758" s="233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190</v>
      </c>
      <c r="AU758" s="242" t="s">
        <v>82</v>
      </c>
      <c r="AV758" s="13" t="s">
        <v>82</v>
      </c>
      <c r="AW758" s="13" t="s">
        <v>34</v>
      </c>
      <c r="AX758" s="13" t="s">
        <v>72</v>
      </c>
      <c r="AY758" s="242" t="s">
        <v>126</v>
      </c>
    </row>
    <row r="759" s="13" customFormat="1">
      <c r="A759" s="13"/>
      <c r="B759" s="232"/>
      <c r="C759" s="233"/>
      <c r="D759" s="225" t="s">
        <v>190</v>
      </c>
      <c r="E759" s="234" t="s">
        <v>19</v>
      </c>
      <c r="F759" s="235" t="s">
        <v>855</v>
      </c>
      <c r="G759" s="233"/>
      <c r="H759" s="236">
        <v>2</v>
      </c>
      <c r="I759" s="237"/>
      <c r="J759" s="233"/>
      <c r="K759" s="233"/>
      <c r="L759" s="238"/>
      <c r="M759" s="239"/>
      <c r="N759" s="240"/>
      <c r="O759" s="240"/>
      <c r="P759" s="240"/>
      <c r="Q759" s="240"/>
      <c r="R759" s="240"/>
      <c r="S759" s="240"/>
      <c r="T759" s="241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2" t="s">
        <v>190</v>
      </c>
      <c r="AU759" s="242" t="s">
        <v>82</v>
      </c>
      <c r="AV759" s="13" t="s">
        <v>82</v>
      </c>
      <c r="AW759" s="13" t="s">
        <v>34</v>
      </c>
      <c r="AX759" s="13" t="s">
        <v>72</v>
      </c>
      <c r="AY759" s="242" t="s">
        <v>126</v>
      </c>
    </row>
    <row r="760" s="13" customFormat="1">
      <c r="A760" s="13"/>
      <c r="B760" s="232"/>
      <c r="C760" s="233"/>
      <c r="D760" s="225" t="s">
        <v>190</v>
      </c>
      <c r="E760" s="234" t="s">
        <v>19</v>
      </c>
      <c r="F760" s="235" t="s">
        <v>638</v>
      </c>
      <c r="G760" s="233"/>
      <c r="H760" s="236">
        <v>4</v>
      </c>
      <c r="I760" s="237"/>
      <c r="J760" s="233"/>
      <c r="K760" s="233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190</v>
      </c>
      <c r="AU760" s="242" t="s">
        <v>82</v>
      </c>
      <c r="AV760" s="13" t="s">
        <v>82</v>
      </c>
      <c r="AW760" s="13" t="s">
        <v>34</v>
      </c>
      <c r="AX760" s="13" t="s">
        <v>72</v>
      </c>
      <c r="AY760" s="242" t="s">
        <v>126</v>
      </c>
    </row>
    <row r="761" s="14" customFormat="1">
      <c r="A761" s="14"/>
      <c r="B761" s="243"/>
      <c r="C761" s="244"/>
      <c r="D761" s="225" t="s">
        <v>190</v>
      </c>
      <c r="E761" s="245" t="s">
        <v>19</v>
      </c>
      <c r="F761" s="246" t="s">
        <v>856</v>
      </c>
      <c r="G761" s="244"/>
      <c r="H761" s="247">
        <v>15</v>
      </c>
      <c r="I761" s="248"/>
      <c r="J761" s="244"/>
      <c r="K761" s="244"/>
      <c r="L761" s="249"/>
      <c r="M761" s="250"/>
      <c r="N761" s="251"/>
      <c r="O761" s="251"/>
      <c r="P761" s="251"/>
      <c r="Q761" s="251"/>
      <c r="R761" s="251"/>
      <c r="S761" s="251"/>
      <c r="T761" s="252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3" t="s">
        <v>190</v>
      </c>
      <c r="AU761" s="253" t="s">
        <v>82</v>
      </c>
      <c r="AV761" s="14" t="s">
        <v>152</v>
      </c>
      <c r="AW761" s="14" t="s">
        <v>34</v>
      </c>
      <c r="AX761" s="14" t="s">
        <v>80</v>
      </c>
      <c r="AY761" s="253" t="s">
        <v>126</v>
      </c>
    </row>
    <row r="762" s="2" customFormat="1" ht="24.15" customHeight="1">
      <c r="A762" s="41"/>
      <c r="B762" s="42"/>
      <c r="C762" s="207" t="s">
        <v>857</v>
      </c>
      <c r="D762" s="207" t="s">
        <v>129</v>
      </c>
      <c r="E762" s="208" t="s">
        <v>858</v>
      </c>
      <c r="F762" s="209" t="s">
        <v>859</v>
      </c>
      <c r="G762" s="210" t="s">
        <v>187</v>
      </c>
      <c r="H762" s="211">
        <v>39.43</v>
      </c>
      <c r="I762" s="212"/>
      <c r="J762" s="213">
        <f>ROUND(I762*H762,2)</f>
        <v>0</v>
      </c>
      <c r="K762" s="209" t="s">
        <v>133</v>
      </c>
      <c r="L762" s="47"/>
      <c r="M762" s="214" t="s">
        <v>19</v>
      </c>
      <c r="N762" s="215" t="s">
        <v>43</v>
      </c>
      <c r="O762" s="87"/>
      <c r="P762" s="216">
        <f>O762*H762</f>
        <v>0</v>
      </c>
      <c r="Q762" s="216">
        <v>5.0000000000000002E-05</v>
      </c>
      <c r="R762" s="216">
        <f>Q762*H762</f>
        <v>0.0019715000000000002</v>
      </c>
      <c r="S762" s="216">
        <v>0</v>
      </c>
      <c r="T762" s="217">
        <f>S762*H762</f>
        <v>0</v>
      </c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R762" s="218" t="s">
        <v>312</v>
      </c>
      <c r="AT762" s="218" t="s">
        <v>129</v>
      </c>
      <c r="AU762" s="218" t="s">
        <v>82</v>
      </c>
      <c r="AY762" s="20" t="s">
        <v>126</v>
      </c>
      <c r="BE762" s="219">
        <f>IF(N762="základní",J762,0)</f>
        <v>0</v>
      </c>
      <c r="BF762" s="219">
        <f>IF(N762="snížená",J762,0)</f>
        <v>0</v>
      </c>
      <c r="BG762" s="219">
        <f>IF(N762="zákl. přenesená",J762,0)</f>
        <v>0</v>
      </c>
      <c r="BH762" s="219">
        <f>IF(N762="sníž. přenesená",J762,0)</f>
        <v>0</v>
      </c>
      <c r="BI762" s="219">
        <f>IF(N762="nulová",J762,0)</f>
        <v>0</v>
      </c>
      <c r="BJ762" s="20" t="s">
        <v>80</v>
      </c>
      <c r="BK762" s="219">
        <f>ROUND(I762*H762,2)</f>
        <v>0</v>
      </c>
      <c r="BL762" s="20" t="s">
        <v>312</v>
      </c>
      <c r="BM762" s="218" t="s">
        <v>860</v>
      </c>
    </row>
    <row r="763" s="2" customFormat="1">
      <c r="A763" s="41"/>
      <c r="B763" s="42"/>
      <c r="C763" s="43"/>
      <c r="D763" s="220" t="s">
        <v>136</v>
      </c>
      <c r="E763" s="43"/>
      <c r="F763" s="221" t="s">
        <v>861</v>
      </c>
      <c r="G763" s="43"/>
      <c r="H763" s="43"/>
      <c r="I763" s="222"/>
      <c r="J763" s="43"/>
      <c r="K763" s="43"/>
      <c r="L763" s="47"/>
      <c r="M763" s="223"/>
      <c r="N763" s="224"/>
      <c r="O763" s="87"/>
      <c r="P763" s="87"/>
      <c r="Q763" s="87"/>
      <c r="R763" s="87"/>
      <c r="S763" s="87"/>
      <c r="T763" s="88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T763" s="20" t="s">
        <v>136</v>
      </c>
      <c r="AU763" s="20" t="s">
        <v>82</v>
      </c>
    </row>
    <row r="764" s="13" customFormat="1">
      <c r="A764" s="13"/>
      <c r="B764" s="232"/>
      <c r="C764" s="233"/>
      <c r="D764" s="225" t="s">
        <v>190</v>
      </c>
      <c r="E764" s="234" t="s">
        <v>19</v>
      </c>
      <c r="F764" s="235" t="s">
        <v>757</v>
      </c>
      <c r="G764" s="233"/>
      <c r="H764" s="236">
        <v>3.2400000000000002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2" t="s">
        <v>190</v>
      </c>
      <c r="AU764" s="242" t="s">
        <v>82</v>
      </c>
      <c r="AV764" s="13" t="s">
        <v>82</v>
      </c>
      <c r="AW764" s="13" t="s">
        <v>34</v>
      </c>
      <c r="AX764" s="13" t="s">
        <v>72</v>
      </c>
      <c r="AY764" s="242" t="s">
        <v>126</v>
      </c>
    </row>
    <row r="765" s="13" customFormat="1">
      <c r="A765" s="13"/>
      <c r="B765" s="232"/>
      <c r="C765" s="233"/>
      <c r="D765" s="225" t="s">
        <v>190</v>
      </c>
      <c r="E765" s="234" t="s">
        <v>19</v>
      </c>
      <c r="F765" s="235" t="s">
        <v>758</v>
      </c>
      <c r="G765" s="233"/>
      <c r="H765" s="236">
        <v>14.800000000000001</v>
      </c>
      <c r="I765" s="237"/>
      <c r="J765" s="233"/>
      <c r="K765" s="233"/>
      <c r="L765" s="238"/>
      <c r="M765" s="239"/>
      <c r="N765" s="240"/>
      <c r="O765" s="240"/>
      <c r="P765" s="240"/>
      <c r="Q765" s="240"/>
      <c r="R765" s="240"/>
      <c r="S765" s="240"/>
      <c r="T765" s="241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2" t="s">
        <v>190</v>
      </c>
      <c r="AU765" s="242" t="s">
        <v>82</v>
      </c>
      <c r="AV765" s="13" t="s">
        <v>82</v>
      </c>
      <c r="AW765" s="13" t="s">
        <v>34</v>
      </c>
      <c r="AX765" s="13" t="s">
        <v>72</v>
      </c>
      <c r="AY765" s="242" t="s">
        <v>126</v>
      </c>
    </row>
    <row r="766" s="13" customFormat="1">
      <c r="A766" s="13"/>
      <c r="B766" s="232"/>
      <c r="C766" s="233"/>
      <c r="D766" s="225" t="s">
        <v>190</v>
      </c>
      <c r="E766" s="234" t="s">
        <v>19</v>
      </c>
      <c r="F766" s="235" t="s">
        <v>759</v>
      </c>
      <c r="G766" s="233"/>
      <c r="H766" s="236">
        <v>10.390000000000001</v>
      </c>
      <c r="I766" s="237"/>
      <c r="J766" s="233"/>
      <c r="K766" s="233"/>
      <c r="L766" s="238"/>
      <c r="M766" s="239"/>
      <c r="N766" s="240"/>
      <c r="O766" s="240"/>
      <c r="P766" s="240"/>
      <c r="Q766" s="240"/>
      <c r="R766" s="240"/>
      <c r="S766" s="240"/>
      <c r="T766" s="241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2" t="s">
        <v>190</v>
      </c>
      <c r="AU766" s="242" t="s">
        <v>82</v>
      </c>
      <c r="AV766" s="13" t="s">
        <v>82</v>
      </c>
      <c r="AW766" s="13" t="s">
        <v>34</v>
      </c>
      <c r="AX766" s="13" t="s">
        <v>72</v>
      </c>
      <c r="AY766" s="242" t="s">
        <v>126</v>
      </c>
    </row>
    <row r="767" s="13" customFormat="1">
      <c r="A767" s="13"/>
      <c r="B767" s="232"/>
      <c r="C767" s="233"/>
      <c r="D767" s="225" t="s">
        <v>190</v>
      </c>
      <c r="E767" s="234" t="s">
        <v>19</v>
      </c>
      <c r="F767" s="235" t="s">
        <v>760</v>
      </c>
      <c r="G767" s="233"/>
      <c r="H767" s="236">
        <v>11</v>
      </c>
      <c r="I767" s="237"/>
      <c r="J767" s="233"/>
      <c r="K767" s="233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190</v>
      </c>
      <c r="AU767" s="242" t="s">
        <v>82</v>
      </c>
      <c r="AV767" s="13" t="s">
        <v>82</v>
      </c>
      <c r="AW767" s="13" t="s">
        <v>34</v>
      </c>
      <c r="AX767" s="13" t="s">
        <v>72</v>
      </c>
      <c r="AY767" s="242" t="s">
        <v>126</v>
      </c>
    </row>
    <row r="768" s="14" customFormat="1">
      <c r="A768" s="14"/>
      <c r="B768" s="243"/>
      <c r="C768" s="244"/>
      <c r="D768" s="225" t="s">
        <v>190</v>
      </c>
      <c r="E768" s="245" t="s">
        <v>19</v>
      </c>
      <c r="F768" s="246" t="s">
        <v>199</v>
      </c>
      <c r="G768" s="244"/>
      <c r="H768" s="247">
        <v>39.43</v>
      </c>
      <c r="I768" s="248"/>
      <c r="J768" s="244"/>
      <c r="K768" s="244"/>
      <c r="L768" s="249"/>
      <c r="M768" s="250"/>
      <c r="N768" s="251"/>
      <c r="O768" s="251"/>
      <c r="P768" s="251"/>
      <c r="Q768" s="251"/>
      <c r="R768" s="251"/>
      <c r="S768" s="251"/>
      <c r="T768" s="252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3" t="s">
        <v>190</v>
      </c>
      <c r="AU768" s="253" t="s">
        <v>82</v>
      </c>
      <c r="AV768" s="14" t="s">
        <v>152</v>
      </c>
      <c r="AW768" s="14" t="s">
        <v>34</v>
      </c>
      <c r="AX768" s="14" t="s">
        <v>80</v>
      </c>
      <c r="AY768" s="253" t="s">
        <v>126</v>
      </c>
    </row>
    <row r="769" s="2" customFormat="1" ht="49.05" customHeight="1">
      <c r="A769" s="41"/>
      <c r="B769" s="42"/>
      <c r="C769" s="207" t="s">
        <v>862</v>
      </c>
      <c r="D769" s="207" t="s">
        <v>129</v>
      </c>
      <c r="E769" s="208" t="s">
        <v>863</v>
      </c>
      <c r="F769" s="209" t="s">
        <v>864</v>
      </c>
      <c r="G769" s="210" t="s">
        <v>373</v>
      </c>
      <c r="H769" s="211">
        <v>1.3020000000000001</v>
      </c>
      <c r="I769" s="212"/>
      <c r="J769" s="213">
        <f>ROUND(I769*H769,2)</f>
        <v>0</v>
      </c>
      <c r="K769" s="209" t="s">
        <v>133</v>
      </c>
      <c r="L769" s="47"/>
      <c r="M769" s="214" t="s">
        <v>19</v>
      </c>
      <c r="N769" s="215" t="s">
        <v>43</v>
      </c>
      <c r="O769" s="87"/>
      <c r="P769" s="216">
        <f>O769*H769</f>
        <v>0</v>
      </c>
      <c r="Q769" s="216">
        <v>0</v>
      </c>
      <c r="R769" s="216">
        <f>Q769*H769</f>
        <v>0</v>
      </c>
      <c r="S769" s="216">
        <v>0</v>
      </c>
      <c r="T769" s="217">
        <f>S769*H769</f>
        <v>0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18" t="s">
        <v>312</v>
      </c>
      <c r="AT769" s="218" t="s">
        <v>129</v>
      </c>
      <c r="AU769" s="218" t="s">
        <v>82</v>
      </c>
      <c r="AY769" s="20" t="s">
        <v>126</v>
      </c>
      <c r="BE769" s="219">
        <f>IF(N769="základní",J769,0)</f>
        <v>0</v>
      </c>
      <c r="BF769" s="219">
        <f>IF(N769="snížená",J769,0)</f>
        <v>0</v>
      </c>
      <c r="BG769" s="219">
        <f>IF(N769="zákl. přenesená",J769,0)</f>
        <v>0</v>
      </c>
      <c r="BH769" s="219">
        <f>IF(N769="sníž. přenesená",J769,0)</f>
        <v>0</v>
      </c>
      <c r="BI769" s="219">
        <f>IF(N769="nulová",J769,0)</f>
        <v>0</v>
      </c>
      <c r="BJ769" s="20" t="s">
        <v>80</v>
      </c>
      <c r="BK769" s="219">
        <f>ROUND(I769*H769,2)</f>
        <v>0</v>
      </c>
      <c r="BL769" s="20" t="s">
        <v>312</v>
      </c>
      <c r="BM769" s="218" t="s">
        <v>865</v>
      </c>
    </row>
    <row r="770" s="2" customFormat="1">
      <c r="A770" s="41"/>
      <c r="B770" s="42"/>
      <c r="C770" s="43"/>
      <c r="D770" s="220" t="s">
        <v>136</v>
      </c>
      <c r="E770" s="43"/>
      <c r="F770" s="221" t="s">
        <v>866</v>
      </c>
      <c r="G770" s="43"/>
      <c r="H770" s="43"/>
      <c r="I770" s="222"/>
      <c r="J770" s="43"/>
      <c r="K770" s="43"/>
      <c r="L770" s="47"/>
      <c r="M770" s="223"/>
      <c r="N770" s="224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20" t="s">
        <v>136</v>
      </c>
      <c r="AU770" s="20" t="s">
        <v>82</v>
      </c>
    </row>
    <row r="771" s="12" customFormat="1" ht="22.8" customHeight="1">
      <c r="A771" s="12"/>
      <c r="B771" s="191"/>
      <c r="C771" s="192"/>
      <c r="D771" s="193" t="s">
        <v>71</v>
      </c>
      <c r="E771" s="205" t="s">
        <v>867</v>
      </c>
      <c r="F771" s="205" t="s">
        <v>868</v>
      </c>
      <c r="G771" s="192"/>
      <c r="H771" s="192"/>
      <c r="I771" s="195"/>
      <c r="J771" s="206">
        <f>BK771</f>
        <v>0</v>
      </c>
      <c r="K771" s="192"/>
      <c r="L771" s="197"/>
      <c r="M771" s="198"/>
      <c r="N771" s="199"/>
      <c r="O771" s="199"/>
      <c r="P771" s="200">
        <f>SUM(P772:P852)</f>
        <v>0</v>
      </c>
      <c r="Q771" s="199"/>
      <c r="R771" s="200">
        <f>SUM(R772:R852)</f>
        <v>0.0082932500000000003</v>
      </c>
      <c r="S771" s="199"/>
      <c r="T771" s="201">
        <f>SUM(T772:T852)</f>
        <v>0</v>
      </c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R771" s="202" t="s">
        <v>82</v>
      </c>
      <c r="AT771" s="203" t="s">
        <v>71</v>
      </c>
      <c r="AU771" s="203" t="s">
        <v>80</v>
      </c>
      <c r="AY771" s="202" t="s">
        <v>126</v>
      </c>
      <c r="BK771" s="204">
        <f>SUM(BK772:BK852)</f>
        <v>0</v>
      </c>
    </row>
    <row r="772" s="2" customFormat="1" ht="37.8" customHeight="1">
      <c r="A772" s="41"/>
      <c r="B772" s="42"/>
      <c r="C772" s="207" t="s">
        <v>869</v>
      </c>
      <c r="D772" s="207" t="s">
        <v>129</v>
      </c>
      <c r="E772" s="208" t="s">
        <v>870</v>
      </c>
      <c r="F772" s="209" t="s">
        <v>871</v>
      </c>
      <c r="G772" s="210" t="s">
        <v>187</v>
      </c>
      <c r="H772" s="211">
        <v>11.585000000000001</v>
      </c>
      <c r="I772" s="212"/>
      <c r="J772" s="213">
        <f>ROUND(I772*H772,2)</f>
        <v>0</v>
      </c>
      <c r="K772" s="209" t="s">
        <v>133</v>
      </c>
      <c r="L772" s="47"/>
      <c r="M772" s="214" t="s">
        <v>19</v>
      </c>
      <c r="N772" s="215" t="s">
        <v>43</v>
      </c>
      <c r="O772" s="87"/>
      <c r="P772" s="216">
        <f>O772*H772</f>
        <v>0</v>
      </c>
      <c r="Q772" s="216">
        <v>6.9999999999999994E-05</v>
      </c>
      <c r="R772" s="216">
        <f>Q772*H772</f>
        <v>0.00081094999999999995</v>
      </c>
      <c r="S772" s="216">
        <v>0</v>
      </c>
      <c r="T772" s="217">
        <f>S772*H772</f>
        <v>0</v>
      </c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R772" s="218" t="s">
        <v>312</v>
      </c>
      <c r="AT772" s="218" t="s">
        <v>129</v>
      </c>
      <c r="AU772" s="218" t="s">
        <v>82</v>
      </c>
      <c r="AY772" s="20" t="s">
        <v>126</v>
      </c>
      <c r="BE772" s="219">
        <f>IF(N772="základní",J772,0)</f>
        <v>0</v>
      </c>
      <c r="BF772" s="219">
        <f>IF(N772="snížená",J772,0)</f>
        <v>0</v>
      </c>
      <c r="BG772" s="219">
        <f>IF(N772="zákl. přenesená",J772,0)</f>
        <v>0</v>
      </c>
      <c r="BH772" s="219">
        <f>IF(N772="sníž. přenesená",J772,0)</f>
        <v>0</v>
      </c>
      <c r="BI772" s="219">
        <f>IF(N772="nulová",J772,0)</f>
        <v>0</v>
      </c>
      <c r="BJ772" s="20" t="s">
        <v>80</v>
      </c>
      <c r="BK772" s="219">
        <f>ROUND(I772*H772,2)</f>
        <v>0</v>
      </c>
      <c r="BL772" s="20" t="s">
        <v>312</v>
      </c>
      <c r="BM772" s="218" t="s">
        <v>872</v>
      </c>
    </row>
    <row r="773" s="2" customFormat="1">
      <c r="A773" s="41"/>
      <c r="B773" s="42"/>
      <c r="C773" s="43"/>
      <c r="D773" s="220" t="s">
        <v>136</v>
      </c>
      <c r="E773" s="43"/>
      <c r="F773" s="221" t="s">
        <v>873</v>
      </c>
      <c r="G773" s="43"/>
      <c r="H773" s="43"/>
      <c r="I773" s="222"/>
      <c r="J773" s="43"/>
      <c r="K773" s="43"/>
      <c r="L773" s="47"/>
      <c r="M773" s="223"/>
      <c r="N773" s="224"/>
      <c r="O773" s="87"/>
      <c r="P773" s="87"/>
      <c r="Q773" s="87"/>
      <c r="R773" s="87"/>
      <c r="S773" s="87"/>
      <c r="T773" s="88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T773" s="20" t="s">
        <v>136</v>
      </c>
      <c r="AU773" s="20" t="s">
        <v>82</v>
      </c>
    </row>
    <row r="774" s="13" customFormat="1">
      <c r="A774" s="13"/>
      <c r="B774" s="232"/>
      <c r="C774" s="233"/>
      <c r="D774" s="225" t="s">
        <v>190</v>
      </c>
      <c r="E774" s="234" t="s">
        <v>19</v>
      </c>
      <c r="F774" s="235" t="s">
        <v>874</v>
      </c>
      <c r="G774" s="233"/>
      <c r="H774" s="236">
        <v>1.6799999999999999</v>
      </c>
      <c r="I774" s="237"/>
      <c r="J774" s="233"/>
      <c r="K774" s="233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190</v>
      </c>
      <c r="AU774" s="242" t="s">
        <v>82</v>
      </c>
      <c r="AV774" s="13" t="s">
        <v>82</v>
      </c>
      <c r="AW774" s="13" t="s">
        <v>34</v>
      </c>
      <c r="AX774" s="13" t="s">
        <v>72</v>
      </c>
      <c r="AY774" s="242" t="s">
        <v>126</v>
      </c>
    </row>
    <row r="775" s="13" customFormat="1">
      <c r="A775" s="13"/>
      <c r="B775" s="232"/>
      <c r="C775" s="233"/>
      <c r="D775" s="225" t="s">
        <v>190</v>
      </c>
      <c r="E775" s="234" t="s">
        <v>19</v>
      </c>
      <c r="F775" s="235" t="s">
        <v>875</v>
      </c>
      <c r="G775" s="233"/>
      <c r="H775" s="236">
        <v>1.6799999999999999</v>
      </c>
      <c r="I775" s="237"/>
      <c r="J775" s="233"/>
      <c r="K775" s="233"/>
      <c r="L775" s="238"/>
      <c r="M775" s="239"/>
      <c r="N775" s="240"/>
      <c r="O775" s="240"/>
      <c r="P775" s="240"/>
      <c r="Q775" s="240"/>
      <c r="R775" s="240"/>
      <c r="S775" s="240"/>
      <c r="T775" s="241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2" t="s">
        <v>190</v>
      </c>
      <c r="AU775" s="242" t="s">
        <v>82</v>
      </c>
      <c r="AV775" s="13" t="s">
        <v>82</v>
      </c>
      <c r="AW775" s="13" t="s">
        <v>34</v>
      </c>
      <c r="AX775" s="13" t="s">
        <v>72</v>
      </c>
      <c r="AY775" s="242" t="s">
        <v>126</v>
      </c>
    </row>
    <row r="776" s="13" customFormat="1">
      <c r="A776" s="13"/>
      <c r="B776" s="232"/>
      <c r="C776" s="233"/>
      <c r="D776" s="225" t="s">
        <v>190</v>
      </c>
      <c r="E776" s="234" t="s">
        <v>19</v>
      </c>
      <c r="F776" s="235" t="s">
        <v>876</v>
      </c>
      <c r="G776" s="233"/>
      <c r="H776" s="236">
        <v>1.6799999999999999</v>
      </c>
      <c r="I776" s="237"/>
      <c r="J776" s="233"/>
      <c r="K776" s="233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190</v>
      </c>
      <c r="AU776" s="242" t="s">
        <v>82</v>
      </c>
      <c r="AV776" s="13" t="s">
        <v>82</v>
      </c>
      <c r="AW776" s="13" t="s">
        <v>34</v>
      </c>
      <c r="AX776" s="13" t="s">
        <v>72</v>
      </c>
      <c r="AY776" s="242" t="s">
        <v>126</v>
      </c>
    </row>
    <row r="777" s="13" customFormat="1">
      <c r="A777" s="13"/>
      <c r="B777" s="232"/>
      <c r="C777" s="233"/>
      <c r="D777" s="225" t="s">
        <v>190</v>
      </c>
      <c r="E777" s="234" t="s">
        <v>19</v>
      </c>
      <c r="F777" s="235" t="s">
        <v>877</v>
      </c>
      <c r="G777" s="233"/>
      <c r="H777" s="236">
        <v>1.6799999999999999</v>
      </c>
      <c r="I777" s="237"/>
      <c r="J777" s="233"/>
      <c r="K777" s="233"/>
      <c r="L777" s="238"/>
      <c r="M777" s="239"/>
      <c r="N777" s="240"/>
      <c r="O777" s="240"/>
      <c r="P777" s="240"/>
      <c r="Q777" s="240"/>
      <c r="R777" s="240"/>
      <c r="S777" s="240"/>
      <c r="T777" s="241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2" t="s">
        <v>190</v>
      </c>
      <c r="AU777" s="242" t="s">
        <v>82</v>
      </c>
      <c r="AV777" s="13" t="s">
        <v>82</v>
      </c>
      <c r="AW777" s="13" t="s">
        <v>34</v>
      </c>
      <c r="AX777" s="13" t="s">
        <v>72</v>
      </c>
      <c r="AY777" s="242" t="s">
        <v>126</v>
      </c>
    </row>
    <row r="778" s="13" customFormat="1">
      <c r="A778" s="13"/>
      <c r="B778" s="232"/>
      <c r="C778" s="233"/>
      <c r="D778" s="225" t="s">
        <v>190</v>
      </c>
      <c r="E778" s="234" t="s">
        <v>19</v>
      </c>
      <c r="F778" s="235" t="s">
        <v>878</v>
      </c>
      <c r="G778" s="233"/>
      <c r="H778" s="236">
        <v>1.6100000000000001</v>
      </c>
      <c r="I778" s="237"/>
      <c r="J778" s="233"/>
      <c r="K778" s="233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190</v>
      </c>
      <c r="AU778" s="242" t="s">
        <v>82</v>
      </c>
      <c r="AV778" s="13" t="s">
        <v>82</v>
      </c>
      <c r="AW778" s="13" t="s">
        <v>34</v>
      </c>
      <c r="AX778" s="13" t="s">
        <v>72</v>
      </c>
      <c r="AY778" s="242" t="s">
        <v>126</v>
      </c>
    </row>
    <row r="779" s="13" customFormat="1">
      <c r="A779" s="13"/>
      <c r="B779" s="232"/>
      <c r="C779" s="233"/>
      <c r="D779" s="225" t="s">
        <v>190</v>
      </c>
      <c r="E779" s="234" t="s">
        <v>19</v>
      </c>
      <c r="F779" s="235" t="s">
        <v>879</v>
      </c>
      <c r="G779" s="233"/>
      <c r="H779" s="236">
        <v>1.6100000000000001</v>
      </c>
      <c r="I779" s="237"/>
      <c r="J779" s="233"/>
      <c r="K779" s="233"/>
      <c r="L779" s="238"/>
      <c r="M779" s="239"/>
      <c r="N779" s="240"/>
      <c r="O779" s="240"/>
      <c r="P779" s="240"/>
      <c r="Q779" s="240"/>
      <c r="R779" s="240"/>
      <c r="S779" s="240"/>
      <c r="T779" s="241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2" t="s">
        <v>190</v>
      </c>
      <c r="AU779" s="242" t="s">
        <v>82</v>
      </c>
      <c r="AV779" s="13" t="s">
        <v>82</v>
      </c>
      <c r="AW779" s="13" t="s">
        <v>34</v>
      </c>
      <c r="AX779" s="13" t="s">
        <v>72</v>
      </c>
      <c r="AY779" s="242" t="s">
        <v>126</v>
      </c>
    </row>
    <row r="780" s="16" customFormat="1">
      <c r="A780" s="16"/>
      <c r="B780" s="264"/>
      <c r="C780" s="265"/>
      <c r="D780" s="225" t="s">
        <v>190</v>
      </c>
      <c r="E780" s="266" t="s">
        <v>19</v>
      </c>
      <c r="F780" s="267" t="s">
        <v>880</v>
      </c>
      <c r="G780" s="265"/>
      <c r="H780" s="268">
        <v>9.9399999999999995</v>
      </c>
      <c r="I780" s="269"/>
      <c r="J780" s="265"/>
      <c r="K780" s="265"/>
      <c r="L780" s="270"/>
      <c r="M780" s="271"/>
      <c r="N780" s="272"/>
      <c r="O780" s="272"/>
      <c r="P780" s="272"/>
      <c r="Q780" s="272"/>
      <c r="R780" s="272"/>
      <c r="S780" s="272"/>
      <c r="T780" s="273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T780" s="274" t="s">
        <v>190</v>
      </c>
      <c r="AU780" s="274" t="s">
        <v>82</v>
      </c>
      <c r="AV780" s="16" t="s">
        <v>144</v>
      </c>
      <c r="AW780" s="16" t="s">
        <v>34</v>
      </c>
      <c r="AX780" s="16" t="s">
        <v>72</v>
      </c>
      <c r="AY780" s="274" t="s">
        <v>126</v>
      </c>
    </row>
    <row r="781" s="13" customFormat="1">
      <c r="A781" s="13"/>
      <c r="B781" s="232"/>
      <c r="C781" s="233"/>
      <c r="D781" s="225" t="s">
        <v>190</v>
      </c>
      <c r="E781" s="234" t="s">
        <v>19</v>
      </c>
      <c r="F781" s="235" t="s">
        <v>881</v>
      </c>
      <c r="G781" s="233"/>
      <c r="H781" s="236">
        <v>1.645</v>
      </c>
      <c r="I781" s="237"/>
      <c r="J781" s="233"/>
      <c r="K781" s="233"/>
      <c r="L781" s="238"/>
      <c r="M781" s="239"/>
      <c r="N781" s="240"/>
      <c r="O781" s="240"/>
      <c r="P781" s="240"/>
      <c r="Q781" s="240"/>
      <c r="R781" s="240"/>
      <c r="S781" s="240"/>
      <c r="T781" s="241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2" t="s">
        <v>190</v>
      </c>
      <c r="AU781" s="242" t="s">
        <v>82</v>
      </c>
      <c r="AV781" s="13" t="s">
        <v>82</v>
      </c>
      <c r="AW781" s="13" t="s">
        <v>34</v>
      </c>
      <c r="AX781" s="13" t="s">
        <v>72</v>
      </c>
      <c r="AY781" s="242" t="s">
        <v>126</v>
      </c>
    </row>
    <row r="782" s="16" customFormat="1">
      <c r="A782" s="16"/>
      <c r="B782" s="264"/>
      <c r="C782" s="265"/>
      <c r="D782" s="225" t="s">
        <v>190</v>
      </c>
      <c r="E782" s="266" t="s">
        <v>19</v>
      </c>
      <c r="F782" s="267" t="s">
        <v>882</v>
      </c>
      <c r="G782" s="265"/>
      <c r="H782" s="268">
        <v>1.645</v>
      </c>
      <c r="I782" s="269"/>
      <c r="J782" s="265"/>
      <c r="K782" s="265"/>
      <c r="L782" s="270"/>
      <c r="M782" s="271"/>
      <c r="N782" s="272"/>
      <c r="O782" s="272"/>
      <c r="P782" s="272"/>
      <c r="Q782" s="272"/>
      <c r="R782" s="272"/>
      <c r="S782" s="272"/>
      <c r="T782" s="273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T782" s="274" t="s">
        <v>190</v>
      </c>
      <c r="AU782" s="274" t="s">
        <v>82</v>
      </c>
      <c r="AV782" s="16" t="s">
        <v>144</v>
      </c>
      <c r="AW782" s="16" t="s">
        <v>34</v>
      </c>
      <c r="AX782" s="16" t="s">
        <v>72</v>
      </c>
      <c r="AY782" s="274" t="s">
        <v>126</v>
      </c>
    </row>
    <row r="783" s="14" customFormat="1">
      <c r="A783" s="14"/>
      <c r="B783" s="243"/>
      <c r="C783" s="244"/>
      <c r="D783" s="225" t="s">
        <v>190</v>
      </c>
      <c r="E783" s="245" t="s">
        <v>19</v>
      </c>
      <c r="F783" s="246" t="s">
        <v>199</v>
      </c>
      <c r="G783" s="244"/>
      <c r="H783" s="247">
        <v>11.584999999999999</v>
      </c>
      <c r="I783" s="248"/>
      <c r="J783" s="244"/>
      <c r="K783" s="244"/>
      <c r="L783" s="249"/>
      <c r="M783" s="250"/>
      <c r="N783" s="251"/>
      <c r="O783" s="251"/>
      <c r="P783" s="251"/>
      <c r="Q783" s="251"/>
      <c r="R783" s="251"/>
      <c r="S783" s="251"/>
      <c r="T783" s="252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3" t="s">
        <v>190</v>
      </c>
      <c r="AU783" s="253" t="s">
        <v>82</v>
      </c>
      <c r="AV783" s="14" t="s">
        <v>152</v>
      </c>
      <c r="AW783" s="14" t="s">
        <v>34</v>
      </c>
      <c r="AX783" s="14" t="s">
        <v>80</v>
      </c>
      <c r="AY783" s="253" t="s">
        <v>126</v>
      </c>
    </row>
    <row r="784" s="2" customFormat="1" ht="24.15" customHeight="1">
      <c r="A784" s="41"/>
      <c r="B784" s="42"/>
      <c r="C784" s="207" t="s">
        <v>883</v>
      </c>
      <c r="D784" s="207" t="s">
        <v>129</v>
      </c>
      <c r="E784" s="208" t="s">
        <v>884</v>
      </c>
      <c r="F784" s="209" t="s">
        <v>885</v>
      </c>
      <c r="G784" s="210" t="s">
        <v>187</v>
      </c>
      <c r="H784" s="211">
        <v>11.585000000000001</v>
      </c>
      <c r="I784" s="212"/>
      <c r="J784" s="213">
        <f>ROUND(I784*H784,2)</f>
        <v>0</v>
      </c>
      <c r="K784" s="209" t="s">
        <v>133</v>
      </c>
      <c r="L784" s="47"/>
      <c r="M784" s="214" t="s">
        <v>19</v>
      </c>
      <c r="N784" s="215" t="s">
        <v>43</v>
      </c>
      <c r="O784" s="87"/>
      <c r="P784" s="216">
        <f>O784*H784</f>
        <v>0</v>
      </c>
      <c r="Q784" s="216">
        <v>0</v>
      </c>
      <c r="R784" s="216">
        <f>Q784*H784</f>
        <v>0</v>
      </c>
      <c r="S784" s="216">
        <v>0</v>
      </c>
      <c r="T784" s="217">
        <f>S784*H784</f>
        <v>0</v>
      </c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R784" s="218" t="s">
        <v>312</v>
      </c>
      <c r="AT784" s="218" t="s">
        <v>129</v>
      </c>
      <c r="AU784" s="218" t="s">
        <v>82</v>
      </c>
      <c r="AY784" s="20" t="s">
        <v>126</v>
      </c>
      <c r="BE784" s="219">
        <f>IF(N784="základní",J784,0)</f>
        <v>0</v>
      </c>
      <c r="BF784" s="219">
        <f>IF(N784="snížená",J784,0)</f>
        <v>0</v>
      </c>
      <c r="BG784" s="219">
        <f>IF(N784="zákl. přenesená",J784,0)</f>
        <v>0</v>
      </c>
      <c r="BH784" s="219">
        <f>IF(N784="sníž. přenesená",J784,0)</f>
        <v>0</v>
      </c>
      <c r="BI784" s="219">
        <f>IF(N784="nulová",J784,0)</f>
        <v>0</v>
      </c>
      <c r="BJ784" s="20" t="s">
        <v>80</v>
      </c>
      <c r="BK784" s="219">
        <f>ROUND(I784*H784,2)</f>
        <v>0</v>
      </c>
      <c r="BL784" s="20" t="s">
        <v>312</v>
      </c>
      <c r="BM784" s="218" t="s">
        <v>886</v>
      </c>
    </row>
    <row r="785" s="2" customFormat="1">
      <c r="A785" s="41"/>
      <c r="B785" s="42"/>
      <c r="C785" s="43"/>
      <c r="D785" s="220" t="s">
        <v>136</v>
      </c>
      <c r="E785" s="43"/>
      <c r="F785" s="221" t="s">
        <v>887</v>
      </c>
      <c r="G785" s="43"/>
      <c r="H785" s="43"/>
      <c r="I785" s="222"/>
      <c r="J785" s="43"/>
      <c r="K785" s="43"/>
      <c r="L785" s="47"/>
      <c r="M785" s="223"/>
      <c r="N785" s="224"/>
      <c r="O785" s="87"/>
      <c r="P785" s="87"/>
      <c r="Q785" s="87"/>
      <c r="R785" s="87"/>
      <c r="S785" s="87"/>
      <c r="T785" s="88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T785" s="20" t="s">
        <v>136</v>
      </c>
      <c r="AU785" s="20" t="s">
        <v>82</v>
      </c>
    </row>
    <row r="786" s="13" customFormat="1">
      <c r="A786" s="13"/>
      <c r="B786" s="232"/>
      <c r="C786" s="233"/>
      <c r="D786" s="225" t="s">
        <v>190</v>
      </c>
      <c r="E786" s="234" t="s">
        <v>19</v>
      </c>
      <c r="F786" s="235" t="s">
        <v>874</v>
      </c>
      <c r="G786" s="233"/>
      <c r="H786" s="236">
        <v>1.6799999999999999</v>
      </c>
      <c r="I786" s="237"/>
      <c r="J786" s="233"/>
      <c r="K786" s="233"/>
      <c r="L786" s="238"/>
      <c r="M786" s="239"/>
      <c r="N786" s="240"/>
      <c r="O786" s="240"/>
      <c r="P786" s="240"/>
      <c r="Q786" s="240"/>
      <c r="R786" s="240"/>
      <c r="S786" s="240"/>
      <c r="T786" s="241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2" t="s">
        <v>190</v>
      </c>
      <c r="AU786" s="242" t="s">
        <v>82</v>
      </c>
      <c r="AV786" s="13" t="s">
        <v>82</v>
      </c>
      <c r="AW786" s="13" t="s">
        <v>34</v>
      </c>
      <c r="AX786" s="13" t="s">
        <v>72</v>
      </c>
      <c r="AY786" s="242" t="s">
        <v>126</v>
      </c>
    </row>
    <row r="787" s="13" customFormat="1">
      <c r="A787" s="13"/>
      <c r="B787" s="232"/>
      <c r="C787" s="233"/>
      <c r="D787" s="225" t="s">
        <v>190</v>
      </c>
      <c r="E787" s="234" t="s">
        <v>19</v>
      </c>
      <c r="F787" s="235" t="s">
        <v>875</v>
      </c>
      <c r="G787" s="233"/>
      <c r="H787" s="236">
        <v>1.6799999999999999</v>
      </c>
      <c r="I787" s="237"/>
      <c r="J787" s="233"/>
      <c r="K787" s="233"/>
      <c r="L787" s="238"/>
      <c r="M787" s="239"/>
      <c r="N787" s="240"/>
      <c r="O787" s="240"/>
      <c r="P787" s="240"/>
      <c r="Q787" s="240"/>
      <c r="R787" s="240"/>
      <c r="S787" s="240"/>
      <c r="T787" s="241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2" t="s">
        <v>190</v>
      </c>
      <c r="AU787" s="242" t="s">
        <v>82</v>
      </c>
      <c r="AV787" s="13" t="s">
        <v>82</v>
      </c>
      <c r="AW787" s="13" t="s">
        <v>34</v>
      </c>
      <c r="AX787" s="13" t="s">
        <v>72</v>
      </c>
      <c r="AY787" s="242" t="s">
        <v>126</v>
      </c>
    </row>
    <row r="788" s="13" customFormat="1">
      <c r="A788" s="13"/>
      <c r="B788" s="232"/>
      <c r="C788" s="233"/>
      <c r="D788" s="225" t="s">
        <v>190</v>
      </c>
      <c r="E788" s="234" t="s">
        <v>19</v>
      </c>
      <c r="F788" s="235" t="s">
        <v>876</v>
      </c>
      <c r="G788" s="233"/>
      <c r="H788" s="236">
        <v>1.6799999999999999</v>
      </c>
      <c r="I788" s="237"/>
      <c r="J788" s="233"/>
      <c r="K788" s="233"/>
      <c r="L788" s="238"/>
      <c r="M788" s="239"/>
      <c r="N788" s="240"/>
      <c r="O788" s="240"/>
      <c r="P788" s="240"/>
      <c r="Q788" s="240"/>
      <c r="R788" s="240"/>
      <c r="S788" s="240"/>
      <c r="T788" s="241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2" t="s">
        <v>190</v>
      </c>
      <c r="AU788" s="242" t="s">
        <v>82</v>
      </c>
      <c r="AV788" s="13" t="s">
        <v>82</v>
      </c>
      <c r="AW788" s="13" t="s">
        <v>34</v>
      </c>
      <c r="AX788" s="13" t="s">
        <v>72</v>
      </c>
      <c r="AY788" s="242" t="s">
        <v>126</v>
      </c>
    </row>
    <row r="789" s="13" customFormat="1">
      <c r="A789" s="13"/>
      <c r="B789" s="232"/>
      <c r="C789" s="233"/>
      <c r="D789" s="225" t="s">
        <v>190</v>
      </c>
      <c r="E789" s="234" t="s">
        <v>19</v>
      </c>
      <c r="F789" s="235" t="s">
        <v>877</v>
      </c>
      <c r="G789" s="233"/>
      <c r="H789" s="236">
        <v>1.6799999999999999</v>
      </c>
      <c r="I789" s="237"/>
      <c r="J789" s="233"/>
      <c r="K789" s="233"/>
      <c r="L789" s="238"/>
      <c r="M789" s="239"/>
      <c r="N789" s="240"/>
      <c r="O789" s="240"/>
      <c r="P789" s="240"/>
      <c r="Q789" s="240"/>
      <c r="R789" s="240"/>
      <c r="S789" s="240"/>
      <c r="T789" s="241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2" t="s">
        <v>190</v>
      </c>
      <c r="AU789" s="242" t="s">
        <v>82</v>
      </c>
      <c r="AV789" s="13" t="s">
        <v>82</v>
      </c>
      <c r="AW789" s="13" t="s">
        <v>34</v>
      </c>
      <c r="AX789" s="13" t="s">
        <v>72</v>
      </c>
      <c r="AY789" s="242" t="s">
        <v>126</v>
      </c>
    </row>
    <row r="790" s="13" customFormat="1">
      <c r="A790" s="13"/>
      <c r="B790" s="232"/>
      <c r="C790" s="233"/>
      <c r="D790" s="225" t="s">
        <v>190</v>
      </c>
      <c r="E790" s="234" t="s">
        <v>19</v>
      </c>
      <c r="F790" s="235" t="s">
        <v>878</v>
      </c>
      <c r="G790" s="233"/>
      <c r="H790" s="236">
        <v>1.6100000000000001</v>
      </c>
      <c r="I790" s="237"/>
      <c r="J790" s="233"/>
      <c r="K790" s="233"/>
      <c r="L790" s="238"/>
      <c r="M790" s="239"/>
      <c r="N790" s="240"/>
      <c r="O790" s="240"/>
      <c r="P790" s="240"/>
      <c r="Q790" s="240"/>
      <c r="R790" s="240"/>
      <c r="S790" s="240"/>
      <c r="T790" s="241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2" t="s">
        <v>190</v>
      </c>
      <c r="AU790" s="242" t="s">
        <v>82</v>
      </c>
      <c r="AV790" s="13" t="s">
        <v>82</v>
      </c>
      <c r="AW790" s="13" t="s">
        <v>34</v>
      </c>
      <c r="AX790" s="13" t="s">
        <v>72</v>
      </c>
      <c r="AY790" s="242" t="s">
        <v>126</v>
      </c>
    </row>
    <row r="791" s="13" customFormat="1">
      <c r="A791" s="13"/>
      <c r="B791" s="232"/>
      <c r="C791" s="233"/>
      <c r="D791" s="225" t="s">
        <v>190</v>
      </c>
      <c r="E791" s="234" t="s">
        <v>19</v>
      </c>
      <c r="F791" s="235" t="s">
        <v>879</v>
      </c>
      <c r="G791" s="233"/>
      <c r="H791" s="236">
        <v>1.6100000000000001</v>
      </c>
      <c r="I791" s="237"/>
      <c r="J791" s="233"/>
      <c r="K791" s="233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190</v>
      </c>
      <c r="AU791" s="242" t="s">
        <v>82</v>
      </c>
      <c r="AV791" s="13" t="s">
        <v>82</v>
      </c>
      <c r="AW791" s="13" t="s">
        <v>34</v>
      </c>
      <c r="AX791" s="13" t="s">
        <v>72</v>
      </c>
      <c r="AY791" s="242" t="s">
        <v>126</v>
      </c>
    </row>
    <row r="792" s="16" customFormat="1">
      <c r="A792" s="16"/>
      <c r="B792" s="264"/>
      <c r="C792" s="265"/>
      <c r="D792" s="225" t="s">
        <v>190</v>
      </c>
      <c r="E792" s="266" t="s">
        <v>19</v>
      </c>
      <c r="F792" s="267" t="s">
        <v>880</v>
      </c>
      <c r="G792" s="265"/>
      <c r="H792" s="268">
        <v>9.9399999999999995</v>
      </c>
      <c r="I792" s="269"/>
      <c r="J792" s="265"/>
      <c r="K792" s="265"/>
      <c r="L792" s="270"/>
      <c r="M792" s="271"/>
      <c r="N792" s="272"/>
      <c r="O792" s="272"/>
      <c r="P792" s="272"/>
      <c r="Q792" s="272"/>
      <c r="R792" s="272"/>
      <c r="S792" s="272"/>
      <c r="T792" s="273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T792" s="274" t="s">
        <v>190</v>
      </c>
      <c r="AU792" s="274" t="s">
        <v>82</v>
      </c>
      <c r="AV792" s="16" t="s">
        <v>144</v>
      </c>
      <c r="AW792" s="16" t="s">
        <v>34</v>
      </c>
      <c r="AX792" s="16" t="s">
        <v>72</v>
      </c>
      <c r="AY792" s="274" t="s">
        <v>126</v>
      </c>
    </row>
    <row r="793" s="13" customFormat="1">
      <c r="A793" s="13"/>
      <c r="B793" s="232"/>
      <c r="C793" s="233"/>
      <c r="D793" s="225" t="s">
        <v>190</v>
      </c>
      <c r="E793" s="234" t="s">
        <v>19</v>
      </c>
      <c r="F793" s="235" t="s">
        <v>881</v>
      </c>
      <c r="G793" s="233"/>
      <c r="H793" s="236">
        <v>1.645</v>
      </c>
      <c r="I793" s="237"/>
      <c r="J793" s="233"/>
      <c r="K793" s="233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190</v>
      </c>
      <c r="AU793" s="242" t="s">
        <v>82</v>
      </c>
      <c r="AV793" s="13" t="s">
        <v>82</v>
      </c>
      <c r="AW793" s="13" t="s">
        <v>34</v>
      </c>
      <c r="AX793" s="13" t="s">
        <v>72</v>
      </c>
      <c r="AY793" s="242" t="s">
        <v>126</v>
      </c>
    </row>
    <row r="794" s="16" customFormat="1">
      <c r="A794" s="16"/>
      <c r="B794" s="264"/>
      <c r="C794" s="265"/>
      <c r="D794" s="225" t="s">
        <v>190</v>
      </c>
      <c r="E794" s="266" t="s">
        <v>19</v>
      </c>
      <c r="F794" s="267" t="s">
        <v>882</v>
      </c>
      <c r="G794" s="265"/>
      <c r="H794" s="268">
        <v>1.645</v>
      </c>
      <c r="I794" s="269"/>
      <c r="J794" s="265"/>
      <c r="K794" s="265"/>
      <c r="L794" s="270"/>
      <c r="M794" s="271"/>
      <c r="N794" s="272"/>
      <c r="O794" s="272"/>
      <c r="P794" s="272"/>
      <c r="Q794" s="272"/>
      <c r="R794" s="272"/>
      <c r="S794" s="272"/>
      <c r="T794" s="273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T794" s="274" t="s">
        <v>190</v>
      </c>
      <c r="AU794" s="274" t="s">
        <v>82</v>
      </c>
      <c r="AV794" s="16" t="s">
        <v>144</v>
      </c>
      <c r="AW794" s="16" t="s">
        <v>34</v>
      </c>
      <c r="AX794" s="16" t="s">
        <v>72</v>
      </c>
      <c r="AY794" s="274" t="s">
        <v>126</v>
      </c>
    </row>
    <row r="795" s="14" customFormat="1">
      <c r="A795" s="14"/>
      <c r="B795" s="243"/>
      <c r="C795" s="244"/>
      <c r="D795" s="225" t="s">
        <v>190</v>
      </c>
      <c r="E795" s="245" t="s">
        <v>19</v>
      </c>
      <c r="F795" s="246" t="s">
        <v>199</v>
      </c>
      <c r="G795" s="244"/>
      <c r="H795" s="247">
        <v>11.584999999999999</v>
      </c>
      <c r="I795" s="248"/>
      <c r="J795" s="244"/>
      <c r="K795" s="244"/>
      <c r="L795" s="249"/>
      <c r="M795" s="250"/>
      <c r="N795" s="251"/>
      <c r="O795" s="251"/>
      <c r="P795" s="251"/>
      <c r="Q795" s="251"/>
      <c r="R795" s="251"/>
      <c r="S795" s="251"/>
      <c r="T795" s="252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3" t="s">
        <v>190</v>
      </c>
      <c r="AU795" s="253" t="s">
        <v>82</v>
      </c>
      <c r="AV795" s="14" t="s">
        <v>152</v>
      </c>
      <c r="AW795" s="14" t="s">
        <v>34</v>
      </c>
      <c r="AX795" s="14" t="s">
        <v>80</v>
      </c>
      <c r="AY795" s="253" t="s">
        <v>126</v>
      </c>
    </row>
    <row r="796" s="2" customFormat="1" ht="24.15" customHeight="1">
      <c r="A796" s="41"/>
      <c r="B796" s="42"/>
      <c r="C796" s="207" t="s">
        <v>888</v>
      </c>
      <c r="D796" s="207" t="s">
        <v>129</v>
      </c>
      <c r="E796" s="208" t="s">
        <v>889</v>
      </c>
      <c r="F796" s="209" t="s">
        <v>890</v>
      </c>
      <c r="G796" s="210" t="s">
        <v>187</v>
      </c>
      <c r="H796" s="211">
        <v>9.9399999999999995</v>
      </c>
      <c r="I796" s="212"/>
      <c r="J796" s="213">
        <f>ROUND(I796*H796,2)</f>
        <v>0</v>
      </c>
      <c r="K796" s="209" t="s">
        <v>133</v>
      </c>
      <c r="L796" s="47"/>
      <c r="M796" s="214" t="s">
        <v>19</v>
      </c>
      <c r="N796" s="215" t="s">
        <v>43</v>
      </c>
      <c r="O796" s="87"/>
      <c r="P796" s="216">
        <f>O796*H796</f>
        <v>0</v>
      </c>
      <c r="Q796" s="216">
        <v>6.0000000000000002E-05</v>
      </c>
      <c r="R796" s="216">
        <f>Q796*H796</f>
        <v>0.00059639999999999997</v>
      </c>
      <c r="S796" s="216">
        <v>0</v>
      </c>
      <c r="T796" s="217">
        <f>S796*H796</f>
        <v>0</v>
      </c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R796" s="218" t="s">
        <v>312</v>
      </c>
      <c r="AT796" s="218" t="s">
        <v>129</v>
      </c>
      <c r="AU796" s="218" t="s">
        <v>82</v>
      </c>
      <c r="AY796" s="20" t="s">
        <v>126</v>
      </c>
      <c r="BE796" s="219">
        <f>IF(N796="základní",J796,0)</f>
        <v>0</v>
      </c>
      <c r="BF796" s="219">
        <f>IF(N796="snížená",J796,0)</f>
        <v>0</v>
      </c>
      <c r="BG796" s="219">
        <f>IF(N796="zákl. přenesená",J796,0)</f>
        <v>0</v>
      </c>
      <c r="BH796" s="219">
        <f>IF(N796="sníž. přenesená",J796,0)</f>
        <v>0</v>
      </c>
      <c r="BI796" s="219">
        <f>IF(N796="nulová",J796,0)</f>
        <v>0</v>
      </c>
      <c r="BJ796" s="20" t="s">
        <v>80</v>
      </c>
      <c r="BK796" s="219">
        <f>ROUND(I796*H796,2)</f>
        <v>0</v>
      </c>
      <c r="BL796" s="20" t="s">
        <v>312</v>
      </c>
      <c r="BM796" s="218" t="s">
        <v>891</v>
      </c>
    </row>
    <row r="797" s="2" customFormat="1">
      <c r="A797" s="41"/>
      <c r="B797" s="42"/>
      <c r="C797" s="43"/>
      <c r="D797" s="220" t="s">
        <v>136</v>
      </c>
      <c r="E797" s="43"/>
      <c r="F797" s="221" t="s">
        <v>892</v>
      </c>
      <c r="G797" s="43"/>
      <c r="H797" s="43"/>
      <c r="I797" s="222"/>
      <c r="J797" s="43"/>
      <c r="K797" s="43"/>
      <c r="L797" s="47"/>
      <c r="M797" s="223"/>
      <c r="N797" s="224"/>
      <c r="O797" s="87"/>
      <c r="P797" s="87"/>
      <c r="Q797" s="87"/>
      <c r="R797" s="87"/>
      <c r="S797" s="87"/>
      <c r="T797" s="88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T797" s="20" t="s">
        <v>136</v>
      </c>
      <c r="AU797" s="20" t="s">
        <v>82</v>
      </c>
    </row>
    <row r="798" s="13" customFormat="1">
      <c r="A798" s="13"/>
      <c r="B798" s="232"/>
      <c r="C798" s="233"/>
      <c r="D798" s="225" t="s">
        <v>190</v>
      </c>
      <c r="E798" s="234" t="s">
        <v>19</v>
      </c>
      <c r="F798" s="235" t="s">
        <v>874</v>
      </c>
      <c r="G798" s="233"/>
      <c r="H798" s="236">
        <v>1.6799999999999999</v>
      </c>
      <c r="I798" s="237"/>
      <c r="J798" s="233"/>
      <c r="K798" s="233"/>
      <c r="L798" s="238"/>
      <c r="M798" s="239"/>
      <c r="N798" s="240"/>
      <c r="O798" s="240"/>
      <c r="P798" s="240"/>
      <c r="Q798" s="240"/>
      <c r="R798" s="240"/>
      <c r="S798" s="240"/>
      <c r="T798" s="241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2" t="s">
        <v>190</v>
      </c>
      <c r="AU798" s="242" t="s">
        <v>82</v>
      </c>
      <c r="AV798" s="13" t="s">
        <v>82</v>
      </c>
      <c r="AW798" s="13" t="s">
        <v>34</v>
      </c>
      <c r="AX798" s="13" t="s">
        <v>72</v>
      </c>
      <c r="AY798" s="242" t="s">
        <v>126</v>
      </c>
    </row>
    <row r="799" s="13" customFormat="1">
      <c r="A799" s="13"/>
      <c r="B799" s="232"/>
      <c r="C799" s="233"/>
      <c r="D799" s="225" t="s">
        <v>190</v>
      </c>
      <c r="E799" s="234" t="s">
        <v>19</v>
      </c>
      <c r="F799" s="235" t="s">
        <v>875</v>
      </c>
      <c r="G799" s="233"/>
      <c r="H799" s="236">
        <v>1.6799999999999999</v>
      </c>
      <c r="I799" s="237"/>
      <c r="J799" s="233"/>
      <c r="K799" s="233"/>
      <c r="L799" s="238"/>
      <c r="M799" s="239"/>
      <c r="N799" s="240"/>
      <c r="O799" s="240"/>
      <c r="P799" s="240"/>
      <c r="Q799" s="240"/>
      <c r="R799" s="240"/>
      <c r="S799" s="240"/>
      <c r="T799" s="241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2" t="s">
        <v>190</v>
      </c>
      <c r="AU799" s="242" t="s">
        <v>82</v>
      </c>
      <c r="AV799" s="13" t="s">
        <v>82</v>
      </c>
      <c r="AW799" s="13" t="s">
        <v>34</v>
      </c>
      <c r="AX799" s="13" t="s">
        <v>72</v>
      </c>
      <c r="AY799" s="242" t="s">
        <v>126</v>
      </c>
    </row>
    <row r="800" s="13" customFormat="1">
      <c r="A800" s="13"/>
      <c r="B800" s="232"/>
      <c r="C800" s="233"/>
      <c r="D800" s="225" t="s">
        <v>190</v>
      </c>
      <c r="E800" s="234" t="s">
        <v>19</v>
      </c>
      <c r="F800" s="235" t="s">
        <v>876</v>
      </c>
      <c r="G800" s="233"/>
      <c r="H800" s="236">
        <v>1.6799999999999999</v>
      </c>
      <c r="I800" s="237"/>
      <c r="J800" s="233"/>
      <c r="K800" s="233"/>
      <c r="L800" s="238"/>
      <c r="M800" s="239"/>
      <c r="N800" s="240"/>
      <c r="O800" s="240"/>
      <c r="P800" s="240"/>
      <c r="Q800" s="240"/>
      <c r="R800" s="240"/>
      <c r="S800" s="240"/>
      <c r="T800" s="241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2" t="s">
        <v>190</v>
      </c>
      <c r="AU800" s="242" t="s">
        <v>82</v>
      </c>
      <c r="AV800" s="13" t="s">
        <v>82</v>
      </c>
      <c r="AW800" s="13" t="s">
        <v>34</v>
      </c>
      <c r="AX800" s="13" t="s">
        <v>72</v>
      </c>
      <c r="AY800" s="242" t="s">
        <v>126</v>
      </c>
    </row>
    <row r="801" s="13" customFormat="1">
      <c r="A801" s="13"/>
      <c r="B801" s="232"/>
      <c r="C801" s="233"/>
      <c r="D801" s="225" t="s">
        <v>190</v>
      </c>
      <c r="E801" s="234" t="s">
        <v>19</v>
      </c>
      <c r="F801" s="235" t="s">
        <v>877</v>
      </c>
      <c r="G801" s="233"/>
      <c r="H801" s="236">
        <v>1.6799999999999999</v>
      </c>
      <c r="I801" s="237"/>
      <c r="J801" s="233"/>
      <c r="K801" s="233"/>
      <c r="L801" s="238"/>
      <c r="M801" s="239"/>
      <c r="N801" s="240"/>
      <c r="O801" s="240"/>
      <c r="P801" s="240"/>
      <c r="Q801" s="240"/>
      <c r="R801" s="240"/>
      <c r="S801" s="240"/>
      <c r="T801" s="241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2" t="s">
        <v>190</v>
      </c>
      <c r="AU801" s="242" t="s">
        <v>82</v>
      </c>
      <c r="AV801" s="13" t="s">
        <v>82</v>
      </c>
      <c r="AW801" s="13" t="s">
        <v>34</v>
      </c>
      <c r="AX801" s="13" t="s">
        <v>72</v>
      </c>
      <c r="AY801" s="242" t="s">
        <v>126</v>
      </c>
    </row>
    <row r="802" s="13" customFormat="1">
      <c r="A802" s="13"/>
      <c r="B802" s="232"/>
      <c r="C802" s="233"/>
      <c r="D802" s="225" t="s">
        <v>190</v>
      </c>
      <c r="E802" s="234" t="s">
        <v>19</v>
      </c>
      <c r="F802" s="235" t="s">
        <v>878</v>
      </c>
      <c r="G802" s="233"/>
      <c r="H802" s="236">
        <v>1.6100000000000001</v>
      </c>
      <c r="I802" s="237"/>
      <c r="J802" s="233"/>
      <c r="K802" s="233"/>
      <c r="L802" s="238"/>
      <c r="M802" s="239"/>
      <c r="N802" s="240"/>
      <c r="O802" s="240"/>
      <c r="P802" s="240"/>
      <c r="Q802" s="240"/>
      <c r="R802" s="240"/>
      <c r="S802" s="240"/>
      <c r="T802" s="241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2" t="s">
        <v>190</v>
      </c>
      <c r="AU802" s="242" t="s">
        <v>82</v>
      </c>
      <c r="AV802" s="13" t="s">
        <v>82</v>
      </c>
      <c r="AW802" s="13" t="s">
        <v>34</v>
      </c>
      <c r="AX802" s="13" t="s">
        <v>72</v>
      </c>
      <c r="AY802" s="242" t="s">
        <v>126</v>
      </c>
    </row>
    <row r="803" s="13" customFormat="1">
      <c r="A803" s="13"/>
      <c r="B803" s="232"/>
      <c r="C803" s="233"/>
      <c r="D803" s="225" t="s">
        <v>190</v>
      </c>
      <c r="E803" s="234" t="s">
        <v>19</v>
      </c>
      <c r="F803" s="235" t="s">
        <v>879</v>
      </c>
      <c r="G803" s="233"/>
      <c r="H803" s="236">
        <v>1.6100000000000001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2" t="s">
        <v>190</v>
      </c>
      <c r="AU803" s="242" t="s">
        <v>82</v>
      </c>
      <c r="AV803" s="13" t="s">
        <v>82</v>
      </c>
      <c r="AW803" s="13" t="s">
        <v>34</v>
      </c>
      <c r="AX803" s="13" t="s">
        <v>72</v>
      </c>
      <c r="AY803" s="242" t="s">
        <v>126</v>
      </c>
    </row>
    <row r="804" s="16" customFormat="1">
      <c r="A804" s="16"/>
      <c r="B804" s="264"/>
      <c r="C804" s="265"/>
      <c r="D804" s="225" t="s">
        <v>190</v>
      </c>
      <c r="E804" s="266" t="s">
        <v>19</v>
      </c>
      <c r="F804" s="267" t="s">
        <v>880</v>
      </c>
      <c r="G804" s="265"/>
      <c r="H804" s="268">
        <v>9.9399999999999995</v>
      </c>
      <c r="I804" s="269"/>
      <c r="J804" s="265"/>
      <c r="K804" s="265"/>
      <c r="L804" s="270"/>
      <c r="M804" s="271"/>
      <c r="N804" s="272"/>
      <c r="O804" s="272"/>
      <c r="P804" s="272"/>
      <c r="Q804" s="272"/>
      <c r="R804" s="272"/>
      <c r="S804" s="272"/>
      <c r="T804" s="273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T804" s="274" t="s">
        <v>190</v>
      </c>
      <c r="AU804" s="274" t="s">
        <v>82</v>
      </c>
      <c r="AV804" s="16" t="s">
        <v>144</v>
      </c>
      <c r="AW804" s="16" t="s">
        <v>34</v>
      </c>
      <c r="AX804" s="16" t="s">
        <v>72</v>
      </c>
      <c r="AY804" s="274" t="s">
        <v>126</v>
      </c>
    </row>
    <row r="805" s="14" customFormat="1">
      <c r="A805" s="14"/>
      <c r="B805" s="243"/>
      <c r="C805" s="244"/>
      <c r="D805" s="225" t="s">
        <v>190</v>
      </c>
      <c r="E805" s="245" t="s">
        <v>19</v>
      </c>
      <c r="F805" s="246" t="s">
        <v>199</v>
      </c>
      <c r="G805" s="244"/>
      <c r="H805" s="247">
        <v>9.9399999999999995</v>
      </c>
      <c r="I805" s="248"/>
      <c r="J805" s="244"/>
      <c r="K805" s="244"/>
      <c r="L805" s="249"/>
      <c r="M805" s="250"/>
      <c r="N805" s="251"/>
      <c r="O805" s="251"/>
      <c r="P805" s="251"/>
      <c r="Q805" s="251"/>
      <c r="R805" s="251"/>
      <c r="S805" s="251"/>
      <c r="T805" s="252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3" t="s">
        <v>190</v>
      </c>
      <c r="AU805" s="253" t="s">
        <v>82</v>
      </c>
      <c r="AV805" s="14" t="s">
        <v>152</v>
      </c>
      <c r="AW805" s="14" t="s">
        <v>34</v>
      </c>
      <c r="AX805" s="14" t="s">
        <v>80</v>
      </c>
      <c r="AY805" s="253" t="s">
        <v>126</v>
      </c>
    </row>
    <row r="806" s="2" customFormat="1" ht="24.15" customHeight="1">
      <c r="A806" s="41"/>
      <c r="B806" s="42"/>
      <c r="C806" s="207" t="s">
        <v>893</v>
      </c>
      <c r="D806" s="207" t="s">
        <v>129</v>
      </c>
      <c r="E806" s="208" t="s">
        <v>894</v>
      </c>
      <c r="F806" s="209" t="s">
        <v>895</v>
      </c>
      <c r="G806" s="210" t="s">
        <v>187</v>
      </c>
      <c r="H806" s="211">
        <v>9.9399999999999995</v>
      </c>
      <c r="I806" s="212"/>
      <c r="J806" s="213">
        <f>ROUND(I806*H806,2)</f>
        <v>0</v>
      </c>
      <c r="K806" s="209" t="s">
        <v>133</v>
      </c>
      <c r="L806" s="47"/>
      <c r="M806" s="214" t="s">
        <v>19</v>
      </c>
      <c r="N806" s="215" t="s">
        <v>43</v>
      </c>
      <c r="O806" s="87"/>
      <c r="P806" s="216">
        <f>O806*H806</f>
        <v>0</v>
      </c>
      <c r="Q806" s="216">
        <v>0.00011</v>
      </c>
      <c r="R806" s="216">
        <f>Q806*H806</f>
        <v>0.0010934</v>
      </c>
      <c r="S806" s="216">
        <v>0</v>
      </c>
      <c r="T806" s="217">
        <f>S806*H806</f>
        <v>0</v>
      </c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R806" s="218" t="s">
        <v>312</v>
      </c>
      <c r="AT806" s="218" t="s">
        <v>129</v>
      </c>
      <c r="AU806" s="218" t="s">
        <v>82</v>
      </c>
      <c r="AY806" s="20" t="s">
        <v>126</v>
      </c>
      <c r="BE806" s="219">
        <f>IF(N806="základní",J806,0)</f>
        <v>0</v>
      </c>
      <c r="BF806" s="219">
        <f>IF(N806="snížená",J806,0)</f>
        <v>0</v>
      </c>
      <c r="BG806" s="219">
        <f>IF(N806="zákl. přenesená",J806,0)</f>
        <v>0</v>
      </c>
      <c r="BH806" s="219">
        <f>IF(N806="sníž. přenesená",J806,0)</f>
        <v>0</v>
      </c>
      <c r="BI806" s="219">
        <f>IF(N806="nulová",J806,0)</f>
        <v>0</v>
      </c>
      <c r="BJ806" s="20" t="s">
        <v>80</v>
      </c>
      <c r="BK806" s="219">
        <f>ROUND(I806*H806,2)</f>
        <v>0</v>
      </c>
      <c r="BL806" s="20" t="s">
        <v>312</v>
      </c>
      <c r="BM806" s="218" t="s">
        <v>896</v>
      </c>
    </row>
    <row r="807" s="2" customFormat="1">
      <c r="A807" s="41"/>
      <c r="B807" s="42"/>
      <c r="C807" s="43"/>
      <c r="D807" s="220" t="s">
        <v>136</v>
      </c>
      <c r="E807" s="43"/>
      <c r="F807" s="221" t="s">
        <v>897</v>
      </c>
      <c r="G807" s="43"/>
      <c r="H807" s="43"/>
      <c r="I807" s="222"/>
      <c r="J807" s="43"/>
      <c r="K807" s="43"/>
      <c r="L807" s="47"/>
      <c r="M807" s="223"/>
      <c r="N807" s="224"/>
      <c r="O807" s="87"/>
      <c r="P807" s="87"/>
      <c r="Q807" s="87"/>
      <c r="R807" s="87"/>
      <c r="S807" s="87"/>
      <c r="T807" s="88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T807" s="20" t="s">
        <v>136</v>
      </c>
      <c r="AU807" s="20" t="s">
        <v>82</v>
      </c>
    </row>
    <row r="808" s="13" customFormat="1">
      <c r="A808" s="13"/>
      <c r="B808" s="232"/>
      <c r="C808" s="233"/>
      <c r="D808" s="225" t="s">
        <v>190</v>
      </c>
      <c r="E808" s="234" t="s">
        <v>19</v>
      </c>
      <c r="F808" s="235" t="s">
        <v>874</v>
      </c>
      <c r="G808" s="233"/>
      <c r="H808" s="236">
        <v>1.6799999999999999</v>
      </c>
      <c r="I808" s="237"/>
      <c r="J808" s="233"/>
      <c r="K808" s="233"/>
      <c r="L808" s="238"/>
      <c r="M808" s="239"/>
      <c r="N808" s="240"/>
      <c r="O808" s="240"/>
      <c r="P808" s="240"/>
      <c r="Q808" s="240"/>
      <c r="R808" s="240"/>
      <c r="S808" s="240"/>
      <c r="T808" s="241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2" t="s">
        <v>190</v>
      </c>
      <c r="AU808" s="242" t="s">
        <v>82</v>
      </c>
      <c r="AV808" s="13" t="s">
        <v>82</v>
      </c>
      <c r="AW808" s="13" t="s">
        <v>34</v>
      </c>
      <c r="AX808" s="13" t="s">
        <v>72</v>
      </c>
      <c r="AY808" s="242" t="s">
        <v>126</v>
      </c>
    </row>
    <row r="809" s="13" customFormat="1">
      <c r="A809" s="13"/>
      <c r="B809" s="232"/>
      <c r="C809" s="233"/>
      <c r="D809" s="225" t="s">
        <v>190</v>
      </c>
      <c r="E809" s="234" t="s">
        <v>19</v>
      </c>
      <c r="F809" s="235" t="s">
        <v>875</v>
      </c>
      <c r="G809" s="233"/>
      <c r="H809" s="236">
        <v>1.6799999999999999</v>
      </c>
      <c r="I809" s="237"/>
      <c r="J809" s="233"/>
      <c r="K809" s="233"/>
      <c r="L809" s="238"/>
      <c r="M809" s="239"/>
      <c r="N809" s="240"/>
      <c r="O809" s="240"/>
      <c r="P809" s="240"/>
      <c r="Q809" s="240"/>
      <c r="R809" s="240"/>
      <c r="S809" s="240"/>
      <c r="T809" s="241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2" t="s">
        <v>190</v>
      </c>
      <c r="AU809" s="242" t="s">
        <v>82</v>
      </c>
      <c r="AV809" s="13" t="s">
        <v>82</v>
      </c>
      <c r="AW809" s="13" t="s">
        <v>34</v>
      </c>
      <c r="AX809" s="13" t="s">
        <v>72</v>
      </c>
      <c r="AY809" s="242" t="s">
        <v>126</v>
      </c>
    </row>
    <row r="810" s="13" customFormat="1">
      <c r="A810" s="13"/>
      <c r="B810" s="232"/>
      <c r="C810" s="233"/>
      <c r="D810" s="225" t="s">
        <v>190</v>
      </c>
      <c r="E810" s="234" t="s">
        <v>19</v>
      </c>
      <c r="F810" s="235" t="s">
        <v>876</v>
      </c>
      <c r="G810" s="233"/>
      <c r="H810" s="236">
        <v>1.6799999999999999</v>
      </c>
      <c r="I810" s="237"/>
      <c r="J810" s="233"/>
      <c r="K810" s="233"/>
      <c r="L810" s="238"/>
      <c r="M810" s="239"/>
      <c r="N810" s="240"/>
      <c r="O810" s="240"/>
      <c r="P810" s="240"/>
      <c r="Q810" s="240"/>
      <c r="R810" s="240"/>
      <c r="S810" s="240"/>
      <c r="T810" s="241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2" t="s">
        <v>190</v>
      </c>
      <c r="AU810" s="242" t="s">
        <v>82</v>
      </c>
      <c r="AV810" s="13" t="s">
        <v>82</v>
      </c>
      <c r="AW810" s="13" t="s">
        <v>34</v>
      </c>
      <c r="AX810" s="13" t="s">
        <v>72</v>
      </c>
      <c r="AY810" s="242" t="s">
        <v>126</v>
      </c>
    </row>
    <row r="811" s="13" customFormat="1">
      <c r="A811" s="13"/>
      <c r="B811" s="232"/>
      <c r="C811" s="233"/>
      <c r="D811" s="225" t="s">
        <v>190</v>
      </c>
      <c r="E811" s="234" t="s">
        <v>19</v>
      </c>
      <c r="F811" s="235" t="s">
        <v>877</v>
      </c>
      <c r="G811" s="233"/>
      <c r="H811" s="236">
        <v>1.6799999999999999</v>
      </c>
      <c r="I811" s="237"/>
      <c r="J811" s="233"/>
      <c r="K811" s="233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190</v>
      </c>
      <c r="AU811" s="242" t="s">
        <v>82</v>
      </c>
      <c r="AV811" s="13" t="s">
        <v>82</v>
      </c>
      <c r="AW811" s="13" t="s">
        <v>34</v>
      </c>
      <c r="AX811" s="13" t="s">
        <v>72</v>
      </c>
      <c r="AY811" s="242" t="s">
        <v>126</v>
      </c>
    </row>
    <row r="812" s="13" customFormat="1">
      <c r="A812" s="13"/>
      <c r="B812" s="232"/>
      <c r="C812" s="233"/>
      <c r="D812" s="225" t="s">
        <v>190</v>
      </c>
      <c r="E812" s="234" t="s">
        <v>19</v>
      </c>
      <c r="F812" s="235" t="s">
        <v>878</v>
      </c>
      <c r="G812" s="233"/>
      <c r="H812" s="236">
        <v>1.6100000000000001</v>
      </c>
      <c r="I812" s="237"/>
      <c r="J812" s="233"/>
      <c r="K812" s="233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190</v>
      </c>
      <c r="AU812" s="242" t="s">
        <v>82</v>
      </c>
      <c r="AV812" s="13" t="s">
        <v>82</v>
      </c>
      <c r="AW812" s="13" t="s">
        <v>34</v>
      </c>
      <c r="AX812" s="13" t="s">
        <v>72</v>
      </c>
      <c r="AY812" s="242" t="s">
        <v>126</v>
      </c>
    </row>
    <row r="813" s="13" customFormat="1">
      <c r="A813" s="13"/>
      <c r="B813" s="232"/>
      <c r="C813" s="233"/>
      <c r="D813" s="225" t="s">
        <v>190</v>
      </c>
      <c r="E813" s="234" t="s">
        <v>19</v>
      </c>
      <c r="F813" s="235" t="s">
        <v>879</v>
      </c>
      <c r="G813" s="233"/>
      <c r="H813" s="236">
        <v>1.6100000000000001</v>
      </c>
      <c r="I813" s="237"/>
      <c r="J813" s="233"/>
      <c r="K813" s="233"/>
      <c r="L813" s="238"/>
      <c r="M813" s="239"/>
      <c r="N813" s="240"/>
      <c r="O813" s="240"/>
      <c r="P813" s="240"/>
      <c r="Q813" s="240"/>
      <c r="R813" s="240"/>
      <c r="S813" s="240"/>
      <c r="T813" s="241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2" t="s">
        <v>190</v>
      </c>
      <c r="AU813" s="242" t="s">
        <v>82</v>
      </c>
      <c r="AV813" s="13" t="s">
        <v>82</v>
      </c>
      <c r="AW813" s="13" t="s">
        <v>34</v>
      </c>
      <c r="AX813" s="13" t="s">
        <v>72</v>
      </c>
      <c r="AY813" s="242" t="s">
        <v>126</v>
      </c>
    </row>
    <row r="814" s="16" customFormat="1">
      <c r="A814" s="16"/>
      <c r="B814" s="264"/>
      <c r="C814" s="265"/>
      <c r="D814" s="225" t="s">
        <v>190</v>
      </c>
      <c r="E814" s="266" t="s">
        <v>19</v>
      </c>
      <c r="F814" s="267" t="s">
        <v>880</v>
      </c>
      <c r="G814" s="265"/>
      <c r="H814" s="268">
        <v>9.9399999999999995</v>
      </c>
      <c r="I814" s="269"/>
      <c r="J814" s="265"/>
      <c r="K814" s="265"/>
      <c r="L814" s="270"/>
      <c r="M814" s="271"/>
      <c r="N814" s="272"/>
      <c r="O814" s="272"/>
      <c r="P814" s="272"/>
      <c r="Q814" s="272"/>
      <c r="R814" s="272"/>
      <c r="S814" s="272"/>
      <c r="T814" s="273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T814" s="274" t="s">
        <v>190</v>
      </c>
      <c r="AU814" s="274" t="s">
        <v>82</v>
      </c>
      <c r="AV814" s="16" t="s">
        <v>144</v>
      </c>
      <c r="AW814" s="16" t="s">
        <v>34</v>
      </c>
      <c r="AX814" s="16" t="s">
        <v>72</v>
      </c>
      <c r="AY814" s="274" t="s">
        <v>126</v>
      </c>
    </row>
    <row r="815" s="14" customFormat="1">
      <c r="A815" s="14"/>
      <c r="B815" s="243"/>
      <c r="C815" s="244"/>
      <c r="D815" s="225" t="s">
        <v>190</v>
      </c>
      <c r="E815" s="245" t="s">
        <v>19</v>
      </c>
      <c r="F815" s="246" t="s">
        <v>199</v>
      </c>
      <c r="G815" s="244"/>
      <c r="H815" s="247">
        <v>9.9399999999999995</v>
      </c>
      <c r="I815" s="248"/>
      <c r="J815" s="244"/>
      <c r="K815" s="244"/>
      <c r="L815" s="249"/>
      <c r="M815" s="250"/>
      <c r="N815" s="251"/>
      <c r="O815" s="251"/>
      <c r="P815" s="251"/>
      <c r="Q815" s="251"/>
      <c r="R815" s="251"/>
      <c r="S815" s="251"/>
      <c r="T815" s="252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3" t="s">
        <v>190</v>
      </c>
      <c r="AU815" s="253" t="s">
        <v>82</v>
      </c>
      <c r="AV815" s="14" t="s">
        <v>152</v>
      </c>
      <c r="AW815" s="14" t="s">
        <v>34</v>
      </c>
      <c r="AX815" s="14" t="s">
        <v>80</v>
      </c>
      <c r="AY815" s="253" t="s">
        <v>126</v>
      </c>
    </row>
    <row r="816" s="2" customFormat="1" ht="24.15" customHeight="1">
      <c r="A816" s="41"/>
      <c r="B816" s="42"/>
      <c r="C816" s="207" t="s">
        <v>898</v>
      </c>
      <c r="D816" s="207" t="s">
        <v>129</v>
      </c>
      <c r="E816" s="208" t="s">
        <v>899</v>
      </c>
      <c r="F816" s="209" t="s">
        <v>900</v>
      </c>
      <c r="G816" s="210" t="s">
        <v>187</v>
      </c>
      <c r="H816" s="211">
        <v>11.585000000000001</v>
      </c>
      <c r="I816" s="212"/>
      <c r="J816" s="213">
        <f>ROUND(I816*H816,2)</f>
        <v>0</v>
      </c>
      <c r="K816" s="209" t="s">
        <v>133</v>
      </c>
      <c r="L816" s="47"/>
      <c r="M816" s="214" t="s">
        <v>19</v>
      </c>
      <c r="N816" s="215" t="s">
        <v>43</v>
      </c>
      <c r="O816" s="87"/>
      <c r="P816" s="216">
        <f>O816*H816</f>
        <v>0</v>
      </c>
      <c r="Q816" s="216">
        <v>0.00013999999999999999</v>
      </c>
      <c r="R816" s="216">
        <f>Q816*H816</f>
        <v>0.0016218999999999999</v>
      </c>
      <c r="S816" s="216">
        <v>0</v>
      </c>
      <c r="T816" s="217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18" t="s">
        <v>312</v>
      </c>
      <c r="AT816" s="218" t="s">
        <v>129</v>
      </c>
      <c r="AU816" s="218" t="s">
        <v>82</v>
      </c>
      <c r="AY816" s="20" t="s">
        <v>126</v>
      </c>
      <c r="BE816" s="219">
        <f>IF(N816="základní",J816,0)</f>
        <v>0</v>
      </c>
      <c r="BF816" s="219">
        <f>IF(N816="snížená",J816,0)</f>
        <v>0</v>
      </c>
      <c r="BG816" s="219">
        <f>IF(N816="zákl. přenesená",J816,0)</f>
        <v>0</v>
      </c>
      <c r="BH816" s="219">
        <f>IF(N816="sníž. přenesená",J816,0)</f>
        <v>0</v>
      </c>
      <c r="BI816" s="219">
        <f>IF(N816="nulová",J816,0)</f>
        <v>0</v>
      </c>
      <c r="BJ816" s="20" t="s">
        <v>80</v>
      </c>
      <c r="BK816" s="219">
        <f>ROUND(I816*H816,2)</f>
        <v>0</v>
      </c>
      <c r="BL816" s="20" t="s">
        <v>312</v>
      </c>
      <c r="BM816" s="218" t="s">
        <v>901</v>
      </c>
    </row>
    <row r="817" s="2" customFormat="1">
      <c r="A817" s="41"/>
      <c r="B817" s="42"/>
      <c r="C817" s="43"/>
      <c r="D817" s="220" t="s">
        <v>136</v>
      </c>
      <c r="E817" s="43"/>
      <c r="F817" s="221" t="s">
        <v>902</v>
      </c>
      <c r="G817" s="43"/>
      <c r="H817" s="43"/>
      <c r="I817" s="222"/>
      <c r="J817" s="43"/>
      <c r="K817" s="43"/>
      <c r="L817" s="47"/>
      <c r="M817" s="223"/>
      <c r="N817" s="224"/>
      <c r="O817" s="87"/>
      <c r="P817" s="87"/>
      <c r="Q817" s="87"/>
      <c r="R817" s="87"/>
      <c r="S817" s="87"/>
      <c r="T817" s="88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T817" s="20" t="s">
        <v>136</v>
      </c>
      <c r="AU817" s="20" t="s">
        <v>82</v>
      </c>
    </row>
    <row r="818" s="13" customFormat="1">
      <c r="A818" s="13"/>
      <c r="B818" s="232"/>
      <c r="C818" s="233"/>
      <c r="D818" s="225" t="s">
        <v>190</v>
      </c>
      <c r="E818" s="234" t="s">
        <v>19</v>
      </c>
      <c r="F818" s="235" t="s">
        <v>874</v>
      </c>
      <c r="G818" s="233"/>
      <c r="H818" s="236">
        <v>1.6799999999999999</v>
      </c>
      <c r="I818" s="237"/>
      <c r="J818" s="233"/>
      <c r="K818" s="233"/>
      <c r="L818" s="238"/>
      <c r="M818" s="239"/>
      <c r="N818" s="240"/>
      <c r="O818" s="240"/>
      <c r="P818" s="240"/>
      <c r="Q818" s="240"/>
      <c r="R818" s="240"/>
      <c r="S818" s="240"/>
      <c r="T818" s="241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2" t="s">
        <v>190</v>
      </c>
      <c r="AU818" s="242" t="s">
        <v>82</v>
      </c>
      <c r="AV818" s="13" t="s">
        <v>82</v>
      </c>
      <c r="AW818" s="13" t="s">
        <v>34</v>
      </c>
      <c r="AX818" s="13" t="s">
        <v>72</v>
      </c>
      <c r="AY818" s="242" t="s">
        <v>126</v>
      </c>
    </row>
    <row r="819" s="13" customFormat="1">
      <c r="A819" s="13"/>
      <c r="B819" s="232"/>
      <c r="C819" s="233"/>
      <c r="D819" s="225" t="s">
        <v>190</v>
      </c>
      <c r="E819" s="234" t="s">
        <v>19</v>
      </c>
      <c r="F819" s="235" t="s">
        <v>875</v>
      </c>
      <c r="G819" s="233"/>
      <c r="H819" s="236">
        <v>1.6799999999999999</v>
      </c>
      <c r="I819" s="237"/>
      <c r="J819" s="233"/>
      <c r="K819" s="233"/>
      <c r="L819" s="238"/>
      <c r="M819" s="239"/>
      <c r="N819" s="240"/>
      <c r="O819" s="240"/>
      <c r="P819" s="240"/>
      <c r="Q819" s="240"/>
      <c r="R819" s="240"/>
      <c r="S819" s="240"/>
      <c r="T819" s="24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2" t="s">
        <v>190</v>
      </c>
      <c r="AU819" s="242" t="s">
        <v>82</v>
      </c>
      <c r="AV819" s="13" t="s">
        <v>82</v>
      </c>
      <c r="AW819" s="13" t="s">
        <v>34</v>
      </c>
      <c r="AX819" s="13" t="s">
        <v>72</v>
      </c>
      <c r="AY819" s="242" t="s">
        <v>126</v>
      </c>
    </row>
    <row r="820" s="13" customFormat="1">
      <c r="A820" s="13"/>
      <c r="B820" s="232"/>
      <c r="C820" s="233"/>
      <c r="D820" s="225" t="s">
        <v>190</v>
      </c>
      <c r="E820" s="234" t="s">
        <v>19</v>
      </c>
      <c r="F820" s="235" t="s">
        <v>876</v>
      </c>
      <c r="G820" s="233"/>
      <c r="H820" s="236">
        <v>1.6799999999999999</v>
      </c>
      <c r="I820" s="237"/>
      <c r="J820" s="233"/>
      <c r="K820" s="233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190</v>
      </c>
      <c r="AU820" s="242" t="s">
        <v>82</v>
      </c>
      <c r="AV820" s="13" t="s">
        <v>82</v>
      </c>
      <c r="AW820" s="13" t="s">
        <v>34</v>
      </c>
      <c r="AX820" s="13" t="s">
        <v>72</v>
      </c>
      <c r="AY820" s="242" t="s">
        <v>126</v>
      </c>
    </row>
    <row r="821" s="13" customFormat="1">
      <c r="A821" s="13"/>
      <c r="B821" s="232"/>
      <c r="C821" s="233"/>
      <c r="D821" s="225" t="s">
        <v>190</v>
      </c>
      <c r="E821" s="234" t="s">
        <v>19</v>
      </c>
      <c r="F821" s="235" t="s">
        <v>877</v>
      </c>
      <c r="G821" s="233"/>
      <c r="H821" s="236">
        <v>1.6799999999999999</v>
      </c>
      <c r="I821" s="237"/>
      <c r="J821" s="233"/>
      <c r="K821" s="233"/>
      <c r="L821" s="238"/>
      <c r="M821" s="239"/>
      <c r="N821" s="240"/>
      <c r="O821" s="240"/>
      <c r="P821" s="240"/>
      <c r="Q821" s="240"/>
      <c r="R821" s="240"/>
      <c r="S821" s="240"/>
      <c r="T821" s="241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2" t="s">
        <v>190</v>
      </c>
      <c r="AU821" s="242" t="s">
        <v>82</v>
      </c>
      <c r="AV821" s="13" t="s">
        <v>82</v>
      </c>
      <c r="AW821" s="13" t="s">
        <v>34</v>
      </c>
      <c r="AX821" s="13" t="s">
        <v>72</v>
      </c>
      <c r="AY821" s="242" t="s">
        <v>126</v>
      </c>
    </row>
    <row r="822" s="13" customFormat="1">
      <c r="A822" s="13"/>
      <c r="B822" s="232"/>
      <c r="C822" s="233"/>
      <c r="D822" s="225" t="s">
        <v>190</v>
      </c>
      <c r="E822" s="234" t="s">
        <v>19</v>
      </c>
      <c r="F822" s="235" t="s">
        <v>878</v>
      </c>
      <c r="G822" s="233"/>
      <c r="H822" s="236">
        <v>1.6100000000000001</v>
      </c>
      <c r="I822" s="237"/>
      <c r="J822" s="233"/>
      <c r="K822" s="233"/>
      <c r="L822" s="238"/>
      <c r="M822" s="239"/>
      <c r="N822" s="240"/>
      <c r="O822" s="240"/>
      <c r="P822" s="240"/>
      <c r="Q822" s="240"/>
      <c r="R822" s="240"/>
      <c r="S822" s="240"/>
      <c r="T822" s="241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2" t="s">
        <v>190</v>
      </c>
      <c r="AU822" s="242" t="s">
        <v>82</v>
      </c>
      <c r="AV822" s="13" t="s">
        <v>82</v>
      </c>
      <c r="AW822" s="13" t="s">
        <v>34</v>
      </c>
      <c r="AX822" s="13" t="s">
        <v>72</v>
      </c>
      <c r="AY822" s="242" t="s">
        <v>126</v>
      </c>
    </row>
    <row r="823" s="13" customFormat="1">
      <c r="A823" s="13"/>
      <c r="B823" s="232"/>
      <c r="C823" s="233"/>
      <c r="D823" s="225" t="s">
        <v>190</v>
      </c>
      <c r="E823" s="234" t="s">
        <v>19</v>
      </c>
      <c r="F823" s="235" t="s">
        <v>879</v>
      </c>
      <c r="G823" s="233"/>
      <c r="H823" s="236">
        <v>1.6100000000000001</v>
      </c>
      <c r="I823" s="237"/>
      <c r="J823" s="233"/>
      <c r="K823" s="233"/>
      <c r="L823" s="238"/>
      <c r="M823" s="239"/>
      <c r="N823" s="240"/>
      <c r="O823" s="240"/>
      <c r="P823" s="240"/>
      <c r="Q823" s="240"/>
      <c r="R823" s="240"/>
      <c r="S823" s="240"/>
      <c r="T823" s="241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2" t="s">
        <v>190</v>
      </c>
      <c r="AU823" s="242" t="s">
        <v>82</v>
      </c>
      <c r="AV823" s="13" t="s">
        <v>82</v>
      </c>
      <c r="AW823" s="13" t="s">
        <v>34</v>
      </c>
      <c r="AX823" s="13" t="s">
        <v>72</v>
      </c>
      <c r="AY823" s="242" t="s">
        <v>126</v>
      </c>
    </row>
    <row r="824" s="16" customFormat="1">
      <c r="A824" s="16"/>
      <c r="B824" s="264"/>
      <c r="C824" s="265"/>
      <c r="D824" s="225" t="s">
        <v>190</v>
      </c>
      <c r="E824" s="266" t="s">
        <v>19</v>
      </c>
      <c r="F824" s="267" t="s">
        <v>880</v>
      </c>
      <c r="G824" s="265"/>
      <c r="H824" s="268">
        <v>9.9399999999999995</v>
      </c>
      <c r="I824" s="269"/>
      <c r="J824" s="265"/>
      <c r="K824" s="265"/>
      <c r="L824" s="270"/>
      <c r="M824" s="271"/>
      <c r="N824" s="272"/>
      <c r="O824" s="272"/>
      <c r="P824" s="272"/>
      <c r="Q824" s="272"/>
      <c r="R824" s="272"/>
      <c r="S824" s="272"/>
      <c r="T824" s="273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T824" s="274" t="s">
        <v>190</v>
      </c>
      <c r="AU824" s="274" t="s">
        <v>82</v>
      </c>
      <c r="AV824" s="16" t="s">
        <v>144</v>
      </c>
      <c r="AW824" s="16" t="s">
        <v>34</v>
      </c>
      <c r="AX824" s="16" t="s">
        <v>72</v>
      </c>
      <c r="AY824" s="274" t="s">
        <v>126</v>
      </c>
    </row>
    <row r="825" s="13" customFormat="1">
      <c r="A825" s="13"/>
      <c r="B825" s="232"/>
      <c r="C825" s="233"/>
      <c r="D825" s="225" t="s">
        <v>190</v>
      </c>
      <c r="E825" s="234" t="s">
        <v>19</v>
      </c>
      <c r="F825" s="235" t="s">
        <v>881</v>
      </c>
      <c r="G825" s="233"/>
      <c r="H825" s="236">
        <v>1.645</v>
      </c>
      <c r="I825" s="237"/>
      <c r="J825" s="233"/>
      <c r="K825" s="233"/>
      <c r="L825" s="238"/>
      <c r="M825" s="239"/>
      <c r="N825" s="240"/>
      <c r="O825" s="240"/>
      <c r="P825" s="240"/>
      <c r="Q825" s="240"/>
      <c r="R825" s="240"/>
      <c r="S825" s="240"/>
      <c r="T825" s="241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2" t="s">
        <v>190</v>
      </c>
      <c r="AU825" s="242" t="s">
        <v>82</v>
      </c>
      <c r="AV825" s="13" t="s">
        <v>82</v>
      </c>
      <c r="AW825" s="13" t="s">
        <v>34</v>
      </c>
      <c r="AX825" s="13" t="s">
        <v>72</v>
      </c>
      <c r="AY825" s="242" t="s">
        <v>126</v>
      </c>
    </row>
    <row r="826" s="16" customFormat="1">
      <c r="A826" s="16"/>
      <c r="B826" s="264"/>
      <c r="C826" s="265"/>
      <c r="D826" s="225" t="s">
        <v>190</v>
      </c>
      <c r="E826" s="266" t="s">
        <v>19</v>
      </c>
      <c r="F826" s="267" t="s">
        <v>882</v>
      </c>
      <c r="G826" s="265"/>
      <c r="H826" s="268">
        <v>1.645</v>
      </c>
      <c r="I826" s="269"/>
      <c r="J826" s="265"/>
      <c r="K826" s="265"/>
      <c r="L826" s="270"/>
      <c r="M826" s="271"/>
      <c r="N826" s="272"/>
      <c r="O826" s="272"/>
      <c r="P826" s="272"/>
      <c r="Q826" s="272"/>
      <c r="R826" s="272"/>
      <c r="S826" s="272"/>
      <c r="T826" s="273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T826" s="274" t="s">
        <v>190</v>
      </c>
      <c r="AU826" s="274" t="s">
        <v>82</v>
      </c>
      <c r="AV826" s="16" t="s">
        <v>144</v>
      </c>
      <c r="AW826" s="16" t="s">
        <v>34</v>
      </c>
      <c r="AX826" s="16" t="s">
        <v>72</v>
      </c>
      <c r="AY826" s="274" t="s">
        <v>126</v>
      </c>
    </row>
    <row r="827" s="14" customFormat="1">
      <c r="A827" s="14"/>
      <c r="B827" s="243"/>
      <c r="C827" s="244"/>
      <c r="D827" s="225" t="s">
        <v>190</v>
      </c>
      <c r="E827" s="245" t="s">
        <v>19</v>
      </c>
      <c r="F827" s="246" t="s">
        <v>199</v>
      </c>
      <c r="G827" s="244"/>
      <c r="H827" s="247">
        <v>11.584999999999999</v>
      </c>
      <c r="I827" s="248"/>
      <c r="J827" s="244"/>
      <c r="K827" s="244"/>
      <c r="L827" s="249"/>
      <c r="M827" s="250"/>
      <c r="N827" s="251"/>
      <c r="O827" s="251"/>
      <c r="P827" s="251"/>
      <c r="Q827" s="251"/>
      <c r="R827" s="251"/>
      <c r="S827" s="251"/>
      <c r="T827" s="252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3" t="s">
        <v>190</v>
      </c>
      <c r="AU827" s="253" t="s">
        <v>82</v>
      </c>
      <c r="AV827" s="14" t="s">
        <v>152</v>
      </c>
      <c r="AW827" s="14" t="s">
        <v>34</v>
      </c>
      <c r="AX827" s="14" t="s">
        <v>80</v>
      </c>
      <c r="AY827" s="253" t="s">
        <v>126</v>
      </c>
    </row>
    <row r="828" s="2" customFormat="1" ht="24.15" customHeight="1">
      <c r="A828" s="41"/>
      <c r="B828" s="42"/>
      <c r="C828" s="207" t="s">
        <v>903</v>
      </c>
      <c r="D828" s="207" t="s">
        <v>129</v>
      </c>
      <c r="E828" s="208" t="s">
        <v>904</v>
      </c>
      <c r="F828" s="209" t="s">
        <v>905</v>
      </c>
      <c r="G828" s="210" t="s">
        <v>187</v>
      </c>
      <c r="H828" s="211">
        <v>11.585000000000001</v>
      </c>
      <c r="I828" s="212"/>
      <c r="J828" s="213">
        <f>ROUND(I828*H828,2)</f>
        <v>0</v>
      </c>
      <c r="K828" s="209" t="s">
        <v>133</v>
      </c>
      <c r="L828" s="47"/>
      <c r="M828" s="214" t="s">
        <v>19</v>
      </c>
      <c r="N828" s="215" t="s">
        <v>43</v>
      </c>
      <c r="O828" s="87"/>
      <c r="P828" s="216">
        <f>O828*H828</f>
        <v>0</v>
      </c>
      <c r="Q828" s="216">
        <v>0.00012</v>
      </c>
      <c r="R828" s="216">
        <f>Q828*H828</f>
        <v>0.0013902000000000001</v>
      </c>
      <c r="S828" s="216">
        <v>0</v>
      </c>
      <c r="T828" s="217">
        <f>S828*H828</f>
        <v>0</v>
      </c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R828" s="218" t="s">
        <v>312</v>
      </c>
      <c r="AT828" s="218" t="s">
        <v>129</v>
      </c>
      <c r="AU828" s="218" t="s">
        <v>82</v>
      </c>
      <c r="AY828" s="20" t="s">
        <v>126</v>
      </c>
      <c r="BE828" s="219">
        <f>IF(N828="základní",J828,0)</f>
        <v>0</v>
      </c>
      <c r="BF828" s="219">
        <f>IF(N828="snížená",J828,0)</f>
        <v>0</v>
      </c>
      <c r="BG828" s="219">
        <f>IF(N828="zákl. přenesená",J828,0)</f>
        <v>0</v>
      </c>
      <c r="BH828" s="219">
        <f>IF(N828="sníž. přenesená",J828,0)</f>
        <v>0</v>
      </c>
      <c r="BI828" s="219">
        <f>IF(N828="nulová",J828,0)</f>
        <v>0</v>
      </c>
      <c r="BJ828" s="20" t="s">
        <v>80</v>
      </c>
      <c r="BK828" s="219">
        <f>ROUND(I828*H828,2)</f>
        <v>0</v>
      </c>
      <c r="BL828" s="20" t="s">
        <v>312</v>
      </c>
      <c r="BM828" s="218" t="s">
        <v>906</v>
      </c>
    </row>
    <row r="829" s="2" customFormat="1">
      <c r="A829" s="41"/>
      <c r="B829" s="42"/>
      <c r="C829" s="43"/>
      <c r="D829" s="220" t="s">
        <v>136</v>
      </c>
      <c r="E829" s="43"/>
      <c r="F829" s="221" t="s">
        <v>907</v>
      </c>
      <c r="G829" s="43"/>
      <c r="H829" s="43"/>
      <c r="I829" s="222"/>
      <c r="J829" s="43"/>
      <c r="K829" s="43"/>
      <c r="L829" s="47"/>
      <c r="M829" s="223"/>
      <c r="N829" s="224"/>
      <c r="O829" s="87"/>
      <c r="P829" s="87"/>
      <c r="Q829" s="87"/>
      <c r="R829" s="87"/>
      <c r="S829" s="87"/>
      <c r="T829" s="88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T829" s="20" t="s">
        <v>136</v>
      </c>
      <c r="AU829" s="20" t="s">
        <v>82</v>
      </c>
    </row>
    <row r="830" s="13" customFormat="1">
      <c r="A830" s="13"/>
      <c r="B830" s="232"/>
      <c r="C830" s="233"/>
      <c r="D830" s="225" t="s">
        <v>190</v>
      </c>
      <c r="E830" s="234" t="s">
        <v>19</v>
      </c>
      <c r="F830" s="235" t="s">
        <v>874</v>
      </c>
      <c r="G830" s="233"/>
      <c r="H830" s="236">
        <v>1.6799999999999999</v>
      </c>
      <c r="I830" s="237"/>
      <c r="J830" s="233"/>
      <c r="K830" s="233"/>
      <c r="L830" s="238"/>
      <c r="M830" s="239"/>
      <c r="N830" s="240"/>
      <c r="O830" s="240"/>
      <c r="P830" s="240"/>
      <c r="Q830" s="240"/>
      <c r="R830" s="240"/>
      <c r="S830" s="240"/>
      <c r="T830" s="241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2" t="s">
        <v>190</v>
      </c>
      <c r="AU830" s="242" t="s">
        <v>82</v>
      </c>
      <c r="AV830" s="13" t="s">
        <v>82</v>
      </c>
      <c r="AW830" s="13" t="s">
        <v>34</v>
      </c>
      <c r="AX830" s="13" t="s">
        <v>72</v>
      </c>
      <c r="AY830" s="242" t="s">
        <v>126</v>
      </c>
    </row>
    <row r="831" s="13" customFormat="1">
      <c r="A831" s="13"/>
      <c r="B831" s="232"/>
      <c r="C831" s="233"/>
      <c r="D831" s="225" t="s">
        <v>190</v>
      </c>
      <c r="E831" s="234" t="s">
        <v>19</v>
      </c>
      <c r="F831" s="235" t="s">
        <v>875</v>
      </c>
      <c r="G831" s="233"/>
      <c r="H831" s="236">
        <v>1.6799999999999999</v>
      </c>
      <c r="I831" s="237"/>
      <c r="J831" s="233"/>
      <c r="K831" s="233"/>
      <c r="L831" s="238"/>
      <c r="M831" s="239"/>
      <c r="N831" s="240"/>
      <c r="O831" s="240"/>
      <c r="P831" s="240"/>
      <c r="Q831" s="240"/>
      <c r="R831" s="240"/>
      <c r="S831" s="240"/>
      <c r="T831" s="241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2" t="s">
        <v>190</v>
      </c>
      <c r="AU831" s="242" t="s">
        <v>82</v>
      </c>
      <c r="AV831" s="13" t="s">
        <v>82</v>
      </c>
      <c r="AW831" s="13" t="s">
        <v>34</v>
      </c>
      <c r="AX831" s="13" t="s">
        <v>72</v>
      </c>
      <c r="AY831" s="242" t="s">
        <v>126</v>
      </c>
    </row>
    <row r="832" s="13" customFormat="1">
      <c r="A832" s="13"/>
      <c r="B832" s="232"/>
      <c r="C832" s="233"/>
      <c r="D832" s="225" t="s">
        <v>190</v>
      </c>
      <c r="E832" s="234" t="s">
        <v>19</v>
      </c>
      <c r="F832" s="235" t="s">
        <v>876</v>
      </c>
      <c r="G832" s="233"/>
      <c r="H832" s="236">
        <v>1.6799999999999999</v>
      </c>
      <c r="I832" s="237"/>
      <c r="J832" s="233"/>
      <c r="K832" s="233"/>
      <c r="L832" s="238"/>
      <c r="M832" s="239"/>
      <c r="N832" s="240"/>
      <c r="O832" s="240"/>
      <c r="P832" s="240"/>
      <c r="Q832" s="240"/>
      <c r="R832" s="240"/>
      <c r="S832" s="240"/>
      <c r="T832" s="241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2" t="s">
        <v>190</v>
      </c>
      <c r="AU832" s="242" t="s">
        <v>82</v>
      </c>
      <c r="AV832" s="13" t="s">
        <v>82</v>
      </c>
      <c r="AW832" s="13" t="s">
        <v>34</v>
      </c>
      <c r="AX832" s="13" t="s">
        <v>72</v>
      </c>
      <c r="AY832" s="242" t="s">
        <v>126</v>
      </c>
    </row>
    <row r="833" s="13" customFormat="1">
      <c r="A833" s="13"/>
      <c r="B833" s="232"/>
      <c r="C833" s="233"/>
      <c r="D833" s="225" t="s">
        <v>190</v>
      </c>
      <c r="E833" s="234" t="s">
        <v>19</v>
      </c>
      <c r="F833" s="235" t="s">
        <v>877</v>
      </c>
      <c r="G833" s="233"/>
      <c r="H833" s="236">
        <v>1.6799999999999999</v>
      </c>
      <c r="I833" s="237"/>
      <c r="J833" s="233"/>
      <c r="K833" s="233"/>
      <c r="L833" s="238"/>
      <c r="M833" s="239"/>
      <c r="N833" s="240"/>
      <c r="O833" s="240"/>
      <c r="P833" s="240"/>
      <c r="Q833" s="240"/>
      <c r="R833" s="240"/>
      <c r="S833" s="240"/>
      <c r="T833" s="241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2" t="s">
        <v>190</v>
      </c>
      <c r="AU833" s="242" t="s">
        <v>82</v>
      </c>
      <c r="AV833" s="13" t="s">
        <v>82</v>
      </c>
      <c r="AW833" s="13" t="s">
        <v>34</v>
      </c>
      <c r="AX833" s="13" t="s">
        <v>72</v>
      </c>
      <c r="AY833" s="242" t="s">
        <v>126</v>
      </c>
    </row>
    <row r="834" s="13" customFormat="1">
      <c r="A834" s="13"/>
      <c r="B834" s="232"/>
      <c r="C834" s="233"/>
      <c r="D834" s="225" t="s">
        <v>190</v>
      </c>
      <c r="E834" s="234" t="s">
        <v>19</v>
      </c>
      <c r="F834" s="235" t="s">
        <v>878</v>
      </c>
      <c r="G834" s="233"/>
      <c r="H834" s="236">
        <v>1.6100000000000001</v>
      </c>
      <c r="I834" s="237"/>
      <c r="J834" s="233"/>
      <c r="K834" s="233"/>
      <c r="L834" s="238"/>
      <c r="M834" s="239"/>
      <c r="N834" s="240"/>
      <c r="O834" s="240"/>
      <c r="P834" s="240"/>
      <c r="Q834" s="240"/>
      <c r="R834" s="240"/>
      <c r="S834" s="240"/>
      <c r="T834" s="241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2" t="s">
        <v>190</v>
      </c>
      <c r="AU834" s="242" t="s">
        <v>82</v>
      </c>
      <c r="AV834" s="13" t="s">
        <v>82</v>
      </c>
      <c r="AW834" s="13" t="s">
        <v>34</v>
      </c>
      <c r="AX834" s="13" t="s">
        <v>72</v>
      </c>
      <c r="AY834" s="242" t="s">
        <v>126</v>
      </c>
    </row>
    <row r="835" s="13" customFormat="1">
      <c r="A835" s="13"/>
      <c r="B835" s="232"/>
      <c r="C835" s="233"/>
      <c r="D835" s="225" t="s">
        <v>190</v>
      </c>
      <c r="E835" s="234" t="s">
        <v>19</v>
      </c>
      <c r="F835" s="235" t="s">
        <v>879</v>
      </c>
      <c r="G835" s="233"/>
      <c r="H835" s="236">
        <v>1.6100000000000001</v>
      </c>
      <c r="I835" s="237"/>
      <c r="J835" s="233"/>
      <c r="K835" s="233"/>
      <c r="L835" s="238"/>
      <c r="M835" s="239"/>
      <c r="N835" s="240"/>
      <c r="O835" s="240"/>
      <c r="P835" s="240"/>
      <c r="Q835" s="240"/>
      <c r="R835" s="240"/>
      <c r="S835" s="240"/>
      <c r="T835" s="241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2" t="s">
        <v>190</v>
      </c>
      <c r="AU835" s="242" t="s">
        <v>82</v>
      </c>
      <c r="AV835" s="13" t="s">
        <v>82</v>
      </c>
      <c r="AW835" s="13" t="s">
        <v>34</v>
      </c>
      <c r="AX835" s="13" t="s">
        <v>72</v>
      </c>
      <c r="AY835" s="242" t="s">
        <v>126</v>
      </c>
    </row>
    <row r="836" s="16" customFormat="1">
      <c r="A836" s="16"/>
      <c r="B836" s="264"/>
      <c r="C836" s="265"/>
      <c r="D836" s="225" t="s">
        <v>190</v>
      </c>
      <c r="E836" s="266" t="s">
        <v>19</v>
      </c>
      <c r="F836" s="267" t="s">
        <v>880</v>
      </c>
      <c r="G836" s="265"/>
      <c r="H836" s="268">
        <v>9.9399999999999995</v>
      </c>
      <c r="I836" s="269"/>
      <c r="J836" s="265"/>
      <c r="K836" s="265"/>
      <c r="L836" s="270"/>
      <c r="M836" s="271"/>
      <c r="N836" s="272"/>
      <c r="O836" s="272"/>
      <c r="P836" s="272"/>
      <c r="Q836" s="272"/>
      <c r="R836" s="272"/>
      <c r="S836" s="272"/>
      <c r="T836" s="273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T836" s="274" t="s">
        <v>190</v>
      </c>
      <c r="AU836" s="274" t="s">
        <v>82</v>
      </c>
      <c r="AV836" s="16" t="s">
        <v>144</v>
      </c>
      <c r="AW836" s="16" t="s">
        <v>34</v>
      </c>
      <c r="AX836" s="16" t="s">
        <v>72</v>
      </c>
      <c r="AY836" s="274" t="s">
        <v>126</v>
      </c>
    </row>
    <row r="837" s="13" customFormat="1">
      <c r="A837" s="13"/>
      <c r="B837" s="232"/>
      <c r="C837" s="233"/>
      <c r="D837" s="225" t="s">
        <v>190</v>
      </c>
      <c r="E837" s="234" t="s">
        <v>19</v>
      </c>
      <c r="F837" s="235" t="s">
        <v>881</v>
      </c>
      <c r="G837" s="233"/>
      <c r="H837" s="236">
        <v>1.645</v>
      </c>
      <c r="I837" s="237"/>
      <c r="J837" s="233"/>
      <c r="K837" s="233"/>
      <c r="L837" s="238"/>
      <c r="M837" s="239"/>
      <c r="N837" s="240"/>
      <c r="O837" s="240"/>
      <c r="P837" s="240"/>
      <c r="Q837" s="240"/>
      <c r="R837" s="240"/>
      <c r="S837" s="240"/>
      <c r="T837" s="241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2" t="s">
        <v>190</v>
      </c>
      <c r="AU837" s="242" t="s">
        <v>82</v>
      </c>
      <c r="AV837" s="13" t="s">
        <v>82</v>
      </c>
      <c r="AW837" s="13" t="s">
        <v>34</v>
      </c>
      <c r="AX837" s="13" t="s">
        <v>72</v>
      </c>
      <c r="AY837" s="242" t="s">
        <v>126</v>
      </c>
    </row>
    <row r="838" s="16" customFormat="1">
      <c r="A838" s="16"/>
      <c r="B838" s="264"/>
      <c r="C838" s="265"/>
      <c r="D838" s="225" t="s">
        <v>190</v>
      </c>
      <c r="E838" s="266" t="s">
        <v>19</v>
      </c>
      <c r="F838" s="267" t="s">
        <v>882</v>
      </c>
      <c r="G838" s="265"/>
      <c r="H838" s="268">
        <v>1.645</v>
      </c>
      <c r="I838" s="269"/>
      <c r="J838" s="265"/>
      <c r="K838" s="265"/>
      <c r="L838" s="270"/>
      <c r="M838" s="271"/>
      <c r="N838" s="272"/>
      <c r="O838" s="272"/>
      <c r="P838" s="272"/>
      <c r="Q838" s="272"/>
      <c r="R838" s="272"/>
      <c r="S838" s="272"/>
      <c r="T838" s="273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T838" s="274" t="s">
        <v>190</v>
      </c>
      <c r="AU838" s="274" t="s">
        <v>82</v>
      </c>
      <c r="AV838" s="16" t="s">
        <v>144</v>
      </c>
      <c r="AW838" s="16" t="s">
        <v>34</v>
      </c>
      <c r="AX838" s="16" t="s">
        <v>72</v>
      </c>
      <c r="AY838" s="274" t="s">
        <v>126</v>
      </c>
    </row>
    <row r="839" s="14" customFormat="1">
      <c r="A839" s="14"/>
      <c r="B839" s="243"/>
      <c r="C839" s="244"/>
      <c r="D839" s="225" t="s">
        <v>190</v>
      </c>
      <c r="E839" s="245" t="s">
        <v>19</v>
      </c>
      <c r="F839" s="246" t="s">
        <v>199</v>
      </c>
      <c r="G839" s="244"/>
      <c r="H839" s="247">
        <v>11.584999999999999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3" t="s">
        <v>190</v>
      </c>
      <c r="AU839" s="253" t="s">
        <v>82</v>
      </c>
      <c r="AV839" s="14" t="s">
        <v>152</v>
      </c>
      <c r="AW839" s="14" t="s">
        <v>34</v>
      </c>
      <c r="AX839" s="14" t="s">
        <v>80</v>
      </c>
      <c r="AY839" s="253" t="s">
        <v>126</v>
      </c>
    </row>
    <row r="840" s="2" customFormat="1" ht="24.15" customHeight="1">
      <c r="A840" s="41"/>
      <c r="B840" s="42"/>
      <c r="C840" s="207" t="s">
        <v>908</v>
      </c>
      <c r="D840" s="207" t="s">
        <v>129</v>
      </c>
      <c r="E840" s="208" t="s">
        <v>909</v>
      </c>
      <c r="F840" s="209" t="s">
        <v>910</v>
      </c>
      <c r="G840" s="210" t="s">
        <v>187</v>
      </c>
      <c r="H840" s="211">
        <v>23.170000000000002</v>
      </c>
      <c r="I840" s="212"/>
      <c r="J840" s="213">
        <f>ROUND(I840*H840,2)</f>
        <v>0</v>
      </c>
      <c r="K840" s="209" t="s">
        <v>133</v>
      </c>
      <c r="L840" s="47"/>
      <c r="M840" s="214" t="s">
        <v>19</v>
      </c>
      <c r="N840" s="215" t="s">
        <v>43</v>
      </c>
      <c r="O840" s="87"/>
      <c r="P840" s="216">
        <f>O840*H840</f>
        <v>0</v>
      </c>
      <c r="Q840" s="216">
        <v>0.00012</v>
      </c>
      <c r="R840" s="216">
        <f>Q840*H840</f>
        <v>0.0027804000000000001</v>
      </c>
      <c r="S840" s="216">
        <v>0</v>
      </c>
      <c r="T840" s="217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18" t="s">
        <v>312</v>
      </c>
      <c r="AT840" s="218" t="s">
        <v>129</v>
      </c>
      <c r="AU840" s="218" t="s">
        <v>82</v>
      </c>
      <c r="AY840" s="20" t="s">
        <v>126</v>
      </c>
      <c r="BE840" s="219">
        <f>IF(N840="základní",J840,0)</f>
        <v>0</v>
      </c>
      <c r="BF840" s="219">
        <f>IF(N840="snížená",J840,0)</f>
        <v>0</v>
      </c>
      <c r="BG840" s="219">
        <f>IF(N840="zákl. přenesená",J840,0)</f>
        <v>0</v>
      </c>
      <c r="BH840" s="219">
        <f>IF(N840="sníž. přenesená",J840,0)</f>
        <v>0</v>
      </c>
      <c r="BI840" s="219">
        <f>IF(N840="nulová",J840,0)</f>
        <v>0</v>
      </c>
      <c r="BJ840" s="20" t="s">
        <v>80</v>
      </c>
      <c r="BK840" s="219">
        <f>ROUND(I840*H840,2)</f>
        <v>0</v>
      </c>
      <c r="BL840" s="20" t="s">
        <v>312</v>
      </c>
      <c r="BM840" s="218" t="s">
        <v>911</v>
      </c>
    </row>
    <row r="841" s="2" customFormat="1">
      <c r="A841" s="41"/>
      <c r="B841" s="42"/>
      <c r="C841" s="43"/>
      <c r="D841" s="220" t="s">
        <v>136</v>
      </c>
      <c r="E841" s="43"/>
      <c r="F841" s="221" t="s">
        <v>912</v>
      </c>
      <c r="G841" s="43"/>
      <c r="H841" s="43"/>
      <c r="I841" s="222"/>
      <c r="J841" s="43"/>
      <c r="K841" s="43"/>
      <c r="L841" s="47"/>
      <c r="M841" s="223"/>
      <c r="N841" s="224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136</v>
      </c>
      <c r="AU841" s="20" t="s">
        <v>82</v>
      </c>
    </row>
    <row r="842" s="13" customFormat="1">
      <c r="A842" s="13"/>
      <c r="B842" s="232"/>
      <c r="C842" s="233"/>
      <c r="D842" s="225" t="s">
        <v>190</v>
      </c>
      <c r="E842" s="234" t="s">
        <v>19</v>
      </c>
      <c r="F842" s="235" t="s">
        <v>874</v>
      </c>
      <c r="G842" s="233"/>
      <c r="H842" s="236">
        <v>1.6799999999999999</v>
      </c>
      <c r="I842" s="237"/>
      <c r="J842" s="233"/>
      <c r="K842" s="233"/>
      <c r="L842" s="238"/>
      <c r="M842" s="239"/>
      <c r="N842" s="240"/>
      <c r="O842" s="240"/>
      <c r="P842" s="240"/>
      <c r="Q842" s="240"/>
      <c r="R842" s="240"/>
      <c r="S842" s="240"/>
      <c r="T842" s="24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2" t="s">
        <v>190</v>
      </c>
      <c r="AU842" s="242" t="s">
        <v>82</v>
      </c>
      <c r="AV842" s="13" t="s">
        <v>82</v>
      </c>
      <c r="AW842" s="13" t="s">
        <v>34</v>
      </c>
      <c r="AX842" s="13" t="s">
        <v>72</v>
      </c>
      <c r="AY842" s="242" t="s">
        <v>126</v>
      </c>
    </row>
    <row r="843" s="13" customFormat="1">
      <c r="A843" s="13"/>
      <c r="B843" s="232"/>
      <c r="C843" s="233"/>
      <c r="D843" s="225" t="s">
        <v>190</v>
      </c>
      <c r="E843" s="234" t="s">
        <v>19</v>
      </c>
      <c r="F843" s="235" t="s">
        <v>875</v>
      </c>
      <c r="G843" s="233"/>
      <c r="H843" s="236">
        <v>1.6799999999999999</v>
      </c>
      <c r="I843" s="237"/>
      <c r="J843" s="233"/>
      <c r="K843" s="233"/>
      <c r="L843" s="238"/>
      <c r="M843" s="239"/>
      <c r="N843" s="240"/>
      <c r="O843" s="240"/>
      <c r="P843" s="240"/>
      <c r="Q843" s="240"/>
      <c r="R843" s="240"/>
      <c r="S843" s="240"/>
      <c r="T843" s="241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2" t="s">
        <v>190</v>
      </c>
      <c r="AU843" s="242" t="s">
        <v>82</v>
      </c>
      <c r="AV843" s="13" t="s">
        <v>82</v>
      </c>
      <c r="AW843" s="13" t="s">
        <v>34</v>
      </c>
      <c r="AX843" s="13" t="s">
        <v>72</v>
      </c>
      <c r="AY843" s="242" t="s">
        <v>126</v>
      </c>
    </row>
    <row r="844" s="13" customFormat="1">
      <c r="A844" s="13"/>
      <c r="B844" s="232"/>
      <c r="C844" s="233"/>
      <c r="D844" s="225" t="s">
        <v>190</v>
      </c>
      <c r="E844" s="234" t="s">
        <v>19</v>
      </c>
      <c r="F844" s="235" t="s">
        <v>876</v>
      </c>
      <c r="G844" s="233"/>
      <c r="H844" s="236">
        <v>1.6799999999999999</v>
      </c>
      <c r="I844" s="237"/>
      <c r="J844" s="233"/>
      <c r="K844" s="233"/>
      <c r="L844" s="238"/>
      <c r="M844" s="239"/>
      <c r="N844" s="240"/>
      <c r="O844" s="240"/>
      <c r="P844" s="240"/>
      <c r="Q844" s="240"/>
      <c r="R844" s="240"/>
      <c r="S844" s="240"/>
      <c r="T844" s="241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2" t="s">
        <v>190</v>
      </c>
      <c r="AU844" s="242" t="s">
        <v>82</v>
      </c>
      <c r="AV844" s="13" t="s">
        <v>82</v>
      </c>
      <c r="AW844" s="13" t="s">
        <v>34</v>
      </c>
      <c r="AX844" s="13" t="s">
        <v>72</v>
      </c>
      <c r="AY844" s="242" t="s">
        <v>126</v>
      </c>
    </row>
    <row r="845" s="13" customFormat="1">
      <c r="A845" s="13"/>
      <c r="B845" s="232"/>
      <c r="C845" s="233"/>
      <c r="D845" s="225" t="s">
        <v>190</v>
      </c>
      <c r="E845" s="234" t="s">
        <v>19</v>
      </c>
      <c r="F845" s="235" t="s">
        <v>877</v>
      </c>
      <c r="G845" s="233"/>
      <c r="H845" s="236">
        <v>1.6799999999999999</v>
      </c>
      <c r="I845" s="237"/>
      <c r="J845" s="233"/>
      <c r="K845" s="233"/>
      <c r="L845" s="238"/>
      <c r="M845" s="239"/>
      <c r="N845" s="240"/>
      <c r="O845" s="240"/>
      <c r="P845" s="240"/>
      <c r="Q845" s="240"/>
      <c r="R845" s="240"/>
      <c r="S845" s="240"/>
      <c r="T845" s="241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2" t="s">
        <v>190</v>
      </c>
      <c r="AU845" s="242" t="s">
        <v>82</v>
      </c>
      <c r="AV845" s="13" t="s">
        <v>82</v>
      </c>
      <c r="AW845" s="13" t="s">
        <v>34</v>
      </c>
      <c r="AX845" s="13" t="s">
        <v>72</v>
      </c>
      <c r="AY845" s="242" t="s">
        <v>126</v>
      </c>
    </row>
    <row r="846" s="13" customFormat="1">
      <c r="A846" s="13"/>
      <c r="B846" s="232"/>
      <c r="C846" s="233"/>
      <c r="D846" s="225" t="s">
        <v>190</v>
      </c>
      <c r="E846" s="234" t="s">
        <v>19</v>
      </c>
      <c r="F846" s="235" t="s">
        <v>878</v>
      </c>
      <c r="G846" s="233"/>
      <c r="H846" s="236">
        <v>1.6100000000000001</v>
      </c>
      <c r="I846" s="237"/>
      <c r="J846" s="233"/>
      <c r="K846" s="233"/>
      <c r="L846" s="238"/>
      <c r="M846" s="239"/>
      <c r="N846" s="240"/>
      <c r="O846" s="240"/>
      <c r="P846" s="240"/>
      <c r="Q846" s="240"/>
      <c r="R846" s="240"/>
      <c r="S846" s="240"/>
      <c r="T846" s="241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2" t="s">
        <v>190</v>
      </c>
      <c r="AU846" s="242" t="s">
        <v>82</v>
      </c>
      <c r="AV846" s="13" t="s">
        <v>82</v>
      </c>
      <c r="AW846" s="13" t="s">
        <v>34</v>
      </c>
      <c r="AX846" s="13" t="s">
        <v>72</v>
      </c>
      <c r="AY846" s="242" t="s">
        <v>126</v>
      </c>
    </row>
    <row r="847" s="13" customFormat="1">
      <c r="A847" s="13"/>
      <c r="B847" s="232"/>
      <c r="C847" s="233"/>
      <c r="D847" s="225" t="s">
        <v>190</v>
      </c>
      <c r="E847" s="234" t="s">
        <v>19</v>
      </c>
      <c r="F847" s="235" t="s">
        <v>879</v>
      </c>
      <c r="G847" s="233"/>
      <c r="H847" s="236">
        <v>1.6100000000000001</v>
      </c>
      <c r="I847" s="237"/>
      <c r="J847" s="233"/>
      <c r="K847" s="233"/>
      <c r="L847" s="238"/>
      <c r="M847" s="239"/>
      <c r="N847" s="240"/>
      <c r="O847" s="240"/>
      <c r="P847" s="240"/>
      <c r="Q847" s="240"/>
      <c r="R847" s="240"/>
      <c r="S847" s="240"/>
      <c r="T847" s="241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2" t="s">
        <v>190</v>
      </c>
      <c r="AU847" s="242" t="s">
        <v>82</v>
      </c>
      <c r="AV847" s="13" t="s">
        <v>82</v>
      </c>
      <c r="AW847" s="13" t="s">
        <v>34</v>
      </c>
      <c r="AX847" s="13" t="s">
        <v>72</v>
      </c>
      <c r="AY847" s="242" t="s">
        <v>126</v>
      </c>
    </row>
    <row r="848" s="16" customFormat="1">
      <c r="A848" s="16"/>
      <c r="B848" s="264"/>
      <c r="C848" s="265"/>
      <c r="D848" s="225" t="s">
        <v>190</v>
      </c>
      <c r="E848" s="266" t="s">
        <v>19</v>
      </c>
      <c r="F848" s="267" t="s">
        <v>880</v>
      </c>
      <c r="G848" s="265"/>
      <c r="H848" s="268">
        <v>9.9399999999999995</v>
      </c>
      <c r="I848" s="269"/>
      <c r="J848" s="265"/>
      <c r="K848" s="265"/>
      <c r="L848" s="270"/>
      <c r="M848" s="271"/>
      <c r="N848" s="272"/>
      <c r="O848" s="272"/>
      <c r="P848" s="272"/>
      <c r="Q848" s="272"/>
      <c r="R848" s="272"/>
      <c r="S848" s="272"/>
      <c r="T848" s="273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T848" s="274" t="s">
        <v>190</v>
      </c>
      <c r="AU848" s="274" t="s">
        <v>82</v>
      </c>
      <c r="AV848" s="16" t="s">
        <v>144</v>
      </c>
      <c r="AW848" s="16" t="s">
        <v>34</v>
      </c>
      <c r="AX848" s="16" t="s">
        <v>72</v>
      </c>
      <c r="AY848" s="274" t="s">
        <v>126</v>
      </c>
    </row>
    <row r="849" s="13" customFormat="1">
      <c r="A849" s="13"/>
      <c r="B849" s="232"/>
      <c r="C849" s="233"/>
      <c r="D849" s="225" t="s">
        <v>190</v>
      </c>
      <c r="E849" s="234" t="s">
        <v>19</v>
      </c>
      <c r="F849" s="235" t="s">
        <v>881</v>
      </c>
      <c r="G849" s="233"/>
      <c r="H849" s="236">
        <v>1.645</v>
      </c>
      <c r="I849" s="237"/>
      <c r="J849" s="233"/>
      <c r="K849" s="233"/>
      <c r="L849" s="238"/>
      <c r="M849" s="239"/>
      <c r="N849" s="240"/>
      <c r="O849" s="240"/>
      <c r="P849" s="240"/>
      <c r="Q849" s="240"/>
      <c r="R849" s="240"/>
      <c r="S849" s="240"/>
      <c r="T849" s="241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2" t="s">
        <v>190</v>
      </c>
      <c r="AU849" s="242" t="s">
        <v>82</v>
      </c>
      <c r="AV849" s="13" t="s">
        <v>82</v>
      </c>
      <c r="AW849" s="13" t="s">
        <v>34</v>
      </c>
      <c r="AX849" s="13" t="s">
        <v>72</v>
      </c>
      <c r="AY849" s="242" t="s">
        <v>126</v>
      </c>
    </row>
    <row r="850" s="16" customFormat="1">
      <c r="A850" s="16"/>
      <c r="B850" s="264"/>
      <c r="C850" s="265"/>
      <c r="D850" s="225" t="s">
        <v>190</v>
      </c>
      <c r="E850" s="266" t="s">
        <v>19</v>
      </c>
      <c r="F850" s="267" t="s">
        <v>882</v>
      </c>
      <c r="G850" s="265"/>
      <c r="H850" s="268">
        <v>1.645</v>
      </c>
      <c r="I850" s="269"/>
      <c r="J850" s="265"/>
      <c r="K850" s="265"/>
      <c r="L850" s="270"/>
      <c r="M850" s="271"/>
      <c r="N850" s="272"/>
      <c r="O850" s="272"/>
      <c r="P850" s="272"/>
      <c r="Q850" s="272"/>
      <c r="R850" s="272"/>
      <c r="S850" s="272"/>
      <c r="T850" s="273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T850" s="274" t="s">
        <v>190</v>
      </c>
      <c r="AU850" s="274" t="s">
        <v>82</v>
      </c>
      <c r="AV850" s="16" t="s">
        <v>144</v>
      </c>
      <c r="AW850" s="16" t="s">
        <v>34</v>
      </c>
      <c r="AX850" s="16" t="s">
        <v>72</v>
      </c>
      <c r="AY850" s="274" t="s">
        <v>126</v>
      </c>
    </row>
    <row r="851" s="14" customFormat="1">
      <c r="A851" s="14"/>
      <c r="B851" s="243"/>
      <c r="C851" s="244"/>
      <c r="D851" s="225" t="s">
        <v>190</v>
      </c>
      <c r="E851" s="245" t="s">
        <v>19</v>
      </c>
      <c r="F851" s="246" t="s">
        <v>199</v>
      </c>
      <c r="G851" s="244"/>
      <c r="H851" s="247">
        <v>11.584999999999999</v>
      </c>
      <c r="I851" s="248"/>
      <c r="J851" s="244"/>
      <c r="K851" s="244"/>
      <c r="L851" s="249"/>
      <c r="M851" s="250"/>
      <c r="N851" s="251"/>
      <c r="O851" s="251"/>
      <c r="P851" s="251"/>
      <c r="Q851" s="251"/>
      <c r="R851" s="251"/>
      <c r="S851" s="251"/>
      <c r="T851" s="252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3" t="s">
        <v>190</v>
      </c>
      <c r="AU851" s="253" t="s">
        <v>82</v>
      </c>
      <c r="AV851" s="14" t="s">
        <v>152</v>
      </c>
      <c r="AW851" s="14" t="s">
        <v>34</v>
      </c>
      <c r="AX851" s="14" t="s">
        <v>80</v>
      </c>
      <c r="AY851" s="253" t="s">
        <v>126</v>
      </c>
    </row>
    <row r="852" s="13" customFormat="1">
      <c r="A852" s="13"/>
      <c r="B852" s="232"/>
      <c r="C852" s="233"/>
      <c r="D852" s="225" t="s">
        <v>190</v>
      </c>
      <c r="E852" s="233"/>
      <c r="F852" s="235" t="s">
        <v>913</v>
      </c>
      <c r="G852" s="233"/>
      <c r="H852" s="236">
        <v>23.170000000000002</v>
      </c>
      <c r="I852" s="237"/>
      <c r="J852" s="233"/>
      <c r="K852" s="233"/>
      <c r="L852" s="238"/>
      <c r="M852" s="239"/>
      <c r="N852" s="240"/>
      <c r="O852" s="240"/>
      <c r="P852" s="240"/>
      <c r="Q852" s="240"/>
      <c r="R852" s="240"/>
      <c r="S852" s="240"/>
      <c r="T852" s="241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2" t="s">
        <v>190</v>
      </c>
      <c r="AU852" s="242" t="s">
        <v>82</v>
      </c>
      <c r="AV852" s="13" t="s">
        <v>82</v>
      </c>
      <c r="AW852" s="13" t="s">
        <v>4</v>
      </c>
      <c r="AX852" s="13" t="s">
        <v>80</v>
      </c>
      <c r="AY852" s="242" t="s">
        <v>126</v>
      </c>
    </row>
    <row r="853" s="12" customFormat="1" ht="22.8" customHeight="1">
      <c r="A853" s="12"/>
      <c r="B853" s="191"/>
      <c r="C853" s="192"/>
      <c r="D853" s="193" t="s">
        <v>71</v>
      </c>
      <c r="E853" s="205" t="s">
        <v>914</v>
      </c>
      <c r="F853" s="205" t="s">
        <v>915</v>
      </c>
      <c r="G853" s="192"/>
      <c r="H853" s="192"/>
      <c r="I853" s="195"/>
      <c r="J853" s="206">
        <f>BK853</f>
        <v>0</v>
      </c>
      <c r="K853" s="192"/>
      <c r="L853" s="197"/>
      <c r="M853" s="198"/>
      <c r="N853" s="199"/>
      <c r="O853" s="199"/>
      <c r="P853" s="200">
        <f>SUM(P854:P947)</f>
        <v>0</v>
      </c>
      <c r="Q853" s="199"/>
      <c r="R853" s="200">
        <f>SUM(R854:R947)</f>
        <v>0.30870428000000005</v>
      </c>
      <c r="S853" s="199"/>
      <c r="T853" s="201">
        <f>SUM(T854:T947)</f>
        <v>0.070265839999999996</v>
      </c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R853" s="202" t="s">
        <v>82</v>
      </c>
      <c r="AT853" s="203" t="s">
        <v>71</v>
      </c>
      <c r="AU853" s="203" t="s">
        <v>80</v>
      </c>
      <c r="AY853" s="202" t="s">
        <v>126</v>
      </c>
      <c r="BK853" s="204">
        <f>SUM(BK854:BK947)</f>
        <v>0</v>
      </c>
    </row>
    <row r="854" s="2" customFormat="1" ht="16.5" customHeight="1">
      <c r="A854" s="41"/>
      <c r="B854" s="42"/>
      <c r="C854" s="207" t="s">
        <v>916</v>
      </c>
      <c r="D854" s="207" t="s">
        <v>129</v>
      </c>
      <c r="E854" s="208" t="s">
        <v>917</v>
      </c>
      <c r="F854" s="209" t="s">
        <v>918</v>
      </c>
      <c r="G854" s="210" t="s">
        <v>187</v>
      </c>
      <c r="H854" s="211">
        <v>226.66399999999999</v>
      </c>
      <c r="I854" s="212"/>
      <c r="J854" s="213">
        <f>ROUND(I854*H854,2)</f>
        <v>0</v>
      </c>
      <c r="K854" s="209" t="s">
        <v>133</v>
      </c>
      <c r="L854" s="47"/>
      <c r="M854" s="214" t="s">
        <v>19</v>
      </c>
      <c r="N854" s="215" t="s">
        <v>43</v>
      </c>
      <c r="O854" s="87"/>
      <c r="P854" s="216">
        <f>O854*H854</f>
        <v>0</v>
      </c>
      <c r="Q854" s="216">
        <v>0.001</v>
      </c>
      <c r="R854" s="216">
        <f>Q854*H854</f>
        <v>0.226664</v>
      </c>
      <c r="S854" s="216">
        <v>0.00031</v>
      </c>
      <c r="T854" s="217">
        <f>S854*H854</f>
        <v>0.070265839999999996</v>
      </c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R854" s="218" t="s">
        <v>312</v>
      </c>
      <c r="AT854" s="218" t="s">
        <v>129</v>
      </c>
      <c r="AU854" s="218" t="s">
        <v>82</v>
      </c>
      <c r="AY854" s="20" t="s">
        <v>126</v>
      </c>
      <c r="BE854" s="219">
        <f>IF(N854="základní",J854,0)</f>
        <v>0</v>
      </c>
      <c r="BF854" s="219">
        <f>IF(N854="snížená",J854,0)</f>
        <v>0</v>
      </c>
      <c r="BG854" s="219">
        <f>IF(N854="zákl. přenesená",J854,0)</f>
        <v>0</v>
      </c>
      <c r="BH854" s="219">
        <f>IF(N854="sníž. přenesená",J854,0)</f>
        <v>0</v>
      </c>
      <c r="BI854" s="219">
        <f>IF(N854="nulová",J854,0)</f>
        <v>0</v>
      </c>
      <c r="BJ854" s="20" t="s">
        <v>80</v>
      </c>
      <c r="BK854" s="219">
        <f>ROUND(I854*H854,2)</f>
        <v>0</v>
      </c>
      <c r="BL854" s="20" t="s">
        <v>312</v>
      </c>
      <c r="BM854" s="218" t="s">
        <v>919</v>
      </c>
    </row>
    <row r="855" s="2" customFormat="1">
      <c r="A855" s="41"/>
      <c r="B855" s="42"/>
      <c r="C855" s="43"/>
      <c r="D855" s="220" t="s">
        <v>136</v>
      </c>
      <c r="E855" s="43"/>
      <c r="F855" s="221" t="s">
        <v>920</v>
      </c>
      <c r="G855" s="43"/>
      <c r="H855" s="43"/>
      <c r="I855" s="222"/>
      <c r="J855" s="43"/>
      <c r="K855" s="43"/>
      <c r="L855" s="47"/>
      <c r="M855" s="223"/>
      <c r="N855" s="224"/>
      <c r="O855" s="87"/>
      <c r="P855" s="87"/>
      <c r="Q855" s="87"/>
      <c r="R855" s="87"/>
      <c r="S855" s="87"/>
      <c r="T855" s="88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T855" s="20" t="s">
        <v>136</v>
      </c>
      <c r="AU855" s="20" t="s">
        <v>82</v>
      </c>
    </row>
    <row r="856" s="15" customFormat="1">
      <c r="A856" s="15"/>
      <c r="B856" s="254"/>
      <c r="C856" s="255"/>
      <c r="D856" s="225" t="s">
        <v>190</v>
      </c>
      <c r="E856" s="256" t="s">
        <v>19</v>
      </c>
      <c r="F856" s="257" t="s">
        <v>219</v>
      </c>
      <c r="G856" s="255"/>
      <c r="H856" s="256" t="s">
        <v>19</v>
      </c>
      <c r="I856" s="258"/>
      <c r="J856" s="255"/>
      <c r="K856" s="255"/>
      <c r="L856" s="259"/>
      <c r="M856" s="260"/>
      <c r="N856" s="261"/>
      <c r="O856" s="261"/>
      <c r="P856" s="261"/>
      <c r="Q856" s="261"/>
      <c r="R856" s="261"/>
      <c r="S856" s="261"/>
      <c r="T856" s="262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63" t="s">
        <v>190</v>
      </c>
      <c r="AU856" s="263" t="s">
        <v>82</v>
      </c>
      <c r="AV856" s="15" t="s">
        <v>80</v>
      </c>
      <c r="AW856" s="15" t="s">
        <v>34</v>
      </c>
      <c r="AX856" s="15" t="s">
        <v>72</v>
      </c>
      <c r="AY856" s="263" t="s">
        <v>126</v>
      </c>
    </row>
    <row r="857" s="13" customFormat="1">
      <c r="A857" s="13"/>
      <c r="B857" s="232"/>
      <c r="C857" s="233"/>
      <c r="D857" s="225" t="s">
        <v>190</v>
      </c>
      <c r="E857" s="234" t="s">
        <v>19</v>
      </c>
      <c r="F857" s="235" t="s">
        <v>220</v>
      </c>
      <c r="G857" s="233"/>
      <c r="H857" s="236">
        <v>21.84</v>
      </c>
      <c r="I857" s="237"/>
      <c r="J857" s="233"/>
      <c r="K857" s="233"/>
      <c r="L857" s="238"/>
      <c r="M857" s="239"/>
      <c r="N857" s="240"/>
      <c r="O857" s="240"/>
      <c r="P857" s="240"/>
      <c r="Q857" s="240"/>
      <c r="R857" s="240"/>
      <c r="S857" s="240"/>
      <c r="T857" s="241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2" t="s">
        <v>190</v>
      </c>
      <c r="AU857" s="242" t="s">
        <v>82</v>
      </c>
      <c r="AV857" s="13" t="s">
        <v>82</v>
      </c>
      <c r="AW857" s="13" t="s">
        <v>34</v>
      </c>
      <c r="AX857" s="13" t="s">
        <v>72</v>
      </c>
      <c r="AY857" s="242" t="s">
        <v>126</v>
      </c>
    </row>
    <row r="858" s="13" customFormat="1">
      <c r="A858" s="13"/>
      <c r="B858" s="232"/>
      <c r="C858" s="233"/>
      <c r="D858" s="225" t="s">
        <v>190</v>
      </c>
      <c r="E858" s="234" t="s">
        <v>19</v>
      </c>
      <c r="F858" s="235" t="s">
        <v>221</v>
      </c>
      <c r="G858" s="233"/>
      <c r="H858" s="236">
        <v>-3.5950000000000002</v>
      </c>
      <c r="I858" s="237"/>
      <c r="J858" s="233"/>
      <c r="K858" s="233"/>
      <c r="L858" s="238"/>
      <c r="M858" s="239"/>
      <c r="N858" s="240"/>
      <c r="O858" s="240"/>
      <c r="P858" s="240"/>
      <c r="Q858" s="240"/>
      <c r="R858" s="240"/>
      <c r="S858" s="240"/>
      <c r="T858" s="24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2" t="s">
        <v>190</v>
      </c>
      <c r="AU858" s="242" t="s">
        <v>82</v>
      </c>
      <c r="AV858" s="13" t="s">
        <v>82</v>
      </c>
      <c r="AW858" s="13" t="s">
        <v>34</v>
      </c>
      <c r="AX858" s="13" t="s">
        <v>72</v>
      </c>
      <c r="AY858" s="242" t="s">
        <v>126</v>
      </c>
    </row>
    <row r="859" s="13" customFormat="1">
      <c r="A859" s="13"/>
      <c r="B859" s="232"/>
      <c r="C859" s="233"/>
      <c r="D859" s="225" t="s">
        <v>190</v>
      </c>
      <c r="E859" s="234" t="s">
        <v>19</v>
      </c>
      <c r="F859" s="235" t="s">
        <v>222</v>
      </c>
      <c r="G859" s="233"/>
      <c r="H859" s="236">
        <v>2.48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2" t="s">
        <v>190</v>
      </c>
      <c r="AU859" s="242" t="s">
        <v>82</v>
      </c>
      <c r="AV859" s="13" t="s">
        <v>82</v>
      </c>
      <c r="AW859" s="13" t="s">
        <v>34</v>
      </c>
      <c r="AX859" s="13" t="s">
        <v>72</v>
      </c>
      <c r="AY859" s="242" t="s">
        <v>126</v>
      </c>
    </row>
    <row r="860" s="16" customFormat="1">
      <c r="A860" s="16"/>
      <c r="B860" s="264"/>
      <c r="C860" s="265"/>
      <c r="D860" s="225" t="s">
        <v>190</v>
      </c>
      <c r="E860" s="266" t="s">
        <v>19</v>
      </c>
      <c r="F860" s="267" t="s">
        <v>223</v>
      </c>
      <c r="G860" s="265"/>
      <c r="H860" s="268">
        <v>20.725000000000001</v>
      </c>
      <c r="I860" s="269"/>
      <c r="J860" s="265"/>
      <c r="K860" s="265"/>
      <c r="L860" s="270"/>
      <c r="M860" s="271"/>
      <c r="N860" s="272"/>
      <c r="O860" s="272"/>
      <c r="P860" s="272"/>
      <c r="Q860" s="272"/>
      <c r="R860" s="272"/>
      <c r="S860" s="272"/>
      <c r="T860" s="273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T860" s="274" t="s">
        <v>190</v>
      </c>
      <c r="AU860" s="274" t="s">
        <v>82</v>
      </c>
      <c r="AV860" s="16" t="s">
        <v>144</v>
      </c>
      <c r="AW860" s="16" t="s">
        <v>34</v>
      </c>
      <c r="AX860" s="16" t="s">
        <v>72</v>
      </c>
      <c r="AY860" s="274" t="s">
        <v>126</v>
      </c>
    </row>
    <row r="861" s="15" customFormat="1">
      <c r="A861" s="15"/>
      <c r="B861" s="254"/>
      <c r="C861" s="255"/>
      <c r="D861" s="225" t="s">
        <v>190</v>
      </c>
      <c r="E861" s="256" t="s">
        <v>19</v>
      </c>
      <c r="F861" s="257" t="s">
        <v>224</v>
      </c>
      <c r="G861" s="255"/>
      <c r="H861" s="256" t="s">
        <v>19</v>
      </c>
      <c r="I861" s="258"/>
      <c r="J861" s="255"/>
      <c r="K861" s="255"/>
      <c r="L861" s="259"/>
      <c r="M861" s="260"/>
      <c r="N861" s="261"/>
      <c r="O861" s="261"/>
      <c r="P861" s="261"/>
      <c r="Q861" s="261"/>
      <c r="R861" s="261"/>
      <c r="S861" s="261"/>
      <c r="T861" s="262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3" t="s">
        <v>190</v>
      </c>
      <c r="AU861" s="263" t="s">
        <v>82</v>
      </c>
      <c r="AV861" s="15" t="s">
        <v>80</v>
      </c>
      <c r="AW861" s="15" t="s">
        <v>34</v>
      </c>
      <c r="AX861" s="15" t="s">
        <v>72</v>
      </c>
      <c r="AY861" s="263" t="s">
        <v>126</v>
      </c>
    </row>
    <row r="862" s="13" customFormat="1">
      <c r="A862" s="13"/>
      <c r="B862" s="232"/>
      <c r="C862" s="233"/>
      <c r="D862" s="225" t="s">
        <v>190</v>
      </c>
      <c r="E862" s="234" t="s">
        <v>19</v>
      </c>
      <c r="F862" s="235" t="s">
        <v>225</v>
      </c>
      <c r="G862" s="233"/>
      <c r="H862" s="236">
        <v>40.560000000000002</v>
      </c>
      <c r="I862" s="237"/>
      <c r="J862" s="233"/>
      <c r="K862" s="233"/>
      <c r="L862" s="238"/>
      <c r="M862" s="239"/>
      <c r="N862" s="240"/>
      <c r="O862" s="240"/>
      <c r="P862" s="240"/>
      <c r="Q862" s="240"/>
      <c r="R862" s="240"/>
      <c r="S862" s="240"/>
      <c r="T862" s="24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2" t="s">
        <v>190</v>
      </c>
      <c r="AU862" s="242" t="s">
        <v>82</v>
      </c>
      <c r="AV862" s="13" t="s">
        <v>82</v>
      </c>
      <c r="AW862" s="13" t="s">
        <v>34</v>
      </c>
      <c r="AX862" s="13" t="s">
        <v>72</v>
      </c>
      <c r="AY862" s="242" t="s">
        <v>126</v>
      </c>
    </row>
    <row r="863" s="13" customFormat="1">
      <c r="A863" s="13"/>
      <c r="B863" s="232"/>
      <c r="C863" s="233"/>
      <c r="D863" s="225" t="s">
        <v>190</v>
      </c>
      <c r="E863" s="234" t="s">
        <v>19</v>
      </c>
      <c r="F863" s="235" t="s">
        <v>226</v>
      </c>
      <c r="G863" s="233"/>
      <c r="H863" s="236">
        <v>-8.5999999999999996</v>
      </c>
      <c r="I863" s="237"/>
      <c r="J863" s="233"/>
      <c r="K863" s="233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190</v>
      </c>
      <c r="AU863" s="242" t="s">
        <v>82</v>
      </c>
      <c r="AV863" s="13" t="s">
        <v>82</v>
      </c>
      <c r="AW863" s="13" t="s">
        <v>34</v>
      </c>
      <c r="AX863" s="13" t="s">
        <v>72</v>
      </c>
      <c r="AY863" s="242" t="s">
        <v>126</v>
      </c>
    </row>
    <row r="864" s="16" customFormat="1">
      <c r="A864" s="16"/>
      <c r="B864" s="264"/>
      <c r="C864" s="265"/>
      <c r="D864" s="225" t="s">
        <v>190</v>
      </c>
      <c r="E864" s="266" t="s">
        <v>19</v>
      </c>
      <c r="F864" s="267" t="s">
        <v>227</v>
      </c>
      <c r="G864" s="265"/>
      <c r="H864" s="268">
        <v>31.960000000000001</v>
      </c>
      <c r="I864" s="269"/>
      <c r="J864" s="265"/>
      <c r="K864" s="265"/>
      <c r="L864" s="270"/>
      <c r="M864" s="271"/>
      <c r="N864" s="272"/>
      <c r="O864" s="272"/>
      <c r="P864" s="272"/>
      <c r="Q864" s="272"/>
      <c r="R864" s="272"/>
      <c r="S864" s="272"/>
      <c r="T864" s="273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T864" s="274" t="s">
        <v>190</v>
      </c>
      <c r="AU864" s="274" t="s">
        <v>82</v>
      </c>
      <c r="AV864" s="16" t="s">
        <v>144</v>
      </c>
      <c r="AW864" s="16" t="s">
        <v>34</v>
      </c>
      <c r="AX864" s="16" t="s">
        <v>72</v>
      </c>
      <c r="AY864" s="274" t="s">
        <v>126</v>
      </c>
    </row>
    <row r="865" s="15" customFormat="1">
      <c r="A865" s="15"/>
      <c r="B865" s="254"/>
      <c r="C865" s="255"/>
      <c r="D865" s="225" t="s">
        <v>190</v>
      </c>
      <c r="E865" s="256" t="s">
        <v>19</v>
      </c>
      <c r="F865" s="257" t="s">
        <v>228</v>
      </c>
      <c r="G865" s="255"/>
      <c r="H865" s="256" t="s">
        <v>19</v>
      </c>
      <c r="I865" s="258"/>
      <c r="J865" s="255"/>
      <c r="K865" s="255"/>
      <c r="L865" s="259"/>
      <c r="M865" s="260"/>
      <c r="N865" s="261"/>
      <c r="O865" s="261"/>
      <c r="P865" s="261"/>
      <c r="Q865" s="261"/>
      <c r="R865" s="261"/>
      <c r="S865" s="261"/>
      <c r="T865" s="262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63" t="s">
        <v>190</v>
      </c>
      <c r="AU865" s="263" t="s">
        <v>82</v>
      </c>
      <c r="AV865" s="15" t="s">
        <v>80</v>
      </c>
      <c r="AW865" s="15" t="s">
        <v>34</v>
      </c>
      <c r="AX865" s="15" t="s">
        <v>72</v>
      </c>
      <c r="AY865" s="263" t="s">
        <v>126</v>
      </c>
    </row>
    <row r="866" s="13" customFormat="1">
      <c r="A866" s="13"/>
      <c r="B866" s="232"/>
      <c r="C866" s="233"/>
      <c r="D866" s="225" t="s">
        <v>190</v>
      </c>
      <c r="E866" s="234" t="s">
        <v>19</v>
      </c>
      <c r="F866" s="235" t="s">
        <v>229</v>
      </c>
      <c r="G866" s="233"/>
      <c r="H866" s="236">
        <v>72.390000000000001</v>
      </c>
      <c r="I866" s="237"/>
      <c r="J866" s="233"/>
      <c r="K866" s="233"/>
      <c r="L866" s="238"/>
      <c r="M866" s="239"/>
      <c r="N866" s="240"/>
      <c r="O866" s="240"/>
      <c r="P866" s="240"/>
      <c r="Q866" s="240"/>
      <c r="R866" s="240"/>
      <c r="S866" s="240"/>
      <c r="T866" s="241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2" t="s">
        <v>190</v>
      </c>
      <c r="AU866" s="242" t="s">
        <v>82</v>
      </c>
      <c r="AV866" s="13" t="s">
        <v>82</v>
      </c>
      <c r="AW866" s="13" t="s">
        <v>34</v>
      </c>
      <c r="AX866" s="13" t="s">
        <v>72</v>
      </c>
      <c r="AY866" s="242" t="s">
        <v>126</v>
      </c>
    </row>
    <row r="867" s="13" customFormat="1">
      <c r="A867" s="13"/>
      <c r="B867" s="232"/>
      <c r="C867" s="233"/>
      <c r="D867" s="225" t="s">
        <v>190</v>
      </c>
      <c r="E867" s="234" t="s">
        <v>19</v>
      </c>
      <c r="F867" s="235" t="s">
        <v>230</v>
      </c>
      <c r="G867" s="233"/>
      <c r="H867" s="236">
        <v>-9.9450000000000003</v>
      </c>
      <c r="I867" s="237"/>
      <c r="J867" s="233"/>
      <c r="K867" s="233"/>
      <c r="L867" s="238"/>
      <c r="M867" s="239"/>
      <c r="N867" s="240"/>
      <c r="O867" s="240"/>
      <c r="P867" s="240"/>
      <c r="Q867" s="240"/>
      <c r="R867" s="240"/>
      <c r="S867" s="240"/>
      <c r="T867" s="241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2" t="s">
        <v>190</v>
      </c>
      <c r="AU867" s="242" t="s">
        <v>82</v>
      </c>
      <c r="AV867" s="13" t="s">
        <v>82</v>
      </c>
      <c r="AW867" s="13" t="s">
        <v>34</v>
      </c>
      <c r="AX867" s="13" t="s">
        <v>72</v>
      </c>
      <c r="AY867" s="242" t="s">
        <v>126</v>
      </c>
    </row>
    <row r="868" s="13" customFormat="1">
      <c r="A868" s="13"/>
      <c r="B868" s="232"/>
      <c r="C868" s="233"/>
      <c r="D868" s="225" t="s">
        <v>190</v>
      </c>
      <c r="E868" s="234" t="s">
        <v>19</v>
      </c>
      <c r="F868" s="235" t="s">
        <v>231</v>
      </c>
      <c r="G868" s="233"/>
      <c r="H868" s="236">
        <v>-1.6000000000000001</v>
      </c>
      <c r="I868" s="237"/>
      <c r="J868" s="233"/>
      <c r="K868" s="233"/>
      <c r="L868" s="238"/>
      <c r="M868" s="239"/>
      <c r="N868" s="240"/>
      <c r="O868" s="240"/>
      <c r="P868" s="240"/>
      <c r="Q868" s="240"/>
      <c r="R868" s="240"/>
      <c r="S868" s="240"/>
      <c r="T868" s="241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2" t="s">
        <v>190</v>
      </c>
      <c r="AU868" s="242" t="s">
        <v>82</v>
      </c>
      <c r="AV868" s="13" t="s">
        <v>82</v>
      </c>
      <c r="AW868" s="13" t="s">
        <v>34</v>
      </c>
      <c r="AX868" s="13" t="s">
        <v>72</v>
      </c>
      <c r="AY868" s="242" t="s">
        <v>126</v>
      </c>
    </row>
    <row r="869" s="13" customFormat="1">
      <c r="A869" s="13"/>
      <c r="B869" s="232"/>
      <c r="C869" s="233"/>
      <c r="D869" s="225" t="s">
        <v>190</v>
      </c>
      <c r="E869" s="234" t="s">
        <v>19</v>
      </c>
      <c r="F869" s="235" t="s">
        <v>232</v>
      </c>
      <c r="G869" s="233"/>
      <c r="H869" s="236">
        <v>5.6180000000000003</v>
      </c>
      <c r="I869" s="237"/>
      <c r="J869" s="233"/>
      <c r="K869" s="233"/>
      <c r="L869" s="238"/>
      <c r="M869" s="239"/>
      <c r="N869" s="240"/>
      <c r="O869" s="240"/>
      <c r="P869" s="240"/>
      <c r="Q869" s="240"/>
      <c r="R869" s="240"/>
      <c r="S869" s="240"/>
      <c r="T869" s="241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2" t="s">
        <v>190</v>
      </c>
      <c r="AU869" s="242" t="s">
        <v>82</v>
      </c>
      <c r="AV869" s="13" t="s">
        <v>82</v>
      </c>
      <c r="AW869" s="13" t="s">
        <v>34</v>
      </c>
      <c r="AX869" s="13" t="s">
        <v>72</v>
      </c>
      <c r="AY869" s="242" t="s">
        <v>126</v>
      </c>
    </row>
    <row r="870" s="16" customFormat="1">
      <c r="A870" s="16"/>
      <c r="B870" s="264"/>
      <c r="C870" s="265"/>
      <c r="D870" s="225" t="s">
        <v>190</v>
      </c>
      <c r="E870" s="266" t="s">
        <v>19</v>
      </c>
      <c r="F870" s="267" t="s">
        <v>227</v>
      </c>
      <c r="G870" s="265"/>
      <c r="H870" s="268">
        <v>66.462999999999994</v>
      </c>
      <c r="I870" s="269"/>
      <c r="J870" s="265"/>
      <c r="K870" s="265"/>
      <c r="L870" s="270"/>
      <c r="M870" s="271"/>
      <c r="N870" s="272"/>
      <c r="O870" s="272"/>
      <c r="P870" s="272"/>
      <c r="Q870" s="272"/>
      <c r="R870" s="272"/>
      <c r="S870" s="272"/>
      <c r="T870" s="273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T870" s="274" t="s">
        <v>190</v>
      </c>
      <c r="AU870" s="274" t="s">
        <v>82</v>
      </c>
      <c r="AV870" s="16" t="s">
        <v>144</v>
      </c>
      <c r="AW870" s="16" t="s">
        <v>34</v>
      </c>
      <c r="AX870" s="16" t="s">
        <v>72</v>
      </c>
      <c r="AY870" s="274" t="s">
        <v>126</v>
      </c>
    </row>
    <row r="871" s="15" customFormat="1">
      <c r="A871" s="15"/>
      <c r="B871" s="254"/>
      <c r="C871" s="255"/>
      <c r="D871" s="225" t="s">
        <v>190</v>
      </c>
      <c r="E871" s="256" t="s">
        <v>19</v>
      </c>
      <c r="F871" s="257" t="s">
        <v>233</v>
      </c>
      <c r="G871" s="255"/>
      <c r="H871" s="256" t="s">
        <v>19</v>
      </c>
      <c r="I871" s="258"/>
      <c r="J871" s="255"/>
      <c r="K871" s="255"/>
      <c r="L871" s="259"/>
      <c r="M871" s="260"/>
      <c r="N871" s="261"/>
      <c r="O871" s="261"/>
      <c r="P871" s="261"/>
      <c r="Q871" s="261"/>
      <c r="R871" s="261"/>
      <c r="S871" s="261"/>
      <c r="T871" s="262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63" t="s">
        <v>190</v>
      </c>
      <c r="AU871" s="263" t="s">
        <v>82</v>
      </c>
      <c r="AV871" s="15" t="s">
        <v>80</v>
      </c>
      <c r="AW871" s="15" t="s">
        <v>34</v>
      </c>
      <c r="AX871" s="15" t="s">
        <v>72</v>
      </c>
      <c r="AY871" s="263" t="s">
        <v>126</v>
      </c>
    </row>
    <row r="872" s="13" customFormat="1">
      <c r="A872" s="13"/>
      <c r="B872" s="232"/>
      <c r="C872" s="233"/>
      <c r="D872" s="225" t="s">
        <v>190</v>
      </c>
      <c r="E872" s="234" t="s">
        <v>19</v>
      </c>
      <c r="F872" s="235" t="s">
        <v>234</v>
      </c>
      <c r="G872" s="233"/>
      <c r="H872" s="236">
        <v>21.059999999999999</v>
      </c>
      <c r="I872" s="237"/>
      <c r="J872" s="233"/>
      <c r="K872" s="233"/>
      <c r="L872" s="238"/>
      <c r="M872" s="239"/>
      <c r="N872" s="240"/>
      <c r="O872" s="240"/>
      <c r="P872" s="240"/>
      <c r="Q872" s="240"/>
      <c r="R872" s="240"/>
      <c r="S872" s="240"/>
      <c r="T872" s="241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2" t="s">
        <v>190</v>
      </c>
      <c r="AU872" s="242" t="s">
        <v>82</v>
      </c>
      <c r="AV872" s="13" t="s">
        <v>82</v>
      </c>
      <c r="AW872" s="13" t="s">
        <v>34</v>
      </c>
      <c r="AX872" s="13" t="s">
        <v>72</v>
      </c>
      <c r="AY872" s="242" t="s">
        <v>126</v>
      </c>
    </row>
    <row r="873" s="13" customFormat="1">
      <c r="A873" s="13"/>
      <c r="B873" s="232"/>
      <c r="C873" s="233"/>
      <c r="D873" s="225" t="s">
        <v>190</v>
      </c>
      <c r="E873" s="234" t="s">
        <v>19</v>
      </c>
      <c r="F873" s="235" t="s">
        <v>235</v>
      </c>
      <c r="G873" s="233"/>
      <c r="H873" s="236">
        <v>-1.3999999999999999</v>
      </c>
      <c r="I873" s="237"/>
      <c r="J873" s="233"/>
      <c r="K873" s="233"/>
      <c r="L873" s="238"/>
      <c r="M873" s="239"/>
      <c r="N873" s="240"/>
      <c r="O873" s="240"/>
      <c r="P873" s="240"/>
      <c r="Q873" s="240"/>
      <c r="R873" s="240"/>
      <c r="S873" s="240"/>
      <c r="T873" s="241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2" t="s">
        <v>190</v>
      </c>
      <c r="AU873" s="242" t="s">
        <v>82</v>
      </c>
      <c r="AV873" s="13" t="s">
        <v>82</v>
      </c>
      <c r="AW873" s="13" t="s">
        <v>34</v>
      </c>
      <c r="AX873" s="13" t="s">
        <v>72</v>
      </c>
      <c r="AY873" s="242" t="s">
        <v>126</v>
      </c>
    </row>
    <row r="874" s="16" customFormat="1">
      <c r="A874" s="16"/>
      <c r="B874" s="264"/>
      <c r="C874" s="265"/>
      <c r="D874" s="225" t="s">
        <v>190</v>
      </c>
      <c r="E874" s="266" t="s">
        <v>19</v>
      </c>
      <c r="F874" s="267" t="s">
        <v>227</v>
      </c>
      <c r="G874" s="265"/>
      <c r="H874" s="268">
        <v>19.66</v>
      </c>
      <c r="I874" s="269"/>
      <c r="J874" s="265"/>
      <c r="K874" s="265"/>
      <c r="L874" s="270"/>
      <c r="M874" s="271"/>
      <c r="N874" s="272"/>
      <c r="O874" s="272"/>
      <c r="P874" s="272"/>
      <c r="Q874" s="272"/>
      <c r="R874" s="272"/>
      <c r="S874" s="272"/>
      <c r="T874" s="273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T874" s="274" t="s">
        <v>190</v>
      </c>
      <c r="AU874" s="274" t="s">
        <v>82</v>
      </c>
      <c r="AV874" s="16" t="s">
        <v>144</v>
      </c>
      <c r="AW874" s="16" t="s">
        <v>34</v>
      </c>
      <c r="AX874" s="16" t="s">
        <v>72</v>
      </c>
      <c r="AY874" s="274" t="s">
        <v>126</v>
      </c>
    </row>
    <row r="875" s="15" customFormat="1">
      <c r="A875" s="15"/>
      <c r="B875" s="254"/>
      <c r="C875" s="255"/>
      <c r="D875" s="225" t="s">
        <v>190</v>
      </c>
      <c r="E875" s="256" t="s">
        <v>19</v>
      </c>
      <c r="F875" s="257" t="s">
        <v>236</v>
      </c>
      <c r="G875" s="255"/>
      <c r="H875" s="256" t="s">
        <v>19</v>
      </c>
      <c r="I875" s="258"/>
      <c r="J875" s="255"/>
      <c r="K875" s="255"/>
      <c r="L875" s="259"/>
      <c r="M875" s="260"/>
      <c r="N875" s="261"/>
      <c r="O875" s="261"/>
      <c r="P875" s="261"/>
      <c r="Q875" s="261"/>
      <c r="R875" s="261"/>
      <c r="S875" s="261"/>
      <c r="T875" s="262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63" t="s">
        <v>190</v>
      </c>
      <c r="AU875" s="263" t="s">
        <v>82</v>
      </c>
      <c r="AV875" s="15" t="s">
        <v>80</v>
      </c>
      <c r="AW875" s="15" t="s">
        <v>34</v>
      </c>
      <c r="AX875" s="15" t="s">
        <v>72</v>
      </c>
      <c r="AY875" s="263" t="s">
        <v>126</v>
      </c>
    </row>
    <row r="876" s="13" customFormat="1">
      <c r="A876" s="13"/>
      <c r="B876" s="232"/>
      <c r="C876" s="233"/>
      <c r="D876" s="225" t="s">
        <v>190</v>
      </c>
      <c r="E876" s="234" t="s">
        <v>19</v>
      </c>
      <c r="F876" s="235" t="s">
        <v>237</v>
      </c>
      <c r="G876" s="233"/>
      <c r="H876" s="236">
        <v>14.82</v>
      </c>
      <c r="I876" s="237"/>
      <c r="J876" s="233"/>
      <c r="K876" s="233"/>
      <c r="L876" s="238"/>
      <c r="M876" s="239"/>
      <c r="N876" s="240"/>
      <c r="O876" s="240"/>
      <c r="P876" s="240"/>
      <c r="Q876" s="240"/>
      <c r="R876" s="240"/>
      <c r="S876" s="240"/>
      <c r="T876" s="241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2" t="s">
        <v>190</v>
      </c>
      <c r="AU876" s="242" t="s">
        <v>82</v>
      </c>
      <c r="AV876" s="13" t="s">
        <v>82</v>
      </c>
      <c r="AW876" s="13" t="s">
        <v>34</v>
      </c>
      <c r="AX876" s="13" t="s">
        <v>72</v>
      </c>
      <c r="AY876" s="242" t="s">
        <v>126</v>
      </c>
    </row>
    <row r="877" s="13" customFormat="1">
      <c r="A877" s="13"/>
      <c r="B877" s="232"/>
      <c r="C877" s="233"/>
      <c r="D877" s="225" t="s">
        <v>190</v>
      </c>
      <c r="E877" s="234" t="s">
        <v>19</v>
      </c>
      <c r="F877" s="235" t="s">
        <v>238</v>
      </c>
      <c r="G877" s="233"/>
      <c r="H877" s="236">
        <v>-1.2</v>
      </c>
      <c r="I877" s="237"/>
      <c r="J877" s="233"/>
      <c r="K877" s="233"/>
      <c r="L877" s="238"/>
      <c r="M877" s="239"/>
      <c r="N877" s="240"/>
      <c r="O877" s="240"/>
      <c r="P877" s="240"/>
      <c r="Q877" s="240"/>
      <c r="R877" s="240"/>
      <c r="S877" s="240"/>
      <c r="T877" s="24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2" t="s">
        <v>190</v>
      </c>
      <c r="AU877" s="242" t="s">
        <v>82</v>
      </c>
      <c r="AV877" s="13" t="s">
        <v>82</v>
      </c>
      <c r="AW877" s="13" t="s">
        <v>34</v>
      </c>
      <c r="AX877" s="13" t="s">
        <v>72</v>
      </c>
      <c r="AY877" s="242" t="s">
        <v>126</v>
      </c>
    </row>
    <row r="878" s="16" customFormat="1">
      <c r="A878" s="16"/>
      <c r="B878" s="264"/>
      <c r="C878" s="265"/>
      <c r="D878" s="225" t="s">
        <v>190</v>
      </c>
      <c r="E878" s="266" t="s">
        <v>19</v>
      </c>
      <c r="F878" s="267" t="s">
        <v>227</v>
      </c>
      <c r="G878" s="265"/>
      <c r="H878" s="268">
        <v>13.620000000000001</v>
      </c>
      <c r="I878" s="269"/>
      <c r="J878" s="265"/>
      <c r="K878" s="265"/>
      <c r="L878" s="270"/>
      <c r="M878" s="271"/>
      <c r="N878" s="272"/>
      <c r="O878" s="272"/>
      <c r="P878" s="272"/>
      <c r="Q878" s="272"/>
      <c r="R878" s="272"/>
      <c r="S878" s="272"/>
      <c r="T878" s="273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T878" s="274" t="s">
        <v>190</v>
      </c>
      <c r="AU878" s="274" t="s">
        <v>82</v>
      </c>
      <c r="AV878" s="16" t="s">
        <v>144</v>
      </c>
      <c r="AW878" s="16" t="s">
        <v>34</v>
      </c>
      <c r="AX878" s="16" t="s">
        <v>72</v>
      </c>
      <c r="AY878" s="274" t="s">
        <v>126</v>
      </c>
    </row>
    <row r="879" s="15" customFormat="1">
      <c r="A879" s="15"/>
      <c r="B879" s="254"/>
      <c r="C879" s="255"/>
      <c r="D879" s="225" t="s">
        <v>190</v>
      </c>
      <c r="E879" s="256" t="s">
        <v>19</v>
      </c>
      <c r="F879" s="257" t="s">
        <v>239</v>
      </c>
      <c r="G879" s="255"/>
      <c r="H879" s="256" t="s">
        <v>19</v>
      </c>
      <c r="I879" s="258"/>
      <c r="J879" s="255"/>
      <c r="K879" s="255"/>
      <c r="L879" s="259"/>
      <c r="M879" s="260"/>
      <c r="N879" s="261"/>
      <c r="O879" s="261"/>
      <c r="P879" s="261"/>
      <c r="Q879" s="261"/>
      <c r="R879" s="261"/>
      <c r="S879" s="261"/>
      <c r="T879" s="262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63" t="s">
        <v>190</v>
      </c>
      <c r="AU879" s="263" t="s">
        <v>82</v>
      </c>
      <c r="AV879" s="15" t="s">
        <v>80</v>
      </c>
      <c r="AW879" s="15" t="s">
        <v>34</v>
      </c>
      <c r="AX879" s="15" t="s">
        <v>72</v>
      </c>
      <c r="AY879" s="263" t="s">
        <v>126</v>
      </c>
    </row>
    <row r="880" s="13" customFormat="1">
      <c r="A880" s="13"/>
      <c r="B880" s="232"/>
      <c r="C880" s="233"/>
      <c r="D880" s="225" t="s">
        <v>190</v>
      </c>
      <c r="E880" s="234" t="s">
        <v>19</v>
      </c>
      <c r="F880" s="235" t="s">
        <v>240</v>
      </c>
      <c r="G880" s="233"/>
      <c r="H880" s="236">
        <v>15.859999999999999</v>
      </c>
      <c r="I880" s="237"/>
      <c r="J880" s="233"/>
      <c r="K880" s="233"/>
      <c r="L880" s="238"/>
      <c r="M880" s="239"/>
      <c r="N880" s="240"/>
      <c r="O880" s="240"/>
      <c r="P880" s="240"/>
      <c r="Q880" s="240"/>
      <c r="R880" s="240"/>
      <c r="S880" s="240"/>
      <c r="T880" s="24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2" t="s">
        <v>190</v>
      </c>
      <c r="AU880" s="242" t="s">
        <v>82</v>
      </c>
      <c r="AV880" s="13" t="s">
        <v>82</v>
      </c>
      <c r="AW880" s="13" t="s">
        <v>34</v>
      </c>
      <c r="AX880" s="13" t="s">
        <v>72</v>
      </c>
      <c r="AY880" s="242" t="s">
        <v>126</v>
      </c>
    </row>
    <row r="881" s="13" customFormat="1">
      <c r="A881" s="13"/>
      <c r="B881" s="232"/>
      <c r="C881" s="233"/>
      <c r="D881" s="225" t="s">
        <v>190</v>
      </c>
      <c r="E881" s="234" t="s">
        <v>19</v>
      </c>
      <c r="F881" s="235" t="s">
        <v>238</v>
      </c>
      <c r="G881" s="233"/>
      <c r="H881" s="236">
        <v>-1.2</v>
      </c>
      <c r="I881" s="237"/>
      <c r="J881" s="233"/>
      <c r="K881" s="233"/>
      <c r="L881" s="238"/>
      <c r="M881" s="239"/>
      <c r="N881" s="240"/>
      <c r="O881" s="240"/>
      <c r="P881" s="240"/>
      <c r="Q881" s="240"/>
      <c r="R881" s="240"/>
      <c r="S881" s="240"/>
      <c r="T881" s="24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2" t="s">
        <v>190</v>
      </c>
      <c r="AU881" s="242" t="s">
        <v>82</v>
      </c>
      <c r="AV881" s="13" t="s">
        <v>82</v>
      </c>
      <c r="AW881" s="13" t="s">
        <v>34</v>
      </c>
      <c r="AX881" s="13" t="s">
        <v>72</v>
      </c>
      <c r="AY881" s="242" t="s">
        <v>126</v>
      </c>
    </row>
    <row r="882" s="16" customFormat="1">
      <c r="A882" s="16"/>
      <c r="B882" s="264"/>
      <c r="C882" s="265"/>
      <c r="D882" s="225" t="s">
        <v>190</v>
      </c>
      <c r="E882" s="266" t="s">
        <v>19</v>
      </c>
      <c r="F882" s="267" t="s">
        <v>227</v>
      </c>
      <c r="G882" s="265"/>
      <c r="H882" s="268">
        <v>14.66</v>
      </c>
      <c r="I882" s="269"/>
      <c r="J882" s="265"/>
      <c r="K882" s="265"/>
      <c r="L882" s="270"/>
      <c r="M882" s="271"/>
      <c r="N882" s="272"/>
      <c r="O882" s="272"/>
      <c r="P882" s="272"/>
      <c r="Q882" s="272"/>
      <c r="R882" s="272"/>
      <c r="S882" s="272"/>
      <c r="T882" s="273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T882" s="274" t="s">
        <v>190</v>
      </c>
      <c r="AU882" s="274" t="s">
        <v>82</v>
      </c>
      <c r="AV882" s="16" t="s">
        <v>144</v>
      </c>
      <c r="AW882" s="16" t="s">
        <v>34</v>
      </c>
      <c r="AX882" s="16" t="s">
        <v>72</v>
      </c>
      <c r="AY882" s="274" t="s">
        <v>126</v>
      </c>
    </row>
    <row r="883" s="15" customFormat="1">
      <c r="A883" s="15"/>
      <c r="B883" s="254"/>
      <c r="C883" s="255"/>
      <c r="D883" s="225" t="s">
        <v>190</v>
      </c>
      <c r="E883" s="256" t="s">
        <v>19</v>
      </c>
      <c r="F883" s="257" t="s">
        <v>241</v>
      </c>
      <c r="G883" s="255"/>
      <c r="H883" s="256" t="s">
        <v>19</v>
      </c>
      <c r="I883" s="258"/>
      <c r="J883" s="255"/>
      <c r="K883" s="255"/>
      <c r="L883" s="259"/>
      <c r="M883" s="260"/>
      <c r="N883" s="261"/>
      <c r="O883" s="261"/>
      <c r="P883" s="261"/>
      <c r="Q883" s="261"/>
      <c r="R883" s="261"/>
      <c r="S883" s="261"/>
      <c r="T883" s="262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63" t="s">
        <v>190</v>
      </c>
      <c r="AU883" s="263" t="s">
        <v>82</v>
      </c>
      <c r="AV883" s="15" t="s">
        <v>80</v>
      </c>
      <c r="AW883" s="15" t="s">
        <v>34</v>
      </c>
      <c r="AX883" s="15" t="s">
        <v>72</v>
      </c>
      <c r="AY883" s="263" t="s">
        <v>126</v>
      </c>
    </row>
    <row r="884" s="13" customFormat="1">
      <c r="A884" s="13"/>
      <c r="B884" s="232"/>
      <c r="C884" s="233"/>
      <c r="D884" s="225" t="s">
        <v>190</v>
      </c>
      <c r="E884" s="234" t="s">
        <v>19</v>
      </c>
      <c r="F884" s="235" t="s">
        <v>242</v>
      </c>
      <c r="G884" s="233"/>
      <c r="H884" s="236">
        <v>38.759999999999998</v>
      </c>
      <c r="I884" s="237"/>
      <c r="J884" s="233"/>
      <c r="K884" s="233"/>
      <c r="L884" s="238"/>
      <c r="M884" s="239"/>
      <c r="N884" s="240"/>
      <c r="O884" s="240"/>
      <c r="P884" s="240"/>
      <c r="Q884" s="240"/>
      <c r="R884" s="240"/>
      <c r="S884" s="240"/>
      <c r="T884" s="241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2" t="s">
        <v>190</v>
      </c>
      <c r="AU884" s="242" t="s">
        <v>82</v>
      </c>
      <c r="AV884" s="13" t="s">
        <v>82</v>
      </c>
      <c r="AW884" s="13" t="s">
        <v>34</v>
      </c>
      <c r="AX884" s="13" t="s">
        <v>72</v>
      </c>
      <c r="AY884" s="242" t="s">
        <v>126</v>
      </c>
    </row>
    <row r="885" s="13" customFormat="1">
      <c r="A885" s="13"/>
      <c r="B885" s="232"/>
      <c r="C885" s="233"/>
      <c r="D885" s="225" t="s">
        <v>190</v>
      </c>
      <c r="E885" s="234" t="s">
        <v>19</v>
      </c>
      <c r="F885" s="235" t="s">
        <v>243</v>
      </c>
      <c r="G885" s="233"/>
      <c r="H885" s="236">
        <v>-8.0999999999999996</v>
      </c>
      <c r="I885" s="237"/>
      <c r="J885" s="233"/>
      <c r="K885" s="233"/>
      <c r="L885" s="238"/>
      <c r="M885" s="239"/>
      <c r="N885" s="240"/>
      <c r="O885" s="240"/>
      <c r="P885" s="240"/>
      <c r="Q885" s="240"/>
      <c r="R885" s="240"/>
      <c r="S885" s="240"/>
      <c r="T885" s="24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2" t="s">
        <v>190</v>
      </c>
      <c r="AU885" s="242" t="s">
        <v>82</v>
      </c>
      <c r="AV885" s="13" t="s">
        <v>82</v>
      </c>
      <c r="AW885" s="13" t="s">
        <v>34</v>
      </c>
      <c r="AX885" s="13" t="s">
        <v>72</v>
      </c>
      <c r="AY885" s="242" t="s">
        <v>126</v>
      </c>
    </row>
    <row r="886" s="13" customFormat="1">
      <c r="A886" s="13"/>
      <c r="B886" s="232"/>
      <c r="C886" s="233"/>
      <c r="D886" s="225" t="s">
        <v>190</v>
      </c>
      <c r="E886" s="234" t="s">
        <v>19</v>
      </c>
      <c r="F886" s="235" t="s">
        <v>231</v>
      </c>
      <c r="G886" s="233"/>
      <c r="H886" s="236">
        <v>-1.6000000000000001</v>
      </c>
      <c r="I886" s="237"/>
      <c r="J886" s="233"/>
      <c r="K886" s="233"/>
      <c r="L886" s="238"/>
      <c r="M886" s="239"/>
      <c r="N886" s="240"/>
      <c r="O886" s="240"/>
      <c r="P886" s="240"/>
      <c r="Q886" s="240"/>
      <c r="R886" s="240"/>
      <c r="S886" s="240"/>
      <c r="T886" s="241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2" t="s">
        <v>190</v>
      </c>
      <c r="AU886" s="242" t="s">
        <v>82</v>
      </c>
      <c r="AV886" s="13" t="s">
        <v>82</v>
      </c>
      <c r="AW886" s="13" t="s">
        <v>34</v>
      </c>
      <c r="AX886" s="13" t="s">
        <v>72</v>
      </c>
      <c r="AY886" s="242" t="s">
        <v>126</v>
      </c>
    </row>
    <row r="887" s="13" customFormat="1">
      <c r="A887" s="13"/>
      <c r="B887" s="232"/>
      <c r="C887" s="233"/>
      <c r="D887" s="225" t="s">
        <v>190</v>
      </c>
      <c r="E887" s="234" t="s">
        <v>19</v>
      </c>
      <c r="F887" s="235" t="s">
        <v>244</v>
      </c>
      <c r="G887" s="233"/>
      <c r="H887" s="236">
        <v>2.0129999999999999</v>
      </c>
      <c r="I887" s="237"/>
      <c r="J887" s="233"/>
      <c r="K887" s="233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190</v>
      </c>
      <c r="AU887" s="242" t="s">
        <v>82</v>
      </c>
      <c r="AV887" s="13" t="s">
        <v>82</v>
      </c>
      <c r="AW887" s="13" t="s">
        <v>34</v>
      </c>
      <c r="AX887" s="13" t="s">
        <v>72</v>
      </c>
      <c r="AY887" s="242" t="s">
        <v>126</v>
      </c>
    </row>
    <row r="888" s="16" customFormat="1">
      <c r="A888" s="16"/>
      <c r="B888" s="264"/>
      <c r="C888" s="265"/>
      <c r="D888" s="225" t="s">
        <v>190</v>
      </c>
      <c r="E888" s="266" t="s">
        <v>19</v>
      </c>
      <c r="F888" s="267" t="s">
        <v>227</v>
      </c>
      <c r="G888" s="265"/>
      <c r="H888" s="268">
        <v>31.072999999999993</v>
      </c>
      <c r="I888" s="269"/>
      <c r="J888" s="265"/>
      <c r="K888" s="265"/>
      <c r="L888" s="270"/>
      <c r="M888" s="271"/>
      <c r="N888" s="272"/>
      <c r="O888" s="272"/>
      <c r="P888" s="272"/>
      <c r="Q888" s="272"/>
      <c r="R888" s="272"/>
      <c r="S888" s="272"/>
      <c r="T888" s="273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T888" s="274" t="s">
        <v>190</v>
      </c>
      <c r="AU888" s="274" t="s">
        <v>82</v>
      </c>
      <c r="AV888" s="16" t="s">
        <v>144</v>
      </c>
      <c r="AW888" s="16" t="s">
        <v>34</v>
      </c>
      <c r="AX888" s="16" t="s">
        <v>72</v>
      </c>
      <c r="AY888" s="274" t="s">
        <v>126</v>
      </c>
    </row>
    <row r="889" s="15" customFormat="1">
      <c r="A889" s="15"/>
      <c r="B889" s="254"/>
      <c r="C889" s="255"/>
      <c r="D889" s="225" t="s">
        <v>190</v>
      </c>
      <c r="E889" s="256" t="s">
        <v>19</v>
      </c>
      <c r="F889" s="257" t="s">
        <v>245</v>
      </c>
      <c r="G889" s="255"/>
      <c r="H889" s="256" t="s">
        <v>19</v>
      </c>
      <c r="I889" s="258"/>
      <c r="J889" s="255"/>
      <c r="K889" s="255"/>
      <c r="L889" s="259"/>
      <c r="M889" s="260"/>
      <c r="N889" s="261"/>
      <c r="O889" s="261"/>
      <c r="P889" s="261"/>
      <c r="Q889" s="261"/>
      <c r="R889" s="261"/>
      <c r="S889" s="261"/>
      <c r="T889" s="262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63" t="s">
        <v>190</v>
      </c>
      <c r="AU889" s="263" t="s">
        <v>82</v>
      </c>
      <c r="AV889" s="15" t="s">
        <v>80</v>
      </c>
      <c r="AW889" s="15" t="s">
        <v>34</v>
      </c>
      <c r="AX889" s="15" t="s">
        <v>72</v>
      </c>
      <c r="AY889" s="263" t="s">
        <v>126</v>
      </c>
    </row>
    <row r="890" s="13" customFormat="1">
      <c r="A890" s="13"/>
      <c r="B890" s="232"/>
      <c r="C890" s="233"/>
      <c r="D890" s="225" t="s">
        <v>190</v>
      </c>
      <c r="E890" s="234" t="s">
        <v>19</v>
      </c>
      <c r="F890" s="235" t="s">
        <v>246</v>
      </c>
      <c r="G890" s="233"/>
      <c r="H890" s="236">
        <v>40.185000000000002</v>
      </c>
      <c r="I890" s="237"/>
      <c r="J890" s="233"/>
      <c r="K890" s="233"/>
      <c r="L890" s="238"/>
      <c r="M890" s="239"/>
      <c r="N890" s="240"/>
      <c r="O890" s="240"/>
      <c r="P890" s="240"/>
      <c r="Q890" s="240"/>
      <c r="R890" s="240"/>
      <c r="S890" s="240"/>
      <c r="T890" s="241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2" t="s">
        <v>190</v>
      </c>
      <c r="AU890" s="242" t="s">
        <v>82</v>
      </c>
      <c r="AV890" s="13" t="s">
        <v>82</v>
      </c>
      <c r="AW890" s="13" t="s">
        <v>34</v>
      </c>
      <c r="AX890" s="13" t="s">
        <v>72</v>
      </c>
      <c r="AY890" s="242" t="s">
        <v>126</v>
      </c>
    </row>
    <row r="891" s="13" customFormat="1">
      <c r="A891" s="13"/>
      <c r="B891" s="232"/>
      <c r="C891" s="233"/>
      <c r="D891" s="225" t="s">
        <v>190</v>
      </c>
      <c r="E891" s="234" t="s">
        <v>19</v>
      </c>
      <c r="F891" s="235" t="s">
        <v>247</v>
      </c>
      <c r="G891" s="233"/>
      <c r="H891" s="236">
        <v>-3.9950000000000001</v>
      </c>
      <c r="I891" s="237"/>
      <c r="J891" s="233"/>
      <c r="K891" s="233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190</v>
      </c>
      <c r="AU891" s="242" t="s">
        <v>82</v>
      </c>
      <c r="AV891" s="13" t="s">
        <v>82</v>
      </c>
      <c r="AW891" s="13" t="s">
        <v>34</v>
      </c>
      <c r="AX891" s="13" t="s">
        <v>72</v>
      </c>
      <c r="AY891" s="242" t="s">
        <v>126</v>
      </c>
    </row>
    <row r="892" s="13" customFormat="1">
      <c r="A892" s="13"/>
      <c r="B892" s="232"/>
      <c r="C892" s="233"/>
      <c r="D892" s="225" t="s">
        <v>190</v>
      </c>
      <c r="E892" s="234" t="s">
        <v>19</v>
      </c>
      <c r="F892" s="235" t="s">
        <v>231</v>
      </c>
      <c r="G892" s="233"/>
      <c r="H892" s="236">
        <v>-1.6000000000000001</v>
      </c>
      <c r="I892" s="237"/>
      <c r="J892" s="233"/>
      <c r="K892" s="233"/>
      <c r="L892" s="238"/>
      <c r="M892" s="239"/>
      <c r="N892" s="240"/>
      <c r="O892" s="240"/>
      <c r="P892" s="240"/>
      <c r="Q892" s="240"/>
      <c r="R892" s="240"/>
      <c r="S892" s="240"/>
      <c r="T892" s="241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2" t="s">
        <v>190</v>
      </c>
      <c r="AU892" s="242" t="s">
        <v>82</v>
      </c>
      <c r="AV892" s="13" t="s">
        <v>82</v>
      </c>
      <c r="AW892" s="13" t="s">
        <v>34</v>
      </c>
      <c r="AX892" s="13" t="s">
        <v>72</v>
      </c>
      <c r="AY892" s="242" t="s">
        <v>126</v>
      </c>
    </row>
    <row r="893" s="13" customFormat="1">
      <c r="A893" s="13"/>
      <c r="B893" s="232"/>
      <c r="C893" s="233"/>
      <c r="D893" s="225" t="s">
        <v>190</v>
      </c>
      <c r="E893" s="234" t="s">
        <v>19</v>
      </c>
      <c r="F893" s="235" t="s">
        <v>248</v>
      </c>
      <c r="G893" s="233"/>
      <c r="H893" s="236">
        <v>2.0129999999999999</v>
      </c>
      <c r="I893" s="237"/>
      <c r="J893" s="233"/>
      <c r="K893" s="233"/>
      <c r="L893" s="238"/>
      <c r="M893" s="239"/>
      <c r="N893" s="240"/>
      <c r="O893" s="240"/>
      <c r="P893" s="240"/>
      <c r="Q893" s="240"/>
      <c r="R893" s="240"/>
      <c r="S893" s="240"/>
      <c r="T893" s="24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2" t="s">
        <v>190</v>
      </c>
      <c r="AU893" s="242" t="s">
        <v>82</v>
      </c>
      <c r="AV893" s="13" t="s">
        <v>82</v>
      </c>
      <c r="AW893" s="13" t="s">
        <v>34</v>
      </c>
      <c r="AX893" s="13" t="s">
        <v>72</v>
      </c>
      <c r="AY893" s="242" t="s">
        <v>126</v>
      </c>
    </row>
    <row r="894" s="16" customFormat="1">
      <c r="A894" s="16"/>
      <c r="B894" s="264"/>
      <c r="C894" s="265"/>
      <c r="D894" s="225" t="s">
        <v>190</v>
      </c>
      <c r="E894" s="266" t="s">
        <v>19</v>
      </c>
      <c r="F894" s="267" t="s">
        <v>227</v>
      </c>
      <c r="G894" s="265"/>
      <c r="H894" s="268">
        <v>36.603000000000002</v>
      </c>
      <c r="I894" s="269"/>
      <c r="J894" s="265"/>
      <c r="K894" s="265"/>
      <c r="L894" s="270"/>
      <c r="M894" s="271"/>
      <c r="N894" s="272"/>
      <c r="O894" s="272"/>
      <c r="P894" s="272"/>
      <c r="Q894" s="272"/>
      <c r="R894" s="272"/>
      <c r="S894" s="272"/>
      <c r="T894" s="273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T894" s="274" t="s">
        <v>190</v>
      </c>
      <c r="AU894" s="274" t="s">
        <v>82</v>
      </c>
      <c r="AV894" s="16" t="s">
        <v>144</v>
      </c>
      <c r="AW894" s="16" t="s">
        <v>34</v>
      </c>
      <c r="AX894" s="16" t="s">
        <v>72</v>
      </c>
      <c r="AY894" s="274" t="s">
        <v>126</v>
      </c>
    </row>
    <row r="895" s="13" customFormat="1">
      <c r="A895" s="13"/>
      <c r="B895" s="232"/>
      <c r="C895" s="233"/>
      <c r="D895" s="225" t="s">
        <v>190</v>
      </c>
      <c r="E895" s="234" t="s">
        <v>19</v>
      </c>
      <c r="F895" s="235" t="s">
        <v>249</v>
      </c>
      <c r="G895" s="233"/>
      <c r="H895" s="236">
        <v>-8.0999999999999996</v>
      </c>
      <c r="I895" s="237"/>
      <c r="J895" s="233"/>
      <c r="K895" s="233"/>
      <c r="L895" s="238"/>
      <c r="M895" s="239"/>
      <c r="N895" s="240"/>
      <c r="O895" s="240"/>
      <c r="P895" s="240"/>
      <c r="Q895" s="240"/>
      <c r="R895" s="240"/>
      <c r="S895" s="240"/>
      <c r="T895" s="241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2" t="s">
        <v>190</v>
      </c>
      <c r="AU895" s="242" t="s">
        <v>82</v>
      </c>
      <c r="AV895" s="13" t="s">
        <v>82</v>
      </c>
      <c r="AW895" s="13" t="s">
        <v>34</v>
      </c>
      <c r="AX895" s="13" t="s">
        <v>72</v>
      </c>
      <c r="AY895" s="242" t="s">
        <v>126</v>
      </c>
    </row>
    <row r="896" s="16" customFormat="1">
      <c r="A896" s="16"/>
      <c r="B896" s="264"/>
      <c r="C896" s="265"/>
      <c r="D896" s="225" t="s">
        <v>190</v>
      </c>
      <c r="E896" s="266" t="s">
        <v>19</v>
      </c>
      <c r="F896" s="267" t="s">
        <v>227</v>
      </c>
      <c r="G896" s="265"/>
      <c r="H896" s="268">
        <v>-8.0999999999999996</v>
      </c>
      <c r="I896" s="269"/>
      <c r="J896" s="265"/>
      <c r="K896" s="265"/>
      <c r="L896" s="270"/>
      <c r="M896" s="271"/>
      <c r="N896" s="272"/>
      <c r="O896" s="272"/>
      <c r="P896" s="272"/>
      <c r="Q896" s="272"/>
      <c r="R896" s="272"/>
      <c r="S896" s="272"/>
      <c r="T896" s="273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T896" s="274" t="s">
        <v>190</v>
      </c>
      <c r="AU896" s="274" t="s">
        <v>82</v>
      </c>
      <c r="AV896" s="16" t="s">
        <v>144</v>
      </c>
      <c r="AW896" s="16" t="s">
        <v>34</v>
      </c>
      <c r="AX896" s="16" t="s">
        <v>72</v>
      </c>
      <c r="AY896" s="274" t="s">
        <v>126</v>
      </c>
    </row>
    <row r="897" s="14" customFormat="1">
      <c r="A897" s="14"/>
      <c r="B897" s="243"/>
      <c r="C897" s="244"/>
      <c r="D897" s="225" t="s">
        <v>190</v>
      </c>
      <c r="E897" s="245" t="s">
        <v>19</v>
      </c>
      <c r="F897" s="246" t="s">
        <v>199</v>
      </c>
      <c r="G897" s="244"/>
      <c r="H897" s="247">
        <v>226.66400000000004</v>
      </c>
      <c r="I897" s="248"/>
      <c r="J897" s="244"/>
      <c r="K897" s="244"/>
      <c r="L897" s="249"/>
      <c r="M897" s="250"/>
      <c r="N897" s="251"/>
      <c r="O897" s="251"/>
      <c r="P897" s="251"/>
      <c r="Q897" s="251"/>
      <c r="R897" s="251"/>
      <c r="S897" s="251"/>
      <c r="T897" s="252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53" t="s">
        <v>190</v>
      </c>
      <c r="AU897" s="253" t="s">
        <v>82</v>
      </c>
      <c r="AV897" s="14" t="s">
        <v>152</v>
      </c>
      <c r="AW897" s="14" t="s">
        <v>34</v>
      </c>
      <c r="AX897" s="14" t="s">
        <v>80</v>
      </c>
      <c r="AY897" s="253" t="s">
        <v>126</v>
      </c>
    </row>
    <row r="898" s="2" customFormat="1" ht="24.15" customHeight="1">
      <c r="A898" s="41"/>
      <c r="B898" s="42"/>
      <c r="C898" s="207" t="s">
        <v>921</v>
      </c>
      <c r="D898" s="207" t="s">
        <v>129</v>
      </c>
      <c r="E898" s="208" t="s">
        <v>922</v>
      </c>
      <c r="F898" s="209" t="s">
        <v>923</v>
      </c>
      <c r="G898" s="210" t="s">
        <v>187</v>
      </c>
      <c r="H898" s="211">
        <v>260.66399999999999</v>
      </c>
      <c r="I898" s="212"/>
      <c r="J898" s="213">
        <f>ROUND(I898*H898,2)</f>
        <v>0</v>
      </c>
      <c r="K898" s="209" t="s">
        <v>133</v>
      </c>
      <c r="L898" s="47"/>
      <c r="M898" s="214" t="s">
        <v>19</v>
      </c>
      <c r="N898" s="215" t="s">
        <v>43</v>
      </c>
      <c r="O898" s="87"/>
      <c r="P898" s="216">
        <f>O898*H898</f>
        <v>0</v>
      </c>
      <c r="Q898" s="216">
        <v>0</v>
      </c>
      <c r="R898" s="216">
        <f>Q898*H898</f>
        <v>0</v>
      </c>
      <c r="S898" s="216">
        <v>0</v>
      </c>
      <c r="T898" s="217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18" t="s">
        <v>312</v>
      </c>
      <c r="AT898" s="218" t="s">
        <v>129</v>
      </c>
      <c r="AU898" s="218" t="s">
        <v>82</v>
      </c>
      <c r="AY898" s="20" t="s">
        <v>126</v>
      </c>
      <c r="BE898" s="219">
        <f>IF(N898="základní",J898,0)</f>
        <v>0</v>
      </c>
      <c r="BF898" s="219">
        <f>IF(N898="snížená",J898,0)</f>
        <v>0</v>
      </c>
      <c r="BG898" s="219">
        <f>IF(N898="zákl. přenesená",J898,0)</f>
        <v>0</v>
      </c>
      <c r="BH898" s="219">
        <f>IF(N898="sníž. přenesená",J898,0)</f>
        <v>0</v>
      </c>
      <c r="BI898" s="219">
        <f>IF(N898="nulová",J898,0)</f>
        <v>0</v>
      </c>
      <c r="BJ898" s="20" t="s">
        <v>80</v>
      </c>
      <c r="BK898" s="219">
        <f>ROUND(I898*H898,2)</f>
        <v>0</v>
      </c>
      <c r="BL898" s="20" t="s">
        <v>312</v>
      </c>
      <c r="BM898" s="218" t="s">
        <v>924</v>
      </c>
    </row>
    <row r="899" s="2" customFormat="1">
      <c r="A899" s="41"/>
      <c r="B899" s="42"/>
      <c r="C899" s="43"/>
      <c r="D899" s="220" t="s">
        <v>136</v>
      </c>
      <c r="E899" s="43"/>
      <c r="F899" s="221" t="s">
        <v>925</v>
      </c>
      <c r="G899" s="43"/>
      <c r="H899" s="43"/>
      <c r="I899" s="222"/>
      <c r="J899" s="43"/>
      <c r="K899" s="43"/>
      <c r="L899" s="47"/>
      <c r="M899" s="223"/>
      <c r="N899" s="224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136</v>
      </c>
      <c r="AU899" s="20" t="s">
        <v>82</v>
      </c>
    </row>
    <row r="900" s="2" customFormat="1" ht="24.15" customHeight="1">
      <c r="A900" s="41"/>
      <c r="B900" s="42"/>
      <c r="C900" s="207" t="s">
        <v>926</v>
      </c>
      <c r="D900" s="207" t="s">
        <v>129</v>
      </c>
      <c r="E900" s="208" t="s">
        <v>927</v>
      </c>
      <c r="F900" s="209" t="s">
        <v>928</v>
      </c>
      <c r="G900" s="210" t="s">
        <v>187</v>
      </c>
      <c r="H900" s="211">
        <v>195.334</v>
      </c>
      <c r="I900" s="212"/>
      <c r="J900" s="213">
        <f>ROUND(I900*H900,2)</f>
        <v>0</v>
      </c>
      <c r="K900" s="209" t="s">
        <v>133</v>
      </c>
      <c r="L900" s="47"/>
      <c r="M900" s="214" t="s">
        <v>19</v>
      </c>
      <c r="N900" s="215" t="s">
        <v>43</v>
      </c>
      <c r="O900" s="87"/>
      <c r="P900" s="216">
        <f>O900*H900</f>
        <v>0</v>
      </c>
      <c r="Q900" s="216">
        <v>0.00012</v>
      </c>
      <c r="R900" s="216">
        <f>Q900*H900</f>
        <v>0.023440080000000002</v>
      </c>
      <c r="S900" s="216">
        <v>0</v>
      </c>
      <c r="T900" s="217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18" t="s">
        <v>312</v>
      </c>
      <c r="AT900" s="218" t="s">
        <v>129</v>
      </c>
      <c r="AU900" s="218" t="s">
        <v>82</v>
      </c>
      <c r="AY900" s="20" t="s">
        <v>126</v>
      </c>
      <c r="BE900" s="219">
        <f>IF(N900="základní",J900,0)</f>
        <v>0</v>
      </c>
      <c r="BF900" s="219">
        <f>IF(N900="snížená",J900,0)</f>
        <v>0</v>
      </c>
      <c r="BG900" s="219">
        <f>IF(N900="zákl. přenesená",J900,0)</f>
        <v>0</v>
      </c>
      <c r="BH900" s="219">
        <f>IF(N900="sníž. přenesená",J900,0)</f>
        <v>0</v>
      </c>
      <c r="BI900" s="219">
        <f>IF(N900="nulová",J900,0)</f>
        <v>0</v>
      </c>
      <c r="BJ900" s="20" t="s">
        <v>80</v>
      </c>
      <c r="BK900" s="219">
        <f>ROUND(I900*H900,2)</f>
        <v>0</v>
      </c>
      <c r="BL900" s="20" t="s">
        <v>312</v>
      </c>
      <c r="BM900" s="218" t="s">
        <v>929</v>
      </c>
    </row>
    <row r="901" s="2" customFormat="1">
      <c r="A901" s="41"/>
      <c r="B901" s="42"/>
      <c r="C901" s="43"/>
      <c r="D901" s="220" t="s">
        <v>136</v>
      </c>
      <c r="E901" s="43"/>
      <c r="F901" s="221" t="s">
        <v>930</v>
      </c>
      <c r="G901" s="43"/>
      <c r="H901" s="43"/>
      <c r="I901" s="222"/>
      <c r="J901" s="43"/>
      <c r="K901" s="43"/>
      <c r="L901" s="47"/>
      <c r="M901" s="223"/>
      <c r="N901" s="224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20" t="s">
        <v>136</v>
      </c>
      <c r="AU901" s="20" t="s">
        <v>82</v>
      </c>
    </row>
    <row r="902" s="15" customFormat="1">
      <c r="A902" s="15"/>
      <c r="B902" s="254"/>
      <c r="C902" s="255"/>
      <c r="D902" s="225" t="s">
        <v>190</v>
      </c>
      <c r="E902" s="256" t="s">
        <v>19</v>
      </c>
      <c r="F902" s="257" t="s">
        <v>219</v>
      </c>
      <c r="G902" s="255"/>
      <c r="H902" s="256" t="s">
        <v>19</v>
      </c>
      <c r="I902" s="258"/>
      <c r="J902" s="255"/>
      <c r="K902" s="255"/>
      <c r="L902" s="259"/>
      <c r="M902" s="260"/>
      <c r="N902" s="261"/>
      <c r="O902" s="261"/>
      <c r="P902" s="261"/>
      <c r="Q902" s="261"/>
      <c r="R902" s="261"/>
      <c r="S902" s="261"/>
      <c r="T902" s="262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63" t="s">
        <v>190</v>
      </c>
      <c r="AU902" s="263" t="s">
        <v>82</v>
      </c>
      <c r="AV902" s="15" t="s">
        <v>80</v>
      </c>
      <c r="AW902" s="15" t="s">
        <v>34</v>
      </c>
      <c r="AX902" s="15" t="s">
        <v>72</v>
      </c>
      <c r="AY902" s="263" t="s">
        <v>126</v>
      </c>
    </row>
    <row r="903" s="13" customFormat="1">
      <c r="A903" s="13"/>
      <c r="B903" s="232"/>
      <c r="C903" s="233"/>
      <c r="D903" s="225" t="s">
        <v>190</v>
      </c>
      <c r="E903" s="234" t="s">
        <v>19</v>
      </c>
      <c r="F903" s="235" t="s">
        <v>220</v>
      </c>
      <c r="G903" s="233"/>
      <c r="H903" s="236">
        <v>21.84</v>
      </c>
      <c r="I903" s="237"/>
      <c r="J903" s="233"/>
      <c r="K903" s="233"/>
      <c r="L903" s="238"/>
      <c r="M903" s="239"/>
      <c r="N903" s="240"/>
      <c r="O903" s="240"/>
      <c r="P903" s="240"/>
      <c r="Q903" s="240"/>
      <c r="R903" s="240"/>
      <c r="S903" s="240"/>
      <c r="T903" s="241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2" t="s">
        <v>190</v>
      </c>
      <c r="AU903" s="242" t="s">
        <v>82</v>
      </c>
      <c r="AV903" s="13" t="s">
        <v>82</v>
      </c>
      <c r="AW903" s="13" t="s">
        <v>34</v>
      </c>
      <c r="AX903" s="13" t="s">
        <v>72</v>
      </c>
      <c r="AY903" s="242" t="s">
        <v>126</v>
      </c>
    </row>
    <row r="904" s="13" customFormat="1">
      <c r="A904" s="13"/>
      <c r="B904" s="232"/>
      <c r="C904" s="233"/>
      <c r="D904" s="225" t="s">
        <v>190</v>
      </c>
      <c r="E904" s="234" t="s">
        <v>19</v>
      </c>
      <c r="F904" s="235" t="s">
        <v>221</v>
      </c>
      <c r="G904" s="233"/>
      <c r="H904" s="236">
        <v>-3.5950000000000002</v>
      </c>
      <c r="I904" s="237"/>
      <c r="J904" s="233"/>
      <c r="K904" s="233"/>
      <c r="L904" s="238"/>
      <c r="M904" s="239"/>
      <c r="N904" s="240"/>
      <c r="O904" s="240"/>
      <c r="P904" s="240"/>
      <c r="Q904" s="240"/>
      <c r="R904" s="240"/>
      <c r="S904" s="240"/>
      <c r="T904" s="241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2" t="s">
        <v>190</v>
      </c>
      <c r="AU904" s="242" t="s">
        <v>82</v>
      </c>
      <c r="AV904" s="13" t="s">
        <v>82</v>
      </c>
      <c r="AW904" s="13" t="s">
        <v>34</v>
      </c>
      <c r="AX904" s="13" t="s">
        <v>72</v>
      </c>
      <c r="AY904" s="242" t="s">
        <v>126</v>
      </c>
    </row>
    <row r="905" s="13" customFormat="1">
      <c r="A905" s="13"/>
      <c r="B905" s="232"/>
      <c r="C905" s="233"/>
      <c r="D905" s="225" t="s">
        <v>190</v>
      </c>
      <c r="E905" s="234" t="s">
        <v>19</v>
      </c>
      <c r="F905" s="235" t="s">
        <v>222</v>
      </c>
      <c r="G905" s="233"/>
      <c r="H905" s="236">
        <v>2.48</v>
      </c>
      <c r="I905" s="237"/>
      <c r="J905" s="233"/>
      <c r="K905" s="233"/>
      <c r="L905" s="238"/>
      <c r="M905" s="239"/>
      <c r="N905" s="240"/>
      <c r="O905" s="240"/>
      <c r="P905" s="240"/>
      <c r="Q905" s="240"/>
      <c r="R905" s="240"/>
      <c r="S905" s="240"/>
      <c r="T905" s="241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2" t="s">
        <v>190</v>
      </c>
      <c r="AU905" s="242" t="s">
        <v>82</v>
      </c>
      <c r="AV905" s="13" t="s">
        <v>82</v>
      </c>
      <c r="AW905" s="13" t="s">
        <v>34</v>
      </c>
      <c r="AX905" s="13" t="s">
        <v>72</v>
      </c>
      <c r="AY905" s="242" t="s">
        <v>126</v>
      </c>
    </row>
    <row r="906" s="16" customFormat="1">
      <c r="A906" s="16"/>
      <c r="B906" s="264"/>
      <c r="C906" s="265"/>
      <c r="D906" s="225" t="s">
        <v>190</v>
      </c>
      <c r="E906" s="266" t="s">
        <v>19</v>
      </c>
      <c r="F906" s="267" t="s">
        <v>223</v>
      </c>
      <c r="G906" s="265"/>
      <c r="H906" s="268">
        <v>20.725000000000001</v>
      </c>
      <c r="I906" s="269"/>
      <c r="J906" s="265"/>
      <c r="K906" s="265"/>
      <c r="L906" s="270"/>
      <c r="M906" s="271"/>
      <c r="N906" s="272"/>
      <c r="O906" s="272"/>
      <c r="P906" s="272"/>
      <c r="Q906" s="272"/>
      <c r="R906" s="272"/>
      <c r="S906" s="272"/>
      <c r="T906" s="273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T906" s="274" t="s">
        <v>190</v>
      </c>
      <c r="AU906" s="274" t="s">
        <v>82</v>
      </c>
      <c r="AV906" s="16" t="s">
        <v>144</v>
      </c>
      <c r="AW906" s="16" t="s">
        <v>34</v>
      </c>
      <c r="AX906" s="16" t="s">
        <v>72</v>
      </c>
      <c r="AY906" s="274" t="s">
        <v>126</v>
      </c>
    </row>
    <row r="907" s="15" customFormat="1">
      <c r="A907" s="15"/>
      <c r="B907" s="254"/>
      <c r="C907" s="255"/>
      <c r="D907" s="225" t="s">
        <v>190</v>
      </c>
      <c r="E907" s="256" t="s">
        <v>19</v>
      </c>
      <c r="F907" s="257" t="s">
        <v>224</v>
      </c>
      <c r="G907" s="255"/>
      <c r="H907" s="256" t="s">
        <v>19</v>
      </c>
      <c r="I907" s="258"/>
      <c r="J907" s="255"/>
      <c r="K907" s="255"/>
      <c r="L907" s="259"/>
      <c r="M907" s="260"/>
      <c r="N907" s="261"/>
      <c r="O907" s="261"/>
      <c r="P907" s="261"/>
      <c r="Q907" s="261"/>
      <c r="R907" s="261"/>
      <c r="S907" s="261"/>
      <c r="T907" s="262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63" t="s">
        <v>190</v>
      </c>
      <c r="AU907" s="263" t="s">
        <v>82</v>
      </c>
      <c r="AV907" s="15" t="s">
        <v>80</v>
      </c>
      <c r="AW907" s="15" t="s">
        <v>34</v>
      </c>
      <c r="AX907" s="15" t="s">
        <v>72</v>
      </c>
      <c r="AY907" s="263" t="s">
        <v>126</v>
      </c>
    </row>
    <row r="908" s="13" customFormat="1">
      <c r="A908" s="13"/>
      <c r="B908" s="232"/>
      <c r="C908" s="233"/>
      <c r="D908" s="225" t="s">
        <v>190</v>
      </c>
      <c r="E908" s="234" t="s">
        <v>19</v>
      </c>
      <c r="F908" s="235" t="s">
        <v>225</v>
      </c>
      <c r="G908" s="233"/>
      <c r="H908" s="236">
        <v>40.560000000000002</v>
      </c>
      <c r="I908" s="237"/>
      <c r="J908" s="233"/>
      <c r="K908" s="233"/>
      <c r="L908" s="238"/>
      <c r="M908" s="239"/>
      <c r="N908" s="240"/>
      <c r="O908" s="240"/>
      <c r="P908" s="240"/>
      <c r="Q908" s="240"/>
      <c r="R908" s="240"/>
      <c r="S908" s="240"/>
      <c r="T908" s="241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2" t="s">
        <v>190</v>
      </c>
      <c r="AU908" s="242" t="s">
        <v>82</v>
      </c>
      <c r="AV908" s="13" t="s">
        <v>82</v>
      </c>
      <c r="AW908" s="13" t="s">
        <v>34</v>
      </c>
      <c r="AX908" s="13" t="s">
        <v>72</v>
      </c>
      <c r="AY908" s="242" t="s">
        <v>126</v>
      </c>
    </row>
    <row r="909" s="13" customFormat="1">
      <c r="A909" s="13"/>
      <c r="B909" s="232"/>
      <c r="C909" s="233"/>
      <c r="D909" s="225" t="s">
        <v>190</v>
      </c>
      <c r="E909" s="234" t="s">
        <v>19</v>
      </c>
      <c r="F909" s="235" t="s">
        <v>226</v>
      </c>
      <c r="G909" s="233"/>
      <c r="H909" s="236">
        <v>-8.5999999999999996</v>
      </c>
      <c r="I909" s="237"/>
      <c r="J909" s="233"/>
      <c r="K909" s="233"/>
      <c r="L909" s="238"/>
      <c r="M909" s="239"/>
      <c r="N909" s="240"/>
      <c r="O909" s="240"/>
      <c r="P909" s="240"/>
      <c r="Q909" s="240"/>
      <c r="R909" s="240"/>
      <c r="S909" s="240"/>
      <c r="T909" s="241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2" t="s">
        <v>190</v>
      </c>
      <c r="AU909" s="242" t="s">
        <v>82</v>
      </c>
      <c r="AV909" s="13" t="s">
        <v>82</v>
      </c>
      <c r="AW909" s="13" t="s">
        <v>34</v>
      </c>
      <c r="AX909" s="13" t="s">
        <v>72</v>
      </c>
      <c r="AY909" s="242" t="s">
        <v>126</v>
      </c>
    </row>
    <row r="910" s="16" customFormat="1">
      <c r="A910" s="16"/>
      <c r="B910" s="264"/>
      <c r="C910" s="265"/>
      <c r="D910" s="225" t="s">
        <v>190</v>
      </c>
      <c r="E910" s="266" t="s">
        <v>19</v>
      </c>
      <c r="F910" s="267" t="s">
        <v>227</v>
      </c>
      <c r="G910" s="265"/>
      <c r="H910" s="268">
        <v>31.960000000000001</v>
      </c>
      <c r="I910" s="269"/>
      <c r="J910" s="265"/>
      <c r="K910" s="265"/>
      <c r="L910" s="270"/>
      <c r="M910" s="271"/>
      <c r="N910" s="272"/>
      <c r="O910" s="272"/>
      <c r="P910" s="272"/>
      <c r="Q910" s="272"/>
      <c r="R910" s="272"/>
      <c r="S910" s="272"/>
      <c r="T910" s="273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T910" s="274" t="s">
        <v>190</v>
      </c>
      <c r="AU910" s="274" t="s">
        <v>82</v>
      </c>
      <c r="AV910" s="16" t="s">
        <v>144</v>
      </c>
      <c r="AW910" s="16" t="s">
        <v>34</v>
      </c>
      <c r="AX910" s="16" t="s">
        <v>72</v>
      </c>
      <c r="AY910" s="274" t="s">
        <v>126</v>
      </c>
    </row>
    <row r="911" s="15" customFormat="1">
      <c r="A911" s="15"/>
      <c r="B911" s="254"/>
      <c r="C911" s="255"/>
      <c r="D911" s="225" t="s">
        <v>190</v>
      </c>
      <c r="E911" s="256" t="s">
        <v>19</v>
      </c>
      <c r="F911" s="257" t="s">
        <v>228</v>
      </c>
      <c r="G911" s="255"/>
      <c r="H911" s="256" t="s">
        <v>19</v>
      </c>
      <c r="I911" s="258"/>
      <c r="J911" s="255"/>
      <c r="K911" s="255"/>
      <c r="L911" s="259"/>
      <c r="M911" s="260"/>
      <c r="N911" s="261"/>
      <c r="O911" s="261"/>
      <c r="P911" s="261"/>
      <c r="Q911" s="261"/>
      <c r="R911" s="261"/>
      <c r="S911" s="261"/>
      <c r="T911" s="262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3" t="s">
        <v>190</v>
      </c>
      <c r="AU911" s="263" t="s">
        <v>82</v>
      </c>
      <c r="AV911" s="15" t="s">
        <v>80</v>
      </c>
      <c r="AW911" s="15" t="s">
        <v>34</v>
      </c>
      <c r="AX911" s="15" t="s">
        <v>72</v>
      </c>
      <c r="AY911" s="263" t="s">
        <v>126</v>
      </c>
    </row>
    <row r="912" s="13" customFormat="1">
      <c r="A912" s="13"/>
      <c r="B912" s="232"/>
      <c r="C912" s="233"/>
      <c r="D912" s="225" t="s">
        <v>190</v>
      </c>
      <c r="E912" s="234" t="s">
        <v>19</v>
      </c>
      <c r="F912" s="235" t="s">
        <v>229</v>
      </c>
      <c r="G912" s="233"/>
      <c r="H912" s="236">
        <v>72.390000000000001</v>
      </c>
      <c r="I912" s="237"/>
      <c r="J912" s="233"/>
      <c r="K912" s="233"/>
      <c r="L912" s="238"/>
      <c r="M912" s="239"/>
      <c r="N912" s="240"/>
      <c r="O912" s="240"/>
      <c r="P912" s="240"/>
      <c r="Q912" s="240"/>
      <c r="R912" s="240"/>
      <c r="S912" s="240"/>
      <c r="T912" s="24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2" t="s">
        <v>190</v>
      </c>
      <c r="AU912" s="242" t="s">
        <v>82</v>
      </c>
      <c r="AV912" s="13" t="s">
        <v>82</v>
      </c>
      <c r="AW912" s="13" t="s">
        <v>34</v>
      </c>
      <c r="AX912" s="13" t="s">
        <v>72</v>
      </c>
      <c r="AY912" s="242" t="s">
        <v>126</v>
      </c>
    </row>
    <row r="913" s="13" customFormat="1">
      <c r="A913" s="13"/>
      <c r="B913" s="232"/>
      <c r="C913" s="233"/>
      <c r="D913" s="225" t="s">
        <v>190</v>
      </c>
      <c r="E913" s="234" t="s">
        <v>19</v>
      </c>
      <c r="F913" s="235" t="s">
        <v>230</v>
      </c>
      <c r="G913" s="233"/>
      <c r="H913" s="236">
        <v>-9.9450000000000003</v>
      </c>
      <c r="I913" s="237"/>
      <c r="J913" s="233"/>
      <c r="K913" s="233"/>
      <c r="L913" s="238"/>
      <c r="M913" s="239"/>
      <c r="N913" s="240"/>
      <c r="O913" s="240"/>
      <c r="P913" s="240"/>
      <c r="Q913" s="240"/>
      <c r="R913" s="240"/>
      <c r="S913" s="240"/>
      <c r="T913" s="241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2" t="s">
        <v>190</v>
      </c>
      <c r="AU913" s="242" t="s">
        <v>82</v>
      </c>
      <c r="AV913" s="13" t="s">
        <v>82</v>
      </c>
      <c r="AW913" s="13" t="s">
        <v>34</v>
      </c>
      <c r="AX913" s="13" t="s">
        <v>72</v>
      </c>
      <c r="AY913" s="242" t="s">
        <v>126</v>
      </c>
    </row>
    <row r="914" s="13" customFormat="1">
      <c r="A914" s="13"/>
      <c r="B914" s="232"/>
      <c r="C914" s="233"/>
      <c r="D914" s="225" t="s">
        <v>190</v>
      </c>
      <c r="E914" s="234" t="s">
        <v>19</v>
      </c>
      <c r="F914" s="235" t="s">
        <v>231</v>
      </c>
      <c r="G914" s="233"/>
      <c r="H914" s="236">
        <v>-1.6000000000000001</v>
      </c>
      <c r="I914" s="237"/>
      <c r="J914" s="233"/>
      <c r="K914" s="233"/>
      <c r="L914" s="238"/>
      <c r="M914" s="239"/>
      <c r="N914" s="240"/>
      <c r="O914" s="240"/>
      <c r="P914" s="240"/>
      <c r="Q914" s="240"/>
      <c r="R914" s="240"/>
      <c r="S914" s="240"/>
      <c r="T914" s="241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2" t="s">
        <v>190</v>
      </c>
      <c r="AU914" s="242" t="s">
        <v>82</v>
      </c>
      <c r="AV914" s="13" t="s">
        <v>82</v>
      </c>
      <c r="AW914" s="13" t="s">
        <v>34</v>
      </c>
      <c r="AX914" s="13" t="s">
        <v>72</v>
      </c>
      <c r="AY914" s="242" t="s">
        <v>126</v>
      </c>
    </row>
    <row r="915" s="13" customFormat="1">
      <c r="A915" s="13"/>
      <c r="B915" s="232"/>
      <c r="C915" s="233"/>
      <c r="D915" s="225" t="s">
        <v>190</v>
      </c>
      <c r="E915" s="234" t="s">
        <v>19</v>
      </c>
      <c r="F915" s="235" t="s">
        <v>232</v>
      </c>
      <c r="G915" s="233"/>
      <c r="H915" s="236">
        <v>5.6180000000000003</v>
      </c>
      <c r="I915" s="237"/>
      <c r="J915" s="233"/>
      <c r="K915" s="233"/>
      <c r="L915" s="238"/>
      <c r="M915" s="239"/>
      <c r="N915" s="240"/>
      <c r="O915" s="240"/>
      <c r="P915" s="240"/>
      <c r="Q915" s="240"/>
      <c r="R915" s="240"/>
      <c r="S915" s="240"/>
      <c r="T915" s="24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2" t="s">
        <v>190</v>
      </c>
      <c r="AU915" s="242" t="s">
        <v>82</v>
      </c>
      <c r="AV915" s="13" t="s">
        <v>82</v>
      </c>
      <c r="AW915" s="13" t="s">
        <v>34</v>
      </c>
      <c r="AX915" s="13" t="s">
        <v>72</v>
      </c>
      <c r="AY915" s="242" t="s">
        <v>126</v>
      </c>
    </row>
    <row r="916" s="16" customFormat="1">
      <c r="A916" s="16"/>
      <c r="B916" s="264"/>
      <c r="C916" s="265"/>
      <c r="D916" s="225" t="s">
        <v>190</v>
      </c>
      <c r="E916" s="266" t="s">
        <v>19</v>
      </c>
      <c r="F916" s="267" t="s">
        <v>227</v>
      </c>
      <c r="G916" s="265"/>
      <c r="H916" s="268">
        <v>66.462999999999994</v>
      </c>
      <c r="I916" s="269"/>
      <c r="J916" s="265"/>
      <c r="K916" s="265"/>
      <c r="L916" s="270"/>
      <c r="M916" s="271"/>
      <c r="N916" s="272"/>
      <c r="O916" s="272"/>
      <c r="P916" s="272"/>
      <c r="Q916" s="272"/>
      <c r="R916" s="272"/>
      <c r="S916" s="272"/>
      <c r="T916" s="273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T916" s="274" t="s">
        <v>190</v>
      </c>
      <c r="AU916" s="274" t="s">
        <v>82</v>
      </c>
      <c r="AV916" s="16" t="s">
        <v>144</v>
      </c>
      <c r="AW916" s="16" t="s">
        <v>34</v>
      </c>
      <c r="AX916" s="16" t="s">
        <v>72</v>
      </c>
      <c r="AY916" s="274" t="s">
        <v>126</v>
      </c>
    </row>
    <row r="917" s="15" customFormat="1">
      <c r="A917" s="15"/>
      <c r="B917" s="254"/>
      <c r="C917" s="255"/>
      <c r="D917" s="225" t="s">
        <v>190</v>
      </c>
      <c r="E917" s="256" t="s">
        <v>19</v>
      </c>
      <c r="F917" s="257" t="s">
        <v>233</v>
      </c>
      <c r="G917" s="255"/>
      <c r="H917" s="256" t="s">
        <v>19</v>
      </c>
      <c r="I917" s="258"/>
      <c r="J917" s="255"/>
      <c r="K917" s="255"/>
      <c r="L917" s="259"/>
      <c r="M917" s="260"/>
      <c r="N917" s="261"/>
      <c r="O917" s="261"/>
      <c r="P917" s="261"/>
      <c r="Q917" s="261"/>
      <c r="R917" s="261"/>
      <c r="S917" s="261"/>
      <c r="T917" s="262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63" t="s">
        <v>190</v>
      </c>
      <c r="AU917" s="263" t="s">
        <v>82</v>
      </c>
      <c r="AV917" s="15" t="s">
        <v>80</v>
      </c>
      <c r="AW917" s="15" t="s">
        <v>34</v>
      </c>
      <c r="AX917" s="15" t="s">
        <v>72</v>
      </c>
      <c r="AY917" s="263" t="s">
        <v>126</v>
      </c>
    </row>
    <row r="918" s="13" customFormat="1">
      <c r="A918" s="13"/>
      <c r="B918" s="232"/>
      <c r="C918" s="233"/>
      <c r="D918" s="225" t="s">
        <v>190</v>
      </c>
      <c r="E918" s="234" t="s">
        <v>19</v>
      </c>
      <c r="F918" s="235" t="s">
        <v>234</v>
      </c>
      <c r="G918" s="233"/>
      <c r="H918" s="236">
        <v>21.059999999999999</v>
      </c>
      <c r="I918" s="237"/>
      <c r="J918" s="233"/>
      <c r="K918" s="233"/>
      <c r="L918" s="238"/>
      <c r="M918" s="239"/>
      <c r="N918" s="240"/>
      <c r="O918" s="240"/>
      <c r="P918" s="240"/>
      <c r="Q918" s="240"/>
      <c r="R918" s="240"/>
      <c r="S918" s="240"/>
      <c r="T918" s="24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2" t="s">
        <v>190</v>
      </c>
      <c r="AU918" s="242" t="s">
        <v>82</v>
      </c>
      <c r="AV918" s="13" t="s">
        <v>82</v>
      </c>
      <c r="AW918" s="13" t="s">
        <v>34</v>
      </c>
      <c r="AX918" s="13" t="s">
        <v>72</v>
      </c>
      <c r="AY918" s="242" t="s">
        <v>126</v>
      </c>
    </row>
    <row r="919" s="13" customFormat="1">
      <c r="A919" s="13"/>
      <c r="B919" s="232"/>
      <c r="C919" s="233"/>
      <c r="D919" s="225" t="s">
        <v>190</v>
      </c>
      <c r="E919" s="234" t="s">
        <v>19</v>
      </c>
      <c r="F919" s="235" t="s">
        <v>235</v>
      </c>
      <c r="G919" s="233"/>
      <c r="H919" s="236">
        <v>-1.3999999999999999</v>
      </c>
      <c r="I919" s="237"/>
      <c r="J919" s="233"/>
      <c r="K919" s="233"/>
      <c r="L919" s="238"/>
      <c r="M919" s="239"/>
      <c r="N919" s="240"/>
      <c r="O919" s="240"/>
      <c r="P919" s="240"/>
      <c r="Q919" s="240"/>
      <c r="R919" s="240"/>
      <c r="S919" s="240"/>
      <c r="T919" s="241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2" t="s">
        <v>190</v>
      </c>
      <c r="AU919" s="242" t="s">
        <v>82</v>
      </c>
      <c r="AV919" s="13" t="s">
        <v>82</v>
      </c>
      <c r="AW919" s="13" t="s">
        <v>34</v>
      </c>
      <c r="AX919" s="13" t="s">
        <v>72</v>
      </c>
      <c r="AY919" s="242" t="s">
        <v>126</v>
      </c>
    </row>
    <row r="920" s="16" customFormat="1">
      <c r="A920" s="16"/>
      <c r="B920" s="264"/>
      <c r="C920" s="265"/>
      <c r="D920" s="225" t="s">
        <v>190</v>
      </c>
      <c r="E920" s="266" t="s">
        <v>19</v>
      </c>
      <c r="F920" s="267" t="s">
        <v>227</v>
      </c>
      <c r="G920" s="265"/>
      <c r="H920" s="268">
        <v>19.66</v>
      </c>
      <c r="I920" s="269"/>
      <c r="J920" s="265"/>
      <c r="K920" s="265"/>
      <c r="L920" s="270"/>
      <c r="M920" s="271"/>
      <c r="N920" s="272"/>
      <c r="O920" s="272"/>
      <c r="P920" s="272"/>
      <c r="Q920" s="272"/>
      <c r="R920" s="272"/>
      <c r="S920" s="272"/>
      <c r="T920" s="273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T920" s="274" t="s">
        <v>190</v>
      </c>
      <c r="AU920" s="274" t="s">
        <v>82</v>
      </c>
      <c r="AV920" s="16" t="s">
        <v>144</v>
      </c>
      <c r="AW920" s="16" t="s">
        <v>34</v>
      </c>
      <c r="AX920" s="16" t="s">
        <v>72</v>
      </c>
      <c r="AY920" s="274" t="s">
        <v>126</v>
      </c>
    </row>
    <row r="921" s="15" customFormat="1">
      <c r="A921" s="15"/>
      <c r="B921" s="254"/>
      <c r="C921" s="255"/>
      <c r="D921" s="225" t="s">
        <v>190</v>
      </c>
      <c r="E921" s="256" t="s">
        <v>19</v>
      </c>
      <c r="F921" s="257" t="s">
        <v>236</v>
      </c>
      <c r="G921" s="255"/>
      <c r="H921" s="256" t="s">
        <v>19</v>
      </c>
      <c r="I921" s="258"/>
      <c r="J921" s="255"/>
      <c r="K921" s="255"/>
      <c r="L921" s="259"/>
      <c r="M921" s="260"/>
      <c r="N921" s="261"/>
      <c r="O921" s="261"/>
      <c r="P921" s="261"/>
      <c r="Q921" s="261"/>
      <c r="R921" s="261"/>
      <c r="S921" s="261"/>
      <c r="T921" s="262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63" t="s">
        <v>190</v>
      </c>
      <c r="AU921" s="263" t="s">
        <v>82</v>
      </c>
      <c r="AV921" s="15" t="s">
        <v>80</v>
      </c>
      <c r="AW921" s="15" t="s">
        <v>34</v>
      </c>
      <c r="AX921" s="15" t="s">
        <v>72</v>
      </c>
      <c r="AY921" s="263" t="s">
        <v>126</v>
      </c>
    </row>
    <row r="922" s="13" customFormat="1">
      <c r="A922" s="13"/>
      <c r="B922" s="232"/>
      <c r="C922" s="233"/>
      <c r="D922" s="225" t="s">
        <v>190</v>
      </c>
      <c r="E922" s="234" t="s">
        <v>19</v>
      </c>
      <c r="F922" s="235" t="s">
        <v>237</v>
      </c>
      <c r="G922" s="233"/>
      <c r="H922" s="236">
        <v>14.82</v>
      </c>
      <c r="I922" s="237"/>
      <c r="J922" s="233"/>
      <c r="K922" s="233"/>
      <c r="L922" s="238"/>
      <c r="M922" s="239"/>
      <c r="N922" s="240"/>
      <c r="O922" s="240"/>
      <c r="P922" s="240"/>
      <c r="Q922" s="240"/>
      <c r="R922" s="240"/>
      <c r="S922" s="240"/>
      <c r="T922" s="241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2" t="s">
        <v>190</v>
      </c>
      <c r="AU922" s="242" t="s">
        <v>82</v>
      </c>
      <c r="AV922" s="13" t="s">
        <v>82</v>
      </c>
      <c r="AW922" s="13" t="s">
        <v>34</v>
      </c>
      <c r="AX922" s="13" t="s">
        <v>72</v>
      </c>
      <c r="AY922" s="242" t="s">
        <v>126</v>
      </c>
    </row>
    <row r="923" s="13" customFormat="1">
      <c r="A923" s="13"/>
      <c r="B923" s="232"/>
      <c r="C923" s="233"/>
      <c r="D923" s="225" t="s">
        <v>190</v>
      </c>
      <c r="E923" s="234" t="s">
        <v>19</v>
      </c>
      <c r="F923" s="235" t="s">
        <v>238</v>
      </c>
      <c r="G923" s="233"/>
      <c r="H923" s="236">
        <v>-1.2</v>
      </c>
      <c r="I923" s="237"/>
      <c r="J923" s="233"/>
      <c r="K923" s="233"/>
      <c r="L923" s="238"/>
      <c r="M923" s="239"/>
      <c r="N923" s="240"/>
      <c r="O923" s="240"/>
      <c r="P923" s="240"/>
      <c r="Q923" s="240"/>
      <c r="R923" s="240"/>
      <c r="S923" s="240"/>
      <c r="T923" s="241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2" t="s">
        <v>190</v>
      </c>
      <c r="AU923" s="242" t="s">
        <v>82</v>
      </c>
      <c r="AV923" s="13" t="s">
        <v>82</v>
      </c>
      <c r="AW923" s="13" t="s">
        <v>34</v>
      </c>
      <c r="AX923" s="13" t="s">
        <v>72</v>
      </c>
      <c r="AY923" s="242" t="s">
        <v>126</v>
      </c>
    </row>
    <row r="924" s="16" customFormat="1">
      <c r="A924" s="16"/>
      <c r="B924" s="264"/>
      <c r="C924" s="265"/>
      <c r="D924" s="225" t="s">
        <v>190</v>
      </c>
      <c r="E924" s="266" t="s">
        <v>19</v>
      </c>
      <c r="F924" s="267" t="s">
        <v>227</v>
      </c>
      <c r="G924" s="265"/>
      <c r="H924" s="268">
        <v>13.620000000000001</v>
      </c>
      <c r="I924" s="269"/>
      <c r="J924" s="265"/>
      <c r="K924" s="265"/>
      <c r="L924" s="270"/>
      <c r="M924" s="271"/>
      <c r="N924" s="272"/>
      <c r="O924" s="272"/>
      <c r="P924" s="272"/>
      <c r="Q924" s="272"/>
      <c r="R924" s="272"/>
      <c r="S924" s="272"/>
      <c r="T924" s="273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T924" s="274" t="s">
        <v>190</v>
      </c>
      <c r="AU924" s="274" t="s">
        <v>82</v>
      </c>
      <c r="AV924" s="16" t="s">
        <v>144</v>
      </c>
      <c r="AW924" s="16" t="s">
        <v>34</v>
      </c>
      <c r="AX924" s="16" t="s">
        <v>72</v>
      </c>
      <c r="AY924" s="274" t="s">
        <v>126</v>
      </c>
    </row>
    <row r="925" s="15" customFormat="1">
      <c r="A925" s="15"/>
      <c r="B925" s="254"/>
      <c r="C925" s="255"/>
      <c r="D925" s="225" t="s">
        <v>190</v>
      </c>
      <c r="E925" s="256" t="s">
        <v>19</v>
      </c>
      <c r="F925" s="257" t="s">
        <v>239</v>
      </c>
      <c r="G925" s="255"/>
      <c r="H925" s="256" t="s">
        <v>19</v>
      </c>
      <c r="I925" s="258"/>
      <c r="J925" s="255"/>
      <c r="K925" s="255"/>
      <c r="L925" s="259"/>
      <c r="M925" s="260"/>
      <c r="N925" s="261"/>
      <c r="O925" s="261"/>
      <c r="P925" s="261"/>
      <c r="Q925" s="261"/>
      <c r="R925" s="261"/>
      <c r="S925" s="261"/>
      <c r="T925" s="262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3" t="s">
        <v>190</v>
      </c>
      <c r="AU925" s="263" t="s">
        <v>82</v>
      </c>
      <c r="AV925" s="15" t="s">
        <v>80</v>
      </c>
      <c r="AW925" s="15" t="s">
        <v>34</v>
      </c>
      <c r="AX925" s="15" t="s">
        <v>72</v>
      </c>
      <c r="AY925" s="263" t="s">
        <v>126</v>
      </c>
    </row>
    <row r="926" s="13" customFormat="1">
      <c r="A926" s="13"/>
      <c r="B926" s="232"/>
      <c r="C926" s="233"/>
      <c r="D926" s="225" t="s">
        <v>190</v>
      </c>
      <c r="E926" s="234" t="s">
        <v>19</v>
      </c>
      <c r="F926" s="235" t="s">
        <v>240</v>
      </c>
      <c r="G926" s="233"/>
      <c r="H926" s="236">
        <v>15.859999999999999</v>
      </c>
      <c r="I926" s="237"/>
      <c r="J926" s="233"/>
      <c r="K926" s="233"/>
      <c r="L926" s="238"/>
      <c r="M926" s="239"/>
      <c r="N926" s="240"/>
      <c r="O926" s="240"/>
      <c r="P926" s="240"/>
      <c r="Q926" s="240"/>
      <c r="R926" s="240"/>
      <c r="S926" s="240"/>
      <c r="T926" s="241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2" t="s">
        <v>190</v>
      </c>
      <c r="AU926" s="242" t="s">
        <v>82</v>
      </c>
      <c r="AV926" s="13" t="s">
        <v>82</v>
      </c>
      <c r="AW926" s="13" t="s">
        <v>34</v>
      </c>
      <c r="AX926" s="13" t="s">
        <v>72</v>
      </c>
      <c r="AY926" s="242" t="s">
        <v>126</v>
      </c>
    </row>
    <row r="927" s="13" customFormat="1">
      <c r="A927" s="13"/>
      <c r="B927" s="232"/>
      <c r="C927" s="233"/>
      <c r="D927" s="225" t="s">
        <v>190</v>
      </c>
      <c r="E927" s="234" t="s">
        <v>19</v>
      </c>
      <c r="F927" s="235" t="s">
        <v>238</v>
      </c>
      <c r="G927" s="233"/>
      <c r="H927" s="236">
        <v>-1.2</v>
      </c>
      <c r="I927" s="237"/>
      <c r="J927" s="233"/>
      <c r="K927" s="233"/>
      <c r="L927" s="238"/>
      <c r="M927" s="239"/>
      <c r="N927" s="240"/>
      <c r="O927" s="240"/>
      <c r="P927" s="240"/>
      <c r="Q927" s="240"/>
      <c r="R927" s="240"/>
      <c r="S927" s="240"/>
      <c r="T927" s="241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2" t="s">
        <v>190</v>
      </c>
      <c r="AU927" s="242" t="s">
        <v>82</v>
      </c>
      <c r="AV927" s="13" t="s">
        <v>82</v>
      </c>
      <c r="AW927" s="13" t="s">
        <v>34</v>
      </c>
      <c r="AX927" s="13" t="s">
        <v>72</v>
      </c>
      <c r="AY927" s="242" t="s">
        <v>126</v>
      </c>
    </row>
    <row r="928" s="16" customFormat="1">
      <c r="A928" s="16"/>
      <c r="B928" s="264"/>
      <c r="C928" s="265"/>
      <c r="D928" s="225" t="s">
        <v>190</v>
      </c>
      <c r="E928" s="266" t="s">
        <v>19</v>
      </c>
      <c r="F928" s="267" t="s">
        <v>227</v>
      </c>
      <c r="G928" s="265"/>
      <c r="H928" s="268">
        <v>14.66</v>
      </c>
      <c r="I928" s="269"/>
      <c r="J928" s="265"/>
      <c r="K928" s="265"/>
      <c r="L928" s="270"/>
      <c r="M928" s="271"/>
      <c r="N928" s="272"/>
      <c r="O928" s="272"/>
      <c r="P928" s="272"/>
      <c r="Q928" s="272"/>
      <c r="R928" s="272"/>
      <c r="S928" s="272"/>
      <c r="T928" s="273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T928" s="274" t="s">
        <v>190</v>
      </c>
      <c r="AU928" s="274" t="s">
        <v>82</v>
      </c>
      <c r="AV928" s="16" t="s">
        <v>144</v>
      </c>
      <c r="AW928" s="16" t="s">
        <v>34</v>
      </c>
      <c r="AX928" s="16" t="s">
        <v>72</v>
      </c>
      <c r="AY928" s="274" t="s">
        <v>126</v>
      </c>
    </row>
    <row r="929" s="15" customFormat="1">
      <c r="A929" s="15"/>
      <c r="B929" s="254"/>
      <c r="C929" s="255"/>
      <c r="D929" s="225" t="s">
        <v>190</v>
      </c>
      <c r="E929" s="256" t="s">
        <v>19</v>
      </c>
      <c r="F929" s="257" t="s">
        <v>241</v>
      </c>
      <c r="G929" s="255"/>
      <c r="H929" s="256" t="s">
        <v>19</v>
      </c>
      <c r="I929" s="258"/>
      <c r="J929" s="255"/>
      <c r="K929" s="255"/>
      <c r="L929" s="259"/>
      <c r="M929" s="260"/>
      <c r="N929" s="261"/>
      <c r="O929" s="261"/>
      <c r="P929" s="261"/>
      <c r="Q929" s="261"/>
      <c r="R929" s="261"/>
      <c r="S929" s="261"/>
      <c r="T929" s="262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63" t="s">
        <v>190</v>
      </c>
      <c r="AU929" s="263" t="s">
        <v>82</v>
      </c>
      <c r="AV929" s="15" t="s">
        <v>80</v>
      </c>
      <c r="AW929" s="15" t="s">
        <v>34</v>
      </c>
      <c r="AX929" s="15" t="s">
        <v>72</v>
      </c>
      <c r="AY929" s="263" t="s">
        <v>126</v>
      </c>
    </row>
    <row r="930" s="13" customFormat="1">
      <c r="A930" s="13"/>
      <c r="B930" s="232"/>
      <c r="C930" s="233"/>
      <c r="D930" s="225" t="s">
        <v>190</v>
      </c>
      <c r="E930" s="234" t="s">
        <v>19</v>
      </c>
      <c r="F930" s="235" t="s">
        <v>242</v>
      </c>
      <c r="G930" s="233"/>
      <c r="H930" s="236">
        <v>38.759999999999998</v>
      </c>
      <c r="I930" s="237"/>
      <c r="J930" s="233"/>
      <c r="K930" s="233"/>
      <c r="L930" s="238"/>
      <c r="M930" s="239"/>
      <c r="N930" s="240"/>
      <c r="O930" s="240"/>
      <c r="P930" s="240"/>
      <c r="Q930" s="240"/>
      <c r="R930" s="240"/>
      <c r="S930" s="240"/>
      <c r="T930" s="241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2" t="s">
        <v>190</v>
      </c>
      <c r="AU930" s="242" t="s">
        <v>82</v>
      </c>
      <c r="AV930" s="13" t="s">
        <v>82</v>
      </c>
      <c r="AW930" s="13" t="s">
        <v>34</v>
      </c>
      <c r="AX930" s="13" t="s">
        <v>72</v>
      </c>
      <c r="AY930" s="242" t="s">
        <v>126</v>
      </c>
    </row>
    <row r="931" s="13" customFormat="1">
      <c r="A931" s="13"/>
      <c r="B931" s="232"/>
      <c r="C931" s="233"/>
      <c r="D931" s="225" t="s">
        <v>190</v>
      </c>
      <c r="E931" s="234" t="s">
        <v>19</v>
      </c>
      <c r="F931" s="235" t="s">
        <v>243</v>
      </c>
      <c r="G931" s="233"/>
      <c r="H931" s="236">
        <v>-8.0999999999999996</v>
      </c>
      <c r="I931" s="237"/>
      <c r="J931" s="233"/>
      <c r="K931" s="233"/>
      <c r="L931" s="238"/>
      <c r="M931" s="239"/>
      <c r="N931" s="240"/>
      <c r="O931" s="240"/>
      <c r="P931" s="240"/>
      <c r="Q931" s="240"/>
      <c r="R931" s="240"/>
      <c r="S931" s="240"/>
      <c r="T931" s="241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2" t="s">
        <v>190</v>
      </c>
      <c r="AU931" s="242" t="s">
        <v>82</v>
      </c>
      <c r="AV931" s="13" t="s">
        <v>82</v>
      </c>
      <c r="AW931" s="13" t="s">
        <v>34</v>
      </c>
      <c r="AX931" s="13" t="s">
        <v>72</v>
      </c>
      <c r="AY931" s="242" t="s">
        <v>126</v>
      </c>
    </row>
    <row r="932" s="13" customFormat="1">
      <c r="A932" s="13"/>
      <c r="B932" s="232"/>
      <c r="C932" s="233"/>
      <c r="D932" s="225" t="s">
        <v>190</v>
      </c>
      <c r="E932" s="234" t="s">
        <v>19</v>
      </c>
      <c r="F932" s="235" t="s">
        <v>231</v>
      </c>
      <c r="G932" s="233"/>
      <c r="H932" s="236">
        <v>-1.6000000000000001</v>
      </c>
      <c r="I932" s="237"/>
      <c r="J932" s="233"/>
      <c r="K932" s="233"/>
      <c r="L932" s="238"/>
      <c r="M932" s="239"/>
      <c r="N932" s="240"/>
      <c r="O932" s="240"/>
      <c r="P932" s="240"/>
      <c r="Q932" s="240"/>
      <c r="R932" s="240"/>
      <c r="S932" s="240"/>
      <c r="T932" s="241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2" t="s">
        <v>190</v>
      </c>
      <c r="AU932" s="242" t="s">
        <v>82</v>
      </c>
      <c r="AV932" s="13" t="s">
        <v>82</v>
      </c>
      <c r="AW932" s="13" t="s">
        <v>34</v>
      </c>
      <c r="AX932" s="13" t="s">
        <v>72</v>
      </c>
      <c r="AY932" s="242" t="s">
        <v>126</v>
      </c>
    </row>
    <row r="933" s="13" customFormat="1">
      <c r="A933" s="13"/>
      <c r="B933" s="232"/>
      <c r="C933" s="233"/>
      <c r="D933" s="225" t="s">
        <v>190</v>
      </c>
      <c r="E933" s="234" t="s">
        <v>19</v>
      </c>
      <c r="F933" s="235" t="s">
        <v>244</v>
      </c>
      <c r="G933" s="233"/>
      <c r="H933" s="236">
        <v>2.0129999999999999</v>
      </c>
      <c r="I933" s="237"/>
      <c r="J933" s="233"/>
      <c r="K933" s="233"/>
      <c r="L933" s="238"/>
      <c r="M933" s="239"/>
      <c r="N933" s="240"/>
      <c r="O933" s="240"/>
      <c r="P933" s="240"/>
      <c r="Q933" s="240"/>
      <c r="R933" s="240"/>
      <c r="S933" s="240"/>
      <c r="T933" s="241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2" t="s">
        <v>190</v>
      </c>
      <c r="AU933" s="242" t="s">
        <v>82</v>
      </c>
      <c r="AV933" s="13" t="s">
        <v>82</v>
      </c>
      <c r="AW933" s="13" t="s">
        <v>34</v>
      </c>
      <c r="AX933" s="13" t="s">
        <v>72</v>
      </c>
      <c r="AY933" s="242" t="s">
        <v>126</v>
      </c>
    </row>
    <row r="934" s="16" customFormat="1">
      <c r="A934" s="16"/>
      <c r="B934" s="264"/>
      <c r="C934" s="265"/>
      <c r="D934" s="225" t="s">
        <v>190</v>
      </c>
      <c r="E934" s="266" t="s">
        <v>19</v>
      </c>
      <c r="F934" s="267" t="s">
        <v>227</v>
      </c>
      <c r="G934" s="265"/>
      <c r="H934" s="268">
        <v>31.072999999999993</v>
      </c>
      <c r="I934" s="269"/>
      <c r="J934" s="265"/>
      <c r="K934" s="265"/>
      <c r="L934" s="270"/>
      <c r="M934" s="271"/>
      <c r="N934" s="272"/>
      <c r="O934" s="272"/>
      <c r="P934" s="272"/>
      <c r="Q934" s="272"/>
      <c r="R934" s="272"/>
      <c r="S934" s="272"/>
      <c r="T934" s="273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T934" s="274" t="s">
        <v>190</v>
      </c>
      <c r="AU934" s="274" t="s">
        <v>82</v>
      </c>
      <c r="AV934" s="16" t="s">
        <v>144</v>
      </c>
      <c r="AW934" s="16" t="s">
        <v>34</v>
      </c>
      <c r="AX934" s="16" t="s">
        <v>72</v>
      </c>
      <c r="AY934" s="274" t="s">
        <v>126</v>
      </c>
    </row>
    <row r="935" s="15" customFormat="1">
      <c r="A935" s="15"/>
      <c r="B935" s="254"/>
      <c r="C935" s="255"/>
      <c r="D935" s="225" t="s">
        <v>190</v>
      </c>
      <c r="E935" s="256" t="s">
        <v>19</v>
      </c>
      <c r="F935" s="257" t="s">
        <v>245</v>
      </c>
      <c r="G935" s="255"/>
      <c r="H935" s="256" t="s">
        <v>19</v>
      </c>
      <c r="I935" s="258"/>
      <c r="J935" s="255"/>
      <c r="K935" s="255"/>
      <c r="L935" s="259"/>
      <c r="M935" s="260"/>
      <c r="N935" s="261"/>
      <c r="O935" s="261"/>
      <c r="P935" s="261"/>
      <c r="Q935" s="261"/>
      <c r="R935" s="261"/>
      <c r="S935" s="261"/>
      <c r="T935" s="262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63" t="s">
        <v>190</v>
      </c>
      <c r="AU935" s="263" t="s">
        <v>82</v>
      </c>
      <c r="AV935" s="15" t="s">
        <v>80</v>
      </c>
      <c r="AW935" s="15" t="s">
        <v>34</v>
      </c>
      <c r="AX935" s="15" t="s">
        <v>72</v>
      </c>
      <c r="AY935" s="263" t="s">
        <v>126</v>
      </c>
    </row>
    <row r="936" s="13" customFormat="1">
      <c r="A936" s="13"/>
      <c r="B936" s="232"/>
      <c r="C936" s="233"/>
      <c r="D936" s="225" t="s">
        <v>190</v>
      </c>
      <c r="E936" s="234" t="s">
        <v>19</v>
      </c>
      <c r="F936" s="235" t="s">
        <v>246</v>
      </c>
      <c r="G936" s="233"/>
      <c r="H936" s="236">
        <v>40.185000000000002</v>
      </c>
      <c r="I936" s="237"/>
      <c r="J936" s="233"/>
      <c r="K936" s="233"/>
      <c r="L936" s="238"/>
      <c r="M936" s="239"/>
      <c r="N936" s="240"/>
      <c r="O936" s="240"/>
      <c r="P936" s="240"/>
      <c r="Q936" s="240"/>
      <c r="R936" s="240"/>
      <c r="S936" s="240"/>
      <c r="T936" s="241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2" t="s">
        <v>190</v>
      </c>
      <c r="AU936" s="242" t="s">
        <v>82</v>
      </c>
      <c r="AV936" s="13" t="s">
        <v>82</v>
      </c>
      <c r="AW936" s="13" t="s">
        <v>34</v>
      </c>
      <c r="AX936" s="13" t="s">
        <v>72</v>
      </c>
      <c r="AY936" s="242" t="s">
        <v>126</v>
      </c>
    </row>
    <row r="937" s="13" customFormat="1">
      <c r="A937" s="13"/>
      <c r="B937" s="232"/>
      <c r="C937" s="233"/>
      <c r="D937" s="225" t="s">
        <v>190</v>
      </c>
      <c r="E937" s="234" t="s">
        <v>19</v>
      </c>
      <c r="F937" s="235" t="s">
        <v>247</v>
      </c>
      <c r="G937" s="233"/>
      <c r="H937" s="236">
        <v>-3.9950000000000001</v>
      </c>
      <c r="I937" s="237"/>
      <c r="J937" s="233"/>
      <c r="K937" s="233"/>
      <c r="L937" s="238"/>
      <c r="M937" s="239"/>
      <c r="N937" s="240"/>
      <c r="O937" s="240"/>
      <c r="P937" s="240"/>
      <c r="Q937" s="240"/>
      <c r="R937" s="240"/>
      <c r="S937" s="240"/>
      <c r="T937" s="241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2" t="s">
        <v>190</v>
      </c>
      <c r="AU937" s="242" t="s">
        <v>82</v>
      </c>
      <c r="AV937" s="13" t="s">
        <v>82</v>
      </c>
      <c r="AW937" s="13" t="s">
        <v>34</v>
      </c>
      <c r="AX937" s="13" t="s">
        <v>72</v>
      </c>
      <c r="AY937" s="242" t="s">
        <v>126</v>
      </c>
    </row>
    <row r="938" s="13" customFormat="1">
      <c r="A938" s="13"/>
      <c r="B938" s="232"/>
      <c r="C938" s="233"/>
      <c r="D938" s="225" t="s">
        <v>190</v>
      </c>
      <c r="E938" s="234" t="s">
        <v>19</v>
      </c>
      <c r="F938" s="235" t="s">
        <v>231</v>
      </c>
      <c r="G938" s="233"/>
      <c r="H938" s="236">
        <v>-1.6000000000000001</v>
      </c>
      <c r="I938" s="237"/>
      <c r="J938" s="233"/>
      <c r="K938" s="233"/>
      <c r="L938" s="238"/>
      <c r="M938" s="239"/>
      <c r="N938" s="240"/>
      <c r="O938" s="240"/>
      <c r="P938" s="240"/>
      <c r="Q938" s="240"/>
      <c r="R938" s="240"/>
      <c r="S938" s="240"/>
      <c r="T938" s="241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2" t="s">
        <v>190</v>
      </c>
      <c r="AU938" s="242" t="s">
        <v>82</v>
      </c>
      <c r="AV938" s="13" t="s">
        <v>82</v>
      </c>
      <c r="AW938" s="13" t="s">
        <v>34</v>
      </c>
      <c r="AX938" s="13" t="s">
        <v>72</v>
      </c>
      <c r="AY938" s="242" t="s">
        <v>126</v>
      </c>
    </row>
    <row r="939" s="13" customFormat="1">
      <c r="A939" s="13"/>
      <c r="B939" s="232"/>
      <c r="C939" s="233"/>
      <c r="D939" s="225" t="s">
        <v>190</v>
      </c>
      <c r="E939" s="234" t="s">
        <v>19</v>
      </c>
      <c r="F939" s="235" t="s">
        <v>248</v>
      </c>
      <c r="G939" s="233"/>
      <c r="H939" s="236">
        <v>2.0129999999999999</v>
      </c>
      <c r="I939" s="237"/>
      <c r="J939" s="233"/>
      <c r="K939" s="233"/>
      <c r="L939" s="238"/>
      <c r="M939" s="239"/>
      <c r="N939" s="240"/>
      <c r="O939" s="240"/>
      <c r="P939" s="240"/>
      <c r="Q939" s="240"/>
      <c r="R939" s="240"/>
      <c r="S939" s="240"/>
      <c r="T939" s="241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2" t="s">
        <v>190</v>
      </c>
      <c r="AU939" s="242" t="s">
        <v>82</v>
      </c>
      <c r="AV939" s="13" t="s">
        <v>82</v>
      </c>
      <c r="AW939" s="13" t="s">
        <v>34</v>
      </c>
      <c r="AX939" s="13" t="s">
        <v>72</v>
      </c>
      <c r="AY939" s="242" t="s">
        <v>126</v>
      </c>
    </row>
    <row r="940" s="16" customFormat="1">
      <c r="A940" s="16"/>
      <c r="B940" s="264"/>
      <c r="C940" s="265"/>
      <c r="D940" s="225" t="s">
        <v>190</v>
      </c>
      <c r="E940" s="266" t="s">
        <v>19</v>
      </c>
      <c r="F940" s="267" t="s">
        <v>227</v>
      </c>
      <c r="G940" s="265"/>
      <c r="H940" s="268">
        <v>36.603000000000002</v>
      </c>
      <c r="I940" s="269"/>
      <c r="J940" s="265"/>
      <c r="K940" s="265"/>
      <c r="L940" s="270"/>
      <c r="M940" s="271"/>
      <c r="N940" s="272"/>
      <c r="O940" s="272"/>
      <c r="P940" s="272"/>
      <c r="Q940" s="272"/>
      <c r="R940" s="272"/>
      <c r="S940" s="272"/>
      <c r="T940" s="273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T940" s="274" t="s">
        <v>190</v>
      </c>
      <c r="AU940" s="274" t="s">
        <v>82</v>
      </c>
      <c r="AV940" s="16" t="s">
        <v>144</v>
      </c>
      <c r="AW940" s="16" t="s">
        <v>34</v>
      </c>
      <c r="AX940" s="16" t="s">
        <v>72</v>
      </c>
      <c r="AY940" s="274" t="s">
        <v>126</v>
      </c>
    </row>
    <row r="941" s="13" customFormat="1">
      <c r="A941" s="13"/>
      <c r="B941" s="232"/>
      <c r="C941" s="233"/>
      <c r="D941" s="225" t="s">
        <v>190</v>
      </c>
      <c r="E941" s="234" t="s">
        <v>19</v>
      </c>
      <c r="F941" s="235" t="s">
        <v>275</v>
      </c>
      <c r="G941" s="233"/>
      <c r="H941" s="236">
        <v>-39.43</v>
      </c>
      <c r="I941" s="237"/>
      <c r="J941" s="233"/>
      <c r="K941" s="233"/>
      <c r="L941" s="238"/>
      <c r="M941" s="239"/>
      <c r="N941" s="240"/>
      <c r="O941" s="240"/>
      <c r="P941" s="240"/>
      <c r="Q941" s="240"/>
      <c r="R941" s="240"/>
      <c r="S941" s="240"/>
      <c r="T941" s="241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2" t="s">
        <v>190</v>
      </c>
      <c r="AU941" s="242" t="s">
        <v>82</v>
      </c>
      <c r="AV941" s="13" t="s">
        <v>82</v>
      </c>
      <c r="AW941" s="13" t="s">
        <v>34</v>
      </c>
      <c r="AX941" s="13" t="s">
        <v>72</v>
      </c>
      <c r="AY941" s="242" t="s">
        <v>126</v>
      </c>
    </row>
    <row r="942" s="16" customFormat="1">
      <c r="A942" s="16"/>
      <c r="B942" s="264"/>
      <c r="C942" s="265"/>
      <c r="D942" s="225" t="s">
        <v>190</v>
      </c>
      <c r="E942" s="266" t="s">
        <v>19</v>
      </c>
      <c r="F942" s="267" t="s">
        <v>227</v>
      </c>
      <c r="G942" s="265"/>
      <c r="H942" s="268">
        <v>-39.43</v>
      </c>
      <c r="I942" s="269"/>
      <c r="J942" s="265"/>
      <c r="K942" s="265"/>
      <c r="L942" s="270"/>
      <c r="M942" s="271"/>
      <c r="N942" s="272"/>
      <c r="O942" s="272"/>
      <c r="P942" s="272"/>
      <c r="Q942" s="272"/>
      <c r="R942" s="272"/>
      <c r="S942" s="272"/>
      <c r="T942" s="273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T942" s="274" t="s">
        <v>190</v>
      </c>
      <c r="AU942" s="274" t="s">
        <v>82</v>
      </c>
      <c r="AV942" s="16" t="s">
        <v>144</v>
      </c>
      <c r="AW942" s="16" t="s">
        <v>34</v>
      </c>
      <c r="AX942" s="16" t="s">
        <v>72</v>
      </c>
      <c r="AY942" s="274" t="s">
        <v>126</v>
      </c>
    </row>
    <row r="943" s="14" customFormat="1">
      <c r="A943" s="14"/>
      <c r="B943" s="243"/>
      <c r="C943" s="244"/>
      <c r="D943" s="225" t="s">
        <v>190</v>
      </c>
      <c r="E943" s="245" t="s">
        <v>19</v>
      </c>
      <c r="F943" s="246" t="s">
        <v>199</v>
      </c>
      <c r="G943" s="244"/>
      <c r="H943" s="247">
        <v>195.33400000000003</v>
      </c>
      <c r="I943" s="248"/>
      <c r="J943" s="244"/>
      <c r="K943" s="244"/>
      <c r="L943" s="249"/>
      <c r="M943" s="250"/>
      <c r="N943" s="251"/>
      <c r="O943" s="251"/>
      <c r="P943" s="251"/>
      <c r="Q943" s="251"/>
      <c r="R943" s="251"/>
      <c r="S943" s="251"/>
      <c r="T943" s="252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3" t="s">
        <v>190</v>
      </c>
      <c r="AU943" s="253" t="s">
        <v>82</v>
      </c>
      <c r="AV943" s="14" t="s">
        <v>152</v>
      </c>
      <c r="AW943" s="14" t="s">
        <v>34</v>
      </c>
      <c r="AX943" s="14" t="s">
        <v>80</v>
      </c>
      <c r="AY943" s="253" t="s">
        <v>126</v>
      </c>
    </row>
    <row r="944" s="2" customFormat="1" ht="37.8" customHeight="1">
      <c r="A944" s="41"/>
      <c r="B944" s="42"/>
      <c r="C944" s="207" t="s">
        <v>931</v>
      </c>
      <c r="D944" s="207" t="s">
        <v>129</v>
      </c>
      <c r="E944" s="208" t="s">
        <v>932</v>
      </c>
      <c r="F944" s="209" t="s">
        <v>933</v>
      </c>
      <c r="G944" s="210" t="s">
        <v>187</v>
      </c>
      <c r="H944" s="211">
        <v>195.334</v>
      </c>
      <c r="I944" s="212"/>
      <c r="J944" s="213">
        <f>ROUND(I944*H944,2)</f>
        <v>0</v>
      </c>
      <c r="K944" s="209" t="s">
        <v>133</v>
      </c>
      <c r="L944" s="47"/>
      <c r="M944" s="214" t="s">
        <v>19</v>
      </c>
      <c r="N944" s="215" t="s">
        <v>43</v>
      </c>
      <c r="O944" s="87"/>
      <c r="P944" s="216">
        <f>O944*H944</f>
        <v>0</v>
      </c>
      <c r="Q944" s="216">
        <v>0.00029</v>
      </c>
      <c r="R944" s="216">
        <f>Q944*H944</f>
        <v>0.05664686</v>
      </c>
      <c r="S944" s="216">
        <v>0</v>
      </c>
      <c r="T944" s="217">
        <f>S944*H944</f>
        <v>0</v>
      </c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R944" s="218" t="s">
        <v>312</v>
      </c>
      <c r="AT944" s="218" t="s">
        <v>129</v>
      </c>
      <c r="AU944" s="218" t="s">
        <v>82</v>
      </c>
      <c r="AY944" s="20" t="s">
        <v>126</v>
      </c>
      <c r="BE944" s="219">
        <f>IF(N944="základní",J944,0)</f>
        <v>0</v>
      </c>
      <c r="BF944" s="219">
        <f>IF(N944="snížená",J944,0)</f>
        <v>0</v>
      </c>
      <c r="BG944" s="219">
        <f>IF(N944="zákl. přenesená",J944,0)</f>
        <v>0</v>
      </c>
      <c r="BH944" s="219">
        <f>IF(N944="sníž. přenesená",J944,0)</f>
        <v>0</v>
      </c>
      <c r="BI944" s="219">
        <f>IF(N944="nulová",J944,0)</f>
        <v>0</v>
      </c>
      <c r="BJ944" s="20" t="s">
        <v>80</v>
      </c>
      <c r="BK944" s="219">
        <f>ROUND(I944*H944,2)</f>
        <v>0</v>
      </c>
      <c r="BL944" s="20" t="s">
        <v>312</v>
      </c>
      <c r="BM944" s="218" t="s">
        <v>934</v>
      </c>
    </row>
    <row r="945" s="2" customFormat="1">
      <c r="A945" s="41"/>
      <c r="B945" s="42"/>
      <c r="C945" s="43"/>
      <c r="D945" s="220" t="s">
        <v>136</v>
      </c>
      <c r="E945" s="43"/>
      <c r="F945" s="221" t="s">
        <v>935</v>
      </c>
      <c r="G945" s="43"/>
      <c r="H945" s="43"/>
      <c r="I945" s="222"/>
      <c r="J945" s="43"/>
      <c r="K945" s="43"/>
      <c r="L945" s="47"/>
      <c r="M945" s="223"/>
      <c r="N945" s="224"/>
      <c r="O945" s="87"/>
      <c r="P945" s="87"/>
      <c r="Q945" s="87"/>
      <c r="R945" s="87"/>
      <c r="S945" s="87"/>
      <c r="T945" s="88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T945" s="20" t="s">
        <v>136</v>
      </c>
      <c r="AU945" s="20" t="s">
        <v>82</v>
      </c>
    </row>
    <row r="946" s="2" customFormat="1" ht="37.8" customHeight="1">
      <c r="A946" s="41"/>
      <c r="B946" s="42"/>
      <c r="C946" s="207" t="s">
        <v>936</v>
      </c>
      <c r="D946" s="207" t="s">
        <v>129</v>
      </c>
      <c r="E946" s="208" t="s">
        <v>937</v>
      </c>
      <c r="F946" s="209" t="s">
        <v>938</v>
      </c>
      <c r="G946" s="210" t="s">
        <v>187</v>
      </c>
      <c r="H946" s="211">
        <v>195.334</v>
      </c>
      <c r="I946" s="212"/>
      <c r="J946" s="213">
        <f>ROUND(I946*H946,2)</f>
        <v>0</v>
      </c>
      <c r="K946" s="209" t="s">
        <v>133</v>
      </c>
      <c r="L946" s="47"/>
      <c r="M946" s="214" t="s">
        <v>19</v>
      </c>
      <c r="N946" s="215" t="s">
        <v>43</v>
      </c>
      <c r="O946" s="87"/>
      <c r="P946" s="216">
        <f>O946*H946</f>
        <v>0</v>
      </c>
      <c r="Q946" s="216">
        <v>1.0000000000000001E-05</v>
      </c>
      <c r="R946" s="216">
        <f>Q946*H946</f>
        <v>0.00195334</v>
      </c>
      <c r="S946" s="216">
        <v>0</v>
      </c>
      <c r="T946" s="217">
        <f>S946*H946</f>
        <v>0</v>
      </c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R946" s="218" t="s">
        <v>312</v>
      </c>
      <c r="AT946" s="218" t="s">
        <v>129</v>
      </c>
      <c r="AU946" s="218" t="s">
        <v>82</v>
      </c>
      <c r="AY946" s="20" t="s">
        <v>126</v>
      </c>
      <c r="BE946" s="219">
        <f>IF(N946="základní",J946,0)</f>
        <v>0</v>
      </c>
      <c r="BF946" s="219">
        <f>IF(N946="snížená",J946,0)</f>
        <v>0</v>
      </c>
      <c r="BG946" s="219">
        <f>IF(N946="zákl. přenesená",J946,0)</f>
        <v>0</v>
      </c>
      <c r="BH946" s="219">
        <f>IF(N946="sníž. přenesená",J946,0)</f>
        <v>0</v>
      </c>
      <c r="BI946" s="219">
        <f>IF(N946="nulová",J946,0)</f>
        <v>0</v>
      </c>
      <c r="BJ946" s="20" t="s">
        <v>80</v>
      </c>
      <c r="BK946" s="219">
        <f>ROUND(I946*H946,2)</f>
        <v>0</v>
      </c>
      <c r="BL946" s="20" t="s">
        <v>312</v>
      </c>
      <c r="BM946" s="218" t="s">
        <v>939</v>
      </c>
    </row>
    <row r="947" s="2" customFormat="1">
      <c r="A947" s="41"/>
      <c r="B947" s="42"/>
      <c r="C947" s="43"/>
      <c r="D947" s="220" t="s">
        <v>136</v>
      </c>
      <c r="E947" s="43"/>
      <c r="F947" s="221" t="s">
        <v>940</v>
      </c>
      <c r="G947" s="43"/>
      <c r="H947" s="43"/>
      <c r="I947" s="222"/>
      <c r="J947" s="43"/>
      <c r="K947" s="43"/>
      <c r="L947" s="47"/>
      <c r="M947" s="286"/>
      <c r="N947" s="287"/>
      <c r="O947" s="229"/>
      <c r="P947" s="229"/>
      <c r="Q947" s="229"/>
      <c r="R947" s="229"/>
      <c r="S947" s="229"/>
      <c r="T947" s="288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T947" s="20" t="s">
        <v>136</v>
      </c>
      <c r="AU947" s="20" t="s">
        <v>82</v>
      </c>
    </row>
    <row r="948" s="2" customFormat="1" ht="6.96" customHeight="1">
      <c r="A948" s="41"/>
      <c r="B948" s="62"/>
      <c r="C948" s="63"/>
      <c r="D948" s="63"/>
      <c r="E948" s="63"/>
      <c r="F948" s="63"/>
      <c r="G948" s="63"/>
      <c r="H948" s="63"/>
      <c r="I948" s="63"/>
      <c r="J948" s="63"/>
      <c r="K948" s="63"/>
      <c r="L948" s="47"/>
      <c r="M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</sheetData>
  <sheetProtection sheet="1" autoFilter="0" formatColumns="0" formatRows="0" objects="1" scenarios="1" spinCount="100000" saltValue="t2feld5wfzZ6iNv2lWaMRlvTWJScHaoJO9DrW6aZJX+WDzoGs5E+Dtp65/2u/E5YD982ZufMYvVLox6bMwupzw==" hashValue="zKAsEJX15fR0H5BwuqVpWCHFTWSWs/F9df2uRLvM6y4v1XNzO9shiT0rZGRwYAU3bV2dqESfOhmHnIx0I47qoQ==" algorithmName="SHA-512" password="CC35"/>
  <autoFilter ref="C92:K947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2/310271055"/>
    <hyperlink ref="F100" r:id="rId2" display="https://podminky.urs.cz/item/CS_URS_2025_02/340271021"/>
    <hyperlink ref="F106" r:id="rId3" display="https://podminky.urs.cz/item/CS_URS_2025_02/342291121"/>
    <hyperlink ref="F113" r:id="rId4" display="https://podminky.urs.cz/item/CS_URS_2025_02/612131121"/>
    <hyperlink ref="F118" r:id="rId5" display="https://podminky.urs.cz/item/CS_URS_2025_02/612135001"/>
    <hyperlink ref="F162" r:id="rId6" display="https://podminky.urs.cz/item/CS_URS_2025_02/612135091"/>
    <hyperlink ref="F164" r:id="rId7" display="https://podminky.urs.cz/item/CS_URS_2025_02/612325413"/>
    <hyperlink ref="F208" r:id="rId8" display="https://podminky.urs.cz/item/CS_URS_2025_02/612325453"/>
    <hyperlink ref="F210" r:id="rId9" display="https://podminky.urs.cz/item/CS_URS_2025_02/612142001"/>
    <hyperlink ref="F254" r:id="rId10" display="https://podminky.urs.cz/item/CS_URS_2025_02/612181001"/>
    <hyperlink ref="F298" r:id="rId11" display="https://podminky.urs.cz/item/CS_URS_2025_02/619991001"/>
    <hyperlink ref="F301" r:id="rId12" display="https://podminky.urs.cz/item/CS_URS_2025_02/619991011"/>
    <hyperlink ref="F303" r:id="rId13" display="https://podminky.urs.cz/item/CS_URS_2025_02/619991021"/>
    <hyperlink ref="F305" r:id="rId14" display="https://podminky.urs.cz/item/CS_URS_2025_02/622143003"/>
    <hyperlink ref="F320" r:id="rId15" display="https://podminky.urs.cz/item/CS_URS_2025_02/622143004"/>
    <hyperlink ref="F328" r:id="rId16" display="https://podminky.urs.cz/item/CS_URS_2025_02/642944121"/>
    <hyperlink ref="F333" r:id="rId17" display="https://podminky.urs.cz/item/CS_URS_2025_02/949101111"/>
    <hyperlink ref="F336" r:id="rId18" display="https://podminky.urs.cz/item/CS_URS_2025_02/952901111"/>
    <hyperlink ref="F339" r:id="rId19" display="https://podminky.urs.cz/item/CS_URS_2025_02/962031132"/>
    <hyperlink ref="F344" r:id="rId20" display="https://podminky.urs.cz/item/CS_URS_2025_02/968072455"/>
    <hyperlink ref="F349" r:id="rId21" display="https://podminky.urs.cz/item/CS_URS_2025_02/971033521"/>
    <hyperlink ref="F352" r:id="rId22" display="https://podminky.urs.cz/item/CS_URS_2025_02/978013121"/>
    <hyperlink ref="F397" r:id="rId23" display="https://podminky.urs.cz/item/CS_URS_2025_02/997013211"/>
    <hyperlink ref="F399" r:id="rId24" display="https://podminky.urs.cz/item/CS_URS_2025_02/997013501"/>
    <hyperlink ref="F401" r:id="rId25" display="https://podminky.urs.cz/item/CS_URS_2025_02/997013509"/>
    <hyperlink ref="F404" r:id="rId26" display="https://podminky.urs.cz/item/CS_URS_2025_02/997013871"/>
    <hyperlink ref="F407" r:id="rId27" display="https://podminky.urs.cz/item/CS_URS_2025_02/998018001"/>
    <hyperlink ref="F411" r:id="rId28" display="https://podminky.urs.cz/item/CS_URS_2025_02/763121590"/>
    <hyperlink ref="F414" r:id="rId29" display="https://podminky.urs.cz/item/CS_URS_2025_02/763131411"/>
    <hyperlink ref="F419" r:id="rId30" display="https://podminky.urs.cz/item/CS_URS_2025_02/763131451"/>
    <hyperlink ref="F422" r:id="rId31" display="https://podminky.urs.cz/item/CS_URS_2025_02/763131714"/>
    <hyperlink ref="F425" r:id="rId32" display="https://podminky.urs.cz/item/CS_URS_2025_02/763131751"/>
    <hyperlink ref="F435" r:id="rId33" display="https://podminky.urs.cz/item/CS_URS_2025_02/763131752"/>
    <hyperlink ref="F445" r:id="rId34" display="https://podminky.urs.cz/item/CS_URS_2025_02/763131761"/>
    <hyperlink ref="F452" r:id="rId35" display="https://podminky.urs.cz/item/CS_URS_2025_02/998763331"/>
    <hyperlink ref="F455" r:id="rId36" display="https://podminky.urs.cz/item/CS_URS_2025_02/766660001"/>
    <hyperlink ref="F471" r:id="rId37" display="https://podminky.urs.cz/item/CS_URS_2025_02/766691811"/>
    <hyperlink ref="F474" r:id="rId38" display="https://podminky.urs.cz/item/CS_URS_2025_02/766691914"/>
    <hyperlink ref="F482" r:id="rId39" display="https://podminky.urs.cz/item/CS_URS_2025_02/766812820"/>
    <hyperlink ref="F484" r:id="rId40" display="https://podminky.urs.cz/item/CS_URS_2025_02/766825821"/>
    <hyperlink ref="F486" r:id="rId41" display="https://podminky.urs.cz/item/CS_URS_2025_02/998766311"/>
    <hyperlink ref="F489" r:id="rId42" display="https://podminky.urs.cz/item/CS_URS_2025_02/771111011"/>
    <hyperlink ref="F496" r:id="rId43" display="https://podminky.urs.cz/item/CS_URS_2025_02/771121011"/>
    <hyperlink ref="F503" r:id="rId44" display="https://podminky.urs.cz/item/CS_URS_2025_02/771121026"/>
    <hyperlink ref="F509" r:id="rId45" display="https://podminky.urs.cz/item/CS_URS_2025_02/771121027"/>
    <hyperlink ref="F516" r:id="rId46" display="https://podminky.urs.cz/item/CS_URS_2025_02/771151022"/>
    <hyperlink ref="F523" r:id="rId47" display="https://podminky.urs.cz/item/CS_URS_2025_02/771471810"/>
    <hyperlink ref="F532" r:id="rId48" display="https://podminky.urs.cz/item/CS_URS_2025_02/771474111"/>
    <hyperlink ref="F540" r:id="rId49" display="https://podminky.urs.cz/item/CS_URS_2025_02/771571810"/>
    <hyperlink ref="F546" r:id="rId50" display="https://podminky.urs.cz/item/CS_URS_2025_02/771574413"/>
    <hyperlink ref="F555" r:id="rId51" display="https://podminky.urs.cz/item/CS_URS_2025_02/771577211"/>
    <hyperlink ref="F562" r:id="rId52" display="https://podminky.urs.cz/item/CS_URS_2025_02/771591112"/>
    <hyperlink ref="F568" r:id="rId53" display="https://podminky.urs.cz/item/CS_URS_2025_02/771591115"/>
    <hyperlink ref="F575" r:id="rId54" display="https://podminky.urs.cz/item/CS_URS_2025_02/771591241"/>
    <hyperlink ref="F581" r:id="rId55" display="https://podminky.urs.cz/item/CS_URS_2025_02/771591264"/>
    <hyperlink ref="F587" r:id="rId56" display="https://podminky.urs.cz/item/CS_URS_2025_02/771592011"/>
    <hyperlink ref="F594" r:id="rId57" display="https://podminky.urs.cz/item/CS_URS_2025_02/998771121"/>
    <hyperlink ref="F597" r:id="rId58" display="https://podminky.urs.cz/item/CS_URS_2025_02/776111116"/>
    <hyperlink ref="F606" r:id="rId59" display="https://podminky.urs.cz/item/CS_URS_2025_02/776111117"/>
    <hyperlink ref="F613" r:id="rId60" display="https://podminky.urs.cz/item/CS_URS_2025_02/776111311"/>
    <hyperlink ref="F620" r:id="rId61" display="https://podminky.urs.cz/item/CS_URS_2025_02/776121112"/>
    <hyperlink ref="F627" r:id="rId62" display="https://podminky.urs.cz/item/CS_URS_2025_02/776141132"/>
    <hyperlink ref="F634" r:id="rId63" display="https://podminky.urs.cz/item/CS_URS_2025_02/776201811"/>
    <hyperlink ref="F643" r:id="rId64" display="https://podminky.urs.cz/item/CS_URS_2025_02/776221111"/>
    <hyperlink ref="F652" r:id="rId65" display="https://podminky.urs.cz/item/CS_URS_2025_02/776410811"/>
    <hyperlink ref="F659" r:id="rId66" display="https://podminky.urs.cz/item/CS_URS_2025_02/776411111"/>
    <hyperlink ref="F668" r:id="rId67" display="https://podminky.urs.cz/item/CS_URS_2025_02/776421312"/>
    <hyperlink ref="F673" r:id="rId68" display="https://podminky.urs.cz/item/CS_URS_2025_02/776991221"/>
    <hyperlink ref="F680" r:id="rId69" display="https://podminky.urs.cz/item/CS_URS_2025_02/998776121"/>
    <hyperlink ref="F683" r:id="rId70" display="https://podminky.urs.cz/item/CS_URS_2025_02/781111011"/>
    <hyperlink ref="F690" r:id="rId71" display="https://podminky.urs.cz/item/CS_URS_2025_02/781121011"/>
    <hyperlink ref="F697" r:id="rId72" display="https://podminky.urs.cz/item/CS_URS_2025_02/781131112"/>
    <hyperlink ref="F703" r:id="rId73" display="https://podminky.urs.cz/item/CS_URS_2025_02/781471810"/>
    <hyperlink ref="F708" r:id="rId74" display="https://podminky.urs.cz/item/CS_URS_2025_02/781472214"/>
    <hyperlink ref="F717" r:id="rId75" display="https://podminky.urs.cz/item/CS_URS_2025_02/781472291"/>
    <hyperlink ref="F721" r:id="rId76" display="https://podminky.urs.cz/item/CS_URS_2025_02/781492211"/>
    <hyperlink ref="F726" r:id="rId77" display="https://podminky.urs.cz/item/CS_URS_2025_02/781492251"/>
    <hyperlink ref="F735" r:id="rId78" display="https://podminky.urs.cz/item/CS_URS_2025_02/781493611"/>
    <hyperlink ref="F738" r:id="rId79" display="https://podminky.urs.cz/item/CS_URS_2025_02/781495115"/>
    <hyperlink ref="F744" r:id="rId80" display="https://podminky.urs.cz/item/CS_URS_2025_02/781495141"/>
    <hyperlink ref="F750" r:id="rId81" display="https://podminky.urs.cz/item/CS_URS_2025_02/781495142"/>
    <hyperlink ref="F756" r:id="rId82" display="https://podminky.urs.cz/item/CS_URS_2025_02/781495143"/>
    <hyperlink ref="F763" r:id="rId83" display="https://podminky.urs.cz/item/CS_URS_2025_02/781495211"/>
    <hyperlink ref="F770" r:id="rId84" display="https://podminky.urs.cz/item/CS_URS_2025_02/998781121"/>
    <hyperlink ref="F773" r:id="rId85" display="https://podminky.urs.cz/item/CS_URS_2025_02/783301313"/>
    <hyperlink ref="F785" r:id="rId86" display="https://podminky.urs.cz/item/CS_URS_2025_02/783301401"/>
    <hyperlink ref="F797" r:id="rId87" display="https://podminky.urs.cz/item/CS_URS_2025_02/783306801"/>
    <hyperlink ref="F807" r:id="rId88" display="https://podminky.urs.cz/item/CS_URS_2025_02/783306807"/>
    <hyperlink ref="F817" r:id="rId89" display="https://podminky.urs.cz/item/CS_URS_2025_02/783314101"/>
    <hyperlink ref="F829" r:id="rId90" display="https://podminky.urs.cz/item/CS_URS_2025_02/783315101"/>
    <hyperlink ref="F841" r:id="rId91" display="https://podminky.urs.cz/item/CS_URS_2025_02/783317101"/>
    <hyperlink ref="F855" r:id="rId92" display="https://podminky.urs.cz/item/CS_URS_2025_02/784121001"/>
    <hyperlink ref="F899" r:id="rId93" display="https://podminky.urs.cz/item/CS_URS_2025_02/784121011"/>
    <hyperlink ref="F901" r:id="rId94" display="https://podminky.urs.cz/item/CS_URS_2025_02/784181102"/>
    <hyperlink ref="F945" r:id="rId95" display="https://podminky.urs.cz/item/CS_URS_2025_02/784221101"/>
    <hyperlink ref="F947" r:id="rId96" display="https://podminky.urs.cz/item/CS_URS_2025_02/7842211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služebního bytu v 1.NP pavilonu a MŠ Pražská 2812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zakázky'!AN8</f>
        <v>22. 10. 2025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ROUND((SUM(BE90:BE324)),  2)</f>
        <v>0</v>
      </c>
      <c r="G33" s="41"/>
      <c r="H33" s="41"/>
      <c r="I33" s="151">
        <v>0.20999999999999999</v>
      </c>
      <c r="J33" s="150">
        <f>ROUND(((SUM(BE90:BE324))*I33),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ROUND((SUM(BF90:BF324)),  2)</f>
        <v>0</v>
      </c>
      <c r="G34" s="41"/>
      <c r="H34" s="41"/>
      <c r="I34" s="151">
        <v>0.12</v>
      </c>
      <c r="J34" s="150">
        <f>ROUND(((SUM(BF90:BF324))*I34),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ROUND((SUM(BG90:BG324)),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ROUND((SUM(BH90:BH324)),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ROUND((SUM(BI90:BI324)),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služebního bytu v 1.NP pavilonu a MŠ Pražská 2812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2 - Zdravotně technická 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st.p.č.k. 2919/13; k.ú. Varnsdorf</v>
      </c>
      <c r="G52" s="43"/>
      <c r="H52" s="43"/>
      <c r="I52" s="35" t="s">
        <v>23</v>
      </c>
      <c r="J52" s="75" t="str">
        <f>IF(J12="","",J12)</f>
        <v>22. 10. 2025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168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169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170</v>
      </c>
      <c r="E62" s="177"/>
      <c r="F62" s="177"/>
      <c r="G62" s="177"/>
      <c r="H62" s="177"/>
      <c r="I62" s="177"/>
      <c r="J62" s="178">
        <f>J98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171</v>
      </c>
      <c r="E63" s="177"/>
      <c r="F63" s="177"/>
      <c r="G63" s="177"/>
      <c r="H63" s="177"/>
      <c r="I63" s="177"/>
      <c r="J63" s="178">
        <f>J104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172</v>
      </c>
      <c r="E64" s="177"/>
      <c r="F64" s="177"/>
      <c r="G64" s="177"/>
      <c r="H64" s="177"/>
      <c r="I64" s="177"/>
      <c r="J64" s="178">
        <f>J137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173</v>
      </c>
      <c r="E65" s="177"/>
      <c r="F65" s="177"/>
      <c r="G65" s="177"/>
      <c r="H65" s="177"/>
      <c r="I65" s="177"/>
      <c r="J65" s="178">
        <f>J147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174</v>
      </c>
      <c r="E66" s="171"/>
      <c r="F66" s="171"/>
      <c r="G66" s="171"/>
      <c r="H66" s="171"/>
      <c r="I66" s="171"/>
      <c r="J66" s="172">
        <f>J150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942</v>
      </c>
      <c r="E67" s="177"/>
      <c r="F67" s="177"/>
      <c r="G67" s="177"/>
      <c r="H67" s="177"/>
      <c r="I67" s="177"/>
      <c r="J67" s="178">
        <f>J151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943</v>
      </c>
      <c r="E68" s="177"/>
      <c r="F68" s="177"/>
      <c r="G68" s="177"/>
      <c r="H68" s="177"/>
      <c r="I68" s="177"/>
      <c r="J68" s="178">
        <f>J180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944</v>
      </c>
      <c r="E69" s="177"/>
      <c r="F69" s="177"/>
      <c r="G69" s="177"/>
      <c r="H69" s="177"/>
      <c r="I69" s="177"/>
      <c r="J69" s="178">
        <f>J233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945</v>
      </c>
      <c r="E70" s="177"/>
      <c r="F70" s="177"/>
      <c r="G70" s="177"/>
      <c r="H70" s="177"/>
      <c r="I70" s="177"/>
      <c r="J70" s="178">
        <f>J318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110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6.25" customHeight="1">
      <c r="A80" s="41"/>
      <c r="B80" s="42"/>
      <c r="C80" s="43"/>
      <c r="D80" s="43"/>
      <c r="E80" s="163" t="str">
        <f>E7</f>
        <v>Rekonstrukce služebního bytu v 1.NP pavilonu a MŠ Pražská 2812 ve Varnsdorfu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99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 2 - Zdravotně technická instalace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st.p.č.k. 2919/13; k.ú. Varnsdorf</v>
      </c>
      <c r="G84" s="43"/>
      <c r="H84" s="43"/>
      <c r="I84" s="35" t="s">
        <v>23</v>
      </c>
      <c r="J84" s="75" t="str">
        <f>IF(J12="","",J12)</f>
        <v>22. 10. 2025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Varnsdorf</v>
      </c>
      <c r="G86" s="43"/>
      <c r="H86" s="43"/>
      <c r="I86" s="35" t="s">
        <v>32</v>
      </c>
      <c r="J86" s="39" t="str">
        <f>E21</f>
        <v>Pavel Hruška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30</v>
      </c>
      <c r="D87" s="43"/>
      <c r="E87" s="43"/>
      <c r="F87" s="30" t="str">
        <f>IF(E18="","",E18)</f>
        <v>Vyplň údaj</v>
      </c>
      <c r="G87" s="43"/>
      <c r="H87" s="43"/>
      <c r="I87" s="35" t="s">
        <v>35</v>
      </c>
      <c r="J87" s="39" t="str">
        <f>E24</f>
        <v>Pavel Hruška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111</v>
      </c>
      <c r="D89" s="183" t="s">
        <v>57</v>
      </c>
      <c r="E89" s="183" t="s">
        <v>53</v>
      </c>
      <c r="F89" s="183" t="s">
        <v>54</v>
      </c>
      <c r="G89" s="183" t="s">
        <v>112</v>
      </c>
      <c r="H89" s="183" t="s">
        <v>113</v>
      </c>
      <c r="I89" s="183" t="s">
        <v>114</v>
      </c>
      <c r="J89" s="183" t="s">
        <v>103</v>
      </c>
      <c r="K89" s="184" t="s">
        <v>115</v>
      </c>
      <c r="L89" s="185"/>
      <c r="M89" s="95" t="s">
        <v>19</v>
      </c>
      <c r="N89" s="96" t="s">
        <v>42</v>
      </c>
      <c r="O89" s="96" t="s">
        <v>116</v>
      </c>
      <c r="P89" s="96" t="s">
        <v>117</v>
      </c>
      <c r="Q89" s="96" t="s">
        <v>118</v>
      </c>
      <c r="R89" s="96" t="s">
        <v>119</v>
      </c>
      <c r="S89" s="96" t="s">
        <v>120</v>
      </c>
      <c r="T89" s="97" t="s">
        <v>121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122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P91+P150</f>
        <v>0</v>
      </c>
      <c r="Q90" s="99"/>
      <c r="R90" s="188">
        <f>R91+R150</f>
        <v>1.087415</v>
      </c>
      <c r="S90" s="99"/>
      <c r="T90" s="189">
        <f>T91+T150</f>
        <v>1.04932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71</v>
      </c>
      <c r="AU90" s="20" t="s">
        <v>104</v>
      </c>
      <c r="BK90" s="190">
        <f>BK91+BK150</f>
        <v>0</v>
      </c>
    </row>
    <row r="91" s="12" customFormat="1" ht="25.92" customHeight="1">
      <c r="A91" s="12"/>
      <c r="B91" s="191"/>
      <c r="C91" s="192"/>
      <c r="D91" s="193" t="s">
        <v>71</v>
      </c>
      <c r="E91" s="194" t="s">
        <v>182</v>
      </c>
      <c r="F91" s="194" t="s">
        <v>183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P92+P98+P104+P137+P147</f>
        <v>0</v>
      </c>
      <c r="Q91" s="199"/>
      <c r="R91" s="200">
        <f>R92+R98+R104+R137+R147</f>
        <v>0.84528999999999999</v>
      </c>
      <c r="S91" s="199"/>
      <c r="T91" s="201">
        <f>T92+T98+T104+T137+T147</f>
        <v>0.92700000000000005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71</v>
      </c>
      <c r="AU91" s="203" t="s">
        <v>72</v>
      </c>
      <c r="AY91" s="202" t="s">
        <v>126</v>
      </c>
      <c r="BK91" s="204">
        <f>BK92+BK98+BK104+BK137+BK147</f>
        <v>0</v>
      </c>
    </row>
    <row r="92" s="12" customFormat="1" ht="22.8" customHeight="1">
      <c r="A92" s="12"/>
      <c r="B92" s="191"/>
      <c r="C92" s="192"/>
      <c r="D92" s="193" t="s">
        <v>71</v>
      </c>
      <c r="E92" s="205" t="s">
        <v>144</v>
      </c>
      <c r="F92" s="205" t="s">
        <v>184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SUM(P93:P97)</f>
        <v>0</v>
      </c>
      <c r="Q92" s="199"/>
      <c r="R92" s="200">
        <f>SUM(R93:R97)</f>
        <v>0.14734</v>
      </c>
      <c r="S92" s="199"/>
      <c r="T92" s="201">
        <f>SUM(T93:T97)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71</v>
      </c>
      <c r="AU92" s="203" t="s">
        <v>80</v>
      </c>
      <c r="AY92" s="202" t="s">
        <v>126</v>
      </c>
      <c r="BK92" s="204">
        <f>SUM(BK93:BK97)</f>
        <v>0</v>
      </c>
    </row>
    <row r="93" s="2" customFormat="1" ht="37.8" customHeight="1">
      <c r="A93" s="41"/>
      <c r="B93" s="42"/>
      <c r="C93" s="207" t="s">
        <v>80</v>
      </c>
      <c r="D93" s="207" t="s">
        <v>129</v>
      </c>
      <c r="E93" s="208" t="s">
        <v>946</v>
      </c>
      <c r="F93" s="209" t="s">
        <v>947</v>
      </c>
      <c r="G93" s="210" t="s">
        <v>325</v>
      </c>
      <c r="H93" s="211">
        <v>2</v>
      </c>
      <c r="I93" s="212"/>
      <c r="J93" s="213">
        <f>ROUND(I93*H93,2)</f>
        <v>0</v>
      </c>
      <c r="K93" s="209" t="s">
        <v>133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0.073669999999999999</v>
      </c>
      <c r="R93" s="216">
        <f>Q93*H93</f>
        <v>0.14734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152</v>
      </c>
      <c r="AT93" s="218" t="s">
        <v>129</v>
      </c>
      <c r="AU93" s="218" t="s">
        <v>82</v>
      </c>
      <c r="AY93" s="20" t="s">
        <v>126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152</v>
      </c>
      <c r="BM93" s="218" t="s">
        <v>948</v>
      </c>
    </row>
    <row r="94" s="2" customFormat="1">
      <c r="A94" s="41"/>
      <c r="B94" s="42"/>
      <c r="C94" s="43"/>
      <c r="D94" s="220" t="s">
        <v>136</v>
      </c>
      <c r="E94" s="43"/>
      <c r="F94" s="221" t="s">
        <v>949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136</v>
      </c>
      <c r="AU94" s="20" t="s">
        <v>82</v>
      </c>
    </row>
    <row r="95" s="13" customFormat="1">
      <c r="A95" s="13"/>
      <c r="B95" s="232"/>
      <c r="C95" s="233"/>
      <c r="D95" s="225" t="s">
        <v>190</v>
      </c>
      <c r="E95" s="234" t="s">
        <v>19</v>
      </c>
      <c r="F95" s="235" t="s">
        <v>950</v>
      </c>
      <c r="G95" s="233"/>
      <c r="H95" s="236">
        <v>1</v>
      </c>
      <c r="I95" s="237"/>
      <c r="J95" s="233"/>
      <c r="K95" s="233"/>
      <c r="L95" s="238"/>
      <c r="M95" s="239"/>
      <c r="N95" s="240"/>
      <c r="O95" s="240"/>
      <c r="P95" s="240"/>
      <c r="Q95" s="240"/>
      <c r="R95" s="240"/>
      <c r="S95" s="240"/>
      <c r="T95" s="24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2" t="s">
        <v>190</v>
      </c>
      <c r="AU95" s="242" t="s">
        <v>82</v>
      </c>
      <c r="AV95" s="13" t="s">
        <v>82</v>
      </c>
      <c r="AW95" s="13" t="s">
        <v>34</v>
      </c>
      <c r="AX95" s="13" t="s">
        <v>72</v>
      </c>
      <c r="AY95" s="242" t="s">
        <v>126</v>
      </c>
    </row>
    <row r="96" s="13" customFormat="1">
      <c r="A96" s="13"/>
      <c r="B96" s="232"/>
      <c r="C96" s="233"/>
      <c r="D96" s="225" t="s">
        <v>190</v>
      </c>
      <c r="E96" s="234" t="s">
        <v>19</v>
      </c>
      <c r="F96" s="235" t="s">
        <v>951</v>
      </c>
      <c r="G96" s="233"/>
      <c r="H96" s="236">
        <v>1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190</v>
      </c>
      <c r="AU96" s="242" t="s">
        <v>82</v>
      </c>
      <c r="AV96" s="13" t="s">
        <v>82</v>
      </c>
      <c r="AW96" s="13" t="s">
        <v>34</v>
      </c>
      <c r="AX96" s="13" t="s">
        <v>72</v>
      </c>
      <c r="AY96" s="242" t="s">
        <v>126</v>
      </c>
    </row>
    <row r="97" s="14" customFormat="1">
      <c r="A97" s="14"/>
      <c r="B97" s="243"/>
      <c r="C97" s="244"/>
      <c r="D97" s="225" t="s">
        <v>190</v>
      </c>
      <c r="E97" s="245" t="s">
        <v>19</v>
      </c>
      <c r="F97" s="246" t="s">
        <v>199</v>
      </c>
      <c r="G97" s="244"/>
      <c r="H97" s="247">
        <v>2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190</v>
      </c>
      <c r="AU97" s="253" t="s">
        <v>82</v>
      </c>
      <c r="AV97" s="14" t="s">
        <v>152</v>
      </c>
      <c r="AW97" s="14" t="s">
        <v>34</v>
      </c>
      <c r="AX97" s="14" t="s">
        <v>80</v>
      </c>
      <c r="AY97" s="253" t="s">
        <v>126</v>
      </c>
    </row>
    <row r="98" s="12" customFormat="1" ht="22.8" customHeight="1">
      <c r="A98" s="12"/>
      <c r="B98" s="191"/>
      <c r="C98" s="192"/>
      <c r="D98" s="193" t="s">
        <v>71</v>
      </c>
      <c r="E98" s="205" t="s">
        <v>163</v>
      </c>
      <c r="F98" s="205" t="s">
        <v>208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SUM(P99:P103)</f>
        <v>0</v>
      </c>
      <c r="Q98" s="199"/>
      <c r="R98" s="200">
        <f>SUM(R99:R103)</f>
        <v>0.69794999999999996</v>
      </c>
      <c r="S98" s="199"/>
      <c r="T98" s="201">
        <f>SUM(T99:T103)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71</v>
      </c>
      <c r="AU98" s="203" t="s">
        <v>80</v>
      </c>
      <c r="AY98" s="202" t="s">
        <v>126</v>
      </c>
      <c r="BK98" s="204">
        <f>SUM(BK99:BK103)</f>
        <v>0</v>
      </c>
    </row>
    <row r="99" s="2" customFormat="1" ht="24.15" customHeight="1">
      <c r="A99" s="41"/>
      <c r="B99" s="42"/>
      <c r="C99" s="207" t="s">
        <v>82</v>
      </c>
      <c r="D99" s="207" t="s">
        <v>129</v>
      </c>
      <c r="E99" s="208" t="s">
        <v>952</v>
      </c>
      <c r="F99" s="209" t="s">
        <v>953</v>
      </c>
      <c r="G99" s="210" t="s">
        <v>187</v>
      </c>
      <c r="H99" s="211">
        <v>6.75</v>
      </c>
      <c r="I99" s="212"/>
      <c r="J99" s="213">
        <f>ROUND(I99*H99,2)</f>
        <v>0</v>
      </c>
      <c r="K99" s="209" t="s">
        <v>133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0.047399999999999998</v>
      </c>
      <c r="R99" s="216">
        <f>Q99*H99</f>
        <v>0.31994999999999996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152</v>
      </c>
      <c r="AT99" s="218" t="s">
        <v>129</v>
      </c>
      <c r="AU99" s="218" t="s">
        <v>82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152</v>
      </c>
      <c r="BM99" s="218" t="s">
        <v>954</v>
      </c>
    </row>
    <row r="100" s="2" customFormat="1">
      <c r="A100" s="41"/>
      <c r="B100" s="42"/>
      <c r="C100" s="43"/>
      <c r="D100" s="220" t="s">
        <v>136</v>
      </c>
      <c r="E100" s="43"/>
      <c r="F100" s="221" t="s">
        <v>955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136</v>
      </c>
      <c r="AU100" s="20" t="s">
        <v>82</v>
      </c>
    </row>
    <row r="101" s="13" customFormat="1">
      <c r="A101" s="13"/>
      <c r="B101" s="232"/>
      <c r="C101" s="233"/>
      <c r="D101" s="225" t="s">
        <v>190</v>
      </c>
      <c r="E101" s="234" t="s">
        <v>19</v>
      </c>
      <c r="F101" s="235" t="s">
        <v>956</v>
      </c>
      <c r="G101" s="233"/>
      <c r="H101" s="236">
        <v>6.75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190</v>
      </c>
      <c r="AU101" s="242" t="s">
        <v>82</v>
      </c>
      <c r="AV101" s="13" t="s">
        <v>82</v>
      </c>
      <c r="AW101" s="13" t="s">
        <v>34</v>
      </c>
      <c r="AX101" s="13" t="s">
        <v>80</v>
      </c>
      <c r="AY101" s="242" t="s">
        <v>126</v>
      </c>
    </row>
    <row r="102" s="2" customFormat="1" ht="21.75" customHeight="1">
      <c r="A102" s="41"/>
      <c r="B102" s="42"/>
      <c r="C102" s="207" t="s">
        <v>144</v>
      </c>
      <c r="D102" s="207" t="s">
        <v>129</v>
      </c>
      <c r="E102" s="208" t="s">
        <v>957</v>
      </c>
      <c r="F102" s="209" t="s">
        <v>958</v>
      </c>
      <c r="G102" s="210" t="s">
        <v>187</v>
      </c>
      <c r="H102" s="211">
        <v>6.75</v>
      </c>
      <c r="I102" s="212"/>
      <c r="J102" s="213">
        <f>ROUND(I102*H102,2)</f>
        <v>0</v>
      </c>
      <c r="K102" s="209" t="s">
        <v>133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0.056000000000000001</v>
      </c>
      <c r="R102" s="216">
        <f>Q102*H102</f>
        <v>0.378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152</v>
      </c>
      <c r="AT102" s="218" t="s">
        <v>129</v>
      </c>
      <c r="AU102" s="218" t="s">
        <v>82</v>
      </c>
      <c r="AY102" s="20" t="s">
        <v>126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152</v>
      </c>
      <c r="BM102" s="218" t="s">
        <v>959</v>
      </c>
    </row>
    <row r="103" s="2" customFormat="1">
      <c r="A103" s="41"/>
      <c r="B103" s="42"/>
      <c r="C103" s="43"/>
      <c r="D103" s="220" t="s">
        <v>136</v>
      </c>
      <c r="E103" s="43"/>
      <c r="F103" s="221" t="s">
        <v>960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136</v>
      </c>
      <c r="AU103" s="20" t="s">
        <v>82</v>
      </c>
    </row>
    <row r="104" s="12" customFormat="1" ht="22.8" customHeight="1">
      <c r="A104" s="12"/>
      <c r="B104" s="191"/>
      <c r="C104" s="192"/>
      <c r="D104" s="193" t="s">
        <v>71</v>
      </c>
      <c r="E104" s="205" t="s">
        <v>265</v>
      </c>
      <c r="F104" s="205" t="s">
        <v>333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SUM(P105:P136)</f>
        <v>0</v>
      </c>
      <c r="Q104" s="199"/>
      <c r="R104" s="200">
        <f>SUM(R105:R136)</f>
        <v>0</v>
      </c>
      <c r="S104" s="199"/>
      <c r="T104" s="201">
        <f>SUM(T105:T136)</f>
        <v>0.92700000000000005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80</v>
      </c>
      <c r="AT104" s="203" t="s">
        <v>71</v>
      </c>
      <c r="AU104" s="203" t="s">
        <v>80</v>
      </c>
      <c r="AY104" s="202" t="s">
        <v>126</v>
      </c>
      <c r="BK104" s="204">
        <f>SUM(BK105:BK136)</f>
        <v>0</v>
      </c>
    </row>
    <row r="105" s="2" customFormat="1" ht="37.8" customHeight="1">
      <c r="A105" s="41"/>
      <c r="B105" s="42"/>
      <c r="C105" s="207" t="s">
        <v>152</v>
      </c>
      <c r="D105" s="207" t="s">
        <v>129</v>
      </c>
      <c r="E105" s="208" t="s">
        <v>335</v>
      </c>
      <c r="F105" s="209" t="s">
        <v>336</v>
      </c>
      <c r="G105" s="210" t="s">
        <v>187</v>
      </c>
      <c r="H105" s="211">
        <v>12</v>
      </c>
      <c r="I105" s="212"/>
      <c r="J105" s="213">
        <f>ROUND(I105*H105,2)</f>
        <v>0</v>
      </c>
      <c r="K105" s="209" t="s">
        <v>133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152</v>
      </c>
      <c r="AT105" s="218" t="s">
        <v>129</v>
      </c>
      <c r="AU105" s="218" t="s">
        <v>82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152</v>
      </c>
      <c r="BM105" s="218" t="s">
        <v>961</v>
      </c>
    </row>
    <row r="106" s="2" customFormat="1">
      <c r="A106" s="41"/>
      <c r="B106" s="42"/>
      <c r="C106" s="43"/>
      <c r="D106" s="220" t="s">
        <v>136</v>
      </c>
      <c r="E106" s="43"/>
      <c r="F106" s="221" t="s">
        <v>338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82</v>
      </c>
    </row>
    <row r="107" s="13" customFormat="1">
      <c r="A107" s="13"/>
      <c r="B107" s="232"/>
      <c r="C107" s="233"/>
      <c r="D107" s="225" t="s">
        <v>190</v>
      </c>
      <c r="E107" s="234" t="s">
        <v>19</v>
      </c>
      <c r="F107" s="235" t="s">
        <v>962</v>
      </c>
      <c r="G107" s="233"/>
      <c r="H107" s="236">
        <v>12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190</v>
      </c>
      <c r="AU107" s="242" t="s">
        <v>82</v>
      </c>
      <c r="AV107" s="13" t="s">
        <v>82</v>
      </c>
      <c r="AW107" s="13" t="s">
        <v>34</v>
      </c>
      <c r="AX107" s="13" t="s">
        <v>80</v>
      </c>
      <c r="AY107" s="242" t="s">
        <v>126</v>
      </c>
    </row>
    <row r="108" s="2" customFormat="1" ht="55.5" customHeight="1">
      <c r="A108" s="41"/>
      <c r="B108" s="42"/>
      <c r="C108" s="207" t="s">
        <v>125</v>
      </c>
      <c r="D108" s="207" t="s">
        <v>129</v>
      </c>
      <c r="E108" s="208" t="s">
        <v>963</v>
      </c>
      <c r="F108" s="209" t="s">
        <v>964</v>
      </c>
      <c r="G108" s="210" t="s">
        <v>325</v>
      </c>
      <c r="H108" s="211">
        <v>8</v>
      </c>
      <c r="I108" s="212"/>
      <c r="J108" s="213">
        <f>ROUND(I108*H108,2)</f>
        <v>0</v>
      </c>
      <c r="K108" s="209" t="s">
        <v>133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0.001</v>
      </c>
      <c r="T108" s="217">
        <f>S108*H108</f>
        <v>0.0080000000000000002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152</v>
      </c>
      <c r="AT108" s="218" t="s">
        <v>129</v>
      </c>
      <c r="AU108" s="218" t="s">
        <v>82</v>
      </c>
      <c r="AY108" s="20" t="s">
        <v>126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152</v>
      </c>
      <c r="BM108" s="218" t="s">
        <v>965</v>
      </c>
    </row>
    <row r="109" s="2" customFormat="1">
      <c r="A109" s="41"/>
      <c r="B109" s="42"/>
      <c r="C109" s="43"/>
      <c r="D109" s="220" t="s">
        <v>136</v>
      </c>
      <c r="E109" s="43"/>
      <c r="F109" s="221" t="s">
        <v>966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136</v>
      </c>
      <c r="AU109" s="20" t="s">
        <v>82</v>
      </c>
    </row>
    <row r="110" s="13" customFormat="1">
      <c r="A110" s="13"/>
      <c r="B110" s="232"/>
      <c r="C110" s="233"/>
      <c r="D110" s="225" t="s">
        <v>190</v>
      </c>
      <c r="E110" s="234" t="s">
        <v>19</v>
      </c>
      <c r="F110" s="235" t="s">
        <v>967</v>
      </c>
      <c r="G110" s="233"/>
      <c r="H110" s="236">
        <v>8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190</v>
      </c>
      <c r="AU110" s="242" t="s">
        <v>82</v>
      </c>
      <c r="AV110" s="13" t="s">
        <v>82</v>
      </c>
      <c r="AW110" s="13" t="s">
        <v>34</v>
      </c>
      <c r="AX110" s="13" t="s">
        <v>80</v>
      </c>
      <c r="AY110" s="242" t="s">
        <v>126</v>
      </c>
    </row>
    <row r="111" s="2" customFormat="1" ht="55.5" customHeight="1">
      <c r="A111" s="41"/>
      <c r="B111" s="42"/>
      <c r="C111" s="207" t="s">
        <v>163</v>
      </c>
      <c r="D111" s="207" t="s">
        <v>129</v>
      </c>
      <c r="E111" s="208" t="s">
        <v>968</v>
      </c>
      <c r="F111" s="209" t="s">
        <v>969</v>
      </c>
      <c r="G111" s="210" t="s">
        <v>325</v>
      </c>
      <c r="H111" s="211">
        <v>2</v>
      </c>
      <c r="I111" s="212"/>
      <c r="J111" s="213">
        <f>ROUND(I111*H111,2)</f>
        <v>0</v>
      </c>
      <c r="K111" s="209" t="s">
        <v>133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0.002</v>
      </c>
      <c r="T111" s="217">
        <f>S111*H111</f>
        <v>0.0040000000000000001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152</v>
      </c>
      <c r="AT111" s="218" t="s">
        <v>129</v>
      </c>
      <c r="AU111" s="218" t="s">
        <v>82</v>
      </c>
      <c r="AY111" s="20" t="s">
        <v>126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152</v>
      </c>
      <c r="BM111" s="218" t="s">
        <v>970</v>
      </c>
    </row>
    <row r="112" s="2" customFormat="1">
      <c r="A112" s="41"/>
      <c r="B112" s="42"/>
      <c r="C112" s="43"/>
      <c r="D112" s="220" t="s">
        <v>136</v>
      </c>
      <c r="E112" s="43"/>
      <c r="F112" s="221" t="s">
        <v>971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136</v>
      </c>
      <c r="AU112" s="20" t="s">
        <v>82</v>
      </c>
    </row>
    <row r="113" s="13" customFormat="1">
      <c r="A113" s="13"/>
      <c r="B113" s="232"/>
      <c r="C113" s="233"/>
      <c r="D113" s="225" t="s">
        <v>190</v>
      </c>
      <c r="E113" s="234" t="s">
        <v>19</v>
      </c>
      <c r="F113" s="235" t="s">
        <v>972</v>
      </c>
      <c r="G113" s="233"/>
      <c r="H113" s="236">
        <v>2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190</v>
      </c>
      <c r="AU113" s="242" t="s">
        <v>82</v>
      </c>
      <c r="AV113" s="13" t="s">
        <v>82</v>
      </c>
      <c r="AW113" s="13" t="s">
        <v>34</v>
      </c>
      <c r="AX113" s="13" t="s">
        <v>80</v>
      </c>
      <c r="AY113" s="242" t="s">
        <v>126</v>
      </c>
    </row>
    <row r="114" s="2" customFormat="1" ht="55.5" customHeight="1">
      <c r="A114" s="41"/>
      <c r="B114" s="42"/>
      <c r="C114" s="207" t="s">
        <v>255</v>
      </c>
      <c r="D114" s="207" t="s">
        <v>129</v>
      </c>
      <c r="E114" s="208" t="s">
        <v>973</v>
      </c>
      <c r="F114" s="209" t="s">
        <v>974</v>
      </c>
      <c r="G114" s="210" t="s">
        <v>325</v>
      </c>
      <c r="H114" s="211">
        <v>4</v>
      </c>
      <c r="I114" s="212"/>
      <c r="J114" s="213">
        <f>ROUND(I114*H114,2)</f>
        <v>0</v>
      </c>
      <c r="K114" s="209" t="s">
        <v>133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0.0040000000000000001</v>
      </c>
      <c r="T114" s="217">
        <f>S114*H114</f>
        <v>0.016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152</v>
      </c>
      <c r="AT114" s="218" t="s">
        <v>129</v>
      </c>
      <c r="AU114" s="218" t="s">
        <v>82</v>
      </c>
      <c r="AY114" s="20" t="s">
        <v>126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152</v>
      </c>
      <c r="BM114" s="218" t="s">
        <v>975</v>
      </c>
    </row>
    <row r="115" s="2" customFormat="1">
      <c r="A115" s="41"/>
      <c r="B115" s="42"/>
      <c r="C115" s="43"/>
      <c r="D115" s="220" t="s">
        <v>136</v>
      </c>
      <c r="E115" s="43"/>
      <c r="F115" s="221" t="s">
        <v>976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136</v>
      </c>
      <c r="AU115" s="20" t="s">
        <v>82</v>
      </c>
    </row>
    <row r="116" s="13" customFormat="1">
      <c r="A116" s="13"/>
      <c r="B116" s="232"/>
      <c r="C116" s="233"/>
      <c r="D116" s="225" t="s">
        <v>190</v>
      </c>
      <c r="E116" s="234" t="s">
        <v>19</v>
      </c>
      <c r="F116" s="235" t="s">
        <v>977</v>
      </c>
      <c r="G116" s="233"/>
      <c r="H116" s="236">
        <v>4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190</v>
      </c>
      <c r="AU116" s="242" t="s">
        <v>82</v>
      </c>
      <c r="AV116" s="13" t="s">
        <v>82</v>
      </c>
      <c r="AW116" s="13" t="s">
        <v>34</v>
      </c>
      <c r="AX116" s="13" t="s">
        <v>80</v>
      </c>
      <c r="AY116" s="242" t="s">
        <v>126</v>
      </c>
    </row>
    <row r="117" s="2" customFormat="1" ht="55.5" customHeight="1">
      <c r="A117" s="41"/>
      <c r="B117" s="42"/>
      <c r="C117" s="207" t="s">
        <v>260</v>
      </c>
      <c r="D117" s="207" t="s">
        <v>129</v>
      </c>
      <c r="E117" s="208" t="s">
        <v>978</v>
      </c>
      <c r="F117" s="209" t="s">
        <v>979</v>
      </c>
      <c r="G117" s="210" t="s">
        <v>325</v>
      </c>
      <c r="H117" s="211">
        <v>3</v>
      </c>
      <c r="I117" s="212"/>
      <c r="J117" s="213">
        <f>ROUND(I117*H117,2)</f>
        <v>0</v>
      </c>
      <c r="K117" s="209" t="s">
        <v>133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0.0080000000000000002</v>
      </c>
      <c r="T117" s="217">
        <f>S117*H117</f>
        <v>0.024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152</v>
      </c>
      <c r="AT117" s="218" t="s">
        <v>129</v>
      </c>
      <c r="AU117" s="218" t="s">
        <v>82</v>
      </c>
      <c r="AY117" s="20" t="s">
        <v>126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152</v>
      </c>
      <c r="BM117" s="218" t="s">
        <v>980</v>
      </c>
    </row>
    <row r="118" s="2" customFormat="1">
      <c r="A118" s="41"/>
      <c r="B118" s="42"/>
      <c r="C118" s="43"/>
      <c r="D118" s="220" t="s">
        <v>136</v>
      </c>
      <c r="E118" s="43"/>
      <c r="F118" s="221" t="s">
        <v>981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136</v>
      </c>
      <c r="AU118" s="20" t="s">
        <v>82</v>
      </c>
    </row>
    <row r="119" s="13" customFormat="1">
      <c r="A119" s="13"/>
      <c r="B119" s="232"/>
      <c r="C119" s="233"/>
      <c r="D119" s="225" t="s">
        <v>190</v>
      </c>
      <c r="E119" s="234" t="s">
        <v>19</v>
      </c>
      <c r="F119" s="235" t="s">
        <v>982</v>
      </c>
      <c r="G119" s="233"/>
      <c r="H119" s="236">
        <v>3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190</v>
      </c>
      <c r="AU119" s="242" t="s">
        <v>82</v>
      </c>
      <c r="AV119" s="13" t="s">
        <v>82</v>
      </c>
      <c r="AW119" s="13" t="s">
        <v>34</v>
      </c>
      <c r="AX119" s="13" t="s">
        <v>80</v>
      </c>
      <c r="AY119" s="242" t="s">
        <v>126</v>
      </c>
    </row>
    <row r="120" s="2" customFormat="1" ht="55.5" customHeight="1">
      <c r="A120" s="41"/>
      <c r="B120" s="42"/>
      <c r="C120" s="207" t="s">
        <v>265</v>
      </c>
      <c r="D120" s="207" t="s">
        <v>129</v>
      </c>
      <c r="E120" s="208" t="s">
        <v>983</v>
      </c>
      <c r="F120" s="209" t="s">
        <v>984</v>
      </c>
      <c r="G120" s="210" t="s">
        <v>325</v>
      </c>
      <c r="H120" s="211">
        <v>2</v>
      </c>
      <c r="I120" s="212"/>
      <c r="J120" s="213">
        <f>ROUND(I120*H120,2)</f>
        <v>0</v>
      </c>
      <c r="K120" s="209" t="s">
        <v>133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0.073999999999999996</v>
      </c>
      <c r="T120" s="217">
        <f>S120*H120</f>
        <v>0.14799999999999999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152</v>
      </c>
      <c r="AT120" s="218" t="s">
        <v>129</v>
      </c>
      <c r="AU120" s="218" t="s">
        <v>82</v>
      </c>
      <c r="AY120" s="20" t="s">
        <v>126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152</v>
      </c>
      <c r="BM120" s="218" t="s">
        <v>985</v>
      </c>
    </row>
    <row r="121" s="2" customFormat="1">
      <c r="A121" s="41"/>
      <c r="B121" s="42"/>
      <c r="C121" s="43"/>
      <c r="D121" s="220" t="s">
        <v>136</v>
      </c>
      <c r="E121" s="43"/>
      <c r="F121" s="221" t="s">
        <v>986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82</v>
      </c>
    </row>
    <row r="122" s="13" customFormat="1">
      <c r="A122" s="13"/>
      <c r="B122" s="232"/>
      <c r="C122" s="233"/>
      <c r="D122" s="225" t="s">
        <v>190</v>
      </c>
      <c r="E122" s="234" t="s">
        <v>19</v>
      </c>
      <c r="F122" s="235" t="s">
        <v>950</v>
      </c>
      <c r="G122" s="233"/>
      <c r="H122" s="236">
        <v>1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190</v>
      </c>
      <c r="AU122" s="242" t="s">
        <v>82</v>
      </c>
      <c r="AV122" s="13" t="s">
        <v>82</v>
      </c>
      <c r="AW122" s="13" t="s">
        <v>34</v>
      </c>
      <c r="AX122" s="13" t="s">
        <v>72</v>
      </c>
      <c r="AY122" s="242" t="s">
        <v>126</v>
      </c>
    </row>
    <row r="123" s="13" customFormat="1">
      <c r="A123" s="13"/>
      <c r="B123" s="232"/>
      <c r="C123" s="233"/>
      <c r="D123" s="225" t="s">
        <v>190</v>
      </c>
      <c r="E123" s="234" t="s">
        <v>19</v>
      </c>
      <c r="F123" s="235" t="s">
        <v>951</v>
      </c>
      <c r="G123" s="233"/>
      <c r="H123" s="236">
        <v>1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190</v>
      </c>
      <c r="AU123" s="242" t="s">
        <v>82</v>
      </c>
      <c r="AV123" s="13" t="s">
        <v>82</v>
      </c>
      <c r="AW123" s="13" t="s">
        <v>34</v>
      </c>
      <c r="AX123" s="13" t="s">
        <v>72</v>
      </c>
      <c r="AY123" s="242" t="s">
        <v>126</v>
      </c>
    </row>
    <row r="124" s="14" customFormat="1">
      <c r="A124" s="14"/>
      <c r="B124" s="243"/>
      <c r="C124" s="244"/>
      <c r="D124" s="225" t="s">
        <v>190</v>
      </c>
      <c r="E124" s="245" t="s">
        <v>19</v>
      </c>
      <c r="F124" s="246" t="s">
        <v>199</v>
      </c>
      <c r="G124" s="244"/>
      <c r="H124" s="247">
        <v>2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190</v>
      </c>
      <c r="AU124" s="253" t="s">
        <v>82</v>
      </c>
      <c r="AV124" s="14" t="s">
        <v>152</v>
      </c>
      <c r="AW124" s="14" t="s">
        <v>34</v>
      </c>
      <c r="AX124" s="14" t="s">
        <v>80</v>
      </c>
      <c r="AY124" s="253" t="s">
        <v>126</v>
      </c>
    </row>
    <row r="125" s="2" customFormat="1" ht="37.8" customHeight="1">
      <c r="A125" s="41"/>
      <c r="B125" s="42"/>
      <c r="C125" s="207" t="s">
        <v>270</v>
      </c>
      <c r="D125" s="207" t="s">
        <v>129</v>
      </c>
      <c r="E125" s="208" t="s">
        <v>987</v>
      </c>
      <c r="F125" s="209" t="s">
        <v>988</v>
      </c>
      <c r="G125" s="210" t="s">
        <v>202</v>
      </c>
      <c r="H125" s="211">
        <v>7.5</v>
      </c>
      <c r="I125" s="212"/>
      <c r="J125" s="213">
        <f>ROUND(I125*H125,2)</f>
        <v>0</v>
      </c>
      <c r="K125" s="209" t="s">
        <v>133</v>
      </c>
      <c r="L125" s="47"/>
      <c r="M125" s="214" t="s">
        <v>19</v>
      </c>
      <c r="N125" s="215" t="s">
        <v>43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0.012999999999999999</v>
      </c>
      <c r="T125" s="217">
        <f>S125*H125</f>
        <v>0.097499999999999989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152</v>
      </c>
      <c r="AT125" s="218" t="s">
        <v>129</v>
      </c>
      <c r="AU125" s="218" t="s">
        <v>82</v>
      </c>
      <c r="AY125" s="20" t="s">
        <v>126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152</v>
      </c>
      <c r="BM125" s="218" t="s">
        <v>989</v>
      </c>
    </row>
    <row r="126" s="2" customFormat="1">
      <c r="A126" s="41"/>
      <c r="B126" s="42"/>
      <c r="C126" s="43"/>
      <c r="D126" s="220" t="s">
        <v>136</v>
      </c>
      <c r="E126" s="43"/>
      <c r="F126" s="221" t="s">
        <v>990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136</v>
      </c>
      <c r="AU126" s="20" t="s">
        <v>82</v>
      </c>
    </row>
    <row r="127" s="13" customFormat="1">
      <c r="A127" s="13"/>
      <c r="B127" s="232"/>
      <c r="C127" s="233"/>
      <c r="D127" s="225" t="s">
        <v>190</v>
      </c>
      <c r="E127" s="234" t="s">
        <v>19</v>
      </c>
      <c r="F127" s="235" t="s">
        <v>991</v>
      </c>
      <c r="G127" s="233"/>
      <c r="H127" s="236">
        <v>7.5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190</v>
      </c>
      <c r="AU127" s="242" t="s">
        <v>82</v>
      </c>
      <c r="AV127" s="13" t="s">
        <v>82</v>
      </c>
      <c r="AW127" s="13" t="s">
        <v>34</v>
      </c>
      <c r="AX127" s="13" t="s">
        <v>80</v>
      </c>
      <c r="AY127" s="242" t="s">
        <v>126</v>
      </c>
    </row>
    <row r="128" s="2" customFormat="1" ht="37.8" customHeight="1">
      <c r="A128" s="41"/>
      <c r="B128" s="42"/>
      <c r="C128" s="207" t="s">
        <v>276</v>
      </c>
      <c r="D128" s="207" t="s">
        <v>129</v>
      </c>
      <c r="E128" s="208" t="s">
        <v>992</v>
      </c>
      <c r="F128" s="209" t="s">
        <v>993</v>
      </c>
      <c r="G128" s="210" t="s">
        <v>202</v>
      </c>
      <c r="H128" s="211">
        <v>5.25</v>
      </c>
      <c r="I128" s="212"/>
      <c r="J128" s="213">
        <f>ROUND(I128*H128,2)</f>
        <v>0</v>
      </c>
      <c r="K128" s="209" t="s">
        <v>133</v>
      </c>
      <c r="L128" s="47"/>
      <c r="M128" s="214" t="s">
        <v>19</v>
      </c>
      <c r="N128" s="215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0.017999999999999999</v>
      </c>
      <c r="T128" s="217">
        <f>S128*H128</f>
        <v>0.094499999999999987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152</v>
      </c>
      <c r="AT128" s="218" t="s">
        <v>129</v>
      </c>
      <c r="AU128" s="218" t="s">
        <v>82</v>
      </c>
      <c r="AY128" s="20" t="s">
        <v>126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152</v>
      </c>
      <c r="BM128" s="218" t="s">
        <v>994</v>
      </c>
    </row>
    <row r="129" s="2" customFormat="1">
      <c r="A129" s="41"/>
      <c r="B129" s="42"/>
      <c r="C129" s="43"/>
      <c r="D129" s="220" t="s">
        <v>136</v>
      </c>
      <c r="E129" s="43"/>
      <c r="F129" s="221" t="s">
        <v>995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136</v>
      </c>
      <c r="AU129" s="20" t="s">
        <v>82</v>
      </c>
    </row>
    <row r="130" s="13" customFormat="1">
      <c r="A130" s="13"/>
      <c r="B130" s="232"/>
      <c r="C130" s="233"/>
      <c r="D130" s="225" t="s">
        <v>190</v>
      </c>
      <c r="E130" s="234" t="s">
        <v>19</v>
      </c>
      <c r="F130" s="235" t="s">
        <v>996</v>
      </c>
      <c r="G130" s="233"/>
      <c r="H130" s="236">
        <v>5.25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190</v>
      </c>
      <c r="AU130" s="242" t="s">
        <v>82</v>
      </c>
      <c r="AV130" s="13" t="s">
        <v>82</v>
      </c>
      <c r="AW130" s="13" t="s">
        <v>34</v>
      </c>
      <c r="AX130" s="13" t="s">
        <v>80</v>
      </c>
      <c r="AY130" s="242" t="s">
        <v>126</v>
      </c>
    </row>
    <row r="131" s="2" customFormat="1" ht="37.8" customHeight="1">
      <c r="A131" s="41"/>
      <c r="B131" s="42"/>
      <c r="C131" s="207" t="s">
        <v>8</v>
      </c>
      <c r="D131" s="207" t="s">
        <v>129</v>
      </c>
      <c r="E131" s="208" t="s">
        <v>997</v>
      </c>
      <c r="F131" s="209" t="s">
        <v>998</v>
      </c>
      <c r="G131" s="210" t="s">
        <v>202</v>
      </c>
      <c r="H131" s="211">
        <v>17</v>
      </c>
      <c r="I131" s="212"/>
      <c r="J131" s="213">
        <f>ROUND(I131*H131,2)</f>
        <v>0</v>
      </c>
      <c r="K131" s="209" t="s">
        <v>133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0.027</v>
      </c>
      <c r="T131" s="217">
        <f>S131*H131</f>
        <v>0.45900000000000002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152</v>
      </c>
      <c r="AT131" s="218" t="s">
        <v>129</v>
      </c>
      <c r="AU131" s="218" t="s">
        <v>82</v>
      </c>
      <c r="AY131" s="20" t="s">
        <v>126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152</v>
      </c>
      <c r="BM131" s="218" t="s">
        <v>999</v>
      </c>
    </row>
    <row r="132" s="2" customFormat="1">
      <c r="A132" s="41"/>
      <c r="B132" s="42"/>
      <c r="C132" s="43"/>
      <c r="D132" s="220" t="s">
        <v>136</v>
      </c>
      <c r="E132" s="43"/>
      <c r="F132" s="221" t="s">
        <v>1000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136</v>
      </c>
      <c r="AU132" s="20" t="s">
        <v>82</v>
      </c>
    </row>
    <row r="133" s="13" customFormat="1">
      <c r="A133" s="13"/>
      <c r="B133" s="232"/>
      <c r="C133" s="233"/>
      <c r="D133" s="225" t="s">
        <v>190</v>
      </c>
      <c r="E133" s="234" t="s">
        <v>19</v>
      </c>
      <c r="F133" s="235" t="s">
        <v>1001</v>
      </c>
      <c r="G133" s="233"/>
      <c r="H133" s="236">
        <v>17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190</v>
      </c>
      <c r="AU133" s="242" t="s">
        <v>82</v>
      </c>
      <c r="AV133" s="13" t="s">
        <v>82</v>
      </c>
      <c r="AW133" s="13" t="s">
        <v>34</v>
      </c>
      <c r="AX133" s="13" t="s">
        <v>80</v>
      </c>
      <c r="AY133" s="242" t="s">
        <v>126</v>
      </c>
    </row>
    <row r="134" s="2" customFormat="1" ht="37.8" customHeight="1">
      <c r="A134" s="41"/>
      <c r="B134" s="42"/>
      <c r="C134" s="207" t="s">
        <v>286</v>
      </c>
      <c r="D134" s="207" t="s">
        <v>129</v>
      </c>
      <c r="E134" s="208" t="s">
        <v>1002</v>
      </c>
      <c r="F134" s="209" t="s">
        <v>1003</v>
      </c>
      <c r="G134" s="210" t="s">
        <v>202</v>
      </c>
      <c r="H134" s="211">
        <v>2</v>
      </c>
      <c r="I134" s="212"/>
      <c r="J134" s="213">
        <f>ROUND(I134*H134,2)</f>
        <v>0</v>
      </c>
      <c r="K134" s="209" t="s">
        <v>133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0.037999999999999999</v>
      </c>
      <c r="T134" s="217">
        <f>S134*H134</f>
        <v>0.075999999999999998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152</v>
      </c>
      <c r="AT134" s="218" t="s">
        <v>129</v>
      </c>
      <c r="AU134" s="218" t="s">
        <v>82</v>
      </c>
      <c r="AY134" s="20" t="s">
        <v>126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152</v>
      </c>
      <c r="BM134" s="218" t="s">
        <v>1004</v>
      </c>
    </row>
    <row r="135" s="2" customFormat="1">
      <c r="A135" s="41"/>
      <c r="B135" s="42"/>
      <c r="C135" s="43"/>
      <c r="D135" s="220" t="s">
        <v>136</v>
      </c>
      <c r="E135" s="43"/>
      <c r="F135" s="221" t="s">
        <v>1005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136</v>
      </c>
      <c r="AU135" s="20" t="s">
        <v>82</v>
      </c>
    </row>
    <row r="136" s="13" customFormat="1">
      <c r="A136" s="13"/>
      <c r="B136" s="232"/>
      <c r="C136" s="233"/>
      <c r="D136" s="225" t="s">
        <v>190</v>
      </c>
      <c r="E136" s="234" t="s">
        <v>19</v>
      </c>
      <c r="F136" s="235" t="s">
        <v>1006</v>
      </c>
      <c r="G136" s="233"/>
      <c r="H136" s="236">
        <v>2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190</v>
      </c>
      <c r="AU136" s="242" t="s">
        <v>82</v>
      </c>
      <c r="AV136" s="13" t="s">
        <v>82</v>
      </c>
      <c r="AW136" s="13" t="s">
        <v>34</v>
      </c>
      <c r="AX136" s="13" t="s">
        <v>80</v>
      </c>
      <c r="AY136" s="242" t="s">
        <v>126</v>
      </c>
    </row>
    <row r="137" s="12" customFormat="1" ht="22.8" customHeight="1">
      <c r="A137" s="12"/>
      <c r="B137" s="191"/>
      <c r="C137" s="192"/>
      <c r="D137" s="193" t="s">
        <v>71</v>
      </c>
      <c r="E137" s="205" t="s">
        <v>368</v>
      </c>
      <c r="F137" s="205" t="s">
        <v>369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SUM(P138:P146)</f>
        <v>0</v>
      </c>
      <c r="Q137" s="199"/>
      <c r="R137" s="200">
        <f>SUM(R138:R146)</f>
        <v>0</v>
      </c>
      <c r="S137" s="199"/>
      <c r="T137" s="201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80</v>
      </c>
      <c r="AT137" s="203" t="s">
        <v>71</v>
      </c>
      <c r="AU137" s="203" t="s">
        <v>80</v>
      </c>
      <c r="AY137" s="202" t="s">
        <v>126</v>
      </c>
      <c r="BK137" s="204">
        <f>SUM(BK138:BK146)</f>
        <v>0</v>
      </c>
    </row>
    <row r="138" s="2" customFormat="1" ht="37.8" customHeight="1">
      <c r="A138" s="41"/>
      <c r="B138" s="42"/>
      <c r="C138" s="207" t="s">
        <v>291</v>
      </c>
      <c r="D138" s="207" t="s">
        <v>129</v>
      </c>
      <c r="E138" s="208" t="s">
        <v>371</v>
      </c>
      <c r="F138" s="209" t="s">
        <v>372</v>
      </c>
      <c r="G138" s="210" t="s">
        <v>373</v>
      </c>
      <c r="H138" s="211">
        <v>1.0489999999999999</v>
      </c>
      <c r="I138" s="212"/>
      <c r="J138" s="213">
        <f>ROUND(I138*H138,2)</f>
        <v>0</v>
      </c>
      <c r="K138" s="209" t="s">
        <v>133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152</v>
      </c>
      <c r="AT138" s="218" t="s">
        <v>129</v>
      </c>
      <c r="AU138" s="218" t="s">
        <v>82</v>
      </c>
      <c r="AY138" s="20" t="s">
        <v>126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152</v>
      </c>
      <c r="BM138" s="218" t="s">
        <v>1007</v>
      </c>
    </row>
    <row r="139" s="2" customFormat="1">
      <c r="A139" s="41"/>
      <c r="B139" s="42"/>
      <c r="C139" s="43"/>
      <c r="D139" s="220" t="s">
        <v>136</v>
      </c>
      <c r="E139" s="43"/>
      <c r="F139" s="221" t="s">
        <v>375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136</v>
      </c>
      <c r="AU139" s="20" t="s">
        <v>82</v>
      </c>
    </row>
    <row r="140" s="2" customFormat="1" ht="33" customHeight="1">
      <c r="A140" s="41"/>
      <c r="B140" s="42"/>
      <c r="C140" s="207" t="s">
        <v>306</v>
      </c>
      <c r="D140" s="207" t="s">
        <v>129</v>
      </c>
      <c r="E140" s="208" t="s">
        <v>377</v>
      </c>
      <c r="F140" s="209" t="s">
        <v>378</v>
      </c>
      <c r="G140" s="210" t="s">
        <v>373</v>
      </c>
      <c r="H140" s="211">
        <v>1.0489999999999999</v>
      </c>
      <c r="I140" s="212"/>
      <c r="J140" s="213">
        <f>ROUND(I140*H140,2)</f>
        <v>0</v>
      </c>
      <c r="K140" s="209" t="s">
        <v>133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152</v>
      </c>
      <c r="AT140" s="218" t="s">
        <v>129</v>
      </c>
      <c r="AU140" s="218" t="s">
        <v>82</v>
      </c>
      <c r="AY140" s="20" t="s">
        <v>126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152</v>
      </c>
      <c r="BM140" s="218" t="s">
        <v>1008</v>
      </c>
    </row>
    <row r="141" s="2" customFormat="1">
      <c r="A141" s="41"/>
      <c r="B141" s="42"/>
      <c r="C141" s="43"/>
      <c r="D141" s="220" t="s">
        <v>136</v>
      </c>
      <c r="E141" s="43"/>
      <c r="F141" s="221" t="s">
        <v>380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136</v>
      </c>
      <c r="AU141" s="20" t="s">
        <v>82</v>
      </c>
    </row>
    <row r="142" s="2" customFormat="1" ht="44.25" customHeight="1">
      <c r="A142" s="41"/>
      <c r="B142" s="42"/>
      <c r="C142" s="207" t="s">
        <v>312</v>
      </c>
      <c r="D142" s="207" t="s">
        <v>129</v>
      </c>
      <c r="E142" s="208" t="s">
        <v>382</v>
      </c>
      <c r="F142" s="209" t="s">
        <v>383</v>
      </c>
      <c r="G142" s="210" t="s">
        <v>373</v>
      </c>
      <c r="H142" s="211">
        <v>40.911000000000001</v>
      </c>
      <c r="I142" s="212"/>
      <c r="J142" s="213">
        <f>ROUND(I142*H142,2)</f>
        <v>0</v>
      </c>
      <c r="K142" s="209" t="s">
        <v>133</v>
      </c>
      <c r="L142" s="47"/>
      <c r="M142" s="214" t="s">
        <v>19</v>
      </c>
      <c r="N142" s="215" t="s">
        <v>43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152</v>
      </c>
      <c r="AT142" s="218" t="s">
        <v>129</v>
      </c>
      <c r="AU142" s="218" t="s">
        <v>82</v>
      </c>
      <c r="AY142" s="20" t="s">
        <v>126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152</v>
      </c>
      <c r="BM142" s="218" t="s">
        <v>1009</v>
      </c>
    </row>
    <row r="143" s="2" customFormat="1">
      <c r="A143" s="41"/>
      <c r="B143" s="42"/>
      <c r="C143" s="43"/>
      <c r="D143" s="220" t="s">
        <v>136</v>
      </c>
      <c r="E143" s="43"/>
      <c r="F143" s="221" t="s">
        <v>385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136</v>
      </c>
      <c r="AU143" s="20" t="s">
        <v>82</v>
      </c>
    </row>
    <row r="144" s="13" customFormat="1">
      <c r="A144" s="13"/>
      <c r="B144" s="232"/>
      <c r="C144" s="233"/>
      <c r="D144" s="225" t="s">
        <v>190</v>
      </c>
      <c r="E144" s="233"/>
      <c r="F144" s="235" t="s">
        <v>1010</v>
      </c>
      <c r="G144" s="233"/>
      <c r="H144" s="236">
        <v>40.911000000000001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190</v>
      </c>
      <c r="AU144" s="242" t="s">
        <v>82</v>
      </c>
      <c r="AV144" s="13" t="s">
        <v>82</v>
      </c>
      <c r="AW144" s="13" t="s">
        <v>4</v>
      </c>
      <c r="AX144" s="13" t="s">
        <v>80</v>
      </c>
      <c r="AY144" s="242" t="s">
        <v>126</v>
      </c>
    </row>
    <row r="145" s="2" customFormat="1" ht="44.25" customHeight="1">
      <c r="A145" s="41"/>
      <c r="B145" s="42"/>
      <c r="C145" s="207" t="s">
        <v>317</v>
      </c>
      <c r="D145" s="207" t="s">
        <v>129</v>
      </c>
      <c r="E145" s="208" t="s">
        <v>1011</v>
      </c>
      <c r="F145" s="209" t="s">
        <v>1012</v>
      </c>
      <c r="G145" s="210" t="s">
        <v>373</v>
      </c>
      <c r="H145" s="211">
        <v>1.0489999999999999</v>
      </c>
      <c r="I145" s="212"/>
      <c r="J145" s="213">
        <f>ROUND(I145*H145,2)</f>
        <v>0</v>
      </c>
      <c r="K145" s="209" t="s">
        <v>133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152</v>
      </c>
      <c r="AT145" s="218" t="s">
        <v>129</v>
      </c>
      <c r="AU145" s="218" t="s">
        <v>82</v>
      </c>
      <c r="AY145" s="20" t="s">
        <v>126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152</v>
      </c>
      <c r="BM145" s="218" t="s">
        <v>1013</v>
      </c>
    </row>
    <row r="146" s="2" customFormat="1">
      <c r="A146" s="41"/>
      <c r="B146" s="42"/>
      <c r="C146" s="43"/>
      <c r="D146" s="220" t="s">
        <v>136</v>
      </c>
      <c r="E146" s="43"/>
      <c r="F146" s="221" t="s">
        <v>1014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136</v>
      </c>
      <c r="AU146" s="20" t="s">
        <v>82</v>
      </c>
    </row>
    <row r="147" s="12" customFormat="1" ht="22.8" customHeight="1">
      <c r="A147" s="12"/>
      <c r="B147" s="191"/>
      <c r="C147" s="192"/>
      <c r="D147" s="193" t="s">
        <v>71</v>
      </c>
      <c r="E147" s="205" t="s">
        <v>392</v>
      </c>
      <c r="F147" s="205" t="s">
        <v>393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SUM(P148:P149)</f>
        <v>0</v>
      </c>
      <c r="Q147" s="199"/>
      <c r="R147" s="200">
        <f>SUM(R148:R149)</f>
        <v>0</v>
      </c>
      <c r="S147" s="199"/>
      <c r="T147" s="201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80</v>
      </c>
      <c r="AT147" s="203" t="s">
        <v>71</v>
      </c>
      <c r="AU147" s="203" t="s">
        <v>80</v>
      </c>
      <c r="AY147" s="202" t="s">
        <v>126</v>
      </c>
      <c r="BK147" s="204">
        <f>SUM(BK148:BK149)</f>
        <v>0</v>
      </c>
    </row>
    <row r="148" s="2" customFormat="1" ht="55.5" customHeight="1">
      <c r="A148" s="41"/>
      <c r="B148" s="42"/>
      <c r="C148" s="207" t="s">
        <v>322</v>
      </c>
      <c r="D148" s="207" t="s">
        <v>129</v>
      </c>
      <c r="E148" s="208" t="s">
        <v>395</v>
      </c>
      <c r="F148" s="209" t="s">
        <v>396</v>
      </c>
      <c r="G148" s="210" t="s">
        <v>373</v>
      </c>
      <c r="H148" s="211">
        <v>0.84499999999999997</v>
      </c>
      <c r="I148" s="212"/>
      <c r="J148" s="213">
        <f>ROUND(I148*H148,2)</f>
        <v>0</v>
      </c>
      <c r="K148" s="209" t="s">
        <v>133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152</v>
      </c>
      <c r="AT148" s="218" t="s">
        <v>129</v>
      </c>
      <c r="AU148" s="218" t="s">
        <v>82</v>
      </c>
      <c r="AY148" s="20" t="s">
        <v>126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152</v>
      </c>
      <c r="BM148" s="218" t="s">
        <v>1015</v>
      </c>
    </row>
    <row r="149" s="2" customFormat="1">
      <c r="A149" s="41"/>
      <c r="B149" s="42"/>
      <c r="C149" s="43"/>
      <c r="D149" s="220" t="s">
        <v>136</v>
      </c>
      <c r="E149" s="43"/>
      <c r="F149" s="221" t="s">
        <v>398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136</v>
      </c>
      <c r="AU149" s="20" t="s">
        <v>82</v>
      </c>
    </row>
    <row r="150" s="12" customFormat="1" ht="25.92" customHeight="1">
      <c r="A150" s="12"/>
      <c r="B150" s="191"/>
      <c r="C150" s="192"/>
      <c r="D150" s="193" t="s">
        <v>71</v>
      </c>
      <c r="E150" s="194" t="s">
        <v>399</v>
      </c>
      <c r="F150" s="194" t="s">
        <v>400</v>
      </c>
      <c r="G150" s="192"/>
      <c r="H150" s="192"/>
      <c r="I150" s="195"/>
      <c r="J150" s="196">
        <f>BK150</f>
        <v>0</v>
      </c>
      <c r="K150" s="192"/>
      <c r="L150" s="197"/>
      <c r="M150" s="198"/>
      <c r="N150" s="199"/>
      <c r="O150" s="199"/>
      <c r="P150" s="200">
        <f>P151+P180+P233+P318</f>
        <v>0</v>
      </c>
      <c r="Q150" s="199"/>
      <c r="R150" s="200">
        <f>R151+R180+R233+R318</f>
        <v>0.24212500000000001</v>
      </c>
      <c r="S150" s="199"/>
      <c r="T150" s="201">
        <f>T151+T180+T233+T318</f>
        <v>0.12232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2" t="s">
        <v>82</v>
      </c>
      <c r="AT150" s="203" t="s">
        <v>71</v>
      </c>
      <c r="AU150" s="203" t="s">
        <v>72</v>
      </c>
      <c r="AY150" s="202" t="s">
        <v>126</v>
      </c>
      <c r="BK150" s="204">
        <f>BK151+BK180+BK233+BK318</f>
        <v>0</v>
      </c>
    </row>
    <row r="151" s="12" customFormat="1" ht="22.8" customHeight="1">
      <c r="A151" s="12"/>
      <c r="B151" s="191"/>
      <c r="C151" s="192"/>
      <c r="D151" s="193" t="s">
        <v>71</v>
      </c>
      <c r="E151" s="205" t="s">
        <v>1016</v>
      </c>
      <c r="F151" s="205" t="s">
        <v>1017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SUM(P152:P179)</f>
        <v>0</v>
      </c>
      <c r="Q151" s="199"/>
      <c r="R151" s="200">
        <f>SUM(R152:R179)</f>
        <v>0.0095449999999999997</v>
      </c>
      <c r="S151" s="199"/>
      <c r="T151" s="201">
        <f>SUM(T152:T179)</f>
        <v>0.020999999999999998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82</v>
      </c>
      <c r="AT151" s="203" t="s">
        <v>71</v>
      </c>
      <c r="AU151" s="203" t="s">
        <v>80</v>
      </c>
      <c r="AY151" s="202" t="s">
        <v>126</v>
      </c>
      <c r="BK151" s="204">
        <f>SUM(BK152:BK179)</f>
        <v>0</v>
      </c>
    </row>
    <row r="152" s="2" customFormat="1" ht="24.15" customHeight="1">
      <c r="A152" s="41"/>
      <c r="B152" s="42"/>
      <c r="C152" s="207" t="s">
        <v>329</v>
      </c>
      <c r="D152" s="207" t="s">
        <v>129</v>
      </c>
      <c r="E152" s="208" t="s">
        <v>1018</v>
      </c>
      <c r="F152" s="209" t="s">
        <v>1019</v>
      </c>
      <c r="G152" s="210" t="s">
        <v>202</v>
      </c>
      <c r="H152" s="211">
        <v>10</v>
      </c>
      <c r="I152" s="212"/>
      <c r="J152" s="213">
        <f>ROUND(I152*H152,2)</f>
        <v>0</v>
      </c>
      <c r="K152" s="209" t="s">
        <v>133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0.0020999999999999999</v>
      </c>
      <c r="T152" s="217">
        <f>S152*H152</f>
        <v>0.020999999999999998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312</v>
      </c>
      <c r="AT152" s="218" t="s">
        <v>129</v>
      </c>
      <c r="AU152" s="218" t="s">
        <v>82</v>
      </c>
      <c r="AY152" s="20" t="s">
        <v>126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312</v>
      </c>
      <c r="BM152" s="218" t="s">
        <v>1020</v>
      </c>
    </row>
    <row r="153" s="2" customFormat="1">
      <c r="A153" s="41"/>
      <c r="B153" s="42"/>
      <c r="C153" s="43"/>
      <c r="D153" s="220" t="s">
        <v>136</v>
      </c>
      <c r="E153" s="43"/>
      <c r="F153" s="221" t="s">
        <v>1021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136</v>
      </c>
      <c r="AU153" s="20" t="s">
        <v>82</v>
      </c>
    </row>
    <row r="154" s="2" customFormat="1" ht="21.75" customHeight="1">
      <c r="A154" s="41"/>
      <c r="B154" s="42"/>
      <c r="C154" s="207" t="s">
        <v>334</v>
      </c>
      <c r="D154" s="207" t="s">
        <v>129</v>
      </c>
      <c r="E154" s="208" t="s">
        <v>1022</v>
      </c>
      <c r="F154" s="209" t="s">
        <v>1023</v>
      </c>
      <c r="G154" s="210" t="s">
        <v>202</v>
      </c>
      <c r="H154" s="211">
        <v>2.5</v>
      </c>
      <c r="I154" s="212"/>
      <c r="J154" s="213">
        <f>ROUND(I154*H154,2)</f>
        <v>0</v>
      </c>
      <c r="K154" s="209" t="s">
        <v>133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0.00042999999999999999</v>
      </c>
      <c r="R154" s="216">
        <f>Q154*H154</f>
        <v>0.001075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312</v>
      </c>
      <c r="AT154" s="218" t="s">
        <v>129</v>
      </c>
      <c r="AU154" s="218" t="s">
        <v>82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312</v>
      </c>
      <c r="BM154" s="218" t="s">
        <v>1024</v>
      </c>
    </row>
    <row r="155" s="2" customFormat="1">
      <c r="A155" s="41"/>
      <c r="B155" s="42"/>
      <c r="C155" s="43"/>
      <c r="D155" s="220" t="s">
        <v>136</v>
      </c>
      <c r="E155" s="43"/>
      <c r="F155" s="221" t="s">
        <v>1025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136</v>
      </c>
      <c r="AU155" s="20" t="s">
        <v>82</v>
      </c>
    </row>
    <row r="156" s="2" customFormat="1" ht="21.75" customHeight="1">
      <c r="A156" s="41"/>
      <c r="B156" s="42"/>
      <c r="C156" s="207" t="s">
        <v>7</v>
      </c>
      <c r="D156" s="207" t="s">
        <v>129</v>
      </c>
      <c r="E156" s="208" t="s">
        <v>1026</v>
      </c>
      <c r="F156" s="209" t="s">
        <v>1027</v>
      </c>
      <c r="G156" s="210" t="s">
        <v>202</v>
      </c>
      <c r="H156" s="211">
        <v>5</v>
      </c>
      <c r="I156" s="212"/>
      <c r="J156" s="213">
        <f>ROUND(I156*H156,2)</f>
        <v>0</v>
      </c>
      <c r="K156" s="209" t="s">
        <v>133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0.00050000000000000001</v>
      </c>
      <c r="R156" s="216">
        <f>Q156*H156</f>
        <v>0.0025000000000000001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312</v>
      </c>
      <c r="AT156" s="218" t="s">
        <v>129</v>
      </c>
      <c r="AU156" s="218" t="s">
        <v>82</v>
      </c>
      <c r="AY156" s="20" t="s">
        <v>126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312</v>
      </c>
      <c r="BM156" s="218" t="s">
        <v>1028</v>
      </c>
    </row>
    <row r="157" s="2" customFormat="1">
      <c r="A157" s="41"/>
      <c r="B157" s="42"/>
      <c r="C157" s="43"/>
      <c r="D157" s="220" t="s">
        <v>136</v>
      </c>
      <c r="E157" s="43"/>
      <c r="F157" s="221" t="s">
        <v>1029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136</v>
      </c>
      <c r="AU157" s="20" t="s">
        <v>82</v>
      </c>
    </row>
    <row r="158" s="13" customFormat="1">
      <c r="A158" s="13"/>
      <c r="B158" s="232"/>
      <c r="C158" s="233"/>
      <c r="D158" s="225" t="s">
        <v>190</v>
      </c>
      <c r="E158" s="234" t="s">
        <v>19</v>
      </c>
      <c r="F158" s="235" t="s">
        <v>1030</v>
      </c>
      <c r="G158" s="233"/>
      <c r="H158" s="236">
        <v>5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190</v>
      </c>
      <c r="AU158" s="242" t="s">
        <v>82</v>
      </c>
      <c r="AV158" s="13" t="s">
        <v>82</v>
      </c>
      <c r="AW158" s="13" t="s">
        <v>34</v>
      </c>
      <c r="AX158" s="13" t="s">
        <v>80</v>
      </c>
      <c r="AY158" s="242" t="s">
        <v>126</v>
      </c>
    </row>
    <row r="159" s="2" customFormat="1" ht="21.75" customHeight="1">
      <c r="A159" s="41"/>
      <c r="B159" s="42"/>
      <c r="C159" s="207" t="s">
        <v>343</v>
      </c>
      <c r="D159" s="207" t="s">
        <v>129</v>
      </c>
      <c r="E159" s="208" t="s">
        <v>1031</v>
      </c>
      <c r="F159" s="209" t="s">
        <v>1032</v>
      </c>
      <c r="G159" s="210" t="s">
        <v>202</v>
      </c>
      <c r="H159" s="211">
        <v>4.5</v>
      </c>
      <c r="I159" s="212"/>
      <c r="J159" s="213">
        <f>ROUND(I159*H159,2)</f>
        <v>0</v>
      </c>
      <c r="K159" s="209" t="s">
        <v>133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0.00076000000000000004</v>
      </c>
      <c r="R159" s="216">
        <f>Q159*H159</f>
        <v>0.0034200000000000003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312</v>
      </c>
      <c r="AT159" s="218" t="s">
        <v>129</v>
      </c>
      <c r="AU159" s="218" t="s">
        <v>82</v>
      </c>
      <c r="AY159" s="20" t="s">
        <v>126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312</v>
      </c>
      <c r="BM159" s="218" t="s">
        <v>1033</v>
      </c>
    </row>
    <row r="160" s="2" customFormat="1">
      <c r="A160" s="41"/>
      <c r="B160" s="42"/>
      <c r="C160" s="43"/>
      <c r="D160" s="220" t="s">
        <v>136</v>
      </c>
      <c r="E160" s="43"/>
      <c r="F160" s="221" t="s">
        <v>1034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136</v>
      </c>
      <c r="AU160" s="20" t="s">
        <v>82</v>
      </c>
    </row>
    <row r="161" s="13" customFormat="1">
      <c r="A161" s="13"/>
      <c r="B161" s="232"/>
      <c r="C161" s="233"/>
      <c r="D161" s="225" t="s">
        <v>190</v>
      </c>
      <c r="E161" s="234" t="s">
        <v>19</v>
      </c>
      <c r="F161" s="235" t="s">
        <v>1035</v>
      </c>
      <c r="G161" s="233"/>
      <c r="H161" s="236">
        <v>4.5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190</v>
      </c>
      <c r="AU161" s="242" t="s">
        <v>82</v>
      </c>
      <c r="AV161" s="13" t="s">
        <v>82</v>
      </c>
      <c r="AW161" s="13" t="s">
        <v>34</v>
      </c>
      <c r="AX161" s="13" t="s">
        <v>80</v>
      </c>
      <c r="AY161" s="242" t="s">
        <v>126</v>
      </c>
    </row>
    <row r="162" s="2" customFormat="1" ht="21.75" customHeight="1">
      <c r="A162" s="41"/>
      <c r="B162" s="42"/>
      <c r="C162" s="207" t="s">
        <v>350</v>
      </c>
      <c r="D162" s="207" t="s">
        <v>129</v>
      </c>
      <c r="E162" s="208" t="s">
        <v>1036</v>
      </c>
      <c r="F162" s="209" t="s">
        <v>1037</v>
      </c>
      <c r="G162" s="210" t="s">
        <v>202</v>
      </c>
      <c r="H162" s="211">
        <v>1</v>
      </c>
      <c r="I162" s="212"/>
      <c r="J162" s="213">
        <f>ROUND(I162*H162,2)</f>
        <v>0</v>
      </c>
      <c r="K162" s="209" t="s">
        <v>133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0.0015299999999999999</v>
      </c>
      <c r="R162" s="216">
        <f>Q162*H162</f>
        <v>0.0015299999999999999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312</v>
      </c>
      <c r="AT162" s="218" t="s">
        <v>129</v>
      </c>
      <c r="AU162" s="218" t="s">
        <v>82</v>
      </c>
      <c r="AY162" s="20" t="s">
        <v>126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312</v>
      </c>
      <c r="BM162" s="218" t="s">
        <v>1038</v>
      </c>
    </row>
    <row r="163" s="2" customFormat="1">
      <c r="A163" s="41"/>
      <c r="B163" s="42"/>
      <c r="C163" s="43"/>
      <c r="D163" s="220" t="s">
        <v>136</v>
      </c>
      <c r="E163" s="43"/>
      <c r="F163" s="221" t="s">
        <v>1039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136</v>
      </c>
      <c r="AU163" s="20" t="s">
        <v>82</v>
      </c>
    </row>
    <row r="164" s="2" customFormat="1" ht="21.75" customHeight="1">
      <c r="A164" s="41"/>
      <c r="B164" s="42"/>
      <c r="C164" s="207" t="s">
        <v>357</v>
      </c>
      <c r="D164" s="207" t="s">
        <v>129</v>
      </c>
      <c r="E164" s="208" t="s">
        <v>1040</v>
      </c>
      <c r="F164" s="209" t="s">
        <v>1041</v>
      </c>
      <c r="G164" s="210" t="s">
        <v>325</v>
      </c>
      <c r="H164" s="211">
        <v>2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312</v>
      </c>
      <c r="AT164" s="218" t="s">
        <v>129</v>
      </c>
      <c r="AU164" s="218" t="s">
        <v>82</v>
      </c>
      <c r="AY164" s="20" t="s">
        <v>126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312</v>
      </c>
      <c r="BM164" s="218" t="s">
        <v>1042</v>
      </c>
    </row>
    <row r="165" s="2" customFormat="1" ht="24.15" customHeight="1">
      <c r="A165" s="41"/>
      <c r="B165" s="42"/>
      <c r="C165" s="207" t="s">
        <v>363</v>
      </c>
      <c r="D165" s="207" t="s">
        <v>129</v>
      </c>
      <c r="E165" s="208" t="s">
        <v>1043</v>
      </c>
      <c r="F165" s="209" t="s">
        <v>1044</v>
      </c>
      <c r="G165" s="210" t="s">
        <v>325</v>
      </c>
      <c r="H165" s="211">
        <v>1</v>
      </c>
      <c r="I165" s="212"/>
      <c r="J165" s="213">
        <f>ROUND(I165*H165,2)</f>
        <v>0</v>
      </c>
      <c r="K165" s="209" t="s">
        <v>133</v>
      </c>
      <c r="L165" s="47"/>
      <c r="M165" s="214" t="s">
        <v>19</v>
      </c>
      <c r="N165" s="215" t="s">
        <v>43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312</v>
      </c>
      <c r="AT165" s="218" t="s">
        <v>129</v>
      </c>
      <c r="AU165" s="218" t="s">
        <v>82</v>
      </c>
      <c r="AY165" s="20" t="s">
        <v>126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312</v>
      </c>
      <c r="BM165" s="218" t="s">
        <v>1045</v>
      </c>
    </row>
    <row r="166" s="2" customFormat="1">
      <c r="A166" s="41"/>
      <c r="B166" s="42"/>
      <c r="C166" s="43"/>
      <c r="D166" s="220" t="s">
        <v>136</v>
      </c>
      <c r="E166" s="43"/>
      <c r="F166" s="221" t="s">
        <v>1046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136</v>
      </c>
      <c r="AU166" s="20" t="s">
        <v>82</v>
      </c>
    </row>
    <row r="167" s="2" customFormat="1" ht="24.15" customHeight="1">
      <c r="A167" s="41"/>
      <c r="B167" s="42"/>
      <c r="C167" s="207" t="s">
        <v>370</v>
      </c>
      <c r="D167" s="207" t="s">
        <v>129</v>
      </c>
      <c r="E167" s="208" t="s">
        <v>1047</v>
      </c>
      <c r="F167" s="209" t="s">
        <v>1048</v>
      </c>
      <c r="G167" s="210" t="s">
        <v>325</v>
      </c>
      <c r="H167" s="211">
        <v>4</v>
      </c>
      <c r="I167" s="212"/>
      <c r="J167" s="213">
        <f>ROUND(I167*H167,2)</f>
        <v>0</v>
      </c>
      <c r="K167" s="209" t="s">
        <v>133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312</v>
      </c>
      <c r="AT167" s="218" t="s">
        <v>129</v>
      </c>
      <c r="AU167" s="218" t="s">
        <v>82</v>
      </c>
      <c r="AY167" s="20" t="s">
        <v>126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312</v>
      </c>
      <c r="BM167" s="218" t="s">
        <v>1049</v>
      </c>
    </row>
    <row r="168" s="2" customFormat="1">
      <c r="A168" s="41"/>
      <c r="B168" s="42"/>
      <c r="C168" s="43"/>
      <c r="D168" s="220" t="s">
        <v>136</v>
      </c>
      <c r="E168" s="43"/>
      <c r="F168" s="221" t="s">
        <v>1050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136</v>
      </c>
      <c r="AU168" s="20" t="s">
        <v>82</v>
      </c>
    </row>
    <row r="169" s="2" customFormat="1" ht="24.15" customHeight="1">
      <c r="A169" s="41"/>
      <c r="B169" s="42"/>
      <c r="C169" s="207" t="s">
        <v>376</v>
      </c>
      <c r="D169" s="207" t="s">
        <v>129</v>
      </c>
      <c r="E169" s="208" t="s">
        <v>1051</v>
      </c>
      <c r="F169" s="209" t="s">
        <v>1052</v>
      </c>
      <c r="G169" s="210" t="s">
        <v>325</v>
      </c>
      <c r="H169" s="211">
        <v>1</v>
      </c>
      <c r="I169" s="212"/>
      <c r="J169" s="213">
        <f>ROUND(I169*H169,2)</f>
        <v>0</v>
      </c>
      <c r="K169" s="209" t="s">
        <v>133</v>
      </c>
      <c r="L169" s="47"/>
      <c r="M169" s="214" t="s">
        <v>19</v>
      </c>
      <c r="N169" s="215" t="s">
        <v>43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312</v>
      </c>
      <c r="AT169" s="218" t="s">
        <v>129</v>
      </c>
      <c r="AU169" s="218" t="s">
        <v>82</v>
      </c>
      <c r="AY169" s="20" t="s">
        <v>126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312</v>
      </c>
      <c r="BM169" s="218" t="s">
        <v>1053</v>
      </c>
    </row>
    <row r="170" s="2" customFormat="1">
      <c r="A170" s="41"/>
      <c r="B170" s="42"/>
      <c r="C170" s="43"/>
      <c r="D170" s="220" t="s">
        <v>136</v>
      </c>
      <c r="E170" s="43"/>
      <c r="F170" s="221" t="s">
        <v>1054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136</v>
      </c>
      <c r="AU170" s="20" t="s">
        <v>82</v>
      </c>
    </row>
    <row r="171" s="2" customFormat="1" ht="24.15" customHeight="1">
      <c r="A171" s="41"/>
      <c r="B171" s="42"/>
      <c r="C171" s="207" t="s">
        <v>381</v>
      </c>
      <c r="D171" s="207" t="s">
        <v>129</v>
      </c>
      <c r="E171" s="208" t="s">
        <v>1055</v>
      </c>
      <c r="F171" s="209" t="s">
        <v>1056</v>
      </c>
      <c r="G171" s="210" t="s">
        <v>325</v>
      </c>
      <c r="H171" s="211">
        <v>1</v>
      </c>
      <c r="I171" s="212"/>
      <c r="J171" s="213">
        <f>ROUND(I171*H171,2)</f>
        <v>0</v>
      </c>
      <c r="K171" s="209" t="s">
        <v>133</v>
      </c>
      <c r="L171" s="47"/>
      <c r="M171" s="214" t="s">
        <v>19</v>
      </c>
      <c r="N171" s="215" t="s">
        <v>43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312</v>
      </c>
      <c r="AT171" s="218" t="s">
        <v>129</v>
      </c>
      <c r="AU171" s="218" t="s">
        <v>82</v>
      </c>
      <c r="AY171" s="20" t="s">
        <v>126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312</v>
      </c>
      <c r="BM171" s="218" t="s">
        <v>1057</v>
      </c>
    </row>
    <row r="172" s="2" customFormat="1">
      <c r="A172" s="41"/>
      <c r="B172" s="42"/>
      <c r="C172" s="43"/>
      <c r="D172" s="220" t="s">
        <v>136</v>
      </c>
      <c r="E172" s="43"/>
      <c r="F172" s="221" t="s">
        <v>1058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136</v>
      </c>
      <c r="AU172" s="20" t="s">
        <v>82</v>
      </c>
    </row>
    <row r="173" s="2" customFormat="1" ht="37.8" customHeight="1">
      <c r="A173" s="41"/>
      <c r="B173" s="42"/>
      <c r="C173" s="207" t="s">
        <v>387</v>
      </c>
      <c r="D173" s="207" t="s">
        <v>129</v>
      </c>
      <c r="E173" s="208" t="s">
        <v>1059</v>
      </c>
      <c r="F173" s="209" t="s">
        <v>1060</v>
      </c>
      <c r="G173" s="210" t="s">
        <v>325</v>
      </c>
      <c r="H173" s="211">
        <v>1</v>
      </c>
      <c r="I173" s="212"/>
      <c r="J173" s="213">
        <f>ROUND(I173*H173,2)</f>
        <v>0</v>
      </c>
      <c r="K173" s="209" t="s">
        <v>133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0.0010200000000000001</v>
      </c>
      <c r="R173" s="216">
        <f>Q173*H173</f>
        <v>0.0010200000000000001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312</v>
      </c>
      <c r="AT173" s="218" t="s">
        <v>129</v>
      </c>
      <c r="AU173" s="218" t="s">
        <v>82</v>
      </c>
      <c r="AY173" s="20" t="s">
        <v>126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312</v>
      </c>
      <c r="BM173" s="218" t="s">
        <v>1061</v>
      </c>
    </row>
    <row r="174" s="2" customFormat="1">
      <c r="A174" s="41"/>
      <c r="B174" s="42"/>
      <c r="C174" s="43"/>
      <c r="D174" s="220" t="s">
        <v>136</v>
      </c>
      <c r="E174" s="43"/>
      <c r="F174" s="221" t="s">
        <v>1062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136</v>
      </c>
      <c r="AU174" s="20" t="s">
        <v>82</v>
      </c>
    </row>
    <row r="175" s="2" customFormat="1" ht="24.15" customHeight="1">
      <c r="A175" s="41"/>
      <c r="B175" s="42"/>
      <c r="C175" s="207" t="s">
        <v>394</v>
      </c>
      <c r="D175" s="207" t="s">
        <v>129</v>
      </c>
      <c r="E175" s="208" t="s">
        <v>1063</v>
      </c>
      <c r="F175" s="209" t="s">
        <v>1064</v>
      </c>
      <c r="G175" s="210" t="s">
        <v>202</v>
      </c>
      <c r="H175" s="211">
        <v>13</v>
      </c>
      <c r="I175" s="212"/>
      <c r="J175" s="213">
        <f>ROUND(I175*H175,2)</f>
        <v>0</v>
      </c>
      <c r="K175" s="209" t="s">
        <v>133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312</v>
      </c>
      <c r="AT175" s="218" t="s">
        <v>129</v>
      </c>
      <c r="AU175" s="218" t="s">
        <v>82</v>
      </c>
      <c r="AY175" s="20" t="s">
        <v>126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312</v>
      </c>
      <c r="BM175" s="218" t="s">
        <v>1065</v>
      </c>
    </row>
    <row r="176" s="2" customFormat="1">
      <c r="A176" s="41"/>
      <c r="B176" s="42"/>
      <c r="C176" s="43"/>
      <c r="D176" s="220" t="s">
        <v>136</v>
      </c>
      <c r="E176" s="43"/>
      <c r="F176" s="221" t="s">
        <v>1066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136</v>
      </c>
      <c r="AU176" s="20" t="s">
        <v>82</v>
      </c>
    </row>
    <row r="177" s="13" customFormat="1">
      <c r="A177" s="13"/>
      <c r="B177" s="232"/>
      <c r="C177" s="233"/>
      <c r="D177" s="225" t="s">
        <v>190</v>
      </c>
      <c r="E177" s="234" t="s">
        <v>19</v>
      </c>
      <c r="F177" s="235" t="s">
        <v>1067</v>
      </c>
      <c r="G177" s="233"/>
      <c r="H177" s="236">
        <v>13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190</v>
      </c>
      <c r="AU177" s="242" t="s">
        <v>82</v>
      </c>
      <c r="AV177" s="13" t="s">
        <v>82</v>
      </c>
      <c r="AW177" s="13" t="s">
        <v>34</v>
      </c>
      <c r="AX177" s="13" t="s">
        <v>80</v>
      </c>
      <c r="AY177" s="242" t="s">
        <v>126</v>
      </c>
    </row>
    <row r="178" s="2" customFormat="1" ht="49.05" customHeight="1">
      <c r="A178" s="41"/>
      <c r="B178" s="42"/>
      <c r="C178" s="207" t="s">
        <v>403</v>
      </c>
      <c r="D178" s="207" t="s">
        <v>129</v>
      </c>
      <c r="E178" s="208" t="s">
        <v>1068</v>
      </c>
      <c r="F178" s="209" t="s">
        <v>1069</v>
      </c>
      <c r="G178" s="210" t="s">
        <v>373</v>
      </c>
      <c r="H178" s="211">
        <v>0.01</v>
      </c>
      <c r="I178" s="212"/>
      <c r="J178" s="213">
        <f>ROUND(I178*H178,2)</f>
        <v>0</v>
      </c>
      <c r="K178" s="209" t="s">
        <v>133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312</v>
      </c>
      <c r="AT178" s="218" t="s">
        <v>129</v>
      </c>
      <c r="AU178" s="218" t="s">
        <v>82</v>
      </c>
      <c r="AY178" s="20" t="s">
        <v>126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312</v>
      </c>
      <c r="BM178" s="218" t="s">
        <v>1070</v>
      </c>
    </row>
    <row r="179" s="2" customFormat="1">
      <c r="A179" s="41"/>
      <c r="B179" s="42"/>
      <c r="C179" s="43"/>
      <c r="D179" s="220" t="s">
        <v>136</v>
      </c>
      <c r="E179" s="43"/>
      <c r="F179" s="221" t="s">
        <v>1071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136</v>
      </c>
      <c r="AU179" s="20" t="s">
        <v>82</v>
      </c>
    </row>
    <row r="180" s="12" customFormat="1" ht="22.8" customHeight="1">
      <c r="A180" s="12"/>
      <c r="B180" s="191"/>
      <c r="C180" s="192"/>
      <c r="D180" s="193" t="s">
        <v>71</v>
      </c>
      <c r="E180" s="205" t="s">
        <v>1072</v>
      </c>
      <c r="F180" s="205" t="s">
        <v>1073</v>
      </c>
      <c r="G180" s="192"/>
      <c r="H180" s="192"/>
      <c r="I180" s="195"/>
      <c r="J180" s="206">
        <f>BK180</f>
        <v>0</v>
      </c>
      <c r="K180" s="192"/>
      <c r="L180" s="197"/>
      <c r="M180" s="198"/>
      <c r="N180" s="199"/>
      <c r="O180" s="199"/>
      <c r="P180" s="200">
        <f>SUM(P181:P232)</f>
        <v>0</v>
      </c>
      <c r="Q180" s="199"/>
      <c r="R180" s="200">
        <f>SUM(R181:R232)</f>
        <v>0.071355000000000002</v>
      </c>
      <c r="S180" s="199"/>
      <c r="T180" s="201">
        <f>SUM(T181:T232)</f>
        <v>0.0055999999999999991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2" t="s">
        <v>82</v>
      </c>
      <c r="AT180" s="203" t="s">
        <v>71</v>
      </c>
      <c r="AU180" s="203" t="s">
        <v>80</v>
      </c>
      <c r="AY180" s="202" t="s">
        <v>126</v>
      </c>
      <c r="BK180" s="204">
        <f>SUM(BK181:BK232)</f>
        <v>0</v>
      </c>
    </row>
    <row r="181" s="2" customFormat="1" ht="16.5" customHeight="1">
      <c r="A181" s="41"/>
      <c r="B181" s="42"/>
      <c r="C181" s="207" t="s">
        <v>409</v>
      </c>
      <c r="D181" s="207" t="s">
        <v>129</v>
      </c>
      <c r="E181" s="208" t="s">
        <v>1074</v>
      </c>
      <c r="F181" s="209" t="s">
        <v>1075</v>
      </c>
      <c r="G181" s="210" t="s">
        <v>202</v>
      </c>
      <c r="H181" s="211">
        <v>20</v>
      </c>
      <c r="I181" s="212"/>
      <c r="J181" s="213">
        <f>ROUND(I181*H181,2)</f>
        <v>0</v>
      </c>
      <c r="K181" s="209" t="s">
        <v>133</v>
      </c>
      <c r="L181" s="47"/>
      <c r="M181" s="214" t="s">
        <v>19</v>
      </c>
      <c r="N181" s="215" t="s">
        <v>43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0.00027999999999999998</v>
      </c>
      <c r="T181" s="217">
        <f>S181*H181</f>
        <v>0.0055999999999999991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312</v>
      </c>
      <c r="AT181" s="218" t="s">
        <v>129</v>
      </c>
      <c r="AU181" s="218" t="s">
        <v>82</v>
      </c>
      <c r="AY181" s="20" t="s">
        <v>126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312</v>
      </c>
      <c r="BM181" s="218" t="s">
        <v>1076</v>
      </c>
    </row>
    <row r="182" s="2" customFormat="1">
      <c r="A182" s="41"/>
      <c r="B182" s="42"/>
      <c r="C182" s="43"/>
      <c r="D182" s="220" t="s">
        <v>136</v>
      </c>
      <c r="E182" s="43"/>
      <c r="F182" s="221" t="s">
        <v>1077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136</v>
      </c>
      <c r="AU182" s="20" t="s">
        <v>82</v>
      </c>
    </row>
    <row r="183" s="2" customFormat="1" ht="37.8" customHeight="1">
      <c r="A183" s="41"/>
      <c r="B183" s="42"/>
      <c r="C183" s="207" t="s">
        <v>416</v>
      </c>
      <c r="D183" s="207" t="s">
        <v>129</v>
      </c>
      <c r="E183" s="208" t="s">
        <v>1078</v>
      </c>
      <c r="F183" s="209" t="s">
        <v>1079</v>
      </c>
      <c r="G183" s="210" t="s">
        <v>202</v>
      </c>
      <c r="H183" s="211">
        <v>21.25</v>
      </c>
      <c r="I183" s="212"/>
      <c r="J183" s="213">
        <f>ROUND(I183*H183,2)</f>
        <v>0</v>
      </c>
      <c r="K183" s="209" t="s">
        <v>133</v>
      </c>
      <c r="L183" s="47"/>
      <c r="M183" s="214" t="s">
        <v>19</v>
      </c>
      <c r="N183" s="215" t="s">
        <v>43</v>
      </c>
      <c r="O183" s="87"/>
      <c r="P183" s="216">
        <f>O183*H183</f>
        <v>0</v>
      </c>
      <c r="Q183" s="216">
        <v>0.0011900000000000001</v>
      </c>
      <c r="R183" s="216">
        <f>Q183*H183</f>
        <v>0.025287500000000001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312</v>
      </c>
      <c r="AT183" s="218" t="s">
        <v>129</v>
      </c>
      <c r="AU183" s="218" t="s">
        <v>82</v>
      </c>
      <c r="AY183" s="20" t="s">
        <v>126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312</v>
      </c>
      <c r="BM183" s="218" t="s">
        <v>1080</v>
      </c>
    </row>
    <row r="184" s="2" customFormat="1">
      <c r="A184" s="41"/>
      <c r="B184" s="42"/>
      <c r="C184" s="43"/>
      <c r="D184" s="220" t="s">
        <v>136</v>
      </c>
      <c r="E184" s="43"/>
      <c r="F184" s="221" t="s">
        <v>1081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136</v>
      </c>
      <c r="AU184" s="20" t="s">
        <v>82</v>
      </c>
    </row>
    <row r="185" s="13" customFormat="1">
      <c r="A185" s="13"/>
      <c r="B185" s="232"/>
      <c r="C185" s="233"/>
      <c r="D185" s="225" t="s">
        <v>190</v>
      </c>
      <c r="E185" s="234" t="s">
        <v>19</v>
      </c>
      <c r="F185" s="235" t="s">
        <v>1082</v>
      </c>
      <c r="G185" s="233"/>
      <c r="H185" s="236">
        <v>19.5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190</v>
      </c>
      <c r="AU185" s="242" t="s">
        <v>82</v>
      </c>
      <c r="AV185" s="13" t="s">
        <v>82</v>
      </c>
      <c r="AW185" s="13" t="s">
        <v>34</v>
      </c>
      <c r="AX185" s="13" t="s">
        <v>72</v>
      </c>
      <c r="AY185" s="242" t="s">
        <v>126</v>
      </c>
    </row>
    <row r="186" s="13" customFormat="1">
      <c r="A186" s="13"/>
      <c r="B186" s="232"/>
      <c r="C186" s="233"/>
      <c r="D186" s="225" t="s">
        <v>190</v>
      </c>
      <c r="E186" s="234" t="s">
        <v>19</v>
      </c>
      <c r="F186" s="235" t="s">
        <v>1083</v>
      </c>
      <c r="G186" s="233"/>
      <c r="H186" s="236">
        <v>1.75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190</v>
      </c>
      <c r="AU186" s="242" t="s">
        <v>82</v>
      </c>
      <c r="AV186" s="13" t="s">
        <v>82</v>
      </c>
      <c r="AW186" s="13" t="s">
        <v>34</v>
      </c>
      <c r="AX186" s="13" t="s">
        <v>72</v>
      </c>
      <c r="AY186" s="242" t="s">
        <v>126</v>
      </c>
    </row>
    <row r="187" s="14" customFormat="1">
      <c r="A187" s="14"/>
      <c r="B187" s="243"/>
      <c r="C187" s="244"/>
      <c r="D187" s="225" t="s">
        <v>190</v>
      </c>
      <c r="E187" s="245" t="s">
        <v>19</v>
      </c>
      <c r="F187" s="246" t="s">
        <v>199</v>
      </c>
      <c r="G187" s="244"/>
      <c r="H187" s="247">
        <v>21.25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190</v>
      </c>
      <c r="AU187" s="253" t="s">
        <v>82</v>
      </c>
      <c r="AV187" s="14" t="s">
        <v>152</v>
      </c>
      <c r="AW187" s="14" t="s">
        <v>34</v>
      </c>
      <c r="AX187" s="14" t="s">
        <v>80</v>
      </c>
      <c r="AY187" s="253" t="s">
        <v>126</v>
      </c>
    </row>
    <row r="188" s="2" customFormat="1" ht="37.8" customHeight="1">
      <c r="A188" s="41"/>
      <c r="B188" s="42"/>
      <c r="C188" s="207" t="s">
        <v>422</v>
      </c>
      <c r="D188" s="207" t="s">
        <v>129</v>
      </c>
      <c r="E188" s="208" t="s">
        <v>1084</v>
      </c>
      <c r="F188" s="209" t="s">
        <v>1085</v>
      </c>
      <c r="G188" s="210" t="s">
        <v>202</v>
      </c>
      <c r="H188" s="211">
        <v>17</v>
      </c>
      <c r="I188" s="212"/>
      <c r="J188" s="213">
        <f>ROUND(I188*H188,2)</f>
        <v>0</v>
      </c>
      <c r="K188" s="209" t="s">
        <v>133</v>
      </c>
      <c r="L188" s="47"/>
      <c r="M188" s="214" t="s">
        <v>19</v>
      </c>
      <c r="N188" s="215" t="s">
        <v>43</v>
      </c>
      <c r="O188" s="87"/>
      <c r="P188" s="216">
        <f>O188*H188</f>
        <v>0</v>
      </c>
      <c r="Q188" s="216">
        <v>0.0012999999999999999</v>
      </c>
      <c r="R188" s="216">
        <f>Q188*H188</f>
        <v>0.022099999999999998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312</v>
      </c>
      <c r="AT188" s="218" t="s">
        <v>129</v>
      </c>
      <c r="AU188" s="218" t="s">
        <v>82</v>
      </c>
      <c r="AY188" s="20" t="s">
        <v>126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312</v>
      </c>
      <c r="BM188" s="218" t="s">
        <v>1086</v>
      </c>
    </row>
    <row r="189" s="2" customFormat="1">
      <c r="A189" s="41"/>
      <c r="B189" s="42"/>
      <c r="C189" s="43"/>
      <c r="D189" s="220" t="s">
        <v>136</v>
      </c>
      <c r="E189" s="43"/>
      <c r="F189" s="221" t="s">
        <v>1087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136</v>
      </c>
      <c r="AU189" s="20" t="s">
        <v>82</v>
      </c>
    </row>
    <row r="190" s="13" customFormat="1">
      <c r="A190" s="13"/>
      <c r="B190" s="232"/>
      <c r="C190" s="233"/>
      <c r="D190" s="225" t="s">
        <v>190</v>
      </c>
      <c r="E190" s="234" t="s">
        <v>19</v>
      </c>
      <c r="F190" s="235" t="s">
        <v>1088</v>
      </c>
      <c r="G190" s="233"/>
      <c r="H190" s="236">
        <v>16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190</v>
      </c>
      <c r="AU190" s="242" t="s">
        <v>82</v>
      </c>
      <c r="AV190" s="13" t="s">
        <v>82</v>
      </c>
      <c r="AW190" s="13" t="s">
        <v>34</v>
      </c>
      <c r="AX190" s="13" t="s">
        <v>72</v>
      </c>
      <c r="AY190" s="242" t="s">
        <v>126</v>
      </c>
    </row>
    <row r="191" s="13" customFormat="1">
      <c r="A191" s="13"/>
      <c r="B191" s="232"/>
      <c r="C191" s="233"/>
      <c r="D191" s="225" t="s">
        <v>190</v>
      </c>
      <c r="E191" s="234" t="s">
        <v>19</v>
      </c>
      <c r="F191" s="235" t="s">
        <v>1089</v>
      </c>
      <c r="G191" s="233"/>
      <c r="H191" s="236">
        <v>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190</v>
      </c>
      <c r="AU191" s="242" t="s">
        <v>82</v>
      </c>
      <c r="AV191" s="13" t="s">
        <v>82</v>
      </c>
      <c r="AW191" s="13" t="s">
        <v>34</v>
      </c>
      <c r="AX191" s="13" t="s">
        <v>72</v>
      </c>
      <c r="AY191" s="242" t="s">
        <v>126</v>
      </c>
    </row>
    <row r="192" s="14" customFormat="1">
      <c r="A192" s="14"/>
      <c r="B192" s="243"/>
      <c r="C192" s="244"/>
      <c r="D192" s="225" t="s">
        <v>190</v>
      </c>
      <c r="E192" s="245" t="s">
        <v>19</v>
      </c>
      <c r="F192" s="246" t="s">
        <v>199</v>
      </c>
      <c r="G192" s="244"/>
      <c r="H192" s="247">
        <v>17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190</v>
      </c>
      <c r="AU192" s="253" t="s">
        <v>82</v>
      </c>
      <c r="AV192" s="14" t="s">
        <v>152</v>
      </c>
      <c r="AW192" s="14" t="s">
        <v>34</v>
      </c>
      <c r="AX192" s="14" t="s">
        <v>80</v>
      </c>
      <c r="AY192" s="253" t="s">
        <v>126</v>
      </c>
    </row>
    <row r="193" s="2" customFormat="1" ht="37.8" customHeight="1">
      <c r="A193" s="41"/>
      <c r="B193" s="42"/>
      <c r="C193" s="207" t="s">
        <v>428</v>
      </c>
      <c r="D193" s="207" t="s">
        <v>129</v>
      </c>
      <c r="E193" s="208" t="s">
        <v>1090</v>
      </c>
      <c r="F193" s="209" t="s">
        <v>1091</v>
      </c>
      <c r="G193" s="210" t="s">
        <v>325</v>
      </c>
      <c r="H193" s="211">
        <v>4</v>
      </c>
      <c r="I193" s="212"/>
      <c r="J193" s="213">
        <f>ROUND(I193*H193,2)</f>
        <v>0</v>
      </c>
      <c r="K193" s="209" t="s">
        <v>133</v>
      </c>
      <c r="L193" s="47"/>
      <c r="M193" s="214" t="s">
        <v>19</v>
      </c>
      <c r="N193" s="215" t="s">
        <v>43</v>
      </c>
      <c r="O193" s="87"/>
      <c r="P193" s="216">
        <f>O193*H193</f>
        <v>0</v>
      </c>
      <c r="Q193" s="216">
        <v>0.00091</v>
      </c>
      <c r="R193" s="216">
        <f>Q193*H193</f>
        <v>0.00364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312</v>
      </c>
      <c r="AT193" s="218" t="s">
        <v>129</v>
      </c>
      <c r="AU193" s="218" t="s">
        <v>82</v>
      </c>
      <c r="AY193" s="20" t="s">
        <v>126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312</v>
      </c>
      <c r="BM193" s="218" t="s">
        <v>1092</v>
      </c>
    </row>
    <row r="194" s="2" customFormat="1">
      <c r="A194" s="41"/>
      <c r="B194" s="42"/>
      <c r="C194" s="43"/>
      <c r="D194" s="220" t="s">
        <v>136</v>
      </c>
      <c r="E194" s="43"/>
      <c r="F194" s="221" t="s">
        <v>1093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136</v>
      </c>
      <c r="AU194" s="20" t="s">
        <v>82</v>
      </c>
    </row>
    <row r="195" s="2" customFormat="1" ht="55.5" customHeight="1">
      <c r="A195" s="41"/>
      <c r="B195" s="42"/>
      <c r="C195" s="207" t="s">
        <v>433</v>
      </c>
      <c r="D195" s="207" t="s">
        <v>129</v>
      </c>
      <c r="E195" s="208" t="s">
        <v>1094</v>
      </c>
      <c r="F195" s="209" t="s">
        <v>1095</v>
      </c>
      <c r="G195" s="210" t="s">
        <v>202</v>
      </c>
      <c r="H195" s="211">
        <v>38.25</v>
      </c>
      <c r="I195" s="212"/>
      <c r="J195" s="213">
        <f>ROUND(I195*H195,2)</f>
        <v>0</v>
      </c>
      <c r="K195" s="209" t="s">
        <v>133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0.00024000000000000001</v>
      </c>
      <c r="R195" s="216">
        <f>Q195*H195</f>
        <v>0.0091800000000000007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312</v>
      </c>
      <c r="AT195" s="218" t="s">
        <v>129</v>
      </c>
      <c r="AU195" s="218" t="s">
        <v>82</v>
      </c>
      <c r="AY195" s="20" t="s">
        <v>126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312</v>
      </c>
      <c r="BM195" s="218" t="s">
        <v>1096</v>
      </c>
    </row>
    <row r="196" s="2" customFormat="1">
      <c r="A196" s="41"/>
      <c r="B196" s="42"/>
      <c r="C196" s="43"/>
      <c r="D196" s="220" t="s">
        <v>136</v>
      </c>
      <c r="E196" s="43"/>
      <c r="F196" s="221" t="s">
        <v>1097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136</v>
      </c>
      <c r="AU196" s="20" t="s">
        <v>82</v>
      </c>
    </row>
    <row r="197" s="13" customFormat="1">
      <c r="A197" s="13"/>
      <c r="B197" s="232"/>
      <c r="C197" s="233"/>
      <c r="D197" s="225" t="s">
        <v>190</v>
      </c>
      <c r="E197" s="234" t="s">
        <v>19</v>
      </c>
      <c r="F197" s="235" t="s">
        <v>1098</v>
      </c>
      <c r="G197" s="233"/>
      <c r="H197" s="236">
        <v>38.25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190</v>
      </c>
      <c r="AU197" s="242" t="s">
        <v>82</v>
      </c>
      <c r="AV197" s="13" t="s">
        <v>82</v>
      </c>
      <c r="AW197" s="13" t="s">
        <v>34</v>
      </c>
      <c r="AX197" s="13" t="s">
        <v>80</v>
      </c>
      <c r="AY197" s="242" t="s">
        <v>126</v>
      </c>
    </row>
    <row r="198" s="2" customFormat="1" ht="24.15" customHeight="1">
      <c r="A198" s="41"/>
      <c r="B198" s="42"/>
      <c r="C198" s="207" t="s">
        <v>438</v>
      </c>
      <c r="D198" s="207" t="s">
        <v>129</v>
      </c>
      <c r="E198" s="208" t="s">
        <v>1099</v>
      </c>
      <c r="F198" s="209" t="s">
        <v>1100</v>
      </c>
      <c r="G198" s="210" t="s">
        <v>325</v>
      </c>
      <c r="H198" s="211">
        <v>1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312</v>
      </c>
      <c r="AT198" s="218" t="s">
        <v>129</v>
      </c>
      <c r="AU198" s="218" t="s">
        <v>82</v>
      </c>
      <c r="AY198" s="20" t="s">
        <v>126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312</v>
      </c>
      <c r="BM198" s="218" t="s">
        <v>1101</v>
      </c>
    </row>
    <row r="199" s="2" customFormat="1" ht="24.15" customHeight="1">
      <c r="A199" s="41"/>
      <c r="B199" s="42"/>
      <c r="C199" s="207" t="s">
        <v>443</v>
      </c>
      <c r="D199" s="207" t="s">
        <v>129</v>
      </c>
      <c r="E199" s="208" t="s">
        <v>1102</v>
      </c>
      <c r="F199" s="209" t="s">
        <v>1103</v>
      </c>
      <c r="G199" s="210" t="s">
        <v>325</v>
      </c>
      <c r="H199" s="211">
        <v>12</v>
      </c>
      <c r="I199" s="212"/>
      <c r="J199" s="213">
        <f>ROUND(I199*H199,2)</f>
        <v>0</v>
      </c>
      <c r="K199" s="209" t="s">
        <v>133</v>
      </c>
      <c r="L199" s="47"/>
      <c r="M199" s="214" t="s">
        <v>19</v>
      </c>
      <c r="N199" s="215" t="s">
        <v>43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312</v>
      </c>
      <c r="AT199" s="218" t="s">
        <v>129</v>
      </c>
      <c r="AU199" s="218" t="s">
        <v>82</v>
      </c>
      <c r="AY199" s="20" t="s">
        <v>126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312</v>
      </c>
      <c r="BM199" s="218" t="s">
        <v>1104</v>
      </c>
    </row>
    <row r="200" s="2" customFormat="1">
      <c r="A200" s="41"/>
      <c r="B200" s="42"/>
      <c r="C200" s="43"/>
      <c r="D200" s="220" t="s">
        <v>136</v>
      </c>
      <c r="E200" s="43"/>
      <c r="F200" s="221" t="s">
        <v>1105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136</v>
      </c>
      <c r="AU200" s="20" t="s">
        <v>82</v>
      </c>
    </row>
    <row r="201" s="13" customFormat="1">
      <c r="A201" s="13"/>
      <c r="B201" s="232"/>
      <c r="C201" s="233"/>
      <c r="D201" s="225" t="s">
        <v>190</v>
      </c>
      <c r="E201" s="234" t="s">
        <v>19</v>
      </c>
      <c r="F201" s="235" t="s">
        <v>1106</v>
      </c>
      <c r="G201" s="233"/>
      <c r="H201" s="236">
        <v>3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190</v>
      </c>
      <c r="AU201" s="242" t="s">
        <v>82</v>
      </c>
      <c r="AV201" s="13" t="s">
        <v>82</v>
      </c>
      <c r="AW201" s="13" t="s">
        <v>34</v>
      </c>
      <c r="AX201" s="13" t="s">
        <v>72</v>
      </c>
      <c r="AY201" s="242" t="s">
        <v>126</v>
      </c>
    </row>
    <row r="202" s="13" customFormat="1">
      <c r="A202" s="13"/>
      <c r="B202" s="232"/>
      <c r="C202" s="233"/>
      <c r="D202" s="225" t="s">
        <v>190</v>
      </c>
      <c r="E202" s="234" t="s">
        <v>19</v>
      </c>
      <c r="F202" s="235" t="s">
        <v>1107</v>
      </c>
      <c r="G202" s="233"/>
      <c r="H202" s="236">
        <v>2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190</v>
      </c>
      <c r="AU202" s="242" t="s">
        <v>82</v>
      </c>
      <c r="AV202" s="13" t="s">
        <v>82</v>
      </c>
      <c r="AW202" s="13" t="s">
        <v>34</v>
      </c>
      <c r="AX202" s="13" t="s">
        <v>72</v>
      </c>
      <c r="AY202" s="242" t="s">
        <v>126</v>
      </c>
    </row>
    <row r="203" s="13" customFormat="1">
      <c r="A203" s="13"/>
      <c r="B203" s="232"/>
      <c r="C203" s="233"/>
      <c r="D203" s="225" t="s">
        <v>190</v>
      </c>
      <c r="E203" s="234" t="s">
        <v>19</v>
      </c>
      <c r="F203" s="235" t="s">
        <v>1108</v>
      </c>
      <c r="G203" s="233"/>
      <c r="H203" s="236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190</v>
      </c>
      <c r="AU203" s="242" t="s">
        <v>82</v>
      </c>
      <c r="AV203" s="13" t="s">
        <v>82</v>
      </c>
      <c r="AW203" s="13" t="s">
        <v>34</v>
      </c>
      <c r="AX203" s="13" t="s">
        <v>72</v>
      </c>
      <c r="AY203" s="242" t="s">
        <v>126</v>
      </c>
    </row>
    <row r="204" s="13" customFormat="1">
      <c r="A204" s="13"/>
      <c r="B204" s="232"/>
      <c r="C204" s="233"/>
      <c r="D204" s="225" t="s">
        <v>190</v>
      </c>
      <c r="E204" s="234" t="s">
        <v>19</v>
      </c>
      <c r="F204" s="235" t="s">
        <v>1109</v>
      </c>
      <c r="G204" s="233"/>
      <c r="H204" s="236">
        <v>1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190</v>
      </c>
      <c r="AU204" s="242" t="s">
        <v>82</v>
      </c>
      <c r="AV204" s="13" t="s">
        <v>82</v>
      </c>
      <c r="AW204" s="13" t="s">
        <v>34</v>
      </c>
      <c r="AX204" s="13" t="s">
        <v>72</v>
      </c>
      <c r="AY204" s="242" t="s">
        <v>126</v>
      </c>
    </row>
    <row r="205" s="13" customFormat="1">
      <c r="A205" s="13"/>
      <c r="B205" s="232"/>
      <c r="C205" s="233"/>
      <c r="D205" s="225" t="s">
        <v>190</v>
      </c>
      <c r="E205" s="234" t="s">
        <v>19</v>
      </c>
      <c r="F205" s="235" t="s">
        <v>1110</v>
      </c>
      <c r="G205" s="233"/>
      <c r="H205" s="236">
        <v>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190</v>
      </c>
      <c r="AU205" s="242" t="s">
        <v>82</v>
      </c>
      <c r="AV205" s="13" t="s">
        <v>82</v>
      </c>
      <c r="AW205" s="13" t="s">
        <v>34</v>
      </c>
      <c r="AX205" s="13" t="s">
        <v>72</v>
      </c>
      <c r="AY205" s="242" t="s">
        <v>126</v>
      </c>
    </row>
    <row r="206" s="13" customFormat="1">
      <c r="A206" s="13"/>
      <c r="B206" s="232"/>
      <c r="C206" s="233"/>
      <c r="D206" s="225" t="s">
        <v>190</v>
      </c>
      <c r="E206" s="234" t="s">
        <v>19</v>
      </c>
      <c r="F206" s="235" t="s">
        <v>1111</v>
      </c>
      <c r="G206" s="233"/>
      <c r="H206" s="236">
        <v>2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190</v>
      </c>
      <c r="AU206" s="242" t="s">
        <v>82</v>
      </c>
      <c r="AV206" s="13" t="s">
        <v>82</v>
      </c>
      <c r="AW206" s="13" t="s">
        <v>34</v>
      </c>
      <c r="AX206" s="13" t="s">
        <v>72</v>
      </c>
      <c r="AY206" s="242" t="s">
        <v>126</v>
      </c>
    </row>
    <row r="207" s="13" customFormat="1">
      <c r="A207" s="13"/>
      <c r="B207" s="232"/>
      <c r="C207" s="233"/>
      <c r="D207" s="225" t="s">
        <v>190</v>
      </c>
      <c r="E207" s="234" t="s">
        <v>19</v>
      </c>
      <c r="F207" s="235" t="s">
        <v>1112</v>
      </c>
      <c r="G207" s="233"/>
      <c r="H207" s="236">
        <v>2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190</v>
      </c>
      <c r="AU207" s="242" t="s">
        <v>82</v>
      </c>
      <c r="AV207" s="13" t="s">
        <v>82</v>
      </c>
      <c r="AW207" s="13" t="s">
        <v>34</v>
      </c>
      <c r="AX207" s="13" t="s">
        <v>72</v>
      </c>
      <c r="AY207" s="242" t="s">
        <v>126</v>
      </c>
    </row>
    <row r="208" s="14" customFormat="1">
      <c r="A208" s="14"/>
      <c r="B208" s="243"/>
      <c r="C208" s="244"/>
      <c r="D208" s="225" t="s">
        <v>190</v>
      </c>
      <c r="E208" s="245" t="s">
        <v>19</v>
      </c>
      <c r="F208" s="246" t="s">
        <v>199</v>
      </c>
      <c r="G208" s="244"/>
      <c r="H208" s="247">
        <v>12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190</v>
      </c>
      <c r="AU208" s="253" t="s">
        <v>82</v>
      </c>
      <c r="AV208" s="14" t="s">
        <v>152</v>
      </c>
      <c r="AW208" s="14" t="s">
        <v>34</v>
      </c>
      <c r="AX208" s="14" t="s">
        <v>80</v>
      </c>
      <c r="AY208" s="253" t="s">
        <v>126</v>
      </c>
    </row>
    <row r="209" s="2" customFormat="1" ht="24.15" customHeight="1">
      <c r="A209" s="41"/>
      <c r="B209" s="42"/>
      <c r="C209" s="207" t="s">
        <v>448</v>
      </c>
      <c r="D209" s="207" t="s">
        <v>129</v>
      </c>
      <c r="E209" s="208" t="s">
        <v>1113</v>
      </c>
      <c r="F209" s="209" t="s">
        <v>1114</v>
      </c>
      <c r="G209" s="210" t="s">
        <v>325</v>
      </c>
      <c r="H209" s="211">
        <v>5</v>
      </c>
      <c r="I209" s="212"/>
      <c r="J209" s="213">
        <f>ROUND(I209*H209,2)</f>
        <v>0</v>
      </c>
      <c r="K209" s="209" t="s">
        <v>133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0.00017000000000000001</v>
      </c>
      <c r="R209" s="216">
        <f>Q209*H209</f>
        <v>0.00085000000000000006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312</v>
      </c>
      <c r="AT209" s="218" t="s">
        <v>129</v>
      </c>
      <c r="AU209" s="218" t="s">
        <v>82</v>
      </c>
      <c r="AY209" s="20" t="s">
        <v>126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312</v>
      </c>
      <c r="BM209" s="218" t="s">
        <v>1115</v>
      </c>
    </row>
    <row r="210" s="2" customFormat="1">
      <c r="A210" s="41"/>
      <c r="B210" s="42"/>
      <c r="C210" s="43"/>
      <c r="D210" s="220" t="s">
        <v>136</v>
      </c>
      <c r="E210" s="43"/>
      <c r="F210" s="221" t="s">
        <v>1116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136</v>
      </c>
      <c r="AU210" s="20" t="s">
        <v>82</v>
      </c>
    </row>
    <row r="211" s="2" customFormat="1" ht="33" customHeight="1">
      <c r="A211" s="41"/>
      <c r="B211" s="42"/>
      <c r="C211" s="207" t="s">
        <v>454</v>
      </c>
      <c r="D211" s="207" t="s">
        <v>129</v>
      </c>
      <c r="E211" s="208" t="s">
        <v>1117</v>
      </c>
      <c r="F211" s="209" t="s">
        <v>1118</v>
      </c>
      <c r="G211" s="210" t="s">
        <v>1119</v>
      </c>
      <c r="H211" s="211">
        <v>3</v>
      </c>
      <c r="I211" s="212"/>
      <c r="J211" s="213">
        <f>ROUND(I211*H211,2)</f>
        <v>0</v>
      </c>
      <c r="K211" s="209" t="s">
        <v>133</v>
      </c>
      <c r="L211" s="47"/>
      <c r="M211" s="214" t="s">
        <v>19</v>
      </c>
      <c r="N211" s="215" t="s">
        <v>43</v>
      </c>
      <c r="O211" s="87"/>
      <c r="P211" s="216">
        <f>O211*H211</f>
        <v>0</v>
      </c>
      <c r="Q211" s="216">
        <v>0.00021000000000000001</v>
      </c>
      <c r="R211" s="216">
        <f>Q211*H211</f>
        <v>0.00063000000000000003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312</v>
      </c>
      <c r="AT211" s="218" t="s">
        <v>129</v>
      </c>
      <c r="AU211" s="218" t="s">
        <v>82</v>
      </c>
      <c r="AY211" s="20" t="s">
        <v>126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312</v>
      </c>
      <c r="BM211" s="218" t="s">
        <v>1120</v>
      </c>
    </row>
    <row r="212" s="2" customFormat="1">
      <c r="A212" s="41"/>
      <c r="B212" s="42"/>
      <c r="C212" s="43"/>
      <c r="D212" s="220" t="s">
        <v>136</v>
      </c>
      <c r="E212" s="43"/>
      <c r="F212" s="221" t="s">
        <v>1121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136</v>
      </c>
      <c r="AU212" s="20" t="s">
        <v>82</v>
      </c>
    </row>
    <row r="213" s="2" customFormat="1" ht="37.8" customHeight="1">
      <c r="A213" s="41"/>
      <c r="B213" s="42"/>
      <c r="C213" s="207" t="s">
        <v>461</v>
      </c>
      <c r="D213" s="207" t="s">
        <v>129</v>
      </c>
      <c r="E213" s="208" t="s">
        <v>1122</v>
      </c>
      <c r="F213" s="209" t="s">
        <v>1123</v>
      </c>
      <c r="G213" s="210" t="s">
        <v>325</v>
      </c>
      <c r="H213" s="211">
        <v>1</v>
      </c>
      <c r="I213" s="212"/>
      <c r="J213" s="213">
        <f>ROUND(I213*H213,2)</f>
        <v>0</v>
      </c>
      <c r="K213" s="209" t="s">
        <v>133</v>
      </c>
      <c r="L213" s="47"/>
      <c r="M213" s="214" t="s">
        <v>19</v>
      </c>
      <c r="N213" s="215" t="s">
        <v>43</v>
      </c>
      <c r="O213" s="87"/>
      <c r="P213" s="216">
        <f>O213*H213</f>
        <v>0</v>
      </c>
      <c r="Q213" s="216">
        <v>0.00010000000000000001</v>
      </c>
      <c r="R213" s="216">
        <f>Q213*H213</f>
        <v>0.00010000000000000001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312</v>
      </c>
      <c r="AT213" s="218" t="s">
        <v>129</v>
      </c>
      <c r="AU213" s="218" t="s">
        <v>82</v>
      </c>
      <c r="AY213" s="20" t="s">
        <v>126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312</v>
      </c>
      <c r="BM213" s="218" t="s">
        <v>1124</v>
      </c>
    </row>
    <row r="214" s="2" customFormat="1">
      <c r="A214" s="41"/>
      <c r="B214" s="42"/>
      <c r="C214" s="43"/>
      <c r="D214" s="220" t="s">
        <v>136</v>
      </c>
      <c r="E214" s="43"/>
      <c r="F214" s="221" t="s">
        <v>1125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136</v>
      </c>
      <c r="AU214" s="20" t="s">
        <v>82</v>
      </c>
    </row>
    <row r="215" s="2" customFormat="1" ht="44.25" customHeight="1">
      <c r="A215" s="41"/>
      <c r="B215" s="42"/>
      <c r="C215" s="207" t="s">
        <v>466</v>
      </c>
      <c r="D215" s="207" t="s">
        <v>129</v>
      </c>
      <c r="E215" s="208" t="s">
        <v>1126</v>
      </c>
      <c r="F215" s="209" t="s">
        <v>1127</v>
      </c>
      <c r="G215" s="210" t="s">
        <v>325</v>
      </c>
      <c r="H215" s="211">
        <v>1</v>
      </c>
      <c r="I215" s="212"/>
      <c r="J215" s="213">
        <f>ROUND(I215*H215,2)</f>
        <v>0</v>
      </c>
      <c r="K215" s="209" t="s">
        <v>133</v>
      </c>
      <c r="L215" s="47"/>
      <c r="M215" s="214" t="s">
        <v>19</v>
      </c>
      <c r="N215" s="215" t="s">
        <v>43</v>
      </c>
      <c r="O215" s="87"/>
      <c r="P215" s="216">
        <f>O215*H215</f>
        <v>0</v>
      </c>
      <c r="Q215" s="216">
        <v>0.00017000000000000001</v>
      </c>
      <c r="R215" s="216">
        <f>Q215*H215</f>
        <v>0.00017000000000000001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312</v>
      </c>
      <c r="AT215" s="218" t="s">
        <v>129</v>
      </c>
      <c r="AU215" s="218" t="s">
        <v>82</v>
      </c>
      <c r="AY215" s="20" t="s">
        <v>126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312</v>
      </c>
      <c r="BM215" s="218" t="s">
        <v>1128</v>
      </c>
    </row>
    <row r="216" s="2" customFormat="1">
      <c r="A216" s="41"/>
      <c r="B216" s="42"/>
      <c r="C216" s="43"/>
      <c r="D216" s="220" t="s">
        <v>136</v>
      </c>
      <c r="E216" s="43"/>
      <c r="F216" s="221" t="s">
        <v>1129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136</v>
      </c>
      <c r="AU216" s="20" t="s">
        <v>82</v>
      </c>
    </row>
    <row r="217" s="2" customFormat="1" ht="24.15" customHeight="1">
      <c r="A217" s="41"/>
      <c r="B217" s="42"/>
      <c r="C217" s="207" t="s">
        <v>471</v>
      </c>
      <c r="D217" s="207" t="s">
        <v>129</v>
      </c>
      <c r="E217" s="208" t="s">
        <v>1130</v>
      </c>
      <c r="F217" s="209" t="s">
        <v>1131</v>
      </c>
      <c r="G217" s="210" t="s">
        <v>325</v>
      </c>
      <c r="H217" s="211">
        <v>1</v>
      </c>
      <c r="I217" s="212"/>
      <c r="J217" s="213">
        <f>ROUND(I217*H217,2)</f>
        <v>0</v>
      </c>
      <c r="K217" s="209" t="s">
        <v>133</v>
      </c>
      <c r="L217" s="47"/>
      <c r="M217" s="214" t="s">
        <v>19</v>
      </c>
      <c r="N217" s="215" t="s">
        <v>43</v>
      </c>
      <c r="O217" s="87"/>
      <c r="P217" s="216">
        <f>O217*H217</f>
        <v>0</v>
      </c>
      <c r="Q217" s="216">
        <v>0.00022000000000000001</v>
      </c>
      <c r="R217" s="216">
        <f>Q217*H217</f>
        <v>0.00022000000000000001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312</v>
      </c>
      <c r="AT217" s="218" t="s">
        <v>129</v>
      </c>
      <c r="AU217" s="218" t="s">
        <v>82</v>
      </c>
      <c r="AY217" s="20" t="s">
        <v>126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312</v>
      </c>
      <c r="BM217" s="218" t="s">
        <v>1132</v>
      </c>
    </row>
    <row r="218" s="2" customFormat="1">
      <c r="A218" s="41"/>
      <c r="B218" s="42"/>
      <c r="C218" s="43"/>
      <c r="D218" s="220" t="s">
        <v>136</v>
      </c>
      <c r="E218" s="43"/>
      <c r="F218" s="221" t="s">
        <v>1133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136</v>
      </c>
      <c r="AU218" s="20" t="s">
        <v>82</v>
      </c>
    </row>
    <row r="219" s="2" customFormat="1" ht="24.15" customHeight="1">
      <c r="A219" s="41"/>
      <c r="B219" s="42"/>
      <c r="C219" s="207" t="s">
        <v>475</v>
      </c>
      <c r="D219" s="207" t="s">
        <v>129</v>
      </c>
      <c r="E219" s="208" t="s">
        <v>1134</v>
      </c>
      <c r="F219" s="209" t="s">
        <v>1135</v>
      </c>
      <c r="G219" s="210" t="s">
        <v>325</v>
      </c>
      <c r="H219" s="211">
        <v>1</v>
      </c>
      <c r="I219" s="212"/>
      <c r="J219" s="213">
        <f>ROUND(I219*H219,2)</f>
        <v>0</v>
      </c>
      <c r="K219" s="209" t="s">
        <v>133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0.00117</v>
      </c>
      <c r="R219" s="216">
        <f>Q219*H219</f>
        <v>0.00117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312</v>
      </c>
      <c r="AT219" s="218" t="s">
        <v>129</v>
      </c>
      <c r="AU219" s="218" t="s">
        <v>82</v>
      </c>
      <c r="AY219" s="20" t="s">
        <v>126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312</v>
      </c>
      <c r="BM219" s="218" t="s">
        <v>1136</v>
      </c>
    </row>
    <row r="220" s="2" customFormat="1">
      <c r="A220" s="41"/>
      <c r="B220" s="42"/>
      <c r="C220" s="43"/>
      <c r="D220" s="220" t="s">
        <v>136</v>
      </c>
      <c r="E220" s="43"/>
      <c r="F220" s="221" t="s">
        <v>1137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136</v>
      </c>
      <c r="AU220" s="20" t="s">
        <v>82</v>
      </c>
    </row>
    <row r="221" s="2" customFormat="1" ht="24.15" customHeight="1">
      <c r="A221" s="41"/>
      <c r="B221" s="42"/>
      <c r="C221" s="207" t="s">
        <v>479</v>
      </c>
      <c r="D221" s="207" t="s">
        <v>129</v>
      </c>
      <c r="E221" s="208" t="s">
        <v>1138</v>
      </c>
      <c r="F221" s="209" t="s">
        <v>1139</v>
      </c>
      <c r="G221" s="210" t="s">
        <v>325</v>
      </c>
      <c r="H221" s="211">
        <v>1</v>
      </c>
      <c r="I221" s="212"/>
      <c r="J221" s="213">
        <f>ROUND(I221*H221,2)</f>
        <v>0</v>
      </c>
      <c r="K221" s="209" t="s">
        <v>133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0.0048599999999999997</v>
      </c>
      <c r="R221" s="216">
        <f>Q221*H221</f>
        <v>0.0048599999999999997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312</v>
      </c>
      <c r="AT221" s="218" t="s">
        <v>129</v>
      </c>
      <c r="AU221" s="218" t="s">
        <v>82</v>
      </c>
      <c r="AY221" s="20" t="s">
        <v>126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312</v>
      </c>
      <c r="BM221" s="218" t="s">
        <v>1140</v>
      </c>
    </row>
    <row r="222" s="2" customFormat="1">
      <c r="A222" s="41"/>
      <c r="B222" s="42"/>
      <c r="C222" s="43"/>
      <c r="D222" s="220" t="s">
        <v>136</v>
      </c>
      <c r="E222" s="43"/>
      <c r="F222" s="221" t="s">
        <v>1141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136</v>
      </c>
      <c r="AU222" s="20" t="s">
        <v>82</v>
      </c>
    </row>
    <row r="223" s="2" customFormat="1" ht="16.5" customHeight="1">
      <c r="A223" s="41"/>
      <c r="B223" s="42"/>
      <c r="C223" s="207" t="s">
        <v>483</v>
      </c>
      <c r="D223" s="207" t="s">
        <v>129</v>
      </c>
      <c r="E223" s="208" t="s">
        <v>1142</v>
      </c>
      <c r="F223" s="209" t="s">
        <v>1143</v>
      </c>
      <c r="G223" s="210" t="s">
        <v>1119</v>
      </c>
      <c r="H223" s="211">
        <v>1</v>
      </c>
      <c r="I223" s="212"/>
      <c r="J223" s="213">
        <f>ROUND(I223*H223,2)</f>
        <v>0</v>
      </c>
      <c r="K223" s="209" t="s">
        <v>133</v>
      </c>
      <c r="L223" s="47"/>
      <c r="M223" s="214" t="s">
        <v>19</v>
      </c>
      <c r="N223" s="215" t="s">
        <v>43</v>
      </c>
      <c r="O223" s="87"/>
      <c r="P223" s="216">
        <f>O223*H223</f>
        <v>0</v>
      </c>
      <c r="Q223" s="216">
        <v>0.002</v>
      </c>
      <c r="R223" s="216">
        <f>Q223*H223</f>
        <v>0.002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312</v>
      </c>
      <c r="AT223" s="218" t="s">
        <v>129</v>
      </c>
      <c r="AU223" s="218" t="s">
        <v>82</v>
      </c>
      <c r="AY223" s="20" t="s">
        <v>126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312</v>
      </c>
      <c r="BM223" s="218" t="s">
        <v>1144</v>
      </c>
    </row>
    <row r="224" s="2" customFormat="1">
      <c r="A224" s="41"/>
      <c r="B224" s="42"/>
      <c r="C224" s="43"/>
      <c r="D224" s="220" t="s">
        <v>136</v>
      </c>
      <c r="E224" s="43"/>
      <c r="F224" s="221" t="s">
        <v>1145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136</v>
      </c>
      <c r="AU224" s="20" t="s">
        <v>82</v>
      </c>
    </row>
    <row r="225" s="2" customFormat="1" ht="33" customHeight="1">
      <c r="A225" s="41"/>
      <c r="B225" s="42"/>
      <c r="C225" s="207" t="s">
        <v>487</v>
      </c>
      <c r="D225" s="207" t="s">
        <v>129</v>
      </c>
      <c r="E225" s="208" t="s">
        <v>1146</v>
      </c>
      <c r="F225" s="209" t="s">
        <v>1147</v>
      </c>
      <c r="G225" s="210" t="s">
        <v>202</v>
      </c>
      <c r="H225" s="211">
        <v>38.25</v>
      </c>
      <c r="I225" s="212"/>
      <c r="J225" s="213">
        <f>ROUND(I225*H225,2)</f>
        <v>0</v>
      </c>
      <c r="K225" s="209" t="s">
        <v>133</v>
      </c>
      <c r="L225" s="47"/>
      <c r="M225" s="214" t="s">
        <v>19</v>
      </c>
      <c r="N225" s="215" t="s">
        <v>43</v>
      </c>
      <c r="O225" s="87"/>
      <c r="P225" s="216">
        <f>O225*H225</f>
        <v>0</v>
      </c>
      <c r="Q225" s="216">
        <v>1.0000000000000001E-05</v>
      </c>
      <c r="R225" s="216">
        <f>Q225*H225</f>
        <v>0.00038250000000000003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312</v>
      </c>
      <c r="AT225" s="218" t="s">
        <v>129</v>
      </c>
      <c r="AU225" s="218" t="s">
        <v>82</v>
      </c>
      <c r="AY225" s="20" t="s">
        <v>126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312</v>
      </c>
      <c r="BM225" s="218" t="s">
        <v>1148</v>
      </c>
    </row>
    <row r="226" s="2" customFormat="1">
      <c r="A226" s="41"/>
      <c r="B226" s="42"/>
      <c r="C226" s="43"/>
      <c r="D226" s="220" t="s">
        <v>136</v>
      </c>
      <c r="E226" s="43"/>
      <c r="F226" s="221" t="s">
        <v>1149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136</v>
      </c>
      <c r="AU226" s="20" t="s">
        <v>82</v>
      </c>
    </row>
    <row r="227" s="13" customFormat="1">
      <c r="A227" s="13"/>
      <c r="B227" s="232"/>
      <c r="C227" s="233"/>
      <c r="D227" s="225" t="s">
        <v>190</v>
      </c>
      <c r="E227" s="234" t="s">
        <v>19</v>
      </c>
      <c r="F227" s="235" t="s">
        <v>1098</v>
      </c>
      <c r="G227" s="233"/>
      <c r="H227" s="236">
        <v>38.25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190</v>
      </c>
      <c r="AU227" s="242" t="s">
        <v>82</v>
      </c>
      <c r="AV227" s="13" t="s">
        <v>82</v>
      </c>
      <c r="AW227" s="13" t="s">
        <v>34</v>
      </c>
      <c r="AX227" s="13" t="s">
        <v>80</v>
      </c>
      <c r="AY227" s="242" t="s">
        <v>126</v>
      </c>
    </row>
    <row r="228" s="2" customFormat="1" ht="37.8" customHeight="1">
      <c r="A228" s="41"/>
      <c r="B228" s="42"/>
      <c r="C228" s="207" t="s">
        <v>491</v>
      </c>
      <c r="D228" s="207" t="s">
        <v>129</v>
      </c>
      <c r="E228" s="208" t="s">
        <v>1150</v>
      </c>
      <c r="F228" s="209" t="s">
        <v>1151</v>
      </c>
      <c r="G228" s="210" t="s">
        <v>202</v>
      </c>
      <c r="H228" s="211">
        <v>38.25</v>
      </c>
      <c r="I228" s="212"/>
      <c r="J228" s="213">
        <f>ROUND(I228*H228,2)</f>
        <v>0</v>
      </c>
      <c r="K228" s="209" t="s">
        <v>133</v>
      </c>
      <c r="L228" s="47"/>
      <c r="M228" s="214" t="s">
        <v>19</v>
      </c>
      <c r="N228" s="215" t="s">
        <v>43</v>
      </c>
      <c r="O228" s="87"/>
      <c r="P228" s="216">
        <f>O228*H228</f>
        <v>0</v>
      </c>
      <c r="Q228" s="216">
        <v>2.0000000000000002E-05</v>
      </c>
      <c r="R228" s="216">
        <f>Q228*H228</f>
        <v>0.00076500000000000005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312</v>
      </c>
      <c r="AT228" s="218" t="s">
        <v>129</v>
      </c>
      <c r="AU228" s="218" t="s">
        <v>82</v>
      </c>
      <c r="AY228" s="20" t="s">
        <v>126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312</v>
      </c>
      <c r="BM228" s="218" t="s">
        <v>1152</v>
      </c>
    </row>
    <row r="229" s="2" customFormat="1">
      <c r="A229" s="41"/>
      <c r="B229" s="42"/>
      <c r="C229" s="43"/>
      <c r="D229" s="220" t="s">
        <v>136</v>
      </c>
      <c r="E229" s="43"/>
      <c r="F229" s="221" t="s">
        <v>1153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136</v>
      </c>
      <c r="AU229" s="20" t="s">
        <v>82</v>
      </c>
    </row>
    <row r="230" s="13" customFormat="1">
      <c r="A230" s="13"/>
      <c r="B230" s="232"/>
      <c r="C230" s="233"/>
      <c r="D230" s="225" t="s">
        <v>190</v>
      </c>
      <c r="E230" s="234" t="s">
        <v>19</v>
      </c>
      <c r="F230" s="235" t="s">
        <v>1098</v>
      </c>
      <c r="G230" s="233"/>
      <c r="H230" s="236">
        <v>38.25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190</v>
      </c>
      <c r="AU230" s="242" t="s">
        <v>82</v>
      </c>
      <c r="AV230" s="13" t="s">
        <v>82</v>
      </c>
      <c r="AW230" s="13" t="s">
        <v>34</v>
      </c>
      <c r="AX230" s="13" t="s">
        <v>80</v>
      </c>
      <c r="AY230" s="242" t="s">
        <v>126</v>
      </c>
    </row>
    <row r="231" s="2" customFormat="1" ht="49.05" customHeight="1">
      <c r="A231" s="41"/>
      <c r="B231" s="42"/>
      <c r="C231" s="207" t="s">
        <v>495</v>
      </c>
      <c r="D231" s="207" t="s">
        <v>129</v>
      </c>
      <c r="E231" s="208" t="s">
        <v>1154</v>
      </c>
      <c r="F231" s="209" t="s">
        <v>1155</v>
      </c>
      <c r="G231" s="210" t="s">
        <v>373</v>
      </c>
      <c r="H231" s="211">
        <v>0.070999999999999994</v>
      </c>
      <c r="I231" s="212"/>
      <c r="J231" s="213">
        <f>ROUND(I231*H231,2)</f>
        <v>0</v>
      </c>
      <c r="K231" s="209" t="s">
        <v>133</v>
      </c>
      <c r="L231" s="47"/>
      <c r="M231" s="214" t="s">
        <v>19</v>
      </c>
      <c r="N231" s="215" t="s">
        <v>43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312</v>
      </c>
      <c r="AT231" s="218" t="s">
        <v>129</v>
      </c>
      <c r="AU231" s="218" t="s">
        <v>82</v>
      </c>
      <c r="AY231" s="20" t="s">
        <v>126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312</v>
      </c>
      <c r="BM231" s="218" t="s">
        <v>1156</v>
      </c>
    </row>
    <row r="232" s="2" customFormat="1">
      <c r="A232" s="41"/>
      <c r="B232" s="42"/>
      <c r="C232" s="43"/>
      <c r="D232" s="220" t="s">
        <v>136</v>
      </c>
      <c r="E232" s="43"/>
      <c r="F232" s="221" t="s">
        <v>1157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136</v>
      </c>
      <c r="AU232" s="20" t="s">
        <v>82</v>
      </c>
    </row>
    <row r="233" s="12" customFormat="1" ht="22.8" customHeight="1">
      <c r="A233" s="12"/>
      <c r="B233" s="191"/>
      <c r="C233" s="192"/>
      <c r="D233" s="193" t="s">
        <v>71</v>
      </c>
      <c r="E233" s="205" t="s">
        <v>1158</v>
      </c>
      <c r="F233" s="205" t="s">
        <v>1159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SUM(P234:P317)</f>
        <v>0</v>
      </c>
      <c r="Q233" s="199"/>
      <c r="R233" s="200">
        <f>SUM(R234:R317)</f>
        <v>0.14407500000000001</v>
      </c>
      <c r="S233" s="199"/>
      <c r="T233" s="201">
        <f>SUM(T234:T317)</f>
        <v>0.09572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82</v>
      </c>
      <c r="AT233" s="203" t="s">
        <v>71</v>
      </c>
      <c r="AU233" s="203" t="s">
        <v>80</v>
      </c>
      <c r="AY233" s="202" t="s">
        <v>126</v>
      </c>
      <c r="BK233" s="204">
        <f>SUM(BK234:BK317)</f>
        <v>0</v>
      </c>
    </row>
    <row r="234" s="2" customFormat="1" ht="16.5" customHeight="1">
      <c r="A234" s="41"/>
      <c r="B234" s="42"/>
      <c r="C234" s="207" t="s">
        <v>501</v>
      </c>
      <c r="D234" s="207" t="s">
        <v>129</v>
      </c>
      <c r="E234" s="208" t="s">
        <v>1160</v>
      </c>
      <c r="F234" s="209" t="s">
        <v>1161</v>
      </c>
      <c r="G234" s="210" t="s">
        <v>1119</v>
      </c>
      <c r="H234" s="211">
        <v>1</v>
      </c>
      <c r="I234" s="212"/>
      <c r="J234" s="213">
        <f>ROUND(I234*H234,2)</f>
        <v>0</v>
      </c>
      <c r="K234" s="209" t="s">
        <v>133</v>
      </c>
      <c r="L234" s="47"/>
      <c r="M234" s="214" t="s">
        <v>19</v>
      </c>
      <c r="N234" s="215" t="s">
        <v>43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0.034200000000000001</v>
      </c>
      <c r="T234" s="217">
        <f>S234*H234</f>
        <v>0.034200000000000001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312</v>
      </c>
      <c r="AT234" s="218" t="s">
        <v>129</v>
      </c>
      <c r="AU234" s="218" t="s">
        <v>82</v>
      </c>
      <c r="AY234" s="20" t="s">
        <v>126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312</v>
      </c>
      <c r="BM234" s="218" t="s">
        <v>1162</v>
      </c>
    </row>
    <row r="235" s="2" customFormat="1">
      <c r="A235" s="41"/>
      <c r="B235" s="42"/>
      <c r="C235" s="43"/>
      <c r="D235" s="220" t="s">
        <v>136</v>
      </c>
      <c r="E235" s="43"/>
      <c r="F235" s="221" t="s">
        <v>1163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136</v>
      </c>
      <c r="AU235" s="20" t="s">
        <v>82</v>
      </c>
    </row>
    <row r="236" s="2" customFormat="1" ht="33" customHeight="1">
      <c r="A236" s="41"/>
      <c r="B236" s="42"/>
      <c r="C236" s="207" t="s">
        <v>506</v>
      </c>
      <c r="D236" s="207" t="s">
        <v>129</v>
      </c>
      <c r="E236" s="208" t="s">
        <v>1164</v>
      </c>
      <c r="F236" s="209" t="s">
        <v>1165</v>
      </c>
      <c r="G236" s="210" t="s">
        <v>1119</v>
      </c>
      <c r="H236" s="211">
        <v>1</v>
      </c>
      <c r="I236" s="212"/>
      <c r="J236" s="213">
        <f>ROUND(I236*H236,2)</f>
        <v>0</v>
      </c>
      <c r="K236" s="209" t="s">
        <v>133</v>
      </c>
      <c r="L236" s="47"/>
      <c r="M236" s="214" t="s">
        <v>19</v>
      </c>
      <c r="N236" s="215" t="s">
        <v>43</v>
      </c>
      <c r="O236" s="87"/>
      <c r="P236" s="216">
        <f>O236*H236</f>
        <v>0</v>
      </c>
      <c r="Q236" s="216">
        <v>0.017469999999999999</v>
      </c>
      <c r="R236" s="216">
        <f>Q236*H236</f>
        <v>0.017469999999999999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312</v>
      </c>
      <c r="AT236" s="218" t="s">
        <v>129</v>
      </c>
      <c r="AU236" s="218" t="s">
        <v>82</v>
      </c>
      <c r="AY236" s="20" t="s">
        <v>126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312</v>
      </c>
      <c r="BM236" s="218" t="s">
        <v>1166</v>
      </c>
    </row>
    <row r="237" s="2" customFormat="1">
      <c r="A237" s="41"/>
      <c r="B237" s="42"/>
      <c r="C237" s="43"/>
      <c r="D237" s="220" t="s">
        <v>136</v>
      </c>
      <c r="E237" s="43"/>
      <c r="F237" s="221" t="s">
        <v>1167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136</v>
      </c>
      <c r="AU237" s="20" t="s">
        <v>82</v>
      </c>
    </row>
    <row r="238" s="2" customFormat="1" ht="21.75" customHeight="1">
      <c r="A238" s="41"/>
      <c r="B238" s="42"/>
      <c r="C238" s="207" t="s">
        <v>511</v>
      </c>
      <c r="D238" s="207" t="s">
        <v>129</v>
      </c>
      <c r="E238" s="208" t="s">
        <v>1168</v>
      </c>
      <c r="F238" s="209" t="s">
        <v>1169</v>
      </c>
      <c r="G238" s="210" t="s">
        <v>1119</v>
      </c>
      <c r="H238" s="211">
        <v>1</v>
      </c>
      <c r="I238" s="212"/>
      <c r="J238" s="213">
        <f>ROUND(I238*H238,2)</f>
        <v>0</v>
      </c>
      <c r="K238" s="209" t="s">
        <v>133</v>
      </c>
      <c r="L238" s="47"/>
      <c r="M238" s="214" t="s">
        <v>19</v>
      </c>
      <c r="N238" s="215" t="s">
        <v>43</v>
      </c>
      <c r="O238" s="87"/>
      <c r="P238" s="216">
        <f>O238*H238</f>
        <v>0</v>
      </c>
      <c r="Q238" s="216">
        <v>0</v>
      </c>
      <c r="R238" s="216">
        <f>Q238*H238</f>
        <v>0</v>
      </c>
      <c r="S238" s="216">
        <v>0.019460000000000002</v>
      </c>
      <c r="T238" s="217">
        <f>S238*H238</f>
        <v>0.019460000000000002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312</v>
      </c>
      <c r="AT238" s="218" t="s">
        <v>129</v>
      </c>
      <c r="AU238" s="218" t="s">
        <v>82</v>
      </c>
      <c r="AY238" s="20" t="s">
        <v>126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80</v>
      </c>
      <c r="BK238" s="219">
        <f>ROUND(I238*H238,2)</f>
        <v>0</v>
      </c>
      <c r="BL238" s="20" t="s">
        <v>312</v>
      </c>
      <c r="BM238" s="218" t="s">
        <v>1170</v>
      </c>
    </row>
    <row r="239" s="2" customFormat="1">
      <c r="A239" s="41"/>
      <c r="B239" s="42"/>
      <c r="C239" s="43"/>
      <c r="D239" s="220" t="s">
        <v>136</v>
      </c>
      <c r="E239" s="43"/>
      <c r="F239" s="221" t="s">
        <v>1171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136</v>
      </c>
      <c r="AU239" s="20" t="s">
        <v>82</v>
      </c>
    </row>
    <row r="240" s="2" customFormat="1" ht="37.8" customHeight="1">
      <c r="A240" s="41"/>
      <c r="B240" s="42"/>
      <c r="C240" s="207" t="s">
        <v>515</v>
      </c>
      <c r="D240" s="207" t="s">
        <v>129</v>
      </c>
      <c r="E240" s="208" t="s">
        <v>1172</v>
      </c>
      <c r="F240" s="209" t="s">
        <v>1173</v>
      </c>
      <c r="G240" s="210" t="s">
        <v>1119</v>
      </c>
      <c r="H240" s="211">
        <v>1</v>
      </c>
      <c r="I240" s="212"/>
      <c r="J240" s="213">
        <f>ROUND(I240*H240,2)</f>
        <v>0</v>
      </c>
      <c r="K240" s="209" t="s">
        <v>133</v>
      </c>
      <c r="L240" s="47"/>
      <c r="M240" s="214" t="s">
        <v>19</v>
      </c>
      <c r="N240" s="215" t="s">
        <v>43</v>
      </c>
      <c r="O240" s="87"/>
      <c r="P240" s="216">
        <f>O240*H240</f>
        <v>0</v>
      </c>
      <c r="Q240" s="216">
        <v>0.015469999999999999</v>
      </c>
      <c r="R240" s="216">
        <f>Q240*H240</f>
        <v>0.015469999999999999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312</v>
      </c>
      <c r="AT240" s="218" t="s">
        <v>129</v>
      </c>
      <c r="AU240" s="218" t="s">
        <v>82</v>
      </c>
      <c r="AY240" s="20" t="s">
        <v>126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312</v>
      </c>
      <c r="BM240" s="218" t="s">
        <v>1174</v>
      </c>
    </row>
    <row r="241" s="2" customFormat="1">
      <c r="A241" s="41"/>
      <c r="B241" s="42"/>
      <c r="C241" s="43"/>
      <c r="D241" s="220" t="s">
        <v>136</v>
      </c>
      <c r="E241" s="43"/>
      <c r="F241" s="221" t="s">
        <v>1175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136</v>
      </c>
      <c r="AU241" s="20" t="s">
        <v>82</v>
      </c>
    </row>
    <row r="242" s="2" customFormat="1" ht="16.5" customHeight="1">
      <c r="A242" s="41"/>
      <c r="B242" s="42"/>
      <c r="C242" s="207" t="s">
        <v>519</v>
      </c>
      <c r="D242" s="207" t="s">
        <v>129</v>
      </c>
      <c r="E242" s="208" t="s">
        <v>1176</v>
      </c>
      <c r="F242" s="209" t="s">
        <v>1177</v>
      </c>
      <c r="G242" s="210" t="s">
        <v>1119</v>
      </c>
      <c r="H242" s="211">
        <v>1</v>
      </c>
      <c r="I242" s="212"/>
      <c r="J242" s="213">
        <f>ROUND(I242*H242,2)</f>
        <v>0</v>
      </c>
      <c r="K242" s="209" t="s">
        <v>133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0.022499999999999999</v>
      </c>
      <c r="T242" s="217">
        <f>S242*H242</f>
        <v>0.022499999999999999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312</v>
      </c>
      <c r="AT242" s="218" t="s">
        <v>129</v>
      </c>
      <c r="AU242" s="218" t="s">
        <v>82</v>
      </c>
      <c r="AY242" s="20" t="s">
        <v>126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312</v>
      </c>
      <c r="BM242" s="218" t="s">
        <v>1178</v>
      </c>
    </row>
    <row r="243" s="2" customFormat="1">
      <c r="A243" s="41"/>
      <c r="B243" s="42"/>
      <c r="C243" s="43"/>
      <c r="D243" s="220" t="s">
        <v>136</v>
      </c>
      <c r="E243" s="43"/>
      <c r="F243" s="221" t="s">
        <v>1179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136</v>
      </c>
      <c r="AU243" s="20" t="s">
        <v>82</v>
      </c>
    </row>
    <row r="244" s="2" customFormat="1" ht="21.75" customHeight="1">
      <c r="A244" s="41"/>
      <c r="B244" s="42"/>
      <c r="C244" s="207" t="s">
        <v>524</v>
      </c>
      <c r="D244" s="207" t="s">
        <v>129</v>
      </c>
      <c r="E244" s="208" t="s">
        <v>1180</v>
      </c>
      <c r="F244" s="209" t="s">
        <v>1181</v>
      </c>
      <c r="G244" s="210" t="s">
        <v>1119</v>
      </c>
      <c r="H244" s="211">
        <v>1</v>
      </c>
      <c r="I244" s="212"/>
      <c r="J244" s="213">
        <f>ROUND(I244*H244,2)</f>
        <v>0</v>
      </c>
      <c r="K244" s="209" t="s">
        <v>133</v>
      </c>
      <c r="L244" s="47"/>
      <c r="M244" s="214" t="s">
        <v>19</v>
      </c>
      <c r="N244" s="215" t="s">
        <v>43</v>
      </c>
      <c r="O244" s="87"/>
      <c r="P244" s="216">
        <f>O244*H244</f>
        <v>0</v>
      </c>
      <c r="Q244" s="216">
        <v>0.04471</v>
      </c>
      <c r="R244" s="216">
        <f>Q244*H244</f>
        <v>0.04471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312</v>
      </c>
      <c r="AT244" s="218" t="s">
        <v>129</v>
      </c>
      <c r="AU244" s="218" t="s">
        <v>82</v>
      </c>
      <c r="AY244" s="20" t="s">
        <v>126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312</v>
      </c>
      <c r="BM244" s="218" t="s">
        <v>1182</v>
      </c>
    </row>
    <row r="245" s="2" customFormat="1">
      <c r="A245" s="41"/>
      <c r="B245" s="42"/>
      <c r="C245" s="43"/>
      <c r="D245" s="220" t="s">
        <v>136</v>
      </c>
      <c r="E245" s="43"/>
      <c r="F245" s="221" t="s">
        <v>1183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136</v>
      </c>
      <c r="AU245" s="20" t="s">
        <v>82</v>
      </c>
    </row>
    <row r="246" s="2" customFormat="1" ht="49.05" customHeight="1">
      <c r="A246" s="41"/>
      <c r="B246" s="42"/>
      <c r="C246" s="207" t="s">
        <v>529</v>
      </c>
      <c r="D246" s="207" t="s">
        <v>129</v>
      </c>
      <c r="E246" s="208" t="s">
        <v>1184</v>
      </c>
      <c r="F246" s="209" t="s">
        <v>1185</v>
      </c>
      <c r="G246" s="210" t="s">
        <v>1119</v>
      </c>
      <c r="H246" s="211">
        <v>1</v>
      </c>
      <c r="I246" s="212"/>
      <c r="J246" s="213">
        <f>ROUND(I246*H246,2)</f>
        <v>0</v>
      </c>
      <c r="K246" s="209" t="s">
        <v>133</v>
      </c>
      <c r="L246" s="47"/>
      <c r="M246" s="214" t="s">
        <v>19</v>
      </c>
      <c r="N246" s="215" t="s">
        <v>43</v>
      </c>
      <c r="O246" s="87"/>
      <c r="P246" s="216">
        <f>O246*H246</f>
        <v>0</v>
      </c>
      <c r="Q246" s="216">
        <v>0.03739</v>
      </c>
      <c r="R246" s="216">
        <f>Q246*H246</f>
        <v>0.03739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312</v>
      </c>
      <c r="AT246" s="218" t="s">
        <v>129</v>
      </c>
      <c r="AU246" s="218" t="s">
        <v>82</v>
      </c>
      <c r="AY246" s="20" t="s">
        <v>126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312</v>
      </c>
      <c r="BM246" s="218" t="s">
        <v>1186</v>
      </c>
    </row>
    <row r="247" s="2" customFormat="1">
      <c r="A247" s="41"/>
      <c r="B247" s="42"/>
      <c r="C247" s="43"/>
      <c r="D247" s="220" t="s">
        <v>136</v>
      </c>
      <c r="E247" s="43"/>
      <c r="F247" s="221" t="s">
        <v>1187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136</v>
      </c>
      <c r="AU247" s="20" t="s">
        <v>82</v>
      </c>
    </row>
    <row r="248" s="2" customFormat="1" ht="24.15" customHeight="1">
      <c r="A248" s="41"/>
      <c r="B248" s="42"/>
      <c r="C248" s="207" t="s">
        <v>534</v>
      </c>
      <c r="D248" s="207" t="s">
        <v>129</v>
      </c>
      <c r="E248" s="208" t="s">
        <v>1188</v>
      </c>
      <c r="F248" s="209" t="s">
        <v>1189</v>
      </c>
      <c r="G248" s="210" t="s">
        <v>325</v>
      </c>
      <c r="H248" s="211">
        <v>1</v>
      </c>
      <c r="I248" s="212"/>
      <c r="J248" s="213">
        <f>ROUND(I248*H248,2)</f>
        <v>0</v>
      </c>
      <c r="K248" s="209" t="s">
        <v>133</v>
      </c>
      <c r="L248" s="47"/>
      <c r="M248" s="214" t="s">
        <v>19</v>
      </c>
      <c r="N248" s="215" t="s">
        <v>43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312</v>
      </c>
      <c r="AT248" s="218" t="s">
        <v>129</v>
      </c>
      <c r="AU248" s="218" t="s">
        <v>82</v>
      </c>
      <c r="AY248" s="20" t="s">
        <v>126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312</v>
      </c>
      <c r="BM248" s="218" t="s">
        <v>1190</v>
      </c>
    </row>
    <row r="249" s="2" customFormat="1">
      <c r="A249" s="41"/>
      <c r="B249" s="42"/>
      <c r="C249" s="43"/>
      <c r="D249" s="220" t="s">
        <v>136</v>
      </c>
      <c r="E249" s="43"/>
      <c r="F249" s="221" t="s">
        <v>1191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136</v>
      </c>
      <c r="AU249" s="20" t="s">
        <v>82</v>
      </c>
    </row>
    <row r="250" s="2" customFormat="1" ht="16.5" customHeight="1">
      <c r="A250" s="41"/>
      <c r="B250" s="42"/>
      <c r="C250" s="275" t="s">
        <v>542</v>
      </c>
      <c r="D250" s="275" t="s">
        <v>307</v>
      </c>
      <c r="E250" s="276" t="s">
        <v>1192</v>
      </c>
      <c r="F250" s="277" t="s">
        <v>1193</v>
      </c>
      <c r="G250" s="278" t="s">
        <v>325</v>
      </c>
      <c r="H250" s="279">
        <v>1</v>
      </c>
      <c r="I250" s="280"/>
      <c r="J250" s="281">
        <f>ROUND(I250*H250,2)</f>
        <v>0</v>
      </c>
      <c r="K250" s="277" t="s">
        <v>133</v>
      </c>
      <c r="L250" s="282"/>
      <c r="M250" s="283" t="s">
        <v>19</v>
      </c>
      <c r="N250" s="284" t="s">
        <v>43</v>
      </c>
      <c r="O250" s="87"/>
      <c r="P250" s="216">
        <f>O250*H250</f>
        <v>0</v>
      </c>
      <c r="Q250" s="216">
        <v>0.0023999999999999998</v>
      </c>
      <c r="R250" s="216">
        <f>Q250*H250</f>
        <v>0.0023999999999999998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409</v>
      </c>
      <c r="AT250" s="218" t="s">
        <v>307</v>
      </c>
      <c r="AU250" s="218" t="s">
        <v>82</v>
      </c>
      <c r="AY250" s="20" t="s">
        <v>126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312</v>
      </c>
      <c r="BM250" s="218" t="s">
        <v>1194</v>
      </c>
    </row>
    <row r="251" s="2" customFormat="1" ht="24.15" customHeight="1">
      <c r="A251" s="41"/>
      <c r="B251" s="42"/>
      <c r="C251" s="207" t="s">
        <v>551</v>
      </c>
      <c r="D251" s="207" t="s">
        <v>129</v>
      </c>
      <c r="E251" s="208" t="s">
        <v>1195</v>
      </c>
      <c r="F251" s="209" t="s">
        <v>1196</v>
      </c>
      <c r="G251" s="210" t="s">
        <v>325</v>
      </c>
      <c r="H251" s="211">
        <v>2</v>
      </c>
      <c r="I251" s="212"/>
      <c r="J251" s="213">
        <f>ROUND(I251*H251,2)</f>
        <v>0</v>
      </c>
      <c r="K251" s="209" t="s">
        <v>133</v>
      </c>
      <c r="L251" s="47"/>
      <c r="M251" s="214" t="s">
        <v>19</v>
      </c>
      <c r="N251" s="215" t="s">
        <v>43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312</v>
      </c>
      <c r="AT251" s="218" t="s">
        <v>129</v>
      </c>
      <c r="AU251" s="218" t="s">
        <v>82</v>
      </c>
      <c r="AY251" s="20" t="s">
        <v>126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312</v>
      </c>
      <c r="BM251" s="218" t="s">
        <v>1197</v>
      </c>
    </row>
    <row r="252" s="2" customFormat="1">
      <c r="A252" s="41"/>
      <c r="B252" s="42"/>
      <c r="C252" s="43"/>
      <c r="D252" s="220" t="s">
        <v>136</v>
      </c>
      <c r="E252" s="43"/>
      <c r="F252" s="221" t="s">
        <v>1198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136</v>
      </c>
      <c r="AU252" s="20" t="s">
        <v>82</v>
      </c>
    </row>
    <row r="253" s="2" customFormat="1" ht="21.75" customHeight="1">
      <c r="A253" s="41"/>
      <c r="B253" s="42"/>
      <c r="C253" s="275" t="s">
        <v>556</v>
      </c>
      <c r="D253" s="275" t="s">
        <v>307</v>
      </c>
      <c r="E253" s="276" t="s">
        <v>1199</v>
      </c>
      <c r="F253" s="277" t="s">
        <v>1200</v>
      </c>
      <c r="G253" s="278" t="s">
        <v>325</v>
      </c>
      <c r="H253" s="279">
        <v>2</v>
      </c>
      <c r="I253" s="280"/>
      <c r="J253" s="281">
        <f>ROUND(I253*H253,2)</f>
        <v>0</v>
      </c>
      <c r="K253" s="277" t="s">
        <v>133</v>
      </c>
      <c r="L253" s="282"/>
      <c r="M253" s="283" t="s">
        <v>19</v>
      </c>
      <c r="N253" s="284" t="s">
        <v>43</v>
      </c>
      <c r="O253" s="87"/>
      <c r="P253" s="216">
        <f>O253*H253</f>
        <v>0</v>
      </c>
      <c r="Q253" s="216">
        <v>0.00020000000000000001</v>
      </c>
      <c r="R253" s="216">
        <f>Q253*H253</f>
        <v>0.00040000000000000002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409</v>
      </c>
      <c r="AT253" s="218" t="s">
        <v>307</v>
      </c>
      <c r="AU253" s="218" t="s">
        <v>82</v>
      </c>
      <c r="AY253" s="20" t="s">
        <v>126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312</v>
      </c>
      <c r="BM253" s="218" t="s">
        <v>1201</v>
      </c>
    </row>
    <row r="254" s="2" customFormat="1" ht="24.15" customHeight="1">
      <c r="A254" s="41"/>
      <c r="B254" s="42"/>
      <c r="C254" s="207" t="s">
        <v>564</v>
      </c>
      <c r="D254" s="207" t="s">
        <v>129</v>
      </c>
      <c r="E254" s="208" t="s">
        <v>1202</v>
      </c>
      <c r="F254" s="209" t="s">
        <v>1203</v>
      </c>
      <c r="G254" s="210" t="s">
        <v>325</v>
      </c>
      <c r="H254" s="211">
        <v>1</v>
      </c>
      <c r="I254" s="212"/>
      <c r="J254" s="213">
        <f>ROUND(I254*H254,2)</f>
        <v>0</v>
      </c>
      <c r="K254" s="209" t="s">
        <v>133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312</v>
      </c>
      <c r="AT254" s="218" t="s">
        <v>129</v>
      </c>
      <c r="AU254" s="218" t="s">
        <v>82</v>
      </c>
      <c r="AY254" s="20" t="s">
        <v>126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312</v>
      </c>
      <c r="BM254" s="218" t="s">
        <v>1204</v>
      </c>
    </row>
    <row r="255" s="2" customFormat="1">
      <c r="A255" s="41"/>
      <c r="B255" s="42"/>
      <c r="C255" s="43"/>
      <c r="D255" s="220" t="s">
        <v>136</v>
      </c>
      <c r="E255" s="43"/>
      <c r="F255" s="221" t="s">
        <v>1205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136</v>
      </c>
      <c r="AU255" s="20" t="s">
        <v>82</v>
      </c>
    </row>
    <row r="256" s="2" customFormat="1" ht="16.5" customHeight="1">
      <c r="A256" s="41"/>
      <c r="B256" s="42"/>
      <c r="C256" s="275" t="s">
        <v>569</v>
      </c>
      <c r="D256" s="275" t="s">
        <v>307</v>
      </c>
      <c r="E256" s="276" t="s">
        <v>1206</v>
      </c>
      <c r="F256" s="277" t="s">
        <v>1207</v>
      </c>
      <c r="G256" s="278" t="s">
        <v>325</v>
      </c>
      <c r="H256" s="279">
        <v>1</v>
      </c>
      <c r="I256" s="280"/>
      <c r="J256" s="281">
        <f>ROUND(I256*H256,2)</f>
        <v>0</v>
      </c>
      <c r="K256" s="277" t="s">
        <v>19</v>
      </c>
      <c r="L256" s="282"/>
      <c r="M256" s="283" t="s">
        <v>19</v>
      </c>
      <c r="N256" s="284" t="s">
        <v>43</v>
      </c>
      <c r="O256" s="87"/>
      <c r="P256" s="216">
        <f>O256*H256</f>
        <v>0</v>
      </c>
      <c r="Q256" s="216">
        <v>0.00050000000000000001</v>
      </c>
      <c r="R256" s="216">
        <f>Q256*H256</f>
        <v>0.00050000000000000001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409</v>
      </c>
      <c r="AT256" s="218" t="s">
        <v>307</v>
      </c>
      <c r="AU256" s="218" t="s">
        <v>82</v>
      </c>
      <c r="AY256" s="20" t="s">
        <v>126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312</v>
      </c>
      <c r="BM256" s="218" t="s">
        <v>1208</v>
      </c>
    </row>
    <row r="257" s="2" customFormat="1" ht="24.15" customHeight="1">
      <c r="A257" s="41"/>
      <c r="B257" s="42"/>
      <c r="C257" s="207" t="s">
        <v>574</v>
      </c>
      <c r="D257" s="207" t="s">
        <v>129</v>
      </c>
      <c r="E257" s="208" t="s">
        <v>1209</v>
      </c>
      <c r="F257" s="209" t="s">
        <v>1210</v>
      </c>
      <c r="G257" s="210" t="s">
        <v>325</v>
      </c>
      <c r="H257" s="211">
        <v>1</v>
      </c>
      <c r="I257" s="212"/>
      <c r="J257" s="213">
        <f>ROUND(I257*H257,2)</f>
        <v>0</v>
      </c>
      <c r="K257" s="209" t="s">
        <v>133</v>
      </c>
      <c r="L257" s="47"/>
      <c r="M257" s="214" t="s">
        <v>19</v>
      </c>
      <c r="N257" s="215" t="s">
        <v>43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312</v>
      </c>
      <c r="AT257" s="218" t="s">
        <v>129</v>
      </c>
      <c r="AU257" s="218" t="s">
        <v>82</v>
      </c>
      <c r="AY257" s="20" t="s">
        <v>126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312</v>
      </c>
      <c r="BM257" s="218" t="s">
        <v>1211</v>
      </c>
    </row>
    <row r="258" s="2" customFormat="1">
      <c r="A258" s="41"/>
      <c r="B258" s="42"/>
      <c r="C258" s="43"/>
      <c r="D258" s="220" t="s">
        <v>136</v>
      </c>
      <c r="E258" s="43"/>
      <c r="F258" s="221" t="s">
        <v>1212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136</v>
      </c>
      <c r="AU258" s="20" t="s">
        <v>82</v>
      </c>
    </row>
    <row r="259" s="2" customFormat="1" ht="24.15" customHeight="1">
      <c r="A259" s="41"/>
      <c r="B259" s="42"/>
      <c r="C259" s="275" t="s">
        <v>583</v>
      </c>
      <c r="D259" s="275" t="s">
        <v>307</v>
      </c>
      <c r="E259" s="276" t="s">
        <v>1213</v>
      </c>
      <c r="F259" s="277" t="s">
        <v>1214</v>
      </c>
      <c r="G259" s="278" t="s">
        <v>325</v>
      </c>
      <c r="H259" s="279">
        <v>1</v>
      </c>
      <c r="I259" s="280"/>
      <c r="J259" s="281">
        <f>ROUND(I259*H259,2)</f>
        <v>0</v>
      </c>
      <c r="K259" s="277" t="s">
        <v>133</v>
      </c>
      <c r="L259" s="282"/>
      <c r="M259" s="283" t="s">
        <v>19</v>
      </c>
      <c r="N259" s="284" t="s">
        <v>43</v>
      </c>
      <c r="O259" s="87"/>
      <c r="P259" s="216">
        <f>O259*H259</f>
        <v>0</v>
      </c>
      <c r="Q259" s="216">
        <v>0.0012999999999999999</v>
      </c>
      <c r="R259" s="216">
        <f>Q259*H259</f>
        <v>0.0012999999999999999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409</v>
      </c>
      <c r="AT259" s="218" t="s">
        <v>307</v>
      </c>
      <c r="AU259" s="218" t="s">
        <v>82</v>
      </c>
      <c r="AY259" s="20" t="s">
        <v>126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312</v>
      </c>
      <c r="BM259" s="218" t="s">
        <v>1215</v>
      </c>
    </row>
    <row r="260" s="2" customFormat="1" ht="21.75" customHeight="1">
      <c r="A260" s="41"/>
      <c r="B260" s="42"/>
      <c r="C260" s="207" t="s">
        <v>589</v>
      </c>
      <c r="D260" s="207" t="s">
        <v>129</v>
      </c>
      <c r="E260" s="208" t="s">
        <v>1216</v>
      </c>
      <c r="F260" s="209" t="s">
        <v>1217</v>
      </c>
      <c r="G260" s="210" t="s">
        <v>325</v>
      </c>
      <c r="H260" s="211">
        <v>1</v>
      </c>
      <c r="I260" s="212"/>
      <c r="J260" s="213">
        <f>ROUND(I260*H260,2)</f>
        <v>0</v>
      </c>
      <c r="K260" s="209" t="s">
        <v>133</v>
      </c>
      <c r="L260" s="47"/>
      <c r="M260" s="214" t="s">
        <v>19</v>
      </c>
      <c r="N260" s="215" t="s">
        <v>43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312</v>
      </c>
      <c r="AT260" s="218" t="s">
        <v>129</v>
      </c>
      <c r="AU260" s="218" t="s">
        <v>82</v>
      </c>
      <c r="AY260" s="20" t="s">
        <v>126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312</v>
      </c>
      <c r="BM260" s="218" t="s">
        <v>1218</v>
      </c>
    </row>
    <row r="261" s="2" customFormat="1">
      <c r="A261" s="41"/>
      <c r="B261" s="42"/>
      <c r="C261" s="43"/>
      <c r="D261" s="220" t="s">
        <v>136</v>
      </c>
      <c r="E261" s="43"/>
      <c r="F261" s="221" t="s">
        <v>1219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136</v>
      </c>
      <c r="AU261" s="20" t="s">
        <v>82</v>
      </c>
    </row>
    <row r="262" s="2" customFormat="1" ht="16.5" customHeight="1">
      <c r="A262" s="41"/>
      <c r="B262" s="42"/>
      <c r="C262" s="275" t="s">
        <v>595</v>
      </c>
      <c r="D262" s="275" t="s">
        <v>307</v>
      </c>
      <c r="E262" s="276" t="s">
        <v>1220</v>
      </c>
      <c r="F262" s="277" t="s">
        <v>1221</v>
      </c>
      <c r="G262" s="278" t="s">
        <v>325</v>
      </c>
      <c r="H262" s="279">
        <v>1</v>
      </c>
      <c r="I262" s="280"/>
      <c r="J262" s="281">
        <f>ROUND(I262*H262,2)</f>
        <v>0</v>
      </c>
      <c r="K262" s="277" t="s">
        <v>133</v>
      </c>
      <c r="L262" s="282"/>
      <c r="M262" s="283" t="s">
        <v>19</v>
      </c>
      <c r="N262" s="284" t="s">
        <v>43</v>
      </c>
      <c r="O262" s="87"/>
      <c r="P262" s="216">
        <f>O262*H262</f>
        <v>0</v>
      </c>
      <c r="Q262" s="216">
        <v>0.0025000000000000001</v>
      </c>
      <c r="R262" s="216">
        <f>Q262*H262</f>
        <v>0.0025000000000000001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409</v>
      </c>
      <c r="AT262" s="218" t="s">
        <v>307</v>
      </c>
      <c r="AU262" s="218" t="s">
        <v>82</v>
      </c>
      <c r="AY262" s="20" t="s">
        <v>126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312</v>
      </c>
      <c r="BM262" s="218" t="s">
        <v>1222</v>
      </c>
    </row>
    <row r="263" s="2" customFormat="1" ht="21.75" customHeight="1">
      <c r="A263" s="41"/>
      <c r="B263" s="42"/>
      <c r="C263" s="207" t="s">
        <v>600</v>
      </c>
      <c r="D263" s="207" t="s">
        <v>129</v>
      </c>
      <c r="E263" s="208" t="s">
        <v>1223</v>
      </c>
      <c r="F263" s="209" t="s">
        <v>1224</v>
      </c>
      <c r="G263" s="210" t="s">
        <v>325</v>
      </c>
      <c r="H263" s="211">
        <v>4</v>
      </c>
      <c r="I263" s="212"/>
      <c r="J263" s="213">
        <f>ROUND(I263*H263,2)</f>
        <v>0</v>
      </c>
      <c r="K263" s="209" t="s">
        <v>133</v>
      </c>
      <c r="L263" s="47"/>
      <c r="M263" s="214" t="s">
        <v>19</v>
      </c>
      <c r="N263" s="215" t="s">
        <v>43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312</v>
      </c>
      <c r="AT263" s="218" t="s">
        <v>129</v>
      </c>
      <c r="AU263" s="218" t="s">
        <v>82</v>
      </c>
      <c r="AY263" s="20" t="s">
        <v>126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312</v>
      </c>
      <c r="BM263" s="218" t="s">
        <v>1225</v>
      </c>
    </row>
    <row r="264" s="2" customFormat="1">
      <c r="A264" s="41"/>
      <c r="B264" s="42"/>
      <c r="C264" s="43"/>
      <c r="D264" s="220" t="s">
        <v>136</v>
      </c>
      <c r="E264" s="43"/>
      <c r="F264" s="221" t="s">
        <v>1226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136</v>
      </c>
      <c r="AU264" s="20" t="s">
        <v>82</v>
      </c>
    </row>
    <row r="265" s="2" customFormat="1" ht="16.5" customHeight="1">
      <c r="A265" s="41"/>
      <c r="B265" s="42"/>
      <c r="C265" s="275" t="s">
        <v>605</v>
      </c>
      <c r="D265" s="275" t="s">
        <v>307</v>
      </c>
      <c r="E265" s="276" t="s">
        <v>1227</v>
      </c>
      <c r="F265" s="277" t="s">
        <v>1228</v>
      </c>
      <c r="G265" s="278" t="s">
        <v>325</v>
      </c>
      <c r="H265" s="279">
        <v>4</v>
      </c>
      <c r="I265" s="280"/>
      <c r="J265" s="281">
        <f>ROUND(I265*H265,2)</f>
        <v>0</v>
      </c>
      <c r="K265" s="277" t="s">
        <v>133</v>
      </c>
      <c r="L265" s="282"/>
      <c r="M265" s="283" t="s">
        <v>19</v>
      </c>
      <c r="N265" s="284" t="s">
        <v>43</v>
      </c>
      <c r="O265" s="87"/>
      <c r="P265" s="216">
        <f>O265*H265</f>
        <v>0</v>
      </c>
      <c r="Q265" s="216">
        <v>0.00012</v>
      </c>
      <c r="R265" s="216">
        <f>Q265*H265</f>
        <v>0.00048000000000000001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409</v>
      </c>
      <c r="AT265" s="218" t="s">
        <v>307</v>
      </c>
      <c r="AU265" s="218" t="s">
        <v>82</v>
      </c>
      <c r="AY265" s="20" t="s">
        <v>126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312</v>
      </c>
      <c r="BM265" s="218" t="s">
        <v>1229</v>
      </c>
    </row>
    <row r="266" s="2" customFormat="1" ht="24.15" customHeight="1">
      <c r="A266" s="41"/>
      <c r="B266" s="42"/>
      <c r="C266" s="207" t="s">
        <v>610</v>
      </c>
      <c r="D266" s="207" t="s">
        <v>129</v>
      </c>
      <c r="E266" s="208" t="s">
        <v>1230</v>
      </c>
      <c r="F266" s="209" t="s">
        <v>1231</v>
      </c>
      <c r="G266" s="210" t="s">
        <v>325</v>
      </c>
      <c r="H266" s="211">
        <v>1</v>
      </c>
      <c r="I266" s="212"/>
      <c r="J266" s="213">
        <f>ROUND(I266*H266,2)</f>
        <v>0</v>
      </c>
      <c r="K266" s="209" t="s">
        <v>133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312</v>
      </c>
      <c r="AT266" s="218" t="s">
        <v>129</v>
      </c>
      <c r="AU266" s="218" t="s">
        <v>82</v>
      </c>
      <c r="AY266" s="20" t="s">
        <v>126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312</v>
      </c>
      <c r="BM266" s="218" t="s">
        <v>1232</v>
      </c>
    </row>
    <row r="267" s="2" customFormat="1">
      <c r="A267" s="41"/>
      <c r="B267" s="42"/>
      <c r="C267" s="43"/>
      <c r="D267" s="220" t="s">
        <v>136</v>
      </c>
      <c r="E267" s="43"/>
      <c r="F267" s="221" t="s">
        <v>1233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136</v>
      </c>
      <c r="AU267" s="20" t="s">
        <v>82</v>
      </c>
    </row>
    <row r="268" s="2" customFormat="1" ht="16.5" customHeight="1">
      <c r="A268" s="41"/>
      <c r="B268" s="42"/>
      <c r="C268" s="275" t="s">
        <v>613</v>
      </c>
      <c r="D268" s="275" t="s">
        <v>307</v>
      </c>
      <c r="E268" s="276" t="s">
        <v>1234</v>
      </c>
      <c r="F268" s="277" t="s">
        <v>1235</v>
      </c>
      <c r="G268" s="278" t="s">
        <v>325</v>
      </c>
      <c r="H268" s="279">
        <v>1</v>
      </c>
      <c r="I268" s="280"/>
      <c r="J268" s="281">
        <f>ROUND(I268*H268,2)</f>
        <v>0</v>
      </c>
      <c r="K268" s="277" t="s">
        <v>133</v>
      </c>
      <c r="L268" s="282"/>
      <c r="M268" s="283" t="s">
        <v>19</v>
      </c>
      <c r="N268" s="284" t="s">
        <v>43</v>
      </c>
      <c r="O268" s="87"/>
      <c r="P268" s="216">
        <f>O268*H268</f>
        <v>0</v>
      </c>
      <c r="Q268" s="216">
        <v>0.0032000000000000002</v>
      </c>
      <c r="R268" s="216">
        <f>Q268*H268</f>
        <v>0.0032000000000000002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409</v>
      </c>
      <c r="AT268" s="218" t="s">
        <v>307</v>
      </c>
      <c r="AU268" s="218" t="s">
        <v>82</v>
      </c>
      <c r="AY268" s="20" t="s">
        <v>126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80</v>
      </c>
      <c r="BK268" s="219">
        <f>ROUND(I268*H268,2)</f>
        <v>0</v>
      </c>
      <c r="BL268" s="20" t="s">
        <v>312</v>
      </c>
      <c r="BM268" s="218" t="s">
        <v>1236</v>
      </c>
    </row>
    <row r="269" s="2" customFormat="1" ht="24.15" customHeight="1">
      <c r="A269" s="41"/>
      <c r="B269" s="42"/>
      <c r="C269" s="207" t="s">
        <v>618</v>
      </c>
      <c r="D269" s="207" t="s">
        <v>129</v>
      </c>
      <c r="E269" s="208" t="s">
        <v>1237</v>
      </c>
      <c r="F269" s="209" t="s">
        <v>1238</v>
      </c>
      <c r="G269" s="210" t="s">
        <v>1119</v>
      </c>
      <c r="H269" s="211">
        <v>1</v>
      </c>
      <c r="I269" s="212"/>
      <c r="J269" s="213">
        <f>ROUND(I269*H269,2)</f>
        <v>0</v>
      </c>
      <c r="K269" s="209" t="s">
        <v>133</v>
      </c>
      <c r="L269" s="47"/>
      <c r="M269" s="214" t="s">
        <v>19</v>
      </c>
      <c r="N269" s="215" t="s">
        <v>43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0.0091999999999999998</v>
      </c>
      <c r="T269" s="217">
        <f>S269*H269</f>
        <v>0.0091999999999999998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312</v>
      </c>
      <c r="AT269" s="218" t="s">
        <v>129</v>
      </c>
      <c r="AU269" s="218" t="s">
        <v>82</v>
      </c>
      <c r="AY269" s="20" t="s">
        <v>126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312</v>
      </c>
      <c r="BM269" s="218" t="s">
        <v>1239</v>
      </c>
    </row>
    <row r="270" s="2" customFormat="1">
      <c r="A270" s="41"/>
      <c r="B270" s="42"/>
      <c r="C270" s="43"/>
      <c r="D270" s="220" t="s">
        <v>136</v>
      </c>
      <c r="E270" s="43"/>
      <c r="F270" s="221" t="s">
        <v>1240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136</v>
      </c>
      <c r="AU270" s="20" t="s">
        <v>82</v>
      </c>
    </row>
    <row r="271" s="2" customFormat="1" ht="24.15" customHeight="1">
      <c r="A271" s="41"/>
      <c r="B271" s="42"/>
      <c r="C271" s="207" t="s">
        <v>623</v>
      </c>
      <c r="D271" s="207" t="s">
        <v>129</v>
      </c>
      <c r="E271" s="208" t="s">
        <v>1241</v>
      </c>
      <c r="F271" s="209" t="s">
        <v>1242</v>
      </c>
      <c r="G271" s="210" t="s">
        <v>1119</v>
      </c>
      <c r="H271" s="211">
        <v>1</v>
      </c>
      <c r="I271" s="212"/>
      <c r="J271" s="213">
        <f>ROUND(I271*H271,2)</f>
        <v>0</v>
      </c>
      <c r="K271" s="209" t="s">
        <v>133</v>
      </c>
      <c r="L271" s="47"/>
      <c r="M271" s="214" t="s">
        <v>19</v>
      </c>
      <c r="N271" s="215" t="s">
        <v>43</v>
      </c>
      <c r="O271" s="87"/>
      <c r="P271" s="216">
        <f>O271*H271</f>
        <v>0</v>
      </c>
      <c r="Q271" s="216">
        <v>0.00055999999999999995</v>
      </c>
      <c r="R271" s="216">
        <f>Q271*H271</f>
        <v>0.00055999999999999995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312</v>
      </c>
      <c r="AT271" s="218" t="s">
        <v>129</v>
      </c>
      <c r="AU271" s="218" t="s">
        <v>82</v>
      </c>
      <c r="AY271" s="20" t="s">
        <v>126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80</v>
      </c>
      <c r="BK271" s="219">
        <f>ROUND(I271*H271,2)</f>
        <v>0</v>
      </c>
      <c r="BL271" s="20" t="s">
        <v>312</v>
      </c>
      <c r="BM271" s="218" t="s">
        <v>1243</v>
      </c>
    </row>
    <row r="272" s="2" customFormat="1">
      <c r="A272" s="41"/>
      <c r="B272" s="42"/>
      <c r="C272" s="43"/>
      <c r="D272" s="220" t="s">
        <v>136</v>
      </c>
      <c r="E272" s="43"/>
      <c r="F272" s="221" t="s">
        <v>1244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136</v>
      </c>
      <c r="AU272" s="20" t="s">
        <v>82</v>
      </c>
    </row>
    <row r="273" s="2" customFormat="1" ht="16.5" customHeight="1">
      <c r="A273" s="41"/>
      <c r="B273" s="42"/>
      <c r="C273" s="275" t="s">
        <v>631</v>
      </c>
      <c r="D273" s="275" t="s">
        <v>307</v>
      </c>
      <c r="E273" s="276" t="s">
        <v>1245</v>
      </c>
      <c r="F273" s="277" t="s">
        <v>1246</v>
      </c>
      <c r="G273" s="278" t="s">
        <v>325</v>
      </c>
      <c r="H273" s="279">
        <v>1</v>
      </c>
      <c r="I273" s="280"/>
      <c r="J273" s="281">
        <f>ROUND(I273*H273,2)</f>
        <v>0</v>
      </c>
      <c r="K273" s="277" t="s">
        <v>133</v>
      </c>
      <c r="L273" s="282"/>
      <c r="M273" s="283" t="s">
        <v>19</v>
      </c>
      <c r="N273" s="284" t="s">
        <v>43</v>
      </c>
      <c r="O273" s="87"/>
      <c r="P273" s="216">
        <f>O273*H273</f>
        <v>0</v>
      </c>
      <c r="Q273" s="216">
        <v>0.0054999999999999997</v>
      </c>
      <c r="R273" s="216">
        <f>Q273*H273</f>
        <v>0.0054999999999999997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409</v>
      </c>
      <c r="AT273" s="218" t="s">
        <v>307</v>
      </c>
      <c r="AU273" s="218" t="s">
        <v>82</v>
      </c>
      <c r="AY273" s="20" t="s">
        <v>126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312</v>
      </c>
      <c r="BM273" s="218" t="s">
        <v>1247</v>
      </c>
    </row>
    <row r="274" s="2" customFormat="1" ht="16.5" customHeight="1">
      <c r="A274" s="41"/>
      <c r="B274" s="42"/>
      <c r="C274" s="207" t="s">
        <v>639</v>
      </c>
      <c r="D274" s="207" t="s">
        <v>129</v>
      </c>
      <c r="E274" s="208" t="s">
        <v>1248</v>
      </c>
      <c r="F274" s="209" t="s">
        <v>1249</v>
      </c>
      <c r="G274" s="210" t="s">
        <v>325</v>
      </c>
      <c r="H274" s="211">
        <v>5</v>
      </c>
      <c r="I274" s="212"/>
      <c r="J274" s="213">
        <f>ROUND(I274*H274,2)</f>
        <v>0</v>
      </c>
      <c r="K274" s="209" t="s">
        <v>133</v>
      </c>
      <c r="L274" s="47"/>
      <c r="M274" s="214" t="s">
        <v>19</v>
      </c>
      <c r="N274" s="215" t="s">
        <v>43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0.00048999999999999998</v>
      </c>
      <c r="T274" s="217">
        <f>S274*H274</f>
        <v>0.0024499999999999999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312</v>
      </c>
      <c r="AT274" s="218" t="s">
        <v>129</v>
      </c>
      <c r="AU274" s="218" t="s">
        <v>82</v>
      </c>
      <c r="AY274" s="20" t="s">
        <v>126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312</v>
      </c>
      <c r="BM274" s="218" t="s">
        <v>1250</v>
      </c>
    </row>
    <row r="275" s="2" customFormat="1">
      <c r="A275" s="41"/>
      <c r="B275" s="42"/>
      <c r="C275" s="43"/>
      <c r="D275" s="220" t="s">
        <v>136</v>
      </c>
      <c r="E275" s="43"/>
      <c r="F275" s="221" t="s">
        <v>1251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136</v>
      </c>
      <c r="AU275" s="20" t="s">
        <v>82</v>
      </c>
    </row>
    <row r="276" s="2" customFormat="1" ht="24.15" customHeight="1">
      <c r="A276" s="41"/>
      <c r="B276" s="42"/>
      <c r="C276" s="207" t="s">
        <v>644</v>
      </c>
      <c r="D276" s="207" t="s">
        <v>129</v>
      </c>
      <c r="E276" s="208" t="s">
        <v>1252</v>
      </c>
      <c r="F276" s="209" t="s">
        <v>1253</v>
      </c>
      <c r="G276" s="210" t="s">
        <v>1119</v>
      </c>
      <c r="H276" s="211">
        <v>7</v>
      </c>
      <c r="I276" s="212"/>
      <c r="J276" s="213">
        <f>ROUND(I276*H276,2)</f>
        <v>0</v>
      </c>
      <c r="K276" s="209" t="s">
        <v>133</v>
      </c>
      <c r="L276" s="47"/>
      <c r="M276" s="214" t="s">
        <v>19</v>
      </c>
      <c r="N276" s="215" t="s">
        <v>43</v>
      </c>
      <c r="O276" s="87"/>
      <c r="P276" s="216">
        <f>O276*H276</f>
        <v>0</v>
      </c>
      <c r="Q276" s="216">
        <v>9.0000000000000006E-05</v>
      </c>
      <c r="R276" s="216">
        <f>Q276*H276</f>
        <v>0.00063000000000000003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312</v>
      </c>
      <c r="AT276" s="218" t="s">
        <v>129</v>
      </c>
      <c r="AU276" s="218" t="s">
        <v>82</v>
      </c>
      <c r="AY276" s="20" t="s">
        <v>126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312</v>
      </c>
      <c r="BM276" s="218" t="s">
        <v>1254</v>
      </c>
    </row>
    <row r="277" s="2" customFormat="1">
      <c r="A277" s="41"/>
      <c r="B277" s="42"/>
      <c r="C277" s="43"/>
      <c r="D277" s="220" t="s">
        <v>136</v>
      </c>
      <c r="E277" s="43"/>
      <c r="F277" s="221" t="s">
        <v>1255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136</v>
      </c>
      <c r="AU277" s="20" t="s">
        <v>82</v>
      </c>
    </row>
    <row r="278" s="13" customFormat="1">
      <c r="A278" s="13"/>
      <c r="B278" s="232"/>
      <c r="C278" s="233"/>
      <c r="D278" s="225" t="s">
        <v>190</v>
      </c>
      <c r="E278" s="234" t="s">
        <v>19</v>
      </c>
      <c r="F278" s="235" t="s">
        <v>1112</v>
      </c>
      <c r="G278" s="233"/>
      <c r="H278" s="236">
        <v>2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190</v>
      </c>
      <c r="AU278" s="242" t="s">
        <v>82</v>
      </c>
      <c r="AV278" s="13" t="s">
        <v>82</v>
      </c>
      <c r="AW278" s="13" t="s">
        <v>34</v>
      </c>
      <c r="AX278" s="13" t="s">
        <v>72</v>
      </c>
      <c r="AY278" s="242" t="s">
        <v>126</v>
      </c>
    </row>
    <row r="279" s="13" customFormat="1">
      <c r="A279" s="13"/>
      <c r="B279" s="232"/>
      <c r="C279" s="233"/>
      <c r="D279" s="225" t="s">
        <v>190</v>
      </c>
      <c r="E279" s="234" t="s">
        <v>19</v>
      </c>
      <c r="F279" s="235" t="s">
        <v>1107</v>
      </c>
      <c r="G279" s="233"/>
      <c r="H279" s="236">
        <v>2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190</v>
      </c>
      <c r="AU279" s="242" t="s">
        <v>82</v>
      </c>
      <c r="AV279" s="13" t="s">
        <v>82</v>
      </c>
      <c r="AW279" s="13" t="s">
        <v>34</v>
      </c>
      <c r="AX279" s="13" t="s">
        <v>72</v>
      </c>
      <c r="AY279" s="242" t="s">
        <v>126</v>
      </c>
    </row>
    <row r="280" s="13" customFormat="1">
      <c r="A280" s="13"/>
      <c r="B280" s="232"/>
      <c r="C280" s="233"/>
      <c r="D280" s="225" t="s">
        <v>190</v>
      </c>
      <c r="E280" s="234" t="s">
        <v>19</v>
      </c>
      <c r="F280" s="235" t="s">
        <v>1256</v>
      </c>
      <c r="G280" s="233"/>
      <c r="H280" s="236">
        <v>1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190</v>
      </c>
      <c r="AU280" s="242" t="s">
        <v>82</v>
      </c>
      <c r="AV280" s="13" t="s">
        <v>82</v>
      </c>
      <c r="AW280" s="13" t="s">
        <v>34</v>
      </c>
      <c r="AX280" s="13" t="s">
        <v>72</v>
      </c>
      <c r="AY280" s="242" t="s">
        <v>126</v>
      </c>
    </row>
    <row r="281" s="13" customFormat="1">
      <c r="A281" s="13"/>
      <c r="B281" s="232"/>
      <c r="C281" s="233"/>
      <c r="D281" s="225" t="s">
        <v>190</v>
      </c>
      <c r="E281" s="234" t="s">
        <v>19</v>
      </c>
      <c r="F281" s="235" t="s">
        <v>1108</v>
      </c>
      <c r="G281" s="233"/>
      <c r="H281" s="236">
        <v>1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190</v>
      </c>
      <c r="AU281" s="242" t="s">
        <v>82</v>
      </c>
      <c r="AV281" s="13" t="s">
        <v>82</v>
      </c>
      <c r="AW281" s="13" t="s">
        <v>34</v>
      </c>
      <c r="AX281" s="13" t="s">
        <v>72</v>
      </c>
      <c r="AY281" s="242" t="s">
        <v>126</v>
      </c>
    </row>
    <row r="282" s="13" customFormat="1">
      <c r="A282" s="13"/>
      <c r="B282" s="232"/>
      <c r="C282" s="233"/>
      <c r="D282" s="225" t="s">
        <v>190</v>
      </c>
      <c r="E282" s="234" t="s">
        <v>19</v>
      </c>
      <c r="F282" s="235" t="s">
        <v>1110</v>
      </c>
      <c r="G282" s="233"/>
      <c r="H282" s="236">
        <v>1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190</v>
      </c>
      <c r="AU282" s="242" t="s">
        <v>82</v>
      </c>
      <c r="AV282" s="13" t="s">
        <v>82</v>
      </c>
      <c r="AW282" s="13" t="s">
        <v>34</v>
      </c>
      <c r="AX282" s="13" t="s">
        <v>72</v>
      </c>
      <c r="AY282" s="242" t="s">
        <v>126</v>
      </c>
    </row>
    <row r="283" s="14" customFormat="1">
      <c r="A283" s="14"/>
      <c r="B283" s="243"/>
      <c r="C283" s="244"/>
      <c r="D283" s="225" t="s">
        <v>190</v>
      </c>
      <c r="E283" s="245" t="s">
        <v>19</v>
      </c>
      <c r="F283" s="246" t="s">
        <v>199</v>
      </c>
      <c r="G283" s="244"/>
      <c r="H283" s="247">
        <v>7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190</v>
      </c>
      <c r="AU283" s="253" t="s">
        <v>82</v>
      </c>
      <c r="AV283" s="14" t="s">
        <v>152</v>
      </c>
      <c r="AW283" s="14" t="s">
        <v>34</v>
      </c>
      <c r="AX283" s="14" t="s">
        <v>80</v>
      </c>
      <c r="AY283" s="253" t="s">
        <v>126</v>
      </c>
    </row>
    <row r="284" s="2" customFormat="1" ht="24.15" customHeight="1">
      <c r="A284" s="41"/>
      <c r="B284" s="42"/>
      <c r="C284" s="275" t="s">
        <v>649</v>
      </c>
      <c r="D284" s="275" t="s">
        <v>307</v>
      </c>
      <c r="E284" s="276" t="s">
        <v>1257</v>
      </c>
      <c r="F284" s="277" t="s">
        <v>1258</v>
      </c>
      <c r="G284" s="278" t="s">
        <v>325</v>
      </c>
      <c r="H284" s="279">
        <v>7</v>
      </c>
      <c r="I284" s="280"/>
      <c r="J284" s="281">
        <f>ROUND(I284*H284,2)</f>
        <v>0</v>
      </c>
      <c r="K284" s="277" t="s">
        <v>133</v>
      </c>
      <c r="L284" s="282"/>
      <c r="M284" s="283" t="s">
        <v>19</v>
      </c>
      <c r="N284" s="284" t="s">
        <v>43</v>
      </c>
      <c r="O284" s="87"/>
      <c r="P284" s="216">
        <f>O284*H284</f>
        <v>0</v>
      </c>
      <c r="Q284" s="216">
        <v>0.00031</v>
      </c>
      <c r="R284" s="216">
        <f>Q284*H284</f>
        <v>0.0021700000000000001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409</v>
      </c>
      <c r="AT284" s="218" t="s">
        <v>307</v>
      </c>
      <c r="AU284" s="218" t="s">
        <v>82</v>
      </c>
      <c r="AY284" s="20" t="s">
        <v>126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80</v>
      </c>
      <c r="BK284" s="219">
        <f>ROUND(I284*H284,2)</f>
        <v>0</v>
      </c>
      <c r="BL284" s="20" t="s">
        <v>312</v>
      </c>
      <c r="BM284" s="218" t="s">
        <v>1259</v>
      </c>
    </row>
    <row r="285" s="2" customFormat="1" ht="16.5" customHeight="1">
      <c r="A285" s="41"/>
      <c r="B285" s="42"/>
      <c r="C285" s="275" t="s">
        <v>656</v>
      </c>
      <c r="D285" s="275" t="s">
        <v>307</v>
      </c>
      <c r="E285" s="276" t="s">
        <v>1260</v>
      </c>
      <c r="F285" s="277" t="s">
        <v>1261</v>
      </c>
      <c r="G285" s="278" t="s">
        <v>202</v>
      </c>
      <c r="H285" s="279">
        <v>3.5</v>
      </c>
      <c r="I285" s="280"/>
      <c r="J285" s="281">
        <f>ROUND(I285*H285,2)</f>
        <v>0</v>
      </c>
      <c r="K285" s="277" t="s">
        <v>133</v>
      </c>
      <c r="L285" s="282"/>
      <c r="M285" s="283" t="s">
        <v>19</v>
      </c>
      <c r="N285" s="284" t="s">
        <v>43</v>
      </c>
      <c r="O285" s="87"/>
      <c r="P285" s="216">
        <f>O285*H285</f>
        <v>0</v>
      </c>
      <c r="Q285" s="216">
        <v>0.00025000000000000001</v>
      </c>
      <c r="R285" s="216">
        <f>Q285*H285</f>
        <v>0.00087500000000000002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409</v>
      </c>
      <c r="AT285" s="218" t="s">
        <v>307</v>
      </c>
      <c r="AU285" s="218" t="s">
        <v>82</v>
      </c>
      <c r="AY285" s="20" t="s">
        <v>126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312</v>
      </c>
      <c r="BM285" s="218" t="s">
        <v>1262</v>
      </c>
    </row>
    <row r="286" s="13" customFormat="1">
      <c r="A286" s="13"/>
      <c r="B286" s="232"/>
      <c r="C286" s="233"/>
      <c r="D286" s="225" t="s">
        <v>190</v>
      </c>
      <c r="E286" s="233"/>
      <c r="F286" s="235" t="s">
        <v>1263</v>
      </c>
      <c r="G286" s="233"/>
      <c r="H286" s="236">
        <v>3.5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190</v>
      </c>
      <c r="AU286" s="242" t="s">
        <v>82</v>
      </c>
      <c r="AV286" s="13" t="s">
        <v>82</v>
      </c>
      <c r="AW286" s="13" t="s">
        <v>4</v>
      </c>
      <c r="AX286" s="13" t="s">
        <v>80</v>
      </c>
      <c r="AY286" s="242" t="s">
        <v>126</v>
      </c>
    </row>
    <row r="287" s="2" customFormat="1" ht="16.5" customHeight="1">
      <c r="A287" s="41"/>
      <c r="B287" s="42"/>
      <c r="C287" s="207" t="s">
        <v>667</v>
      </c>
      <c r="D287" s="207" t="s">
        <v>129</v>
      </c>
      <c r="E287" s="208" t="s">
        <v>1264</v>
      </c>
      <c r="F287" s="209" t="s">
        <v>1265</v>
      </c>
      <c r="G287" s="210" t="s">
        <v>1119</v>
      </c>
      <c r="H287" s="211">
        <v>2</v>
      </c>
      <c r="I287" s="212"/>
      <c r="J287" s="213">
        <f>ROUND(I287*H287,2)</f>
        <v>0</v>
      </c>
      <c r="K287" s="209" t="s">
        <v>133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0.00085999999999999998</v>
      </c>
      <c r="T287" s="217">
        <f>S287*H287</f>
        <v>0.00172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312</v>
      </c>
      <c r="AT287" s="218" t="s">
        <v>129</v>
      </c>
      <c r="AU287" s="218" t="s">
        <v>82</v>
      </c>
      <c r="AY287" s="20" t="s">
        <v>126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312</v>
      </c>
      <c r="BM287" s="218" t="s">
        <v>1266</v>
      </c>
    </row>
    <row r="288" s="2" customFormat="1">
      <c r="A288" s="41"/>
      <c r="B288" s="42"/>
      <c r="C288" s="43"/>
      <c r="D288" s="220" t="s">
        <v>136</v>
      </c>
      <c r="E288" s="43"/>
      <c r="F288" s="221" t="s">
        <v>1267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136</v>
      </c>
      <c r="AU288" s="20" t="s">
        <v>82</v>
      </c>
    </row>
    <row r="289" s="2" customFormat="1" ht="24.15" customHeight="1">
      <c r="A289" s="41"/>
      <c r="B289" s="42"/>
      <c r="C289" s="207" t="s">
        <v>676</v>
      </c>
      <c r="D289" s="207" t="s">
        <v>129</v>
      </c>
      <c r="E289" s="208" t="s">
        <v>1268</v>
      </c>
      <c r="F289" s="209" t="s">
        <v>1269</v>
      </c>
      <c r="G289" s="210" t="s">
        <v>1119</v>
      </c>
      <c r="H289" s="211">
        <v>1</v>
      </c>
      <c r="I289" s="212"/>
      <c r="J289" s="213">
        <f>ROUND(I289*H289,2)</f>
        <v>0</v>
      </c>
      <c r="K289" s="209" t="s">
        <v>133</v>
      </c>
      <c r="L289" s="47"/>
      <c r="M289" s="214" t="s">
        <v>19</v>
      </c>
      <c r="N289" s="215" t="s">
        <v>43</v>
      </c>
      <c r="O289" s="87"/>
      <c r="P289" s="216">
        <f>O289*H289</f>
        <v>0</v>
      </c>
      <c r="Q289" s="216">
        <v>0.0018</v>
      </c>
      <c r="R289" s="216">
        <f>Q289*H289</f>
        <v>0.0018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312</v>
      </c>
      <c r="AT289" s="218" t="s">
        <v>129</v>
      </c>
      <c r="AU289" s="218" t="s">
        <v>82</v>
      </c>
      <c r="AY289" s="20" t="s">
        <v>126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312</v>
      </c>
      <c r="BM289" s="218" t="s">
        <v>1270</v>
      </c>
    </row>
    <row r="290" s="2" customFormat="1">
      <c r="A290" s="41"/>
      <c r="B290" s="42"/>
      <c r="C290" s="43"/>
      <c r="D290" s="220" t="s">
        <v>136</v>
      </c>
      <c r="E290" s="43"/>
      <c r="F290" s="221" t="s">
        <v>1271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136</v>
      </c>
      <c r="AU290" s="20" t="s">
        <v>82</v>
      </c>
    </row>
    <row r="291" s="2" customFormat="1" ht="16.5" customHeight="1">
      <c r="A291" s="41"/>
      <c r="B291" s="42"/>
      <c r="C291" s="207" t="s">
        <v>681</v>
      </c>
      <c r="D291" s="207" t="s">
        <v>129</v>
      </c>
      <c r="E291" s="208" t="s">
        <v>1272</v>
      </c>
      <c r="F291" s="209" t="s">
        <v>1273</v>
      </c>
      <c r="G291" s="210" t="s">
        <v>1119</v>
      </c>
      <c r="H291" s="211">
        <v>1</v>
      </c>
      <c r="I291" s="212"/>
      <c r="J291" s="213">
        <f>ROUND(I291*H291,2)</f>
        <v>0</v>
      </c>
      <c r="K291" s="209" t="s">
        <v>133</v>
      </c>
      <c r="L291" s="47"/>
      <c r="M291" s="214" t="s">
        <v>19</v>
      </c>
      <c r="N291" s="215" t="s">
        <v>43</v>
      </c>
      <c r="O291" s="87"/>
      <c r="P291" s="216">
        <f>O291*H291</f>
        <v>0</v>
      </c>
      <c r="Q291" s="216">
        <v>0.0018400000000000001</v>
      </c>
      <c r="R291" s="216">
        <f>Q291*H291</f>
        <v>0.0018400000000000001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312</v>
      </c>
      <c r="AT291" s="218" t="s">
        <v>129</v>
      </c>
      <c r="AU291" s="218" t="s">
        <v>82</v>
      </c>
      <c r="AY291" s="20" t="s">
        <v>126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80</v>
      </c>
      <c r="BK291" s="219">
        <f>ROUND(I291*H291,2)</f>
        <v>0</v>
      </c>
      <c r="BL291" s="20" t="s">
        <v>312</v>
      </c>
      <c r="BM291" s="218" t="s">
        <v>1274</v>
      </c>
    </row>
    <row r="292" s="2" customFormat="1">
      <c r="A292" s="41"/>
      <c r="B292" s="42"/>
      <c r="C292" s="43"/>
      <c r="D292" s="220" t="s">
        <v>136</v>
      </c>
      <c r="E292" s="43"/>
      <c r="F292" s="221" t="s">
        <v>1275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136</v>
      </c>
      <c r="AU292" s="20" t="s">
        <v>82</v>
      </c>
    </row>
    <row r="293" s="2" customFormat="1" ht="24.15" customHeight="1">
      <c r="A293" s="41"/>
      <c r="B293" s="42"/>
      <c r="C293" s="207" t="s">
        <v>686</v>
      </c>
      <c r="D293" s="207" t="s">
        <v>129</v>
      </c>
      <c r="E293" s="208" t="s">
        <v>1276</v>
      </c>
      <c r="F293" s="209" t="s">
        <v>1277</v>
      </c>
      <c r="G293" s="210" t="s">
        <v>325</v>
      </c>
      <c r="H293" s="211">
        <v>1</v>
      </c>
      <c r="I293" s="212"/>
      <c r="J293" s="213">
        <f>ROUND(I293*H293,2)</f>
        <v>0</v>
      </c>
      <c r="K293" s="209" t="s">
        <v>133</v>
      </c>
      <c r="L293" s="47"/>
      <c r="M293" s="214" t="s">
        <v>19</v>
      </c>
      <c r="N293" s="215" t="s">
        <v>43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0.0022499999999999998</v>
      </c>
      <c r="T293" s="217">
        <f>S293*H293</f>
        <v>0.0022499999999999998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312</v>
      </c>
      <c r="AT293" s="218" t="s">
        <v>129</v>
      </c>
      <c r="AU293" s="218" t="s">
        <v>82</v>
      </c>
      <c r="AY293" s="20" t="s">
        <v>126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312</v>
      </c>
      <c r="BM293" s="218" t="s">
        <v>1278</v>
      </c>
    </row>
    <row r="294" s="2" customFormat="1">
      <c r="A294" s="41"/>
      <c r="B294" s="42"/>
      <c r="C294" s="43"/>
      <c r="D294" s="220" t="s">
        <v>136</v>
      </c>
      <c r="E294" s="43"/>
      <c r="F294" s="221" t="s">
        <v>1279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136</v>
      </c>
      <c r="AU294" s="20" t="s">
        <v>82</v>
      </c>
    </row>
    <row r="295" s="2" customFormat="1" ht="24.15" customHeight="1">
      <c r="A295" s="41"/>
      <c r="B295" s="42"/>
      <c r="C295" s="207" t="s">
        <v>691</v>
      </c>
      <c r="D295" s="207" t="s">
        <v>129</v>
      </c>
      <c r="E295" s="208" t="s">
        <v>1280</v>
      </c>
      <c r="F295" s="209" t="s">
        <v>1281</v>
      </c>
      <c r="G295" s="210" t="s">
        <v>325</v>
      </c>
      <c r="H295" s="211">
        <v>1</v>
      </c>
      <c r="I295" s="212"/>
      <c r="J295" s="213">
        <f>ROUND(I295*H295,2)</f>
        <v>0</v>
      </c>
      <c r="K295" s="209" t="s">
        <v>133</v>
      </c>
      <c r="L295" s="47"/>
      <c r="M295" s="214" t="s">
        <v>19</v>
      </c>
      <c r="N295" s="215" t="s">
        <v>43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0.00051999999999999995</v>
      </c>
      <c r="T295" s="217">
        <f>S295*H295</f>
        <v>0.00051999999999999995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312</v>
      </c>
      <c r="AT295" s="218" t="s">
        <v>129</v>
      </c>
      <c r="AU295" s="218" t="s">
        <v>82</v>
      </c>
      <c r="AY295" s="20" t="s">
        <v>126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312</v>
      </c>
      <c r="BM295" s="218" t="s">
        <v>1282</v>
      </c>
    </row>
    <row r="296" s="2" customFormat="1">
      <c r="A296" s="41"/>
      <c r="B296" s="42"/>
      <c r="C296" s="43"/>
      <c r="D296" s="220" t="s">
        <v>136</v>
      </c>
      <c r="E296" s="43"/>
      <c r="F296" s="221" t="s">
        <v>1283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136</v>
      </c>
      <c r="AU296" s="20" t="s">
        <v>82</v>
      </c>
    </row>
    <row r="297" s="2" customFormat="1" ht="24.15" customHeight="1">
      <c r="A297" s="41"/>
      <c r="B297" s="42"/>
      <c r="C297" s="207" t="s">
        <v>696</v>
      </c>
      <c r="D297" s="207" t="s">
        <v>129</v>
      </c>
      <c r="E297" s="208" t="s">
        <v>1284</v>
      </c>
      <c r="F297" s="209" t="s">
        <v>1285</v>
      </c>
      <c r="G297" s="210" t="s">
        <v>325</v>
      </c>
      <c r="H297" s="211">
        <v>1</v>
      </c>
      <c r="I297" s="212"/>
      <c r="J297" s="213">
        <f>ROUND(I297*H297,2)</f>
        <v>0</v>
      </c>
      <c r="K297" s="209" t="s">
        <v>133</v>
      </c>
      <c r="L297" s="47"/>
      <c r="M297" s="214" t="s">
        <v>19</v>
      </c>
      <c r="N297" s="215" t="s">
        <v>43</v>
      </c>
      <c r="O297" s="87"/>
      <c r="P297" s="216">
        <f>O297*H297</f>
        <v>0</v>
      </c>
      <c r="Q297" s="216">
        <v>0.00012</v>
      </c>
      <c r="R297" s="216">
        <f>Q297*H297</f>
        <v>0.00012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312</v>
      </c>
      <c r="AT297" s="218" t="s">
        <v>129</v>
      </c>
      <c r="AU297" s="218" t="s">
        <v>82</v>
      </c>
      <c r="AY297" s="20" t="s">
        <v>126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80</v>
      </c>
      <c r="BK297" s="219">
        <f>ROUND(I297*H297,2)</f>
        <v>0</v>
      </c>
      <c r="BL297" s="20" t="s">
        <v>312</v>
      </c>
      <c r="BM297" s="218" t="s">
        <v>1286</v>
      </c>
    </row>
    <row r="298" s="2" customFormat="1">
      <c r="A298" s="41"/>
      <c r="B298" s="42"/>
      <c r="C298" s="43"/>
      <c r="D298" s="220" t="s">
        <v>136</v>
      </c>
      <c r="E298" s="43"/>
      <c r="F298" s="221" t="s">
        <v>1287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136</v>
      </c>
      <c r="AU298" s="20" t="s">
        <v>82</v>
      </c>
    </row>
    <row r="299" s="2" customFormat="1" ht="24.15" customHeight="1">
      <c r="A299" s="41"/>
      <c r="B299" s="42"/>
      <c r="C299" s="275" t="s">
        <v>701</v>
      </c>
      <c r="D299" s="275" t="s">
        <v>307</v>
      </c>
      <c r="E299" s="276" t="s">
        <v>1288</v>
      </c>
      <c r="F299" s="277" t="s">
        <v>1289</v>
      </c>
      <c r="G299" s="278" t="s">
        <v>325</v>
      </c>
      <c r="H299" s="279">
        <v>1</v>
      </c>
      <c r="I299" s="280"/>
      <c r="J299" s="281">
        <f>ROUND(I299*H299,2)</f>
        <v>0</v>
      </c>
      <c r="K299" s="277" t="s">
        <v>133</v>
      </c>
      <c r="L299" s="282"/>
      <c r="M299" s="283" t="s">
        <v>19</v>
      </c>
      <c r="N299" s="284" t="s">
        <v>43</v>
      </c>
      <c r="O299" s="87"/>
      <c r="P299" s="216">
        <f>O299*H299</f>
        <v>0</v>
      </c>
      <c r="Q299" s="216">
        <v>0.0026199999999999999</v>
      </c>
      <c r="R299" s="216">
        <f>Q299*H299</f>
        <v>0.0026199999999999999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409</v>
      </c>
      <c r="AT299" s="218" t="s">
        <v>307</v>
      </c>
      <c r="AU299" s="218" t="s">
        <v>82</v>
      </c>
      <c r="AY299" s="20" t="s">
        <v>126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312</v>
      </c>
      <c r="BM299" s="218" t="s">
        <v>1290</v>
      </c>
    </row>
    <row r="300" s="2" customFormat="1" ht="24.15" customHeight="1">
      <c r="A300" s="41"/>
      <c r="B300" s="42"/>
      <c r="C300" s="207" t="s">
        <v>706</v>
      </c>
      <c r="D300" s="207" t="s">
        <v>129</v>
      </c>
      <c r="E300" s="208" t="s">
        <v>1291</v>
      </c>
      <c r="F300" s="209" t="s">
        <v>1292</v>
      </c>
      <c r="G300" s="210" t="s">
        <v>325</v>
      </c>
      <c r="H300" s="211">
        <v>2</v>
      </c>
      <c r="I300" s="212"/>
      <c r="J300" s="213">
        <f>ROUND(I300*H300,2)</f>
        <v>0</v>
      </c>
      <c r="K300" s="209" t="s">
        <v>133</v>
      </c>
      <c r="L300" s="47"/>
      <c r="M300" s="214" t="s">
        <v>19</v>
      </c>
      <c r="N300" s="215" t="s">
        <v>43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0.00085999999999999998</v>
      </c>
      <c r="T300" s="217">
        <f>S300*H300</f>
        <v>0.00172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312</v>
      </c>
      <c r="AT300" s="218" t="s">
        <v>129</v>
      </c>
      <c r="AU300" s="218" t="s">
        <v>82</v>
      </c>
      <c r="AY300" s="20" t="s">
        <v>126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312</v>
      </c>
      <c r="BM300" s="218" t="s">
        <v>1293</v>
      </c>
    </row>
    <row r="301" s="2" customFormat="1">
      <c r="A301" s="41"/>
      <c r="B301" s="42"/>
      <c r="C301" s="43"/>
      <c r="D301" s="220" t="s">
        <v>136</v>
      </c>
      <c r="E301" s="43"/>
      <c r="F301" s="221" t="s">
        <v>1294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136</v>
      </c>
      <c r="AU301" s="20" t="s">
        <v>82</v>
      </c>
    </row>
    <row r="302" s="2" customFormat="1" ht="24.15" customHeight="1">
      <c r="A302" s="41"/>
      <c r="B302" s="42"/>
      <c r="C302" s="207" t="s">
        <v>715</v>
      </c>
      <c r="D302" s="207" t="s">
        <v>129</v>
      </c>
      <c r="E302" s="208" t="s">
        <v>1295</v>
      </c>
      <c r="F302" s="209" t="s">
        <v>1296</v>
      </c>
      <c r="G302" s="210" t="s">
        <v>325</v>
      </c>
      <c r="H302" s="211">
        <v>1</v>
      </c>
      <c r="I302" s="212"/>
      <c r="J302" s="213">
        <f>ROUND(I302*H302,2)</f>
        <v>0</v>
      </c>
      <c r="K302" s="209" t="s">
        <v>133</v>
      </c>
      <c r="L302" s="47"/>
      <c r="M302" s="214" t="s">
        <v>19</v>
      </c>
      <c r="N302" s="215" t="s">
        <v>43</v>
      </c>
      <c r="O302" s="87"/>
      <c r="P302" s="216">
        <f>O302*H302</f>
        <v>0</v>
      </c>
      <c r="Q302" s="216">
        <v>0.00036000000000000002</v>
      </c>
      <c r="R302" s="216">
        <f>Q302*H302</f>
        <v>0.00036000000000000002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312</v>
      </c>
      <c r="AT302" s="218" t="s">
        <v>129</v>
      </c>
      <c r="AU302" s="218" t="s">
        <v>82</v>
      </c>
      <c r="AY302" s="20" t="s">
        <v>126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80</v>
      </c>
      <c r="BK302" s="219">
        <f>ROUND(I302*H302,2)</f>
        <v>0</v>
      </c>
      <c r="BL302" s="20" t="s">
        <v>312</v>
      </c>
      <c r="BM302" s="218" t="s">
        <v>1297</v>
      </c>
    </row>
    <row r="303" s="2" customFormat="1">
      <c r="A303" s="41"/>
      <c r="B303" s="42"/>
      <c r="C303" s="43"/>
      <c r="D303" s="220" t="s">
        <v>136</v>
      </c>
      <c r="E303" s="43"/>
      <c r="F303" s="221" t="s">
        <v>1298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136</v>
      </c>
      <c r="AU303" s="20" t="s">
        <v>82</v>
      </c>
    </row>
    <row r="304" s="2" customFormat="1" ht="24.15" customHeight="1">
      <c r="A304" s="41"/>
      <c r="B304" s="42"/>
      <c r="C304" s="207" t="s">
        <v>724</v>
      </c>
      <c r="D304" s="207" t="s">
        <v>129</v>
      </c>
      <c r="E304" s="208" t="s">
        <v>1299</v>
      </c>
      <c r="F304" s="209" t="s">
        <v>1300</v>
      </c>
      <c r="G304" s="210" t="s">
        <v>325</v>
      </c>
      <c r="H304" s="211">
        <v>1</v>
      </c>
      <c r="I304" s="212"/>
      <c r="J304" s="213">
        <f>ROUND(I304*H304,2)</f>
        <v>0</v>
      </c>
      <c r="K304" s="209" t="s">
        <v>133</v>
      </c>
      <c r="L304" s="47"/>
      <c r="M304" s="214" t="s">
        <v>19</v>
      </c>
      <c r="N304" s="215" t="s">
        <v>43</v>
      </c>
      <c r="O304" s="87"/>
      <c r="P304" s="216">
        <f>O304*H304</f>
        <v>0</v>
      </c>
      <c r="Q304" s="216">
        <v>0.00013999999999999999</v>
      </c>
      <c r="R304" s="216">
        <f>Q304*H304</f>
        <v>0.00013999999999999999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312</v>
      </c>
      <c r="AT304" s="218" t="s">
        <v>129</v>
      </c>
      <c r="AU304" s="218" t="s">
        <v>82</v>
      </c>
      <c r="AY304" s="20" t="s">
        <v>126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312</v>
      </c>
      <c r="BM304" s="218" t="s">
        <v>1301</v>
      </c>
    </row>
    <row r="305" s="2" customFormat="1">
      <c r="A305" s="41"/>
      <c r="B305" s="42"/>
      <c r="C305" s="43"/>
      <c r="D305" s="220" t="s">
        <v>136</v>
      </c>
      <c r="E305" s="43"/>
      <c r="F305" s="221" t="s">
        <v>1302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136</v>
      </c>
      <c r="AU305" s="20" t="s">
        <v>82</v>
      </c>
    </row>
    <row r="306" s="2" customFormat="1" ht="24.15" customHeight="1">
      <c r="A306" s="41"/>
      <c r="B306" s="42"/>
      <c r="C306" s="207" t="s">
        <v>729</v>
      </c>
      <c r="D306" s="207" t="s">
        <v>129</v>
      </c>
      <c r="E306" s="208" t="s">
        <v>1303</v>
      </c>
      <c r="F306" s="209" t="s">
        <v>1304</v>
      </c>
      <c r="G306" s="210" t="s">
        <v>325</v>
      </c>
      <c r="H306" s="211">
        <v>2</v>
      </c>
      <c r="I306" s="212"/>
      <c r="J306" s="213">
        <f>ROUND(I306*H306,2)</f>
        <v>0</v>
      </c>
      <c r="K306" s="209" t="s">
        <v>133</v>
      </c>
      <c r="L306" s="47"/>
      <c r="M306" s="214" t="s">
        <v>19</v>
      </c>
      <c r="N306" s="215" t="s">
        <v>43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0.00084999999999999995</v>
      </c>
      <c r="T306" s="217">
        <f>S306*H306</f>
        <v>0.0016999999999999999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312</v>
      </c>
      <c r="AT306" s="218" t="s">
        <v>129</v>
      </c>
      <c r="AU306" s="218" t="s">
        <v>82</v>
      </c>
      <c r="AY306" s="20" t="s">
        <v>126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312</v>
      </c>
      <c r="BM306" s="218" t="s">
        <v>1305</v>
      </c>
    </row>
    <row r="307" s="2" customFormat="1">
      <c r="A307" s="41"/>
      <c r="B307" s="42"/>
      <c r="C307" s="43"/>
      <c r="D307" s="220" t="s">
        <v>136</v>
      </c>
      <c r="E307" s="43"/>
      <c r="F307" s="221" t="s">
        <v>1306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136</v>
      </c>
      <c r="AU307" s="20" t="s">
        <v>82</v>
      </c>
    </row>
    <row r="308" s="2" customFormat="1" ht="24.15" customHeight="1">
      <c r="A308" s="41"/>
      <c r="B308" s="42"/>
      <c r="C308" s="207" t="s">
        <v>735</v>
      </c>
      <c r="D308" s="207" t="s">
        <v>129</v>
      </c>
      <c r="E308" s="208" t="s">
        <v>1307</v>
      </c>
      <c r="F308" s="209" t="s">
        <v>1308</v>
      </c>
      <c r="G308" s="210" t="s">
        <v>325</v>
      </c>
      <c r="H308" s="211">
        <v>1</v>
      </c>
      <c r="I308" s="212"/>
      <c r="J308" s="213">
        <f>ROUND(I308*H308,2)</f>
        <v>0</v>
      </c>
      <c r="K308" s="209" t="s">
        <v>133</v>
      </c>
      <c r="L308" s="47"/>
      <c r="M308" s="214" t="s">
        <v>19</v>
      </c>
      <c r="N308" s="215" t="s">
        <v>43</v>
      </c>
      <c r="O308" s="87"/>
      <c r="P308" s="216">
        <f>O308*H308</f>
        <v>0</v>
      </c>
      <c r="Q308" s="216">
        <v>0.00055000000000000003</v>
      </c>
      <c r="R308" s="216">
        <f>Q308*H308</f>
        <v>0.00055000000000000003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312</v>
      </c>
      <c r="AT308" s="218" t="s">
        <v>129</v>
      </c>
      <c r="AU308" s="218" t="s">
        <v>82</v>
      </c>
      <c r="AY308" s="20" t="s">
        <v>126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80</v>
      </c>
      <c r="BK308" s="219">
        <f>ROUND(I308*H308,2)</f>
        <v>0</v>
      </c>
      <c r="BL308" s="20" t="s">
        <v>312</v>
      </c>
      <c r="BM308" s="218" t="s">
        <v>1309</v>
      </c>
    </row>
    <row r="309" s="2" customFormat="1">
      <c r="A309" s="41"/>
      <c r="B309" s="42"/>
      <c r="C309" s="43"/>
      <c r="D309" s="220" t="s">
        <v>136</v>
      </c>
      <c r="E309" s="43"/>
      <c r="F309" s="221" t="s">
        <v>1310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136</v>
      </c>
      <c r="AU309" s="20" t="s">
        <v>82</v>
      </c>
    </row>
    <row r="310" s="2" customFormat="1" ht="33" customHeight="1">
      <c r="A310" s="41"/>
      <c r="B310" s="42"/>
      <c r="C310" s="207" t="s">
        <v>740</v>
      </c>
      <c r="D310" s="207" t="s">
        <v>129</v>
      </c>
      <c r="E310" s="208" t="s">
        <v>1311</v>
      </c>
      <c r="F310" s="209" t="s">
        <v>1312</v>
      </c>
      <c r="G310" s="210" t="s">
        <v>325</v>
      </c>
      <c r="H310" s="211">
        <v>1</v>
      </c>
      <c r="I310" s="212"/>
      <c r="J310" s="213">
        <f>ROUND(I310*H310,2)</f>
        <v>0</v>
      </c>
      <c r="K310" s="209" t="s">
        <v>133</v>
      </c>
      <c r="L310" s="47"/>
      <c r="M310" s="214" t="s">
        <v>19</v>
      </c>
      <c r="N310" s="215" t="s">
        <v>43</v>
      </c>
      <c r="O310" s="87"/>
      <c r="P310" s="216">
        <f>O310*H310</f>
        <v>0</v>
      </c>
      <c r="Q310" s="216">
        <v>0.00046999999999999999</v>
      </c>
      <c r="R310" s="216">
        <f>Q310*H310</f>
        <v>0.00046999999999999999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312</v>
      </c>
      <c r="AT310" s="218" t="s">
        <v>129</v>
      </c>
      <c r="AU310" s="218" t="s">
        <v>82</v>
      </c>
      <c r="AY310" s="20" t="s">
        <v>126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80</v>
      </c>
      <c r="BK310" s="219">
        <f>ROUND(I310*H310,2)</f>
        <v>0</v>
      </c>
      <c r="BL310" s="20" t="s">
        <v>312</v>
      </c>
      <c r="BM310" s="218" t="s">
        <v>1313</v>
      </c>
    </row>
    <row r="311" s="2" customFormat="1">
      <c r="A311" s="41"/>
      <c r="B311" s="42"/>
      <c r="C311" s="43"/>
      <c r="D311" s="220" t="s">
        <v>136</v>
      </c>
      <c r="E311" s="43"/>
      <c r="F311" s="221" t="s">
        <v>1314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136</v>
      </c>
      <c r="AU311" s="20" t="s">
        <v>82</v>
      </c>
    </row>
    <row r="312" s="2" customFormat="1" ht="37.8" customHeight="1">
      <c r="A312" s="41"/>
      <c r="B312" s="42"/>
      <c r="C312" s="207" t="s">
        <v>745</v>
      </c>
      <c r="D312" s="207" t="s">
        <v>129</v>
      </c>
      <c r="E312" s="208" t="s">
        <v>1315</v>
      </c>
      <c r="F312" s="209" t="s">
        <v>1316</v>
      </c>
      <c r="G312" s="210" t="s">
        <v>325</v>
      </c>
      <c r="H312" s="211">
        <v>1</v>
      </c>
      <c r="I312" s="212"/>
      <c r="J312" s="213">
        <f>ROUND(I312*H312,2)</f>
        <v>0</v>
      </c>
      <c r="K312" s="209" t="s">
        <v>133</v>
      </c>
      <c r="L312" s="47"/>
      <c r="M312" s="214" t="s">
        <v>19</v>
      </c>
      <c r="N312" s="215" t="s">
        <v>43</v>
      </c>
      <c r="O312" s="87"/>
      <c r="P312" s="216">
        <f>O312*H312</f>
        <v>0</v>
      </c>
      <c r="Q312" s="216">
        <v>0.00048000000000000001</v>
      </c>
      <c r="R312" s="216">
        <f>Q312*H312</f>
        <v>0.00048000000000000001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312</v>
      </c>
      <c r="AT312" s="218" t="s">
        <v>129</v>
      </c>
      <c r="AU312" s="218" t="s">
        <v>82</v>
      </c>
      <c r="AY312" s="20" t="s">
        <v>126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312</v>
      </c>
      <c r="BM312" s="218" t="s">
        <v>1317</v>
      </c>
    </row>
    <row r="313" s="2" customFormat="1">
      <c r="A313" s="41"/>
      <c r="B313" s="42"/>
      <c r="C313" s="43"/>
      <c r="D313" s="220" t="s">
        <v>136</v>
      </c>
      <c r="E313" s="43"/>
      <c r="F313" s="221" t="s">
        <v>1318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136</v>
      </c>
      <c r="AU313" s="20" t="s">
        <v>82</v>
      </c>
    </row>
    <row r="314" s="2" customFormat="1" ht="16.5" customHeight="1">
      <c r="A314" s="41"/>
      <c r="B314" s="42"/>
      <c r="C314" s="207" t="s">
        <v>752</v>
      </c>
      <c r="D314" s="207" t="s">
        <v>129</v>
      </c>
      <c r="E314" s="208" t="s">
        <v>1319</v>
      </c>
      <c r="F314" s="209" t="s">
        <v>1320</v>
      </c>
      <c r="G314" s="210" t="s">
        <v>325</v>
      </c>
      <c r="H314" s="211">
        <v>2</v>
      </c>
      <c r="I314" s="212"/>
      <c r="J314" s="213">
        <f>ROUND(I314*H314,2)</f>
        <v>0</v>
      </c>
      <c r="K314" s="209" t="s">
        <v>133</v>
      </c>
      <c r="L314" s="47"/>
      <c r="M314" s="214" t="s">
        <v>19</v>
      </c>
      <c r="N314" s="215" t="s">
        <v>43</v>
      </c>
      <c r="O314" s="87"/>
      <c r="P314" s="216">
        <f>O314*H314</f>
        <v>0</v>
      </c>
      <c r="Q314" s="216">
        <v>6.9999999999999994E-05</v>
      </c>
      <c r="R314" s="216">
        <f>Q314*H314</f>
        <v>0.00013999999999999999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312</v>
      </c>
      <c r="AT314" s="218" t="s">
        <v>129</v>
      </c>
      <c r="AU314" s="218" t="s">
        <v>82</v>
      </c>
      <c r="AY314" s="20" t="s">
        <v>126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80</v>
      </c>
      <c r="BK314" s="219">
        <f>ROUND(I314*H314,2)</f>
        <v>0</v>
      </c>
      <c r="BL314" s="20" t="s">
        <v>312</v>
      </c>
      <c r="BM314" s="218" t="s">
        <v>1321</v>
      </c>
    </row>
    <row r="315" s="2" customFormat="1">
      <c r="A315" s="41"/>
      <c r="B315" s="42"/>
      <c r="C315" s="43"/>
      <c r="D315" s="220" t="s">
        <v>136</v>
      </c>
      <c r="E315" s="43"/>
      <c r="F315" s="221" t="s">
        <v>1322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136</v>
      </c>
      <c r="AU315" s="20" t="s">
        <v>82</v>
      </c>
    </row>
    <row r="316" s="2" customFormat="1" ht="49.05" customHeight="1">
      <c r="A316" s="41"/>
      <c r="B316" s="42"/>
      <c r="C316" s="207" t="s">
        <v>761</v>
      </c>
      <c r="D316" s="207" t="s">
        <v>129</v>
      </c>
      <c r="E316" s="208" t="s">
        <v>1323</v>
      </c>
      <c r="F316" s="209" t="s">
        <v>1324</v>
      </c>
      <c r="G316" s="210" t="s">
        <v>373</v>
      </c>
      <c r="H316" s="211">
        <v>0.14399999999999999</v>
      </c>
      <c r="I316" s="212"/>
      <c r="J316" s="213">
        <f>ROUND(I316*H316,2)</f>
        <v>0</v>
      </c>
      <c r="K316" s="209" t="s">
        <v>133</v>
      </c>
      <c r="L316" s="47"/>
      <c r="M316" s="214" t="s">
        <v>19</v>
      </c>
      <c r="N316" s="215" t="s">
        <v>43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312</v>
      </c>
      <c r="AT316" s="218" t="s">
        <v>129</v>
      </c>
      <c r="AU316" s="218" t="s">
        <v>82</v>
      </c>
      <c r="AY316" s="20" t="s">
        <v>126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80</v>
      </c>
      <c r="BK316" s="219">
        <f>ROUND(I316*H316,2)</f>
        <v>0</v>
      </c>
      <c r="BL316" s="20" t="s">
        <v>312</v>
      </c>
      <c r="BM316" s="218" t="s">
        <v>1325</v>
      </c>
    </row>
    <row r="317" s="2" customFormat="1">
      <c r="A317" s="41"/>
      <c r="B317" s="42"/>
      <c r="C317" s="43"/>
      <c r="D317" s="220" t="s">
        <v>136</v>
      </c>
      <c r="E317" s="43"/>
      <c r="F317" s="221" t="s">
        <v>1326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136</v>
      </c>
      <c r="AU317" s="20" t="s">
        <v>82</v>
      </c>
    </row>
    <row r="318" s="12" customFormat="1" ht="22.8" customHeight="1">
      <c r="A318" s="12"/>
      <c r="B318" s="191"/>
      <c r="C318" s="192"/>
      <c r="D318" s="193" t="s">
        <v>71</v>
      </c>
      <c r="E318" s="205" t="s">
        <v>1327</v>
      </c>
      <c r="F318" s="205" t="s">
        <v>1328</v>
      </c>
      <c r="G318" s="192"/>
      <c r="H318" s="192"/>
      <c r="I318" s="195"/>
      <c r="J318" s="206">
        <f>BK318</f>
        <v>0</v>
      </c>
      <c r="K318" s="192"/>
      <c r="L318" s="197"/>
      <c r="M318" s="198"/>
      <c r="N318" s="199"/>
      <c r="O318" s="199"/>
      <c r="P318" s="200">
        <f>SUM(P319:P324)</f>
        <v>0</v>
      </c>
      <c r="Q318" s="199"/>
      <c r="R318" s="200">
        <f>SUM(R319:R324)</f>
        <v>0.017150000000000002</v>
      </c>
      <c r="S318" s="199"/>
      <c r="T318" s="201">
        <f>SUM(T319:T324)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2" t="s">
        <v>82</v>
      </c>
      <c r="AT318" s="203" t="s">
        <v>71</v>
      </c>
      <c r="AU318" s="203" t="s">
        <v>80</v>
      </c>
      <c r="AY318" s="202" t="s">
        <v>126</v>
      </c>
      <c r="BK318" s="204">
        <f>SUM(BK319:BK324)</f>
        <v>0</v>
      </c>
    </row>
    <row r="319" s="2" customFormat="1" ht="37.8" customHeight="1">
      <c r="A319" s="41"/>
      <c r="B319" s="42"/>
      <c r="C319" s="207" t="s">
        <v>766</v>
      </c>
      <c r="D319" s="207" t="s">
        <v>129</v>
      </c>
      <c r="E319" s="208" t="s">
        <v>1329</v>
      </c>
      <c r="F319" s="209" t="s">
        <v>1330</v>
      </c>
      <c r="G319" s="210" t="s">
        <v>1119</v>
      </c>
      <c r="H319" s="211">
        <v>1</v>
      </c>
      <c r="I319" s="212"/>
      <c r="J319" s="213">
        <f>ROUND(I319*H319,2)</f>
        <v>0</v>
      </c>
      <c r="K319" s="209" t="s">
        <v>133</v>
      </c>
      <c r="L319" s="47"/>
      <c r="M319" s="214" t="s">
        <v>19</v>
      </c>
      <c r="N319" s="215" t="s">
        <v>43</v>
      </c>
      <c r="O319" s="87"/>
      <c r="P319" s="216">
        <f>O319*H319</f>
        <v>0</v>
      </c>
      <c r="Q319" s="216">
        <v>0.016650000000000002</v>
      </c>
      <c r="R319" s="216">
        <f>Q319*H319</f>
        <v>0.016650000000000002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312</v>
      </c>
      <c r="AT319" s="218" t="s">
        <v>129</v>
      </c>
      <c r="AU319" s="218" t="s">
        <v>82</v>
      </c>
      <c r="AY319" s="20" t="s">
        <v>126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80</v>
      </c>
      <c r="BK319" s="219">
        <f>ROUND(I319*H319,2)</f>
        <v>0</v>
      </c>
      <c r="BL319" s="20" t="s">
        <v>312</v>
      </c>
      <c r="BM319" s="218" t="s">
        <v>1331</v>
      </c>
    </row>
    <row r="320" s="2" customFormat="1">
      <c r="A320" s="41"/>
      <c r="B320" s="42"/>
      <c r="C320" s="43"/>
      <c r="D320" s="220" t="s">
        <v>136</v>
      </c>
      <c r="E320" s="43"/>
      <c r="F320" s="221" t="s">
        <v>1332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136</v>
      </c>
      <c r="AU320" s="20" t="s">
        <v>82</v>
      </c>
    </row>
    <row r="321" s="2" customFormat="1" ht="24.15" customHeight="1">
      <c r="A321" s="41"/>
      <c r="B321" s="42"/>
      <c r="C321" s="207" t="s">
        <v>771</v>
      </c>
      <c r="D321" s="207" t="s">
        <v>129</v>
      </c>
      <c r="E321" s="208" t="s">
        <v>1333</v>
      </c>
      <c r="F321" s="209" t="s">
        <v>1334</v>
      </c>
      <c r="G321" s="210" t="s">
        <v>1119</v>
      </c>
      <c r="H321" s="211">
        <v>1</v>
      </c>
      <c r="I321" s="212"/>
      <c r="J321" s="213">
        <f>ROUND(I321*H321,2)</f>
        <v>0</v>
      </c>
      <c r="K321" s="209" t="s">
        <v>133</v>
      </c>
      <c r="L321" s="47"/>
      <c r="M321" s="214" t="s">
        <v>19</v>
      </c>
      <c r="N321" s="215" t="s">
        <v>43</v>
      </c>
      <c r="O321" s="87"/>
      <c r="P321" s="216">
        <f>O321*H321</f>
        <v>0</v>
      </c>
      <c r="Q321" s="216">
        <v>0.00050000000000000001</v>
      </c>
      <c r="R321" s="216">
        <f>Q321*H321</f>
        <v>0.00050000000000000001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312</v>
      </c>
      <c r="AT321" s="218" t="s">
        <v>129</v>
      </c>
      <c r="AU321" s="218" t="s">
        <v>82</v>
      </c>
      <c r="AY321" s="20" t="s">
        <v>126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80</v>
      </c>
      <c r="BK321" s="219">
        <f>ROUND(I321*H321,2)</f>
        <v>0</v>
      </c>
      <c r="BL321" s="20" t="s">
        <v>312</v>
      </c>
      <c r="BM321" s="218" t="s">
        <v>1335</v>
      </c>
    </row>
    <row r="322" s="2" customFormat="1">
      <c r="A322" s="41"/>
      <c r="B322" s="42"/>
      <c r="C322" s="43"/>
      <c r="D322" s="220" t="s">
        <v>136</v>
      </c>
      <c r="E322" s="43"/>
      <c r="F322" s="221" t="s">
        <v>1336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136</v>
      </c>
      <c r="AU322" s="20" t="s">
        <v>82</v>
      </c>
    </row>
    <row r="323" s="2" customFormat="1" ht="49.05" customHeight="1">
      <c r="A323" s="41"/>
      <c r="B323" s="42"/>
      <c r="C323" s="207" t="s">
        <v>778</v>
      </c>
      <c r="D323" s="207" t="s">
        <v>129</v>
      </c>
      <c r="E323" s="208" t="s">
        <v>1337</v>
      </c>
      <c r="F323" s="209" t="s">
        <v>1338</v>
      </c>
      <c r="G323" s="210" t="s">
        <v>373</v>
      </c>
      <c r="H323" s="211">
        <v>0.017000000000000001</v>
      </c>
      <c r="I323" s="212"/>
      <c r="J323" s="213">
        <f>ROUND(I323*H323,2)</f>
        <v>0</v>
      </c>
      <c r="K323" s="209" t="s">
        <v>133</v>
      </c>
      <c r="L323" s="47"/>
      <c r="M323" s="214" t="s">
        <v>19</v>
      </c>
      <c r="N323" s="215" t="s">
        <v>43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312</v>
      </c>
      <c r="AT323" s="218" t="s">
        <v>129</v>
      </c>
      <c r="AU323" s="218" t="s">
        <v>82</v>
      </c>
      <c r="AY323" s="20" t="s">
        <v>126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80</v>
      </c>
      <c r="BK323" s="219">
        <f>ROUND(I323*H323,2)</f>
        <v>0</v>
      </c>
      <c r="BL323" s="20" t="s">
        <v>312</v>
      </c>
      <c r="BM323" s="218" t="s">
        <v>1339</v>
      </c>
    </row>
    <row r="324" s="2" customFormat="1">
      <c r="A324" s="41"/>
      <c r="B324" s="42"/>
      <c r="C324" s="43"/>
      <c r="D324" s="220" t="s">
        <v>136</v>
      </c>
      <c r="E324" s="43"/>
      <c r="F324" s="221" t="s">
        <v>1340</v>
      </c>
      <c r="G324" s="43"/>
      <c r="H324" s="43"/>
      <c r="I324" s="222"/>
      <c r="J324" s="43"/>
      <c r="K324" s="43"/>
      <c r="L324" s="47"/>
      <c r="M324" s="286"/>
      <c r="N324" s="287"/>
      <c r="O324" s="229"/>
      <c r="P324" s="229"/>
      <c r="Q324" s="229"/>
      <c r="R324" s="229"/>
      <c r="S324" s="229"/>
      <c r="T324" s="2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136</v>
      </c>
      <c r="AU324" s="20" t="s">
        <v>82</v>
      </c>
    </row>
    <row r="325" s="2" customFormat="1" ht="6.96" customHeight="1">
      <c r="A325" s="41"/>
      <c r="B325" s="62"/>
      <c r="C325" s="63"/>
      <c r="D325" s="63"/>
      <c r="E325" s="63"/>
      <c r="F325" s="63"/>
      <c r="G325" s="63"/>
      <c r="H325" s="63"/>
      <c r="I325" s="63"/>
      <c r="J325" s="63"/>
      <c r="K325" s="63"/>
      <c r="L325" s="47"/>
      <c r="M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</sheetData>
  <sheetProtection sheet="1" autoFilter="0" formatColumns="0" formatRows="0" objects="1" scenarios="1" spinCount="100000" saltValue="YAbfR/x/0pxFqcco3j0+ueDI7f0HcltKRJThJ17dhK9K7my1YlSsUexG9yh0ZRgfrR1403GlKJokuHT5v29+/Q==" hashValue="2rzkBXMrfe21aE4vMZ6hee6rzy+7UXx0ggh4hXKRbEuTgXL1LErgWy/I/KZkBAS79Ru7zYc7WATqtTMatPC9Lw==" algorithmName="SHA-512" password="CC35"/>
  <autoFilter ref="C89:K32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310236251"/>
    <hyperlink ref="F100" r:id="rId2" display="https://podminky.urs.cz/item/CS_URS_2025_02/611335101"/>
    <hyperlink ref="F103" r:id="rId3" display="https://podminky.urs.cz/item/CS_URS_2025_02/612135101"/>
    <hyperlink ref="F106" r:id="rId4" display="https://podminky.urs.cz/item/CS_URS_2025_02/949101111"/>
    <hyperlink ref="F109" r:id="rId5" display="https://podminky.urs.cz/item/CS_URS_2025_02/971033131"/>
    <hyperlink ref="F112" r:id="rId6" display="https://podminky.urs.cz/item/CS_URS_2025_02/971033151"/>
    <hyperlink ref="F115" r:id="rId7" display="https://podminky.urs.cz/item/CS_URS_2025_02/971033231"/>
    <hyperlink ref="F118" r:id="rId8" display="https://podminky.urs.cz/item/CS_URS_2025_02/971033241"/>
    <hyperlink ref="F121" r:id="rId9" display="https://podminky.urs.cz/item/CS_URS_2025_02/971033351"/>
    <hyperlink ref="F126" r:id="rId10" display="https://podminky.urs.cz/item/CS_URS_2025_02/974031143"/>
    <hyperlink ref="F129" r:id="rId11" display="https://podminky.urs.cz/item/CS_URS_2025_02/974031153"/>
    <hyperlink ref="F132" r:id="rId12" display="https://podminky.urs.cz/item/CS_URS_2025_02/974031154"/>
    <hyperlink ref="F135" r:id="rId13" display="https://podminky.urs.cz/item/CS_URS_2025_02/974031155"/>
    <hyperlink ref="F139" r:id="rId14" display="https://podminky.urs.cz/item/CS_URS_2025_02/997013211"/>
    <hyperlink ref="F141" r:id="rId15" display="https://podminky.urs.cz/item/CS_URS_2025_02/997013501"/>
    <hyperlink ref="F143" r:id="rId16" display="https://podminky.urs.cz/item/CS_URS_2025_02/997013509"/>
    <hyperlink ref="F146" r:id="rId17" display="https://podminky.urs.cz/item/CS_URS_2025_02/997013863"/>
    <hyperlink ref="F149" r:id="rId18" display="https://podminky.urs.cz/item/CS_URS_2025_02/998018001"/>
    <hyperlink ref="F153" r:id="rId19" display="https://podminky.urs.cz/item/CS_URS_2025_02/721171803"/>
    <hyperlink ref="F155" r:id="rId20" display="https://podminky.urs.cz/item/CS_URS_2025_02/721174042"/>
    <hyperlink ref="F157" r:id="rId21" display="https://podminky.urs.cz/item/CS_URS_2025_02/721174043"/>
    <hyperlink ref="F160" r:id="rId22" display="https://podminky.urs.cz/item/CS_URS_2025_02/721174044"/>
    <hyperlink ref="F163" r:id="rId23" display="https://podminky.urs.cz/item/CS_URS_2025_02/721174045"/>
    <hyperlink ref="F166" r:id="rId24" display="https://podminky.urs.cz/item/CS_URS_2025_02/721194104"/>
    <hyperlink ref="F168" r:id="rId25" display="https://podminky.urs.cz/item/CS_URS_2025_02/721194105"/>
    <hyperlink ref="F170" r:id="rId26" display="https://podminky.urs.cz/item/CS_URS_2025_02/721194107"/>
    <hyperlink ref="F172" r:id="rId27" display="https://podminky.urs.cz/item/CS_URS_2025_02/721194109"/>
    <hyperlink ref="F174" r:id="rId28" display="https://podminky.urs.cz/item/CS_URS_2025_02/721226513"/>
    <hyperlink ref="F176" r:id="rId29" display="https://podminky.urs.cz/item/CS_URS_2025_02/721290111"/>
    <hyperlink ref="F179" r:id="rId30" display="https://podminky.urs.cz/item/CS_URS_2025_02/998721121"/>
    <hyperlink ref="F182" r:id="rId31" display="https://podminky.urs.cz/item/CS_URS_2025_02/722170801"/>
    <hyperlink ref="F184" r:id="rId32" display="https://podminky.urs.cz/item/CS_URS_2025_02/722174003"/>
    <hyperlink ref="F189" r:id="rId33" display="https://podminky.urs.cz/item/CS_URS_2025_02/722174023"/>
    <hyperlink ref="F194" r:id="rId34" display="https://podminky.urs.cz/item/CS_URS_2025_02/722175063"/>
    <hyperlink ref="F196" r:id="rId35" display="https://podminky.urs.cz/item/CS_URS_2025_02/722181252"/>
    <hyperlink ref="F200" r:id="rId36" display="https://podminky.urs.cz/item/CS_URS_2025_02/722190401"/>
    <hyperlink ref="F210" r:id="rId37" display="https://podminky.urs.cz/item/CS_URS_2025_02/722220152"/>
    <hyperlink ref="F212" r:id="rId38" display="https://podminky.urs.cz/item/CS_URS_2025_02/722220161"/>
    <hyperlink ref="F214" r:id="rId39" display="https://podminky.urs.cz/item/CS_URS_2025_02/722220214"/>
    <hyperlink ref="F216" r:id="rId40" display="https://podminky.urs.cz/item/CS_URS_2025_02/722220242"/>
    <hyperlink ref="F218" r:id="rId41" display="https://podminky.urs.cz/item/CS_URS_2025_02/722224115"/>
    <hyperlink ref="F220" r:id="rId42" display="https://podminky.urs.cz/item/CS_URS_2025_02/722240111"/>
    <hyperlink ref="F222" r:id="rId43" display="https://podminky.urs.cz/item/CS_URS_2025_02/722263254"/>
    <hyperlink ref="F224" r:id="rId44" display="https://podminky.urs.cz/item/CS_URS_2025_02/722270102"/>
    <hyperlink ref="F226" r:id="rId45" display="https://podminky.urs.cz/item/CS_URS_2025_02/722290234"/>
    <hyperlink ref="F229" r:id="rId46" display="https://podminky.urs.cz/item/CS_URS_2025_02/722290246"/>
    <hyperlink ref="F232" r:id="rId47" display="https://podminky.urs.cz/item/CS_URS_2025_02/998722121"/>
    <hyperlink ref="F235" r:id="rId48" display="https://podminky.urs.cz/item/CS_URS_2025_02/725110814"/>
    <hyperlink ref="F237" r:id="rId49" display="https://podminky.urs.cz/item/CS_URS_2025_02/725112022"/>
    <hyperlink ref="F239" r:id="rId50" display="https://podminky.urs.cz/item/CS_URS_2025_02/725210821"/>
    <hyperlink ref="F241" r:id="rId51" display="https://podminky.urs.cz/item/CS_URS_2025_02/725211602"/>
    <hyperlink ref="F243" r:id="rId52" display="https://podminky.urs.cz/item/CS_URS_2025_02/725220851"/>
    <hyperlink ref="F245" r:id="rId53" display="https://podminky.urs.cz/item/CS_URS_2025_02/725241532"/>
    <hyperlink ref="F247" r:id="rId54" display="https://podminky.urs.cz/item/CS_URS_2025_02/725244813"/>
    <hyperlink ref="F249" r:id="rId55" display="https://podminky.urs.cz/item/CS_URS_2025_02/725291650"/>
    <hyperlink ref="F252" r:id="rId56" display="https://podminky.urs.cz/item/CS_URS_2025_02/725291651"/>
    <hyperlink ref="F255" r:id="rId57" display="https://podminky.urs.cz/item/CS_URS_2025_02/725291653"/>
    <hyperlink ref="F258" r:id="rId58" display="https://podminky.urs.cz/item/CS_URS_2025_02/725291664"/>
    <hyperlink ref="F261" r:id="rId59" display="https://podminky.urs.cz/item/CS_URS_2025_02/725291665"/>
    <hyperlink ref="F264" r:id="rId60" display="https://podminky.urs.cz/item/CS_URS_2025_02/725291666"/>
    <hyperlink ref="F267" r:id="rId61" display="https://podminky.urs.cz/item/CS_URS_2025_02/725291678"/>
    <hyperlink ref="F270" r:id="rId62" display="https://podminky.urs.cz/item/CS_URS_2025_02/725310823"/>
    <hyperlink ref="F272" r:id="rId63" display="https://podminky.urs.cz/item/CS_URS_2025_02/725319111"/>
    <hyperlink ref="F275" r:id="rId64" display="https://podminky.urs.cz/item/CS_URS_2025_02/725810811"/>
    <hyperlink ref="F277" r:id="rId65" display="https://podminky.urs.cz/item/CS_URS_2025_02/725819401"/>
    <hyperlink ref="F288" r:id="rId66" display="https://podminky.urs.cz/item/CS_URS_2025_02/725820802"/>
    <hyperlink ref="F290" r:id="rId67" display="https://podminky.urs.cz/item/CS_URS_2025_02/725821329"/>
    <hyperlink ref="F292" r:id="rId68" display="https://podminky.urs.cz/item/CS_URS_2025_02/725822613"/>
    <hyperlink ref="F294" r:id="rId69" display="https://podminky.urs.cz/item/CS_URS_2025_02/725840850"/>
    <hyperlink ref="F296" r:id="rId70" display="https://podminky.urs.cz/item/CS_URS_2025_02/725840860"/>
    <hyperlink ref="F298" r:id="rId71" display="https://podminky.urs.cz/item/CS_URS_2025_02/725849413"/>
    <hyperlink ref="F301" r:id="rId72" display="https://podminky.urs.cz/item/CS_URS_2025_02/725850800"/>
    <hyperlink ref="F303" r:id="rId73" display="https://podminky.urs.cz/item/CS_URS_2025_02/725851315"/>
    <hyperlink ref="F305" r:id="rId74" display="https://podminky.urs.cz/item/CS_URS_2025_02/725851325"/>
    <hyperlink ref="F307" r:id="rId75" display="https://podminky.urs.cz/item/CS_URS_2025_02/725860811"/>
    <hyperlink ref="F309" r:id="rId76" display="https://podminky.urs.cz/item/CS_URS_2025_02/725861312"/>
    <hyperlink ref="F311" r:id="rId77" display="https://podminky.urs.cz/item/CS_URS_2025_02/725862113"/>
    <hyperlink ref="F313" r:id="rId78" display="https://podminky.urs.cz/item/CS_URS_2025_02/725865312"/>
    <hyperlink ref="F315" r:id="rId79" display="https://podminky.urs.cz/item/CS_URS_2025_02/725980121"/>
    <hyperlink ref="F317" r:id="rId80" display="https://podminky.urs.cz/item/CS_URS_2025_02/998725121"/>
    <hyperlink ref="F320" r:id="rId81" display="https://podminky.urs.cz/item/CS_URS_2025_02/726131041"/>
    <hyperlink ref="F322" r:id="rId82" display="https://podminky.urs.cz/item/CS_URS_2025_02/726191002"/>
    <hyperlink ref="F324" r:id="rId83" display="https://podminky.urs.cz/item/CS_URS_2025_02/998726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služebního bytu v 1.NP pavilonu a MŠ Pražská 2812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1342</v>
      </c>
      <c r="G12" s="41"/>
      <c r="H12" s="41"/>
      <c r="I12" s="135" t="s">
        <v>23</v>
      </c>
      <c r="J12" s="140" t="str">
        <f>'Rekapitulace zakázky'!AN8</f>
        <v>22. 10. 2025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zakázky'!AN10="","",'Rekapitulace zakázky'!AN10)</f>
        <v>00261718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zakázky'!E11="","",'Rekapitulace zakázky'!E11)</f>
        <v>Město Varnsdorf</v>
      </c>
      <c r="F15" s="41"/>
      <c r="G15" s="41"/>
      <c r="H15" s="41"/>
      <c r="I15" s="135" t="s">
        <v>29</v>
      </c>
      <c r="J15" s="139" t="str">
        <f>IF('Rekapitulace zakázky'!AN11="","",'Rekapitulace zakázky'!AN11)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tr">
        <f>IF('Rekapitulace zakázky'!AN16="","",'Rekapitulace zakázky'!AN16)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zakázky'!E17="","",'Rekapitulace zakázky'!E17)</f>
        <v>Pavel Hruška</v>
      </c>
      <c r="F21" s="41"/>
      <c r="G21" s="41"/>
      <c r="H21" s="41"/>
      <c r="I21" s="135" t="s">
        <v>29</v>
      </c>
      <c r="J21" s="139" t="str">
        <f>IF('Rekapitulace zakázky'!AN17="","",'Rekapitulace zakázky'!AN17)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tr">
        <f>IF('Rekapitulace zakázky'!AN19="","",'Rekapitulace zakázky'!AN19)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zakázky'!E20="","",'Rekapitulace zakázky'!E20)</f>
        <v>Pavel Hruška</v>
      </c>
      <c r="F24" s="41"/>
      <c r="G24" s="41"/>
      <c r="H24" s="41"/>
      <c r="I24" s="135" t="s">
        <v>29</v>
      </c>
      <c r="J24" s="139" t="str">
        <f>IF('Rekapitulace zakázky'!AN20="","",'Rekapitulace zakázky'!AN20)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ROUND((SUM(BE85:BE160)),  2)</f>
        <v>0</v>
      </c>
      <c r="G33" s="41"/>
      <c r="H33" s="41"/>
      <c r="I33" s="151">
        <v>0.20999999999999999</v>
      </c>
      <c r="J33" s="150">
        <f>ROUND(((SUM(BE85:BE160))*I33),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ROUND((SUM(BF85:BF160)),  2)</f>
        <v>0</v>
      </c>
      <c r="G34" s="41"/>
      <c r="H34" s="41"/>
      <c r="I34" s="151">
        <v>0.12</v>
      </c>
      <c r="J34" s="150">
        <f>ROUND(((SUM(BF85:BF160))*I34),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ROUND((SUM(BG85:BG160)),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ROUND((SUM(BH85:BH160)),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ROUND((SUM(BI85:BI160)),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služebního bytu v 1.NP pavilonu a MŠ Pražská 2812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3 -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22. 10. 2025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1343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1344</v>
      </c>
      <c r="E61" s="171"/>
      <c r="F61" s="171"/>
      <c r="G61" s="171"/>
      <c r="H61" s="171"/>
      <c r="I61" s="171"/>
      <c r="J61" s="172">
        <f>J90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1345</v>
      </c>
      <c r="E62" s="171"/>
      <c r="F62" s="171"/>
      <c r="G62" s="171"/>
      <c r="H62" s="171"/>
      <c r="I62" s="171"/>
      <c r="J62" s="172">
        <f>J93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1346</v>
      </c>
      <c r="E63" s="171"/>
      <c r="F63" s="171"/>
      <c r="G63" s="171"/>
      <c r="H63" s="171"/>
      <c r="I63" s="171"/>
      <c r="J63" s="172">
        <f>J95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1347</v>
      </c>
      <c r="E64" s="171"/>
      <c r="F64" s="171"/>
      <c r="G64" s="171"/>
      <c r="H64" s="171"/>
      <c r="I64" s="171"/>
      <c r="J64" s="172">
        <f>J97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1348</v>
      </c>
      <c r="E65" s="171"/>
      <c r="F65" s="171"/>
      <c r="G65" s="171"/>
      <c r="H65" s="171"/>
      <c r="I65" s="171"/>
      <c r="J65" s="172">
        <f>J118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63" t="str">
        <f>E7</f>
        <v>Rekonstrukce služebního bytu v 1.NP pavilonu a MŠ Pražská 2812 ve Varnsdorfu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99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 3 - Elektroinstalace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22. 10. 2025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Město Varnsdorf</v>
      </c>
      <c r="G81" s="43"/>
      <c r="H81" s="43"/>
      <c r="I81" s="35" t="s">
        <v>32</v>
      </c>
      <c r="J81" s="39" t="str">
        <f>E21</f>
        <v>Pavel Hruška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30</v>
      </c>
      <c r="D82" s="43"/>
      <c r="E82" s="43"/>
      <c r="F82" s="30" t="str">
        <f>IF(E18="","",E18)</f>
        <v>Vyplň údaj</v>
      </c>
      <c r="G82" s="43"/>
      <c r="H82" s="43"/>
      <c r="I82" s="35" t="s">
        <v>35</v>
      </c>
      <c r="J82" s="39" t="str">
        <f>E24</f>
        <v>Pavel Hruška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111</v>
      </c>
      <c r="D84" s="183" t="s">
        <v>57</v>
      </c>
      <c r="E84" s="183" t="s">
        <v>53</v>
      </c>
      <c r="F84" s="183" t="s">
        <v>54</v>
      </c>
      <c r="G84" s="183" t="s">
        <v>112</v>
      </c>
      <c r="H84" s="183" t="s">
        <v>113</v>
      </c>
      <c r="I84" s="183" t="s">
        <v>114</v>
      </c>
      <c r="J84" s="183" t="s">
        <v>103</v>
      </c>
      <c r="K84" s="184" t="s">
        <v>115</v>
      </c>
      <c r="L84" s="185"/>
      <c r="M84" s="95" t="s">
        <v>19</v>
      </c>
      <c r="N84" s="96" t="s">
        <v>42</v>
      </c>
      <c r="O84" s="96" t="s">
        <v>116</v>
      </c>
      <c r="P84" s="96" t="s">
        <v>117</v>
      </c>
      <c r="Q84" s="96" t="s">
        <v>118</v>
      </c>
      <c r="R84" s="96" t="s">
        <v>119</v>
      </c>
      <c r="S84" s="96" t="s">
        <v>120</v>
      </c>
      <c r="T84" s="97" t="s">
        <v>121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122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P86+P90+P93+P95+P97+P118</f>
        <v>0</v>
      </c>
      <c r="Q85" s="99"/>
      <c r="R85" s="188">
        <f>R86+R90+R93+R95+R97+R118</f>
        <v>0.10739000000000001</v>
      </c>
      <c r="S85" s="99"/>
      <c r="T85" s="189">
        <f>T86+T90+T93+T95+T97+T118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71</v>
      </c>
      <c r="AU85" s="20" t="s">
        <v>104</v>
      </c>
      <c r="BK85" s="190">
        <f>BK86+BK90+BK93+BK95+BK97+BK118</f>
        <v>0</v>
      </c>
    </row>
    <row r="86" s="12" customFormat="1" ht="25.92" customHeight="1">
      <c r="A86" s="12"/>
      <c r="B86" s="191"/>
      <c r="C86" s="192"/>
      <c r="D86" s="193" t="s">
        <v>71</v>
      </c>
      <c r="E86" s="194" t="s">
        <v>72</v>
      </c>
      <c r="F86" s="194" t="s">
        <v>1349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SUM(P87:P89)</f>
        <v>0</v>
      </c>
      <c r="Q86" s="199"/>
      <c r="R86" s="200">
        <f>SUM(R87:R89)</f>
        <v>0</v>
      </c>
      <c r="S86" s="199"/>
      <c r="T86" s="201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71</v>
      </c>
      <c r="AU86" s="203" t="s">
        <v>72</v>
      </c>
      <c r="AY86" s="202" t="s">
        <v>126</v>
      </c>
      <c r="BK86" s="204">
        <f>SUM(BK87:BK89)</f>
        <v>0</v>
      </c>
    </row>
    <row r="87" s="2" customFormat="1" ht="16.5" customHeight="1">
      <c r="A87" s="41"/>
      <c r="B87" s="42"/>
      <c r="C87" s="207" t="s">
        <v>80</v>
      </c>
      <c r="D87" s="207" t="s">
        <v>129</v>
      </c>
      <c r="E87" s="208" t="s">
        <v>1350</v>
      </c>
      <c r="F87" s="209" t="s">
        <v>1351</v>
      </c>
      <c r="G87" s="210" t="s">
        <v>1352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152</v>
      </c>
      <c r="AT87" s="218" t="s">
        <v>129</v>
      </c>
      <c r="AU87" s="218" t="s">
        <v>80</v>
      </c>
      <c r="AY87" s="20" t="s">
        <v>126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152</v>
      </c>
      <c r="BM87" s="218" t="s">
        <v>1353</v>
      </c>
    </row>
    <row r="88" s="2" customFormat="1" ht="16.5" customHeight="1">
      <c r="A88" s="41"/>
      <c r="B88" s="42"/>
      <c r="C88" s="207" t="s">
        <v>82</v>
      </c>
      <c r="D88" s="207" t="s">
        <v>129</v>
      </c>
      <c r="E88" s="208" t="s">
        <v>1354</v>
      </c>
      <c r="F88" s="209" t="s">
        <v>1355</v>
      </c>
      <c r="G88" s="210" t="s">
        <v>1356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43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152</v>
      </c>
      <c r="AT88" s="218" t="s">
        <v>129</v>
      </c>
      <c r="AU88" s="218" t="s">
        <v>80</v>
      </c>
      <c r="AY88" s="20" t="s">
        <v>126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152</v>
      </c>
      <c r="BM88" s="218" t="s">
        <v>82</v>
      </c>
    </row>
    <row r="89" s="2" customFormat="1" ht="16.5" customHeight="1">
      <c r="A89" s="41"/>
      <c r="B89" s="42"/>
      <c r="C89" s="207" t="s">
        <v>144</v>
      </c>
      <c r="D89" s="207" t="s">
        <v>129</v>
      </c>
      <c r="E89" s="208" t="s">
        <v>1357</v>
      </c>
      <c r="F89" s="209" t="s">
        <v>1358</v>
      </c>
      <c r="G89" s="210" t="s">
        <v>1356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43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152</v>
      </c>
      <c r="AT89" s="218" t="s">
        <v>129</v>
      </c>
      <c r="AU89" s="218" t="s">
        <v>80</v>
      </c>
      <c r="AY89" s="20" t="s">
        <v>126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152</v>
      </c>
      <c r="BM89" s="218" t="s">
        <v>152</v>
      </c>
    </row>
    <row r="90" s="12" customFormat="1" ht="25.92" customHeight="1">
      <c r="A90" s="12"/>
      <c r="B90" s="191"/>
      <c r="C90" s="192"/>
      <c r="D90" s="193" t="s">
        <v>71</v>
      </c>
      <c r="E90" s="194" t="s">
        <v>783</v>
      </c>
      <c r="F90" s="194" t="s">
        <v>1359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SUM(P91:P92)</f>
        <v>0</v>
      </c>
      <c r="Q90" s="199"/>
      <c r="R90" s="200">
        <f>SUM(R91:R92)</f>
        <v>0.011339999999999999</v>
      </c>
      <c r="S90" s="199"/>
      <c r="T90" s="201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71</v>
      </c>
      <c r="AU90" s="203" t="s">
        <v>72</v>
      </c>
      <c r="AY90" s="202" t="s">
        <v>126</v>
      </c>
      <c r="BK90" s="204">
        <f>SUM(BK91:BK92)</f>
        <v>0</v>
      </c>
    </row>
    <row r="91" s="2" customFormat="1" ht="21.75" customHeight="1">
      <c r="A91" s="41"/>
      <c r="B91" s="42"/>
      <c r="C91" s="207" t="s">
        <v>152</v>
      </c>
      <c r="D91" s="207" t="s">
        <v>129</v>
      </c>
      <c r="E91" s="208" t="s">
        <v>1360</v>
      </c>
      <c r="F91" s="209" t="s">
        <v>1361</v>
      </c>
      <c r="G91" s="210" t="s">
        <v>325</v>
      </c>
      <c r="H91" s="211">
        <v>8</v>
      </c>
      <c r="I91" s="212"/>
      <c r="J91" s="213">
        <f>ROUND(I91*H91,2)</f>
        <v>0</v>
      </c>
      <c r="K91" s="209" t="s">
        <v>1362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0.001</v>
      </c>
      <c r="R91" s="216">
        <f>Q91*H91</f>
        <v>0.0080000000000000002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152</v>
      </c>
      <c r="AT91" s="218" t="s">
        <v>129</v>
      </c>
      <c r="AU91" s="218" t="s">
        <v>80</v>
      </c>
      <c r="AY91" s="20" t="s">
        <v>126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152</v>
      </c>
      <c r="BM91" s="218" t="s">
        <v>163</v>
      </c>
    </row>
    <row r="92" s="2" customFormat="1" ht="21.75" customHeight="1">
      <c r="A92" s="41"/>
      <c r="B92" s="42"/>
      <c r="C92" s="207" t="s">
        <v>125</v>
      </c>
      <c r="D92" s="207" t="s">
        <v>129</v>
      </c>
      <c r="E92" s="208" t="s">
        <v>1363</v>
      </c>
      <c r="F92" s="209" t="s">
        <v>1364</v>
      </c>
      <c r="G92" s="210" t="s">
        <v>325</v>
      </c>
      <c r="H92" s="211">
        <v>2</v>
      </c>
      <c r="I92" s="212"/>
      <c r="J92" s="213">
        <f>ROUND(I92*H92,2)</f>
        <v>0</v>
      </c>
      <c r="K92" s="209" t="s">
        <v>1362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0.00167</v>
      </c>
      <c r="R92" s="216">
        <f>Q92*H92</f>
        <v>0.0033400000000000001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152</v>
      </c>
      <c r="AT92" s="218" t="s">
        <v>129</v>
      </c>
      <c r="AU92" s="218" t="s">
        <v>80</v>
      </c>
      <c r="AY92" s="20" t="s">
        <v>126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152</v>
      </c>
      <c r="BM92" s="218" t="s">
        <v>260</v>
      </c>
    </row>
    <row r="93" s="12" customFormat="1" ht="25.92" customHeight="1">
      <c r="A93" s="12"/>
      <c r="B93" s="191"/>
      <c r="C93" s="192"/>
      <c r="D93" s="193" t="s">
        <v>71</v>
      </c>
      <c r="E93" s="194" t="s">
        <v>1365</v>
      </c>
      <c r="F93" s="194" t="s">
        <v>1366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</f>
        <v>0</v>
      </c>
      <c r="Q93" s="199"/>
      <c r="R93" s="200">
        <f>R94</f>
        <v>0</v>
      </c>
      <c r="S93" s="199"/>
      <c r="T93" s="201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80</v>
      </c>
      <c r="AT93" s="203" t="s">
        <v>71</v>
      </c>
      <c r="AU93" s="203" t="s">
        <v>72</v>
      </c>
      <c r="AY93" s="202" t="s">
        <v>126</v>
      </c>
      <c r="BK93" s="204">
        <f>BK94</f>
        <v>0</v>
      </c>
    </row>
    <row r="94" s="2" customFormat="1" ht="21.75" customHeight="1">
      <c r="A94" s="41"/>
      <c r="B94" s="42"/>
      <c r="C94" s="207" t="s">
        <v>163</v>
      </c>
      <c r="D94" s="207" t="s">
        <v>129</v>
      </c>
      <c r="E94" s="208" t="s">
        <v>1367</v>
      </c>
      <c r="F94" s="209" t="s">
        <v>1368</v>
      </c>
      <c r="G94" s="210" t="s">
        <v>202</v>
      </c>
      <c r="H94" s="211">
        <v>20</v>
      </c>
      <c r="I94" s="212"/>
      <c r="J94" s="213">
        <f>ROUND(I94*H94,2)</f>
        <v>0</v>
      </c>
      <c r="K94" s="209" t="s">
        <v>1362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152</v>
      </c>
      <c r="AT94" s="218" t="s">
        <v>129</v>
      </c>
      <c r="AU94" s="218" t="s">
        <v>80</v>
      </c>
      <c r="AY94" s="20" t="s">
        <v>126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152</v>
      </c>
      <c r="BM94" s="218" t="s">
        <v>270</v>
      </c>
    </row>
    <row r="95" s="12" customFormat="1" ht="25.92" customHeight="1">
      <c r="A95" s="12"/>
      <c r="B95" s="191"/>
      <c r="C95" s="192"/>
      <c r="D95" s="193" t="s">
        <v>71</v>
      </c>
      <c r="E95" s="194" t="s">
        <v>1369</v>
      </c>
      <c r="F95" s="194" t="s">
        <v>1370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</f>
        <v>0</v>
      </c>
      <c r="Q95" s="199"/>
      <c r="R95" s="200">
        <f>R96</f>
        <v>0.0025000000000000001</v>
      </c>
      <c r="S95" s="199"/>
      <c r="T95" s="201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72</v>
      </c>
      <c r="AY95" s="202" t="s">
        <v>126</v>
      </c>
      <c r="BK95" s="204">
        <f>BK96</f>
        <v>0</v>
      </c>
    </row>
    <row r="96" s="2" customFormat="1" ht="16.5" customHeight="1">
      <c r="A96" s="41"/>
      <c r="B96" s="42"/>
      <c r="C96" s="207" t="s">
        <v>255</v>
      </c>
      <c r="D96" s="207" t="s">
        <v>129</v>
      </c>
      <c r="E96" s="208" t="s">
        <v>1371</v>
      </c>
      <c r="F96" s="209" t="s">
        <v>1372</v>
      </c>
      <c r="G96" s="210" t="s">
        <v>202</v>
      </c>
      <c r="H96" s="211">
        <v>25</v>
      </c>
      <c r="I96" s="212"/>
      <c r="J96" s="213">
        <f>ROUND(I96*H96,2)</f>
        <v>0</v>
      </c>
      <c r="K96" s="209" t="s">
        <v>1362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0.00010000000000000001</v>
      </c>
      <c r="R96" s="216">
        <f>Q96*H96</f>
        <v>0.0025000000000000001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129</v>
      </c>
      <c r="AU96" s="218" t="s">
        <v>80</v>
      </c>
      <c r="AY96" s="20" t="s">
        <v>126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152</v>
      </c>
      <c r="BM96" s="218" t="s">
        <v>8</v>
      </c>
    </row>
    <row r="97" s="12" customFormat="1" ht="25.92" customHeight="1">
      <c r="A97" s="12"/>
      <c r="B97" s="191"/>
      <c r="C97" s="192"/>
      <c r="D97" s="193" t="s">
        <v>71</v>
      </c>
      <c r="E97" s="194" t="s">
        <v>1373</v>
      </c>
      <c r="F97" s="194" t="s">
        <v>90</v>
      </c>
      <c r="G97" s="192"/>
      <c r="H97" s="192"/>
      <c r="I97" s="195"/>
      <c r="J97" s="196">
        <f>BK97</f>
        <v>0</v>
      </c>
      <c r="K97" s="192"/>
      <c r="L97" s="197"/>
      <c r="M97" s="198"/>
      <c r="N97" s="199"/>
      <c r="O97" s="199"/>
      <c r="P97" s="200">
        <f>SUM(P98:P117)</f>
        <v>0</v>
      </c>
      <c r="Q97" s="199"/>
      <c r="R97" s="200">
        <f>SUM(R98:R117)</f>
        <v>0</v>
      </c>
      <c r="S97" s="199"/>
      <c r="T97" s="201">
        <f>SUM(T98:T117)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80</v>
      </c>
      <c r="AT97" s="203" t="s">
        <v>71</v>
      </c>
      <c r="AU97" s="203" t="s">
        <v>72</v>
      </c>
      <c r="AY97" s="202" t="s">
        <v>126</v>
      </c>
      <c r="BK97" s="204">
        <f>SUM(BK98:BK117)</f>
        <v>0</v>
      </c>
    </row>
    <row r="98" s="2" customFormat="1" ht="16.5" customHeight="1">
      <c r="A98" s="41"/>
      <c r="B98" s="42"/>
      <c r="C98" s="207" t="s">
        <v>260</v>
      </c>
      <c r="D98" s="207" t="s">
        <v>129</v>
      </c>
      <c r="E98" s="208" t="s">
        <v>1374</v>
      </c>
      <c r="F98" s="209" t="s">
        <v>1375</v>
      </c>
      <c r="G98" s="210" t="s">
        <v>325</v>
      </c>
      <c r="H98" s="211">
        <v>1</v>
      </c>
      <c r="I98" s="212"/>
      <c r="J98" s="213">
        <f>ROUND(I98*H98,2)</f>
        <v>0</v>
      </c>
      <c r="K98" s="209" t="s">
        <v>1362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152</v>
      </c>
      <c r="AT98" s="218" t="s">
        <v>129</v>
      </c>
      <c r="AU98" s="218" t="s">
        <v>80</v>
      </c>
      <c r="AY98" s="20" t="s">
        <v>126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152</v>
      </c>
      <c r="BM98" s="218" t="s">
        <v>291</v>
      </c>
    </row>
    <row r="99" s="2" customFormat="1" ht="16.5" customHeight="1">
      <c r="A99" s="41"/>
      <c r="B99" s="42"/>
      <c r="C99" s="207" t="s">
        <v>265</v>
      </c>
      <c r="D99" s="207" t="s">
        <v>129</v>
      </c>
      <c r="E99" s="208" t="s">
        <v>1376</v>
      </c>
      <c r="F99" s="209" t="s">
        <v>1377</v>
      </c>
      <c r="G99" s="210" t="s">
        <v>325</v>
      </c>
      <c r="H99" s="211">
        <v>1</v>
      </c>
      <c r="I99" s="212"/>
      <c r="J99" s="213">
        <f>ROUND(I99*H99,2)</f>
        <v>0</v>
      </c>
      <c r="K99" s="209" t="s">
        <v>1362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152</v>
      </c>
      <c r="AT99" s="218" t="s">
        <v>129</v>
      </c>
      <c r="AU99" s="218" t="s">
        <v>80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152</v>
      </c>
      <c r="BM99" s="218" t="s">
        <v>312</v>
      </c>
    </row>
    <row r="100" s="2" customFormat="1" ht="21.75" customHeight="1">
      <c r="A100" s="41"/>
      <c r="B100" s="42"/>
      <c r="C100" s="207" t="s">
        <v>270</v>
      </c>
      <c r="D100" s="207" t="s">
        <v>129</v>
      </c>
      <c r="E100" s="208" t="s">
        <v>1378</v>
      </c>
      <c r="F100" s="209" t="s">
        <v>1379</v>
      </c>
      <c r="G100" s="210" t="s">
        <v>325</v>
      </c>
      <c r="H100" s="211">
        <v>1</v>
      </c>
      <c r="I100" s="212"/>
      <c r="J100" s="213">
        <f>ROUND(I100*H100,2)</f>
        <v>0</v>
      </c>
      <c r="K100" s="209" t="s">
        <v>1362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152</v>
      </c>
      <c r="AT100" s="218" t="s">
        <v>129</v>
      </c>
      <c r="AU100" s="218" t="s">
        <v>80</v>
      </c>
      <c r="AY100" s="20" t="s">
        <v>126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152</v>
      </c>
      <c r="BM100" s="218" t="s">
        <v>322</v>
      </c>
    </row>
    <row r="101" s="2" customFormat="1" ht="21.75" customHeight="1">
      <c r="A101" s="41"/>
      <c r="B101" s="42"/>
      <c r="C101" s="207" t="s">
        <v>276</v>
      </c>
      <c r="D101" s="207" t="s">
        <v>129</v>
      </c>
      <c r="E101" s="208" t="s">
        <v>1380</v>
      </c>
      <c r="F101" s="209" t="s">
        <v>1381</v>
      </c>
      <c r="G101" s="210" t="s">
        <v>325</v>
      </c>
      <c r="H101" s="211">
        <v>1</v>
      </c>
      <c r="I101" s="212"/>
      <c r="J101" s="213">
        <f>ROUND(I101*H101,2)</f>
        <v>0</v>
      </c>
      <c r="K101" s="209" t="s">
        <v>1362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152</v>
      </c>
      <c r="AT101" s="218" t="s">
        <v>129</v>
      </c>
      <c r="AU101" s="218" t="s">
        <v>80</v>
      </c>
      <c r="AY101" s="20" t="s">
        <v>126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152</v>
      </c>
      <c r="BM101" s="218" t="s">
        <v>334</v>
      </c>
    </row>
    <row r="102" s="2" customFormat="1" ht="16.5" customHeight="1">
      <c r="A102" s="41"/>
      <c r="B102" s="42"/>
      <c r="C102" s="207" t="s">
        <v>8</v>
      </c>
      <c r="D102" s="207" t="s">
        <v>129</v>
      </c>
      <c r="E102" s="208" t="s">
        <v>1382</v>
      </c>
      <c r="F102" s="209" t="s">
        <v>1383</v>
      </c>
      <c r="G102" s="210" t="s">
        <v>325</v>
      </c>
      <c r="H102" s="211">
        <v>1</v>
      </c>
      <c r="I102" s="212"/>
      <c r="J102" s="213">
        <f>ROUND(I102*H102,2)</f>
        <v>0</v>
      </c>
      <c r="K102" s="209" t="s">
        <v>1362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152</v>
      </c>
      <c r="AT102" s="218" t="s">
        <v>129</v>
      </c>
      <c r="AU102" s="218" t="s">
        <v>80</v>
      </c>
      <c r="AY102" s="20" t="s">
        <v>126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152</v>
      </c>
      <c r="BM102" s="218" t="s">
        <v>343</v>
      </c>
    </row>
    <row r="103" s="2" customFormat="1" ht="21.75" customHeight="1">
      <c r="A103" s="41"/>
      <c r="B103" s="42"/>
      <c r="C103" s="207" t="s">
        <v>286</v>
      </c>
      <c r="D103" s="207" t="s">
        <v>129</v>
      </c>
      <c r="E103" s="208" t="s">
        <v>1384</v>
      </c>
      <c r="F103" s="209" t="s">
        <v>1385</v>
      </c>
      <c r="G103" s="210" t="s">
        <v>325</v>
      </c>
      <c r="H103" s="211">
        <v>14</v>
      </c>
      <c r="I103" s="212"/>
      <c r="J103" s="213">
        <f>ROUND(I103*H103,2)</f>
        <v>0</v>
      </c>
      <c r="K103" s="209" t="s">
        <v>1362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152</v>
      </c>
      <c r="AT103" s="218" t="s">
        <v>129</v>
      </c>
      <c r="AU103" s="218" t="s">
        <v>80</v>
      </c>
      <c r="AY103" s="20" t="s">
        <v>126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152</v>
      </c>
      <c r="BM103" s="218" t="s">
        <v>357</v>
      </c>
    </row>
    <row r="104" s="2" customFormat="1" ht="21.75" customHeight="1">
      <c r="A104" s="41"/>
      <c r="B104" s="42"/>
      <c r="C104" s="207" t="s">
        <v>291</v>
      </c>
      <c r="D104" s="207" t="s">
        <v>129</v>
      </c>
      <c r="E104" s="208" t="s">
        <v>1386</v>
      </c>
      <c r="F104" s="209" t="s">
        <v>1387</v>
      </c>
      <c r="G104" s="210" t="s">
        <v>325</v>
      </c>
      <c r="H104" s="211">
        <v>4</v>
      </c>
      <c r="I104" s="212"/>
      <c r="J104" s="213">
        <f>ROUND(I104*H104,2)</f>
        <v>0</v>
      </c>
      <c r="K104" s="209" t="s">
        <v>1362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152</v>
      </c>
      <c r="AT104" s="218" t="s">
        <v>129</v>
      </c>
      <c r="AU104" s="218" t="s">
        <v>80</v>
      </c>
      <c r="AY104" s="20" t="s">
        <v>126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152</v>
      </c>
      <c r="BM104" s="218" t="s">
        <v>370</v>
      </c>
    </row>
    <row r="105" s="2" customFormat="1" ht="21.75" customHeight="1">
      <c r="A105" s="41"/>
      <c r="B105" s="42"/>
      <c r="C105" s="207" t="s">
        <v>306</v>
      </c>
      <c r="D105" s="207" t="s">
        <v>129</v>
      </c>
      <c r="E105" s="208" t="s">
        <v>1388</v>
      </c>
      <c r="F105" s="209" t="s">
        <v>1389</v>
      </c>
      <c r="G105" s="210" t="s">
        <v>325</v>
      </c>
      <c r="H105" s="211">
        <v>44</v>
      </c>
      <c r="I105" s="212"/>
      <c r="J105" s="213">
        <f>ROUND(I105*H105,2)</f>
        <v>0</v>
      </c>
      <c r="K105" s="209" t="s">
        <v>1362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152</v>
      </c>
      <c r="AT105" s="218" t="s">
        <v>129</v>
      </c>
      <c r="AU105" s="218" t="s">
        <v>80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152</v>
      </c>
      <c r="BM105" s="218" t="s">
        <v>381</v>
      </c>
    </row>
    <row r="106" s="2" customFormat="1" ht="16.5" customHeight="1">
      <c r="A106" s="41"/>
      <c r="B106" s="42"/>
      <c r="C106" s="207" t="s">
        <v>312</v>
      </c>
      <c r="D106" s="207" t="s">
        <v>129</v>
      </c>
      <c r="E106" s="208" t="s">
        <v>1390</v>
      </c>
      <c r="F106" s="209" t="s">
        <v>1391</v>
      </c>
      <c r="G106" s="210" t="s">
        <v>202</v>
      </c>
      <c r="H106" s="211">
        <v>15</v>
      </c>
      <c r="I106" s="212"/>
      <c r="J106" s="213">
        <f>ROUND(I106*H106,2)</f>
        <v>0</v>
      </c>
      <c r="K106" s="209" t="s">
        <v>1362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152</v>
      </c>
      <c r="AT106" s="218" t="s">
        <v>129</v>
      </c>
      <c r="AU106" s="218" t="s">
        <v>80</v>
      </c>
      <c r="AY106" s="20" t="s">
        <v>126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152</v>
      </c>
      <c r="BM106" s="218" t="s">
        <v>394</v>
      </c>
    </row>
    <row r="107" s="2" customFormat="1" ht="16.5" customHeight="1">
      <c r="A107" s="41"/>
      <c r="B107" s="42"/>
      <c r="C107" s="207" t="s">
        <v>317</v>
      </c>
      <c r="D107" s="207" t="s">
        <v>129</v>
      </c>
      <c r="E107" s="208" t="s">
        <v>1392</v>
      </c>
      <c r="F107" s="209" t="s">
        <v>1393</v>
      </c>
      <c r="G107" s="210" t="s">
        <v>202</v>
      </c>
      <c r="H107" s="211">
        <v>170</v>
      </c>
      <c r="I107" s="212"/>
      <c r="J107" s="213">
        <f>ROUND(I107*H107,2)</f>
        <v>0</v>
      </c>
      <c r="K107" s="209" t="s">
        <v>1362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152</v>
      </c>
      <c r="AT107" s="218" t="s">
        <v>129</v>
      </c>
      <c r="AU107" s="218" t="s">
        <v>80</v>
      </c>
      <c r="AY107" s="20" t="s">
        <v>126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152</v>
      </c>
      <c r="BM107" s="218" t="s">
        <v>409</v>
      </c>
    </row>
    <row r="108" s="2" customFormat="1" ht="16.5" customHeight="1">
      <c r="A108" s="41"/>
      <c r="B108" s="42"/>
      <c r="C108" s="207" t="s">
        <v>322</v>
      </c>
      <c r="D108" s="207" t="s">
        <v>129</v>
      </c>
      <c r="E108" s="208" t="s">
        <v>1394</v>
      </c>
      <c r="F108" s="209" t="s">
        <v>1395</v>
      </c>
      <c r="G108" s="210" t="s">
        <v>202</v>
      </c>
      <c r="H108" s="211">
        <v>250</v>
      </c>
      <c r="I108" s="212"/>
      <c r="J108" s="213">
        <f>ROUND(I108*H108,2)</f>
        <v>0</v>
      </c>
      <c r="K108" s="209" t="s">
        <v>1362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152</v>
      </c>
      <c r="AT108" s="218" t="s">
        <v>129</v>
      </c>
      <c r="AU108" s="218" t="s">
        <v>80</v>
      </c>
      <c r="AY108" s="20" t="s">
        <v>126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152</v>
      </c>
      <c r="BM108" s="218" t="s">
        <v>422</v>
      </c>
    </row>
    <row r="109" s="2" customFormat="1" ht="16.5" customHeight="1">
      <c r="A109" s="41"/>
      <c r="B109" s="42"/>
      <c r="C109" s="207" t="s">
        <v>329</v>
      </c>
      <c r="D109" s="207" t="s">
        <v>129</v>
      </c>
      <c r="E109" s="208" t="s">
        <v>1396</v>
      </c>
      <c r="F109" s="209" t="s">
        <v>1397</v>
      </c>
      <c r="G109" s="210" t="s">
        <v>202</v>
      </c>
      <c r="H109" s="211">
        <v>30</v>
      </c>
      <c r="I109" s="212"/>
      <c r="J109" s="213">
        <f>ROUND(I109*H109,2)</f>
        <v>0</v>
      </c>
      <c r="K109" s="209" t="s">
        <v>1362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152</v>
      </c>
      <c r="AT109" s="218" t="s">
        <v>129</v>
      </c>
      <c r="AU109" s="218" t="s">
        <v>80</v>
      </c>
      <c r="AY109" s="20" t="s">
        <v>126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152</v>
      </c>
      <c r="BM109" s="218" t="s">
        <v>433</v>
      </c>
    </row>
    <row r="110" s="2" customFormat="1" ht="16.5" customHeight="1">
      <c r="A110" s="41"/>
      <c r="B110" s="42"/>
      <c r="C110" s="207" t="s">
        <v>334</v>
      </c>
      <c r="D110" s="207" t="s">
        <v>129</v>
      </c>
      <c r="E110" s="208" t="s">
        <v>1398</v>
      </c>
      <c r="F110" s="209" t="s">
        <v>1399</v>
      </c>
      <c r="G110" s="210" t="s">
        <v>325</v>
      </c>
      <c r="H110" s="211">
        <v>10</v>
      </c>
      <c r="I110" s="212"/>
      <c r="J110" s="213">
        <f>ROUND(I110*H110,2)</f>
        <v>0</v>
      </c>
      <c r="K110" s="209" t="s">
        <v>1362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152</v>
      </c>
      <c r="AT110" s="218" t="s">
        <v>129</v>
      </c>
      <c r="AU110" s="218" t="s">
        <v>80</v>
      </c>
      <c r="AY110" s="20" t="s">
        <v>126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152</v>
      </c>
      <c r="BM110" s="218" t="s">
        <v>443</v>
      </c>
    </row>
    <row r="111" s="2" customFormat="1" ht="16.5" customHeight="1">
      <c r="A111" s="41"/>
      <c r="B111" s="42"/>
      <c r="C111" s="207" t="s">
        <v>7</v>
      </c>
      <c r="D111" s="207" t="s">
        <v>129</v>
      </c>
      <c r="E111" s="208" t="s">
        <v>1400</v>
      </c>
      <c r="F111" s="209" t="s">
        <v>1401</v>
      </c>
      <c r="G111" s="210" t="s">
        <v>202</v>
      </c>
      <c r="H111" s="211">
        <v>2</v>
      </c>
      <c r="I111" s="212"/>
      <c r="J111" s="213">
        <f>ROUND(I111*H111,2)</f>
        <v>0</v>
      </c>
      <c r="K111" s="209" t="s">
        <v>1362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152</v>
      </c>
      <c r="AT111" s="218" t="s">
        <v>129</v>
      </c>
      <c r="AU111" s="218" t="s">
        <v>80</v>
      </c>
      <c r="AY111" s="20" t="s">
        <v>126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152</v>
      </c>
      <c r="BM111" s="218" t="s">
        <v>454</v>
      </c>
    </row>
    <row r="112" s="2" customFormat="1" ht="16.5" customHeight="1">
      <c r="A112" s="41"/>
      <c r="B112" s="42"/>
      <c r="C112" s="207" t="s">
        <v>343</v>
      </c>
      <c r="D112" s="207" t="s">
        <v>129</v>
      </c>
      <c r="E112" s="208" t="s">
        <v>1402</v>
      </c>
      <c r="F112" s="209" t="s">
        <v>1403</v>
      </c>
      <c r="G112" s="210" t="s">
        <v>202</v>
      </c>
      <c r="H112" s="211">
        <v>72</v>
      </c>
      <c r="I112" s="212"/>
      <c r="J112" s="213">
        <f>ROUND(I112*H112,2)</f>
        <v>0</v>
      </c>
      <c r="K112" s="209" t="s">
        <v>1362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152</v>
      </c>
      <c r="AT112" s="218" t="s">
        <v>129</v>
      </c>
      <c r="AU112" s="218" t="s">
        <v>80</v>
      </c>
      <c r="AY112" s="20" t="s">
        <v>126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152</v>
      </c>
      <c r="BM112" s="218" t="s">
        <v>466</v>
      </c>
    </row>
    <row r="113" s="2" customFormat="1" ht="16.5" customHeight="1">
      <c r="A113" s="41"/>
      <c r="B113" s="42"/>
      <c r="C113" s="207" t="s">
        <v>350</v>
      </c>
      <c r="D113" s="207" t="s">
        <v>129</v>
      </c>
      <c r="E113" s="208" t="s">
        <v>1404</v>
      </c>
      <c r="F113" s="209" t="s">
        <v>1405</v>
      </c>
      <c r="G113" s="210" t="s">
        <v>325</v>
      </c>
      <c r="H113" s="211">
        <v>40</v>
      </c>
      <c r="I113" s="212"/>
      <c r="J113" s="213">
        <f>ROUND(I113*H113,2)</f>
        <v>0</v>
      </c>
      <c r="K113" s="209" t="s">
        <v>1362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152</v>
      </c>
      <c r="AT113" s="218" t="s">
        <v>129</v>
      </c>
      <c r="AU113" s="218" t="s">
        <v>80</v>
      </c>
      <c r="AY113" s="20" t="s">
        <v>126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152</v>
      </c>
      <c r="BM113" s="218" t="s">
        <v>475</v>
      </c>
    </row>
    <row r="114" s="2" customFormat="1" ht="16.5" customHeight="1">
      <c r="A114" s="41"/>
      <c r="B114" s="42"/>
      <c r="C114" s="207" t="s">
        <v>357</v>
      </c>
      <c r="D114" s="207" t="s">
        <v>129</v>
      </c>
      <c r="E114" s="208" t="s">
        <v>1406</v>
      </c>
      <c r="F114" s="209" t="s">
        <v>1407</v>
      </c>
      <c r="G114" s="210" t="s">
        <v>325</v>
      </c>
      <c r="H114" s="211">
        <v>1</v>
      </c>
      <c r="I114" s="212"/>
      <c r="J114" s="213">
        <f>ROUND(I114*H114,2)</f>
        <v>0</v>
      </c>
      <c r="K114" s="209" t="s">
        <v>1362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152</v>
      </c>
      <c r="AT114" s="218" t="s">
        <v>129</v>
      </c>
      <c r="AU114" s="218" t="s">
        <v>80</v>
      </c>
      <c r="AY114" s="20" t="s">
        <v>126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152</v>
      </c>
      <c r="BM114" s="218" t="s">
        <v>483</v>
      </c>
    </row>
    <row r="115" s="2" customFormat="1" ht="16.5" customHeight="1">
      <c r="A115" s="41"/>
      <c r="B115" s="42"/>
      <c r="C115" s="207" t="s">
        <v>363</v>
      </c>
      <c r="D115" s="207" t="s">
        <v>129</v>
      </c>
      <c r="E115" s="208" t="s">
        <v>1408</v>
      </c>
      <c r="F115" s="209" t="s">
        <v>1409</v>
      </c>
      <c r="G115" s="210" t="s">
        <v>325</v>
      </c>
      <c r="H115" s="211">
        <v>1</v>
      </c>
      <c r="I115" s="212"/>
      <c r="J115" s="213">
        <f>ROUND(I115*H115,2)</f>
        <v>0</v>
      </c>
      <c r="K115" s="209" t="s">
        <v>1362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152</v>
      </c>
      <c r="AT115" s="218" t="s">
        <v>129</v>
      </c>
      <c r="AU115" s="218" t="s">
        <v>80</v>
      </c>
      <c r="AY115" s="20" t="s">
        <v>126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152</v>
      </c>
      <c r="BM115" s="218" t="s">
        <v>491</v>
      </c>
    </row>
    <row r="116" s="2" customFormat="1" ht="16.5" customHeight="1">
      <c r="A116" s="41"/>
      <c r="B116" s="42"/>
      <c r="C116" s="207" t="s">
        <v>370</v>
      </c>
      <c r="D116" s="207" t="s">
        <v>129</v>
      </c>
      <c r="E116" s="208" t="s">
        <v>1410</v>
      </c>
      <c r="F116" s="209" t="s">
        <v>1411</v>
      </c>
      <c r="G116" s="210" t="s">
        <v>202</v>
      </c>
      <c r="H116" s="211">
        <v>5</v>
      </c>
      <c r="I116" s="212"/>
      <c r="J116" s="213">
        <f>ROUND(I116*H116,2)</f>
        <v>0</v>
      </c>
      <c r="K116" s="209" t="s">
        <v>1362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152</v>
      </c>
      <c r="AT116" s="218" t="s">
        <v>129</v>
      </c>
      <c r="AU116" s="218" t="s">
        <v>80</v>
      </c>
      <c r="AY116" s="20" t="s">
        <v>126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152</v>
      </c>
      <c r="BM116" s="218" t="s">
        <v>501</v>
      </c>
    </row>
    <row r="117" s="2" customFormat="1" ht="16.5" customHeight="1">
      <c r="A117" s="41"/>
      <c r="B117" s="42"/>
      <c r="C117" s="207" t="s">
        <v>376</v>
      </c>
      <c r="D117" s="207" t="s">
        <v>129</v>
      </c>
      <c r="E117" s="208" t="s">
        <v>1412</v>
      </c>
      <c r="F117" s="209" t="s">
        <v>1413</v>
      </c>
      <c r="G117" s="210" t="s">
        <v>202</v>
      </c>
      <c r="H117" s="211">
        <v>5</v>
      </c>
      <c r="I117" s="212"/>
      <c r="J117" s="213">
        <f>ROUND(I117*H117,2)</f>
        <v>0</v>
      </c>
      <c r="K117" s="209" t="s">
        <v>1362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152</v>
      </c>
      <c r="AT117" s="218" t="s">
        <v>129</v>
      </c>
      <c r="AU117" s="218" t="s">
        <v>80</v>
      </c>
      <c r="AY117" s="20" t="s">
        <v>126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152</v>
      </c>
      <c r="BM117" s="218" t="s">
        <v>511</v>
      </c>
    </row>
    <row r="118" s="12" customFormat="1" ht="25.92" customHeight="1">
      <c r="A118" s="12"/>
      <c r="B118" s="191"/>
      <c r="C118" s="192"/>
      <c r="D118" s="193" t="s">
        <v>71</v>
      </c>
      <c r="E118" s="194" t="s">
        <v>307</v>
      </c>
      <c r="F118" s="194" t="s">
        <v>1414</v>
      </c>
      <c r="G118" s="192"/>
      <c r="H118" s="192"/>
      <c r="I118" s="195"/>
      <c r="J118" s="196">
        <f>BK118</f>
        <v>0</v>
      </c>
      <c r="K118" s="192"/>
      <c r="L118" s="197"/>
      <c r="M118" s="198"/>
      <c r="N118" s="199"/>
      <c r="O118" s="199"/>
      <c r="P118" s="200">
        <f>SUM(P119:P160)</f>
        <v>0</v>
      </c>
      <c r="Q118" s="199"/>
      <c r="R118" s="200">
        <f>SUM(R119:R160)</f>
        <v>0.093550000000000008</v>
      </c>
      <c r="S118" s="199"/>
      <c r="T118" s="201">
        <f>SUM(T119:T160)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2" t="s">
        <v>144</v>
      </c>
      <c r="AT118" s="203" t="s">
        <v>71</v>
      </c>
      <c r="AU118" s="203" t="s">
        <v>72</v>
      </c>
      <c r="AY118" s="202" t="s">
        <v>126</v>
      </c>
      <c r="BK118" s="204">
        <f>SUM(BK119:BK160)</f>
        <v>0</v>
      </c>
    </row>
    <row r="119" s="2" customFormat="1" ht="21.75" customHeight="1">
      <c r="A119" s="41"/>
      <c r="B119" s="42"/>
      <c r="C119" s="275" t="s">
        <v>381</v>
      </c>
      <c r="D119" s="275" t="s">
        <v>307</v>
      </c>
      <c r="E119" s="276" t="s">
        <v>1415</v>
      </c>
      <c r="F119" s="277" t="s">
        <v>1416</v>
      </c>
      <c r="G119" s="278" t="s">
        <v>1417</v>
      </c>
      <c r="H119" s="279">
        <v>1</v>
      </c>
      <c r="I119" s="280"/>
      <c r="J119" s="281">
        <f>ROUND(I119*H119,2)</f>
        <v>0</v>
      </c>
      <c r="K119" s="277" t="s">
        <v>19</v>
      </c>
      <c r="L119" s="282"/>
      <c r="M119" s="283" t="s">
        <v>19</v>
      </c>
      <c r="N119" s="284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1418</v>
      </c>
      <c r="AT119" s="218" t="s">
        <v>307</v>
      </c>
      <c r="AU119" s="218" t="s">
        <v>80</v>
      </c>
      <c r="AY119" s="20" t="s">
        <v>126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583</v>
      </c>
      <c r="BM119" s="218" t="s">
        <v>519</v>
      </c>
    </row>
    <row r="120" s="2" customFormat="1" ht="24.15" customHeight="1">
      <c r="A120" s="41"/>
      <c r="B120" s="42"/>
      <c r="C120" s="275" t="s">
        <v>387</v>
      </c>
      <c r="D120" s="275" t="s">
        <v>307</v>
      </c>
      <c r="E120" s="276" t="s">
        <v>1419</v>
      </c>
      <c r="F120" s="277" t="s">
        <v>1420</v>
      </c>
      <c r="G120" s="278" t="s">
        <v>1417</v>
      </c>
      <c r="H120" s="279">
        <v>1</v>
      </c>
      <c r="I120" s="280"/>
      <c r="J120" s="281">
        <f>ROUND(I120*H120,2)</f>
        <v>0</v>
      </c>
      <c r="K120" s="277" t="s">
        <v>19</v>
      </c>
      <c r="L120" s="282"/>
      <c r="M120" s="283" t="s">
        <v>19</v>
      </c>
      <c r="N120" s="284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1418</v>
      </c>
      <c r="AT120" s="218" t="s">
        <v>307</v>
      </c>
      <c r="AU120" s="218" t="s">
        <v>80</v>
      </c>
      <c r="AY120" s="20" t="s">
        <v>126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583</v>
      </c>
      <c r="BM120" s="218" t="s">
        <v>529</v>
      </c>
    </row>
    <row r="121" s="2" customFormat="1" ht="16.5" customHeight="1">
      <c r="A121" s="41"/>
      <c r="B121" s="42"/>
      <c r="C121" s="275" t="s">
        <v>394</v>
      </c>
      <c r="D121" s="275" t="s">
        <v>307</v>
      </c>
      <c r="E121" s="276" t="s">
        <v>1421</v>
      </c>
      <c r="F121" s="277" t="s">
        <v>1422</v>
      </c>
      <c r="G121" s="278" t="s">
        <v>1417</v>
      </c>
      <c r="H121" s="279">
        <v>1</v>
      </c>
      <c r="I121" s="280"/>
      <c r="J121" s="281">
        <f>ROUND(I121*H121,2)</f>
        <v>0</v>
      </c>
      <c r="K121" s="277" t="s">
        <v>19</v>
      </c>
      <c r="L121" s="282"/>
      <c r="M121" s="283" t="s">
        <v>19</v>
      </c>
      <c r="N121" s="284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1418</v>
      </c>
      <c r="AT121" s="218" t="s">
        <v>307</v>
      </c>
      <c r="AU121" s="218" t="s">
        <v>80</v>
      </c>
      <c r="AY121" s="20" t="s">
        <v>126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583</v>
      </c>
      <c r="BM121" s="218" t="s">
        <v>542</v>
      </c>
    </row>
    <row r="122" s="2" customFormat="1" ht="21.75" customHeight="1">
      <c r="A122" s="41"/>
      <c r="B122" s="42"/>
      <c r="C122" s="275" t="s">
        <v>403</v>
      </c>
      <c r="D122" s="275" t="s">
        <v>307</v>
      </c>
      <c r="E122" s="276" t="s">
        <v>1423</v>
      </c>
      <c r="F122" s="277" t="s">
        <v>1424</v>
      </c>
      <c r="G122" s="278" t="s">
        <v>1417</v>
      </c>
      <c r="H122" s="279">
        <v>1</v>
      </c>
      <c r="I122" s="280"/>
      <c r="J122" s="281">
        <f>ROUND(I122*H122,2)</f>
        <v>0</v>
      </c>
      <c r="K122" s="277" t="s">
        <v>19</v>
      </c>
      <c r="L122" s="282"/>
      <c r="M122" s="283" t="s">
        <v>19</v>
      </c>
      <c r="N122" s="284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1418</v>
      </c>
      <c r="AT122" s="218" t="s">
        <v>307</v>
      </c>
      <c r="AU122" s="218" t="s">
        <v>80</v>
      </c>
      <c r="AY122" s="20" t="s">
        <v>126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583</v>
      </c>
      <c r="BM122" s="218" t="s">
        <v>556</v>
      </c>
    </row>
    <row r="123" s="2" customFormat="1" ht="24.15" customHeight="1">
      <c r="A123" s="41"/>
      <c r="B123" s="42"/>
      <c r="C123" s="275" t="s">
        <v>409</v>
      </c>
      <c r="D123" s="275" t="s">
        <v>307</v>
      </c>
      <c r="E123" s="276" t="s">
        <v>1425</v>
      </c>
      <c r="F123" s="277" t="s">
        <v>1426</v>
      </c>
      <c r="G123" s="278" t="s">
        <v>1417</v>
      </c>
      <c r="H123" s="279">
        <v>3</v>
      </c>
      <c r="I123" s="280"/>
      <c r="J123" s="281">
        <f>ROUND(I123*H123,2)</f>
        <v>0</v>
      </c>
      <c r="K123" s="277" t="s">
        <v>19</v>
      </c>
      <c r="L123" s="282"/>
      <c r="M123" s="283" t="s">
        <v>19</v>
      </c>
      <c r="N123" s="284" t="s">
        <v>43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1418</v>
      </c>
      <c r="AT123" s="218" t="s">
        <v>307</v>
      </c>
      <c r="AU123" s="218" t="s">
        <v>80</v>
      </c>
      <c r="AY123" s="20" t="s">
        <v>126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583</v>
      </c>
      <c r="BM123" s="218" t="s">
        <v>569</v>
      </c>
    </row>
    <row r="124" s="2" customFormat="1" ht="24.15" customHeight="1">
      <c r="A124" s="41"/>
      <c r="B124" s="42"/>
      <c r="C124" s="275" t="s">
        <v>416</v>
      </c>
      <c r="D124" s="275" t="s">
        <v>307</v>
      </c>
      <c r="E124" s="276" t="s">
        <v>1427</v>
      </c>
      <c r="F124" s="277" t="s">
        <v>1428</v>
      </c>
      <c r="G124" s="278" t="s">
        <v>1417</v>
      </c>
      <c r="H124" s="279">
        <v>11</v>
      </c>
      <c r="I124" s="280"/>
      <c r="J124" s="281">
        <f>ROUND(I124*H124,2)</f>
        <v>0</v>
      </c>
      <c r="K124" s="277" t="s">
        <v>19</v>
      </c>
      <c r="L124" s="282"/>
      <c r="M124" s="283" t="s">
        <v>19</v>
      </c>
      <c r="N124" s="284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1418</v>
      </c>
      <c r="AT124" s="218" t="s">
        <v>307</v>
      </c>
      <c r="AU124" s="218" t="s">
        <v>80</v>
      </c>
      <c r="AY124" s="20" t="s">
        <v>126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583</v>
      </c>
      <c r="BM124" s="218" t="s">
        <v>583</v>
      </c>
    </row>
    <row r="125" s="2" customFormat="1" ht="16.5" customHeight="1">
      <c r="A125" s="41"/>
      <c r="B125" s="42"/>
      <c r="C125" s="275" t="s">
        <v>422</v>
      </c>
      <c r="D125" s="275" t="s">
        <v>307</v>
      </c>
      <c r="E125" s="276" t="s">
        <v>1429</v>
      </c>
      <c r="F125" s="277" t="s">
        <v>1430</v>
      </c>
      <c r="G125" s="278" t="s">
        <v>1417</v>
      </c>
      <c r="H125" s="279">
        <v>1</v>
      </c>
      <c r="I125" s="280"/>
      <c r="J125" s="281">
        <f>ROUND(I125*H125,2)</f>
        <v>0</v>
      </c>
      <c r="K125" s="277" t="s">
        <v>19</v>
      </c>
      <c r="L125" s="282"/>
      <c r="M125" s="283" t="s">
        <v>19</v>
      </c>
      <c r="N125" s="284" t="s">
        <v>43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1418</v>
      </c>
      <c r="AT125" s="218" t="s">
        <v>307</v>
      </c>
      <c r="AU125" s="218" t="s">
        <v>80</v>
      </c>
      <c r="AY125" s="20" t="s">
        <v>126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583</v>
      </c>
      <c r="BM125" s="218" t="s">
        <v>595</v>
      </c>
    </row>
    <row r="126" s="2" customFormat="1" ht="21.75" customHeight="1">
      <c r="A126" s="41"/>
      <c r="B126" s="42"/>
      <c r="C126" s="275" t="s">
        <v>428</v>
      </c>
      <c r="D126" s="275" t="s">
        <v>307</v>
      </c>
      <c r="E126" s="276" t="s">
        <v>1431</v>
      </c>
      <c r="F126" s="277" t="s">
        <v>1432</v>
      </c>
      <c r="G126" s="278" t="s">
        <v>1417</v>
      </c>
      <c r="H126" s="279">
        <v>1</v>
      </c>
      <c r="I126" s="280"/>
      <c r="J126" s="281">
        <f>ROUND(I126*H126,2)</f>
        <v>0</v>
      </c>
      <c r="K126" s="277" t="s">
        <v>19</v>
      </c>
      <c r="L126" s="282"/>
      <c r="M126" s="283" t="s">
        <v>19</v>
      </c>
      <c r="N126" s="284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1418</v>
      </c>
      <c r="AT126" s="218" t="s">
        <v>307</v>
      </c>
      <c r="AU126" s="218" t="s">
        <v>80</v>
      </c>
      <c r="AY126" s="20" t="s">
        <v>126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583</v>
      </c>
      <c r="BM126" s="218" t="s">
        <v>605</v>
      </c>
    </row>
    <row r="127" s="2" customFormat="1" ht="24.15" customHeight="1">
      <c r="A127" s="41"/>
      <c r="B127" s="42"/>
      <c r="C127" s="275" t="s">
        <v>433</v>
      </c>
      <c r="D127" s="275" t="s">
        <v>307</v>
      </c>
      <c r="E127" s="276" t="s">
        <v>1433</v>
      </c>
      <c r="F127" s="277" t="s">
        <v>1434</v>
      </c>
      <c r="G127" s="278" t="s">
        <v>1417</v>
      </c>
      <c r="H127" s="279">
        <v>6</v>
      </c>
      <c r="I127" s="280"/>
      <c r="J127" s="281">
        <f>ROUND(I127*H127,2)</f>
        <v>0</v>
      </c>
      <c r="K127" s="277" t="s">
        <v>19</v>
      </c>
      <c r="L127" s="282"/>
      <c r="M127" s="283" t="s">
        <v>19</v>
      </c>
      <c r="N127" s="284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1418</v>
      </c>
      <c r="AT127" s="218" t="s">
        <v>307</v>
      </c>
      <c r="AU127" s="218" t="s">
        <v>80</v>
      </c>
      <c r="AY127" s="20" t="s">
        <v>126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583</v>
      </c>
      <c r="BM127" s="218" t="s">
        <v>613</v>
      </c>
    </row>
    <row r="128" s="2" customFormat="1" ht="16.5" customHeight="1">
      <c r="A128" s="41"/>
      <c r="B128" s="42"/>
      <c r="C128" s="275" t="s">
        <v>438</v>
      </c>
      <c r="D128" s="275" t="s">
        <v>307</v>
      </c>
      <c r="E128" s="276" t="s">
        <v>1435</v>
      </c>
      <c r="F128" s="277" t="s">
        <v>1436</v>
      </c>
      <c r="G128" s="278" t="s">
        <v>1417</v>
      </c>
      <c r="H128" s="279">
        <v>1</v>
      </c>
      <c r="I128" s="280"/>
      <c r="J128" s="281">
        <f>ROUND(I128*H128,2)</f>
        <v>0</v>
      </c>
      <c r="K128" s="277" t="s">
        <v>19</v>
      </c>
      <c r="L128" s="282"/>
      <c r="M128" s="283" t="s">
        <v>19</v>
      </c>
      <c r="N128" s="284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1418</v>
      </c>
      <c r="AT128" s="218" t="s">
        <v>307</v>
      </c>
      <c r="AU128" s="218" t="s">
        <v>80</v>
      </c>
      <c r="AY128" s="20" t="s">
        <v>126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583</v>
      </c>
      <c r="BM128" s="218" t="s">
        <v>623</v>
      </c>
    </row>
    <row r="129" s="2" customFormat="1" ht="24.15" customHeight="1">
      <c r="A129" s="41"/>
      <c r="B129" s="42"/>
      <c r="C129" s="275" t="s">
        <v>443</v>
      </c>
      <c r="D129" s="275" t="s">
        <v>307</v>
      </c>
      <c r="E129" s="276" t="s">
        <v>1437</v>
      </c>
      <c r="F129" s="277" t="s">
        <v>1438</v>
      </c>
      <c r="G129" s="278" t="s">
        <v>1417</v>
      </c>
      <c r="H129" s="279">
        <v>1</v>
      </c>
      <c r="I129" s="280"/>
      <c r="J129" s="281">
        <f>ROUND(I129*H129,2)</f>
        <v>0</v>
      </c>
      <c r="K129" s="277" t="s">
        <v>19</v>
      </c>
      <c r="L129" s="282"/>
      <c r="M129" s="283" t="s">
        <v>19</v>
      </c>
      <c r="N129" s="284" t="s">
        <v>43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1418</v>
      </c>
      <c r="AT129" s="218" t="s">
        <v>307</v>
      </c>
      <c r="AU129" s="218" t="s">
        <v>80</v>
      </c>
      <c r="AY129" s="20" t="s">
        <v>126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583</v>
      </c>
      <c r="BM129" s="218" t="s">
        <v>639</v>
      </c>
    </row>
    <row r="130" s="2" customFormat="1" ht="16.5" customHeight="1">
      <c r="A130" s="41"/>
      <c r="B130" s="42"/>
      <c r="C130" s="275" t="s">
        <v>448</v>
      </c>
      <c r="D130" s="275" t="s">
        <v>307</v>
      </c>
      <c r="E130" s="276" t="s">
        <v>1439</v>
      </c>
      <c r="F130" s="277" t="s">
        <v>1440</v>
      </c>
      <c r="G130" s="278" t="s">
        <v>1417</v>
      </c>
      <c r="H130" s="279">
        <v>2</v>
      </c>
      <c r="I130" s="280"/>
      <c r="J130" s="281">
        <f>ROUND(I130*H130,2)</f>
        <v>0</v>
      </c>
      <c r="K130" s="277" t="s">
        <v>19</v>
      </c>
      <c r="L130" s="282"/>
      <c r="M130" s="283" t="s">
        <v>19</v>
      </c>
      <c r="N130" s="284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1418</v>
      </c>
      <c r="AT130" s="218" t="s">
        <v>307</v>
      </c>
      <c r="AU130" s="218" t="s">
        <v>80</v>
      </c>
      <c r="AY130" s="20" t="s">
        <v>126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583</v>
      </c>
      <c r="BM130" s="218" t="s">
        <v>649</v>
      </c>
    </row>
    <row r="131" s="2" customFormat="1" ht="24.15" customHeight="1">
      <c r="A131" s="41"/>
      <c r="B131" s="42"/>
      <c r="C131" s="275" t="s">
        <v>454</v>
      </c>
      <c r="D131" s="275" t="s">
        <v>307</v>
      </c>
      <c r="E131" s="276" t="s">
        <v>1441</v>
      </c>
      <c r="F131" s="277" t="s">
        <v>1442</v>
      </c>
      <c r="G131" s="278" t="s">
        <v>325</v>
      </c>
      <c r="H131" s="279">
        <v>5</v>
      </c>
      <c r="I131" s="280"/>
      <c r="J131" s="281">
        <f>ROUND(I131*H131,2)</f>
        <v>0</v>
      </c>
      <c r="K131" s="277" t="s">
        <v>1362</v>
      </c>
      <c r="L131" s="282"/>
      <c r="M131" s="283" t="s">
        <v>19</v>
      </c>
      <c r="N131" s="284" t="s">
        <v>43</v>
      </c>
      <c r="O131" s="87"/>
      <c r="P131" s="216">
        <f>O131*H131</f>
        <v>0</v>
      </c>
      <c r="Q131" s="216">
        <v>5.0000000000000002E-05</v>
      </c>
      <c r="R131" s="216">
        <f>Q131*H131</f>
        <v>0.00025000000000000001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1418</v>
      </c>
      <c r="AT131" s="218" t="s">
        <v>307</v>
      </c>
      <c r="AU131" s="218" t="s">
        <v>80</v>
      </c>
      <c r="AY131" s="20" t="s">
        <v>126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583</v>
      </c>
      <c r="BM131" s="218" t="s">
        <v>667</v>
      </c>
    </row>
    <row r="132" s="2" customFormat="1" ht="21.75" customHeight="1">
      <c r="A132" s="41"/>
      <c r="B132" s="42"/>
      <c r="C132" s="275" t="s">
        <v>461</v>
      </c>
      <c r="D132" s="275" t="s">
        <v>307</v>
      </c>
      <c r="E132" s="276" t="s">
        <v>1443</v>
      </c>
      <c r="F132" s="277" t="s">
        <v>1444</v>
      </c>
      <c r="G132" s="278" t="s">
        <v>325</v>
      </c>
      <c r="H132" s="279">
        <v>3</v>
      </c>
      <c r="I132" s="280"/>
      <c r="J132" s="281">
        <f>ROUND(I132*H132,2)</f>
        <v>0</v>
      </c>
      <c r="K132" s="277" t="s">
        <v>1362</v>
      </c>
      <c r="L132" s="282"/>
      <c r="M132" s="283" t="s">
        <v>19</v>
      </c>
      <c r="N132" s="284" t="s">
        <v>43</v>
      </c>
      <c r="O132" s="87"/>
      <c r="P132" s="216">
        <f>O132*H132</f>
        <v>0</v>
      </c>
      <c r="Q132" s="216">
        <v>5.0000000000000002E-05</v>
      </c>
      <c r="R132" s="216">
        <f>Q132*H132</f>
        <v>0.00015000000000000001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1418</v>
      </c>
      <c r="AT132" s="218" t="s">
        <v>307</v>
      </c>
      <c r="AU132" s="218" t="s">
        <v>80</v>
      </c>
      <c r="AY132" s="20" t="s">
        <v>126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583</v>
      </c>
      <c r="BM132" s="218" t="s">
        <v>681</v>
      </c>
    </row>
    <row r="133" s="2" customFormat="1" ht="24.15" customHeight="1">
      <c r="A133" s="41"/>
      <c r="B133" s="42"/>
      <c r="C133" s="275" t="s">
        <v>466</v>
      </c>
      <c r="D133" s="275" t="s">
        <v>307</v>
      </c>
      <c r="E133" s="276" t="s">
        <v>1445</v>
      </c>
      <c r="F133" s="277" t="s">
        <v>1446</v>
      </c>
      <c r="G133" s="278" t="s">
        <v>325</v>
      </c>
      <c r="H133" s="279">
        <v>2</v>
      </c>
      <c r="I133" s="280"/>
      <c r="J133" s="281">
        <f>ROUND(I133*H133,2)</f>
        <v>0</v>
      </c>
      <c r="K133" s="277" t="s">
        <v>1362</v>
      </c>
      <c r="L133" s="282"/>
      <c r="M133" s="283" t="s">
        <v>19</v>
      </c>
      <c r="N133" s="284" t="s">
        <v>43</v>
      </c>
      <c r="O133" s="87"/>
      <c r="P133" s="216">
        <f>O133*H133</f>
        <v>0</v>
      </c>
      <c r="Q133" s="216">
        <v>5.0000000000000002E-05</v>
      </c>
      <c r="R133" s="216">
        <f>Q133*H133</f>
        <v>0.00010000000000000001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1418</v>
      </c>
      <c r="AT133" s="218" t="s">
        <v>307</v>
      </c>
      <c r="AU133" s="218" t="s">
        <v>80</v>
      </c>
      <c r="AY133" s="20" t="s">
        <v>126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583</v>
      </c>
      <c r="BM133" s="218" t="s">
        <v>691</v>
      </c>
    </row>
    <row r="134" s="2" customFormat="1" ht="24.15" customHeight="1">
      <c r="A134" s="41"/>
      <c r="B134" s="42"/>
      <c r="C134" s="275" t="s">
        <v>471</v>
      </c>
      <c r="D134" s="275" t="s">
        <v>307</v>
      </c>
      <c r="E134" s="276" t="s">
        <v>1447</v>
      </c>
      <c r="F134" s="277" t="s">
        <v>1448</v>
      </c>
      <c r="G134" s="278" t="s">
        <v>325</v>
      </c>
      <c r="H134" s="279">
        <v>1</v>
      </c>
      <c r="I134" s="280"/>
      <c r="J134" s="281">
        <f>ROUND(I134*H134,2)</f>
        <v>0</v>
      </c>
      <c r="K134" s="277" t="s">
        <v>1362</v>
      </c>
      <c r="L134" s="282"/>
      <c r="M134" s="283" t="s">
        <v>19</v>
      </c>
      <c r="N134" s="284" t="s">
        <v>43</v>
      </c>
      <c r="O134" s="87"/>
      <c r="P134" s="216">
        <f>O134*H134</f>
        <v>0</v>
      </c>
      <c r="Q134" s="216">
        <v>5.0000000000000002E-05</v>
      </c>
      <c r="R134" s="216">
        <f>Q134*H134</f>
        <v>5.0000000000000002E-05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1418</v>
      </c>
      <c r="AT134" s="218" t="s">
        <v>307</v>
      </c>
      <c r="AU134" s="218" t="s">
        <v>80</v>
      </c>
      <c r="AY134" s="20" t="s">
        <v>126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583</v>
      </c>
      <c r="BM134" s="218" t="s">
        <v>701</v>
      </c>
    </row>
    <row r="135" s="2" customFormat="1" ht="16.5" customHeight="1">
      <c r="A135" s="41"/>
      <c r="B135" s="42"/>
      <c r="C135" s="275" t="s">
        <v>475</v>
      </c>
      <c r="D135" s="275" t="s">
        <v>307</v>
      </c>
      <c r="E135" s="276" t="s">
        <v>1449</v>
      </c>
      <c r="F135" s="277" t="s">
        <v>1450</v>
      </c>
      <c r="G135" s="278" t="s">
        <v>325</v>
      </c>
      <c r="H135" s="279">
        <v>3</v>
      </c>
      <c r="I135" s="280"/>
      <c r="J135" s="281">
        <f>ROUND(I135*H135,2)</f>
        <v>0</v>
      </c>
      <c r="K135" s="277" t="s">
        <v>1362</v>
      </c>
      <c r="L135" s="282"/>
      <c r="M135" s="283" t="s">
        <v>19</v>
      </c>
      <c r="N135" s="284" t="s">
        <v>43</v>
      </c>
      <c r="O135" s="87"/>
      <c r="P135" s="216">
        <f>O135*H135</f>
        <v>0</v>
      </c>
      <c r="Q135" s="216">
        <v>1.0000000000000001E-05</v>
      </c>
      <c r="R135" s="216">
        <f>Q135*H135</f>
        <v>3.0000000000000004E-05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1418</v>
      </c>
      <c r="AT135" s="218" t="s">
        <v>307</v>
      </c>
      <c r="AU135" s="218" t="s">
        <v>80</v>
      </c>
      <c r="AY135" s="20" t="s">
        <v>126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583</v>
      </c>
      <c r="BM135" s="218" t="s">
        <v>715</v>
      </c>
    </row>
    <row r="136" s="2" customFormat="1" ht="16.5" customHeight="1">
      <c r="A136" s="41"/>
      <c r="B136" s="42"/>
      <c r="C136" s="275" t="s">
        <v>479</v>
      </c>
      <c r="D136" s="275" t="s">
        <v>307</v>
      </c>
      <c r="E136" s="276" t="s">
        <v>1451</v>
      </c>
      <c r="F136" s="277" t="s">
        <v>1452</v>
      </c>
      <c r="G136" s="278" t="s">
        <v>325</v>
      </c>
      <c r="H136" s="279">
        <v>8</v>
      </c>
      <c r="I136" s="280"/>
      <c r="J136" s="281">
        <f>ROUND(I136*H136,2)</f>
        <v>0</v>
      </c>
      <c r="K136" s="277" t="s">
        <v>1362</v>
      </c>
      <c r="L136" s="282"/>
      <c r="M136" s="283" t="s">
        <v>19</v>
      </c>
      <c r="N136" s="284" t="s">
        <v>43</v>
      </c>
      <c r="O136" s="87"/>
      <c r="P136" s="216">
        <f>O136*H136</f>
        <v>0</v>
      </c>
      <c r="Q136" s="216">
        <v>1.0000000000000001E-05</v>
      </c>
      <c r="R136" s="216">
        <f>Q136*H136</f>
        <v>8.0000000000000007E-05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1418</v>
      </c>
      <c r="AT136" s="218" t="s">
        <v>307</v>
      </c>
      <c r="AU136" s="218" t="s">
        <v>80</v>
      </c>
      <c r="AY136" s="20" t="s">
        <v>126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583</v>
      </c>
      <c r="BM136" s="218" t="s">
        <v>729</v>
      </c>
    </row>
    <row r="137" s="2" customFormat="1" ht="16.5" customHeight="1">
      <c r="A137" s="41"/>
      <c r="B137" s="42"/>
      <c r="C137" s="275" t="s">
        <v>483</v>
      </c>
      <c r="D137" s="275" t="s">
        <v>307</v>
      </c>
      <c r="E137" s="276" t="s">
        <v>1453</v>
      </c>
      <c r="F137" s="277" t="s">
        <v>1454</v>
      </c>
      <c r="G137" s="278" t="s">
        <v>325</v>
      </c>
      <c r="H137" s="279">
        <v>12</v>
      </c>
      <c r="I137" s="280"/>
      <c r="J137" s="281">
        <f>ROUND(I137*H137,2)</f>
        <v>0</v>
      </c>
      <c r="K137" s="277" t="s">
        <v>1362</v>
      </c>
      <c r="L137" s="282"/>
      <c r="M137" s="283" t="s">
        <v>19</v>
      </c>
      <c r="N137" s="284" t="s">
        <v>43</v>
      </c>
      <c r="O137" s="87"/>
      <c r="P137" s="216">
        <f>O137*H137</f>
        <v>0</v>
      </c>
      <c r="Q137" s="216">
        <v>5.0000000000000002E-05</v>
      </c>
      <c r="R137" s="216">
        <f>Q137*H137</f>
        <v>0.00060000000000000006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1418</v>
      </c>
      <c r="AT137" s="218" t="s">
        <v>307</v>
      </c>
      <c r="AU137" s="218" t="s">
        <v>80</v>
      </c>
      <c r="AY137" s="20" t="s">
        <v>126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583</v>
      </c>
      <c r="BM137" s="218" t="s">
        <v>740</v>
      </c>
    </row>
    <row r="138" s="2" customFormat="1" ht="16.5" customHeight="1">
      <c r="A138" s="41"/>
      <c r="B138" s="42"/>
      <c r="C138" s="275" t="s">
        <v>487</v>
      </c>
      <c r="D138" s="275" t="s">
        <v>307</v>
      </c>
      <c r="E138" s="276" t="s">
        <v>1455</v>
      </c>
      <c r="F138" s="277" t="s">
        <v>1456</v>
      </c>
      <c r="G138" s="278" t="s">
        <v>325</v>
      </c>
      <c r="H138" s="279">
        <v>7</v>
      </c>
      <c r="I138" s="280"/>
      <c r="J138" s="281">
        <f>ROUND(I138*H138,2)</f>
        <v>0</v>
      </c>
      <c r="K138" s="277" t="s">
        <v>1362</v>
      </c>
      <c r="L138" s="282"/>
      <c r="M138" s="283" t="s">
        <v>19</v>
      </c>
      <c r="N138" s="284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1418</v>
      </c>
      <c r="AT138" s="218" t="s">
        <v>307</v>
      </c>
      <c r="AU138" s="218" t="s">
        <v>80</v>
      </c>
      <c r="AY138" s="20" t="s">
        <v>126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583</v>
      </c>
      <c r="BM138" s="218" t="s">
        <v>752</v>
      </c>
    </row>
    <row r="139" s="2" customFormat="1" ht="16.5" customHeight="1">
      <c r="A139" s="41"/>
      <c r="B139" s="42"/>
      <c r="C139" s="275" t="s">
        <v>491</v>
      </c>
      <c r="D139" s="275" t="s">
        <v>307</v>
      </c>
      <c r="E139" s="276" t="s">
        <v>1457</v>
      </c>
      <c r="F139" s="277" t="s">
        <v>1458</v>
      </c>
      <c r="G139" s="278" t="s">
        <v>325</v>
      </c>
      <c r="H139" s="279">
        <v>14</v>
      </c>
      <c r="I139" s="280"/>
      <c r="J139" s="281">
        <f>ROUND(I139*H139,2)</f>
        <v>0</v>
      </c>
      <c r="K139" s="277" t="s">
        <v>1362</v>
      </c>
      <c r="L139" s="282"/>
      <c r="M139" s="283" t="s">
        <v>19</v>
      </c>
      <c r="N139" s="284" t="s">
        <v>43</v>
      </c>
      <c r="O139" s="87"/>
      <c r="P139" s="216">
        <f>O139*H139</f>
        <v>0</v>
      </c>
      <c r="Q139" s="216">
        <v>0.00012</v>
      </c>
      <c r="R139" s="216">
        <f>Q139*H139</f>
        <v>0.0016800000000000001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1418</v>
      </c>
      <c r="AT139" s="218" t="s">
        <v>307</v>
      </c>
      <c r="AU139" s="218" t="s">
        <v>80</v>
      </c>
      <c r="AY139" s="20" t="s">
        <v>126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583</v>
      </c>
      <c r="BM139" s="218" t="s">
        <v>766</v>
      </c>
    </row>
    <row r="140" s="2" customFormat="1" ht="16.5" customHeight="1">
      <c r="A140" s="41"/>
      <c r="B140" s="42"/>
      <c r="C140" s="275" t="s">
        <v>495</v>
      </c>
      <c r="D140" s="275" t="s">
        <v>307</v>
      </c>
      <c r="E140" s="276" t="s">
        <v>1459</v>
      </c>
      <c r="F140" s="277" t="s">
        <v>1460</v>
      </c>
      <c r="G140" s="278" t="s">
        <v>325</v>
      </c>
      <c r="H140" s="279">
        <v>16</v>
      </c>
      <c r="I140" s="280"/>
      <c r="J140" s="281">
        <f>ROUND(I140*H140,2)</f>
        <v>0</v>
      </c>
      <c r="K140" s="277" t="s">
        <v>1362</v>
      </c>
      <c r="L140" s="282"/>
      <c r="M140" s="283" t="s">
        <v>19</v>
      </c>
      <c r="N140" s="284" t="s">
        <v>43</v>
      </c>
      <c r="O140" s="87"/>
      <c r="P140" s="216">
        <f>O140*H140</f>
        <v>0</v>
      </c>
      <c r="Q140" s="216">
        <v>0.00014999999999999999</v>
      </c>
      <c r="R140" s="216">
        <f>Q140*H140</f>
        <v>0.0023999999999999998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1418</v>
      </c>
      <c r="AT140" s="218" t="s">
        <v>307</v>
      </c>
      <c r="AU140" s="218" t="s">
        <v>80</v>
      </c>
      <c r="AY140" s="20" t="s">
        <v>126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583</v>
      </c>
      <c r="BM140" s="218" t="s">
        <v>778</v>
      </c>
    </row>
    <row r="141" s="2" customFormat="1" ht="24.15" customHeight="1">
      <c r="A141" s="41"/>
      <c r="B141" s="42"/>
      <c r="C141" s="275" t="s">
        <v>501</v>
      </c>
      <c r="D141" s="275" t="s">
        <v>307</v>
      </c>
      <c r="E141" s="276" t="s">
        <v>1461</v>
      </c>
      <c r="F141" s="277" t="s">
        <v>1462</v>
      </c>
      <c r="G141" s="278" t="s">
        <v>325</v>
      </c>
      <c r="H141" s="279">
        <v>1</v>
      </c>
      <c r="I141" s="280"/>
      <c r="J141" s="281">
        <f>ROUND(I141*H141,2)</f>
        <v>0</v>
      </c>
      <c r="K141" s="277" t="s">
        <v>1362</v>
      </c>
      <c r="L141" s="282"/>
      <c r="M141" s="283" t="s">
        <v>19</v>
      </c>
      <c r="N141" s="284" t="s">
        <v>43</v>
      </c>
      <c r="O141" s="87"/>
      <c r="P141" s="216">
        <f>O141*H141</f>
        <v>0</v>
      </c>
      <c r="Q141" s="216">
        <v>1.0000000000000001E-05</v>
      </c>
      <c r="R141" s="216">
        <f>Q141*H141</f>
        <v>1.0000000000000001E-05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1418</v>
      </c>
      <c r="AT141" s="218" t="s">
        <v>307</v>
      </c>
      <c r="AU141" s="218" t="s">
        <v>80</v>
      </c>
      <c r="AY141" s="20" t="s">
        <v>126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583</v>
      </c>
      <c r="BM141" s="218" t="s">
        <v>788</v>
      </c>
    </row>
    <row r="142" s="2" customFormat="1" ht="16.5" customHeight="1">
      <c r="A142" s="41"/>
      <c r="B142" s="42"/>
      <c r="C142" s="275" t="s">
        <v>506</v>
      </c>
      <c r="D142" s="275" t="s">
        <v>307</v>
      </c>
      <c r="E142" s="276" t="s">
        <v>1463</v>
      </c>
      <c r="F142" s="277" t="s">
        <v>1464</v>
      </c>
      <c r="G142" s="278" t="s">
        <v>202</v>
      </c>
      <c r="H142" s="279">
        <v>20</v>
      </c>
      <c r="I142" s="280"/>
      <c r="J142" s="281">
        <f>ROUND(I142*H142,2)</f>
        <v>0</v>
      </c>
      <c r="K142" s="277" t="s">
        <v>1362</v>
      </c>
      <c r="L142" s="282"/>
      <c r="M142" s="283" t="s">
        <v>19</v>
      </c>
      <c r="N142" s="284" t="s">
        <v>43</v>
      </c>
      <c r="O142" s="87"/>
      <c r="P142" s="216">
        <f>O142*H142</f>
        <v>0</v>
      </c>
      <c r="Q142" s="216">
        <v>6.0000000000000002E-05</v>
      </c>
      <c r="R142" s="216">
        <f>Q142*H142</f>
        <v>0.0012000000000000001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1418</v>
      </c>
      <c r="AT142" s="218" t="s">
        <v>307</v>
      </c>
      <c r="AU142" s="218" t="s">
        <v>80</v>
      </c>
      <c r="AY142" s="20" t="s">
        <v>126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583</v>
      </c>
      <c r="BM142" s="218" t="s">
        <v>799</v>
      </c>
    </row>
    <row r="143" s="2" customFormat="1" ht="21.75" customHeight="1">
      <c r="A143" s="41"/>
      <c r="B143" s="42"/>
      <c r="C143" s="275" t="s">
        <v>511</v>
      </c>
      <c r="D143" s="275" t="s">
        <v>307</v>
      </c>
      <c r="E143" s="276" t="s">
        <v>1465</v>
      </c>
      <c r="F143" s="277" t="s">
        <v>1466</v>
      </c>
      <c r="G143" s="278" t="s">
        <v>202</v>
      </c>
      <c r="H143" s="279">
        <v>15</v>
      </c>
      <c r="I143" s="280"/>
      <c r="J143" s="281">
        <f>ROUND(I143*H143,2)</f>
        <v>0</v>
      </c>
      <c r="K143" s="277" t="s">
        <v>1362</v>
      </c>
      <c r="L143" s="282"/>
      <c r="M143" s="283" t="s">
        <v>19</v>
      </c>
      <c r="N143" s="284" t="s">
        <v>43</v>
      </c>
      <c r="O143" s="87"/>
      <c r="P143" s="216">
        <f>O143*H143</f>
        <v>0</v>
      </c>
      <c r="Q143" s="216">
        <v>0.00021000000000000001</v>
      </c>
      <c r="R143" s="216">
        <f>Q143*H143</f>
        <v>0.00315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1418</v>
      </c>
      <c r="AT143" s="218" t="s">
        <v>307</v>
      </c>
      <c r="AU143" s="218" t="s">
        <v>80</v>
      </c>
      <c r="AY143" s="20" t="s">
        <v>126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583</v>
      </c>
      <c r="BM143" s="218" t="s">
        <v>811</v>
      </c>
    </row>
    <row r="144" s="2" customFormat="1" ht="21.75" customHeight="1">
      <c r="A144" s="41"/>
      <c r="B144" s="42"/>
      <c r="C144" s="275" t="s">
        <v>515</v>
      </c>
      <c r="D144" s="275" t="s">
        <v>307</v>
      </c>
      <c r="E144" s="276" t="s">
        <v>1467</v>
      </c>
      <c r="F144" s="277" t="s">
        <v>1468</v>
      </c>
      <c r="G144" s="278" t="s">
        <v>202</v>
      </c>
      <c r="H144" s="279">
        <v>170</v>
      </c>
      <c r="I144" s="280"/>
      <c r="J144" s="281">
        <f>ROUND(I144*H144,2)</f>
        <v>0</v>
      </c>
      <c r="K144" s="277" t="s">
        <v>1362</v>
      </c>
      <c r="L144" s="282"/>
      <c r="M144" s="283" t="s">
        <v>19</v>
      </c>
      <c r="N144" s="284" t="s">
        <v>43</v>
      </c>
      <c r="O144" s="87"/>
      <c r="P144" s="216">
        <f>O144*H144</f>
        <v>0</v>
      </c>
      <c r="Q144" s="216">
        <v>0.00020000000000000001</v>
      </c>
      <c r="R144" s="216">
        <f>Q144*H144</f>
        <v>0.034000000000000002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1418</v>
      </c>
      <c r="AT144" s="218" t="s">
        <v>307</v>
      </c>
      <c r="AU144" s="218" t="s">
        <v>80</v>
      </c>
      <c r="AY144" s="20" t="s">
        <v>126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583</v>
      </c>
      <c r="BM144" s="218" t="s">
        <v>819</v>
      </c>
    </row>
    <row r="145" s="2" customFormat="1" ht="21.75" customHeight="1">
      <c r="A145" s="41"/>
      <c r="B145" s="42"/>
      <c r="C145" s="275" t="s">
        <v>519</v>
      </c>
      <c r="D145" s="275" t="s">
        <v>307</v>
      </c>
      <c r="E145" s="276" t="s">
        <v>1469</v>
      </c>
      <c r="F145" s="277" t="s">
        <v>1470</v>
      </c>
      <c r="G145" s="278" t="s">
        <v>202</v>
      </c>
      <c r="H145" s="279">
        <v>200</v>
      </c>
      <c r="I145" s="280"/>
      <c r="J145" s="281">
        <f>ROUND(I145*H145,2)</f>
        <v>0</v>
      </c>
      <c r="K145" s="277" t="s">
        <v>1362</v>
      </c>
      <c r="L145" s="282"/>
      <c r="M145" s="283" t="s">
        <v>19</v>
      </c>
      <c r="N145" s="284" t="s">
        <v>43</v>
      </c>
      <c r="O145" s="87"/>
      <c r="P145" s="216">
        <f>O145*H145</f>
        <v>0</v>
      </c>
      <c r="Q145" s="216">
        <v>0.00014999999999999999</v>
      </c>
      <c r="R145" s="216">
        <f>Q145*H145</f>
        <v>0.029999999999999999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1418</v>
      </c>
      <c r="AT145" s="218" t="s">
        <v>307</v>
      </c>
      <c r="AU145" s="218" t="s">
        <v>80</v>
      </c>
      <c r="AY145" s="20" t="s">
        <v>126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583</v>
      </c>
      <c r="BM145" s="218" t="s">
        <v>831</v>
      </c>
    </row>
    <row r="146" s="2" customFormat="1" ht="21.75" customHeight="1">
      <c r="A146" s="41"/>
      <c r="B146" s="42"/>
      <c r="C146" s="275" t="s">
        <v>524</v>
      </c>
      <c r="D146" s="275" t="s">
        <v>307</v>
      </c>
      <c r="E146" s="276" t="s">
        <v>1471</v>
      </c>
      <c r="F146" s="277" t="s">
        <v>1472</v>
      </c>
      <c r="G146" s="278" t="s">
        <v>202</v>
      </c>
      <c r="H146" s="279">
        <v>50</v>
      </c>
      <c r="I146" s="280"/>
      <c r="J146" s="281">
        <f>ROUND(I146*H146,2)</f>
        <v>0</v>
      </c>
      <c r="K146" s="277" t="s">
        <v>1362</v>
      </c>
      <c r="L146" s="282"/>
      <c r="M146" s="283" t="s">
        <v>19</v>
      </c>
      <c r="N146" s="284" t="s">
        <v>43</v>
      </c>
      <c r="O146" s="87"/>
      <c r="P146" s="216">
        <f>O146*H146</f>
        <v>0</v>
      </c>
      <c r="Q146" s="216">
        <v>0.00016000000000000001</v>
      </c>
      <c r="R146" s="216">
        <f>Q146*H146</f>
        <v>0.0080000000000000002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1418</v>
      </c>
      <c r="AT146" s="218" t="s">
        <v>307</v>
      </c>
      <c r="AU146" s="218" t="s">
        <v>80</v>
      </c>
      <c r="AY146" s="20" t="s">
        <v>126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583</v>
      </c>
      <c r="BM146" s="218" t="s">
        <v>848</v>
      </c>
    </row>
    <row r="147" s="2" customFormat="1" ht="21.75" customHeight="1">
      <c r="A147" s="41"/>
      <c r="B147" s="42"/>
      <c r="C147" s="275" t="s">
        <v>529</v>
      </c>
      <c r="D147" s="275" t="s">
        <v>307</v>
      </c>
      <c r="E147" s="276" t="s">
        <v>1473</v>
      </c>
      <c r="F147" s="277" t="s">
        <v>1474</v>
      </c>
      <c r="G147" s="278" t="s">
        <v>202</v>
      </c>
      <c r="H147" s="279">
        <v>30</v>
      </c>
      <c r="I147" s="280"/>
      <c r="J147" s="281">
        <f>ROUND(I147*H147,2)</f>
        <v>0</v>
      </c>
      <c r="K147" s="277" t="s">
        <v>1362</v>
      </c>
      <c r="L147" s="282"/>
      <c r="M147" s="283" t="s">
        <v>19</v>
      </c>
      <c r="N147" s="284" t="s">
        <v>43</v>
      </c>
      <c r="O147" s="87"/>
      <c r="P147" s="216">
        <f>O147*H147</f>
        <v>0</v>
      </c>
      <c r="Q147" s="216">
        <v>0.00012999999999999999</v>
      </c>
      <c r="R147" s="216">
        <f>Q147*H147</f>
        <v>0.0038999999999999998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1418</v>
      </c>
      <c r="AT147" s="218" t="s">
        <v>307</v>
      </c>
      <c r="AU147" s="218" t="s">
        <v>80</v>
      </c>
      <c r="AY147" s="20" t="s">
        <v>126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583</v>
      </c>
      <c r="BM147" s="218" t="s">
        <v>862</v>
      </c>
    </row>
    <row r="148" s="2" customFormat="1" ht="16.5" customHeight="1">
      <c r="A148" s="41"/>
      <c r="B148" s="42"/>
      <c r="C148" s="275" t="s">
        <v>534</v>
      </c>
      <c r="D148" s="275" t="s">
        <v>307</v>
      </c>
      <c r="E148" s="276" t="s">
        <v>1475</v>
      </c>
      <c r="F148" s="277" t="s">
        <v>1476</v>
      </c>
      <c r="G148" s="278" t="s">
        <v>325</v>
      </c>
      <c r="H148" s="279">
        <v>1</v>
      </c>
      <c r="I148" s="280"/>
      <c r="J148" s="281">
        <f>ROUND(I148*H148,2)</f>
        <v>0</v>
      </c>
      <c r="K148" s="277" t="s">
        <v>1362</v>
      </c>
      <c r="L148" s="282"/>
      <c r="M148" s="283" t="s">
        <v>19</v>
      </c>
      <c r="N148" s="284" t="s">
        <v>43</v>
      </c>
      <c r="O148" s="87"/>
      <c r="P148" s="216">
        <f>O148*H148</f>
        <v>0</v>
      </c>
      <c r="Q148" s="216">
        <v>0.00020000000000000001</v>
      </c>
      <c r="R148" s="216">
        <f>Q148*H148</f>
        <v>0.00020000000000000001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1418</v>
      </c>
      <c r="AT148" s="218" t="s">
        <v>307</v>
      </c>
      <c r="AU148" s="218" t="s">
        <v>80</v>
      </c>
      <c r="AY148" s="20" t="s">
        <v>126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583</v>
      </c>
      <c r="BM148" s="218" t="s">
        <v>883</v>
      </c>
    </row>
    <row r="149" s="2" customFormat="1" ht="16.5" customHeight="1">
      <c r="A149" s="41"/>
      <c r="B149" s="42"/>
      <c r="C149" s="275" t="s">
        <v>542</v>
      </c>
      <c r="D149" s="275" t="s">
        <v>307</v>
      </c>
      <c r="E149" s="276" t="s">
        <v>1477</v>
      </c>
      <c r="F149" s="277" t="s">
        <v>1478</v>
      </c>
      <c r="G149" s="278" t="s">
        <v>1417</v>
      </c>
      <c r="H149" s="279">
        <v>1</v>
      </c>
      <c r="I149" s="280"/>
      <c r="J149" s="281">
        <f>ROUND(I149*H149,2)</f>
        <v>0</v>
      </c>
      <c r="K149" s="277" t="s">
        <v>19</v>
      </c>
      <c r="L149" s="282"/>
      <c r="M149" s="283" t="s">
        <v>19</v>
      </c>
      <c r="N149" s="284" t="s">
        <v>43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1418</v>
      </c>
      <c r="AT149" s="218" t="s">
        <v>307</v>
      </c>
      <c r="AU149" s="218" t="s">
        <v>80</v>
      </c>
      <c r="AY149" s="20" t="s">
        <v>126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583</v>
      </c>
      <c r="BM149" s="218" t="s">
        <v>893</v>
      </c>
    </row>
    <row r="150" s="2" customFormat="1" ht="16.5" customHeight="1">
      <c r="A150" s="41"/>
      <c r="B150" s="42"/>
      <c r="C150" s="275" t="s">
        <v>551</v>
      </c>
      <c r="D150" s="275" t="s">
        <v>307</v>
      </c>
      <c r="E150" s="276" t="s">
        <v>1479</v>
      </c>
      <c r="F150" s="277" t="s">
        <v>1480</v>
      </c>
      <c r="G150" s="278" t="s">
        <v>202</v>
      </c>
      <c r="H150" s="279">
        <v>25</v>
      </c>
      <c r="I150" s="280"/>
      <c r="J150" s="281">
        <f>ROUND(I150*H150,2)</f>
        <v>0</v>
      </c>
      <c r="K150" s="277" t="s">
        <v>1362</v>
      </c>
      <c r="L150" s="282"/>
      <c r="M150" s="283" t="s">
        <v>19</v>
      </c>
      <c r="N150" s="284" t="s">
        <v>43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1418</v>
      </c>
      <c r="AT150" s="218" t="s">
        <v>307</v>
      </c>
      <c r="AU150" s="218" t="s">
        <v>80</v>
      </c>
      <c r="AY150" s="20" t="s">
        <v>126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583</v>
      </c>
      <c r="BM150" s="218" t="s">
        <v>903</v>
      </c>
    </row>
    <row r="151" s="2" customFormat="1" ht="16.5" customHeight="1">
      <c r="A151" s="41"/>
      <c r="B151" s="42"/>
      <c r="C151" s="275" t="s">
        <v>556</v>
      </c>
      <c r="D151" s="275" t="s">
        <v>307</v>
      </c>
      <c r="E151" s="276" t="s">
        <v>1481</v>
      </c>
      <c r="F151" s="277" t="s">
        <v>1482</v>
      </c>
      <c r="G151" s="278" t="s">
        <v>202</v>
      </c>
      <c r="H151" s="279">
        <v>1</v>
      </c>
      <c r="I151" s="280"/>
      <c r="J151" s="281">
        <f>ROUND(I151*H151,2)</f>
        <v>0</v>
      </c>
      <c r="K151" s="277" t="s">
        <v>1362</v>
      </c>
      <c r="L151" s="282"/>
      <c r="M151" s="283" t="s">
        <v>19</v>
      </c>
      <c r="N151" s="284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1418</v>
      </c>
      <c r="AT151" s="218" t="s">
        <v>307</v>
      </c>
      <c r="AU151" s="218" t="s">
        <v>80</v>
      </c>
      <c r="AY151" s="20" t="s">
        <v>126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583</v>
      </c>
      <c r="BM151" s="218" t="s">
        <v>916</v>
      </c>
    </row>
    <row r="152" s="2" customFormat="1" ht="16.5" customHeight="1">
      <c r="A152" s="41"/>
      <c r="B152" s="42"/>
      <c r="C152" s="275" t="s">
        <v>564</v>
      </c>
      <c r="D152" s="275" t="s">
        <v>307</v>
      </c>
      <c r="E152" s="276" t="s">
        <v>1483</v>
      </c>
      <c r="F152" s="277" t="s">
        <v>1484</v>
      </c>
      <c r="G152" s="278" t="s">
        <v>202</v>
      </c>
      <c r="H152" s="279">
        <v>1</v>
      </c>
      <c r="I152" s="280"/>
      <c r="J152" s="281">
        <f>ROUND(I152*H152,2)</f>
        <v>0</v>
      </c>
      <c r="K152" s="277" t="s">
        <v>1362</v>
      </c>
      <c r="L152" s="282"/>
      <c r="M152" s="283" t="s">
        <v>19</v>
      </c>
      <c r="N152" s="284" t="s">
        <v>43</v>
      </c>
      <c r="O152" s="87"/>
      <c r="P152" s="216">
        <f>O152*H152</f>
        <v>0</v>
      </c>
      <c r="Q152" s="216">
        <v>0.00040999999999999999</v>
      </c>
      <c r="R152" s="216">
        <f>Q152*H152</f>
        <v>0.00040999999999999999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1418</v>
      </c>
      <c r="AT152" s="218" t="s">
        <v>307</v>
      </c>
      <c r="AU152" s="218" t="s">
        <v>80</v>
      </c>
      <c r="AY152" s="20" t="s">
        <v>126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583</v>
      </c>
      <c r="BM152" s="218" t="s">
        <v>926</v>
      </c>
    </row>
    <row r="153" s="2" customFormat="1" ht="16.5" customHeight="1">
      <c r="A153" s="41"/>
      <c r="B153" s="42"/>
      <c r="C153" s="275" t="s">
        <v>569</v>
      </c>
      <c r="D153" s="275" t="s">
        <v>307</v>
      </c>
      <c r="E153" s="276" t="s">
        <v>1485</v>
      </c>
      <c r="F153" s="277" t="s">
        <v>1486</v>
      </c>
      <c r="G153" s="278" t="s">
        <v>202</v>
      </c>
      <c r="H153" s="279">
        <v>30</v>
      </c>
      <c r="I153" s="280"/>
      <c r="J153" s="281">
        <f>ROUND(I153*H153,2)</f>
        <v>0</v>
      </c>
      <c r="K153" s="277" t="s">
        <v>1362</v>
      </c>
      <c r="L153" s="282"/>
      <c r="M153" s="283" t="s">
        <v>19</v>
      </c>
      <c r="N153" s="284" t="s">
        <v>43</v>
      </c>
      <c r="O153" s="87"/>
      <c r="P153" s="216">
        <f>O153*H153</f>
        <v>0</v>
      </c>
      <c r="Q153" s="216">
        <v>0.00014999999999999999</v>
      </c>
      <c r="R153" s="216">
        <f>Q153*H153</f>
        <v>0.0044999999999999997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1418</v>
      </c>
      <c r="AT153" s="218" t="s">
        <v>307</v>
      </c>
      <c r="AU153" s="218" t="s">
        <v>80</v>
      </c>
      <c r="AY153" s="20" t="s">
        <v>126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583</v>
      </c>
      <c r="BM153" s="218" t="s">
        <v>936</v>
      </c>
    </row>
    <row r="154" s="2" customFormat="1" ht="16.5" customHeight="1">
      <c r="A154" s="41"/>
      <c r="B154" s="42"/>
      <c r="C154" s="275" t="s">
        <v>574</v>
      </c>
      <c r="D154" s="275" t="s">
        <v>307</v>
      </c>
      <c r="E154" s="276" t="s">
        <v>1487</v>
      </c>
      <c r="F154" s="277" t="s">
        <v>1488</v>
      </c>
      <c r="G154" s="278" t="s">
        <v>202</v>
      </c>
      <c r="H154" s="279">
        <v>5</v>
      </c>
      <c r="I154" s="280"/>
      <c r="J154" s="281">
        <f>ROUND(I154*H154,2)</f>
        <v>0</v>
      </c>
      <c r="K154" s="277" t="s">
        <v>1362</v>
      </c>
      <c r="L154" s="282"/>
      <c r="M154" s="283" t="s">
        <v>19</v>
      </c>
      <c r="N154" s="284" t="s">
        <v>43</v>
      </c>
      <c r="O154" s="87"/>
      <c r="P154" s="216">
        <f>O154*H154</f>
        <v>0</v>
      </c>
      <c r="Q154" s="216">
        <v>0.00023000000000000001</v>
      </c>
      <c r="R154" s="216">
        <f>Q154*H154</f>
        <v>0.00115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1418</v>
      </c>
      <c r="AT154" s="218" t="s">
        <v>307</v>
      </c>
      <c r="AU154" s="218" t="s">
        <v>80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583</v>
      </c>
      <c r="BM154" s="218" t="s">
        <v>1489</v>
      </c>
    </row>
    <row r="155" s="2" customFormat="1" ht="16.5" customHeight="1">
      <c r="A155" s="41"/>
      <c r="B155" s="42"/>
      <c r="C155" s="275" t="s">
        <v>583</v>
      </c>
      <c r="D155" s="275" t="s">
        <v>307</v>
      </c>
      <c r="E155" s="276" t="s">
        <v>1490</v>
      </c>
      <c r="F155" s="277" t="s">
        <v>1491</v>
      </c>
      <c r="G155" s="278" t="s">
        <v>325</v>
      </c>
      <c r="H155" s="279">
        <v>12</v>
      </c>
      <c r="I155" s="280"/>
      <c r="J155" s="281">
        <f>ROUND(I155*H155,2)</f>
        <v>0</v>
      </c>
      <c r="K155" s="277" t="s">
        <v>1362</v>
      </c>
      <c r="L155" s="282"/>
      <c r="M155" s="283" t="s">
        <v>19</v>
      </c>
      <c r="N155" s="284" t="s">
        <v>43</v>
      </c>
      <c r="O155" s="87"/>
      <c r="P155" s="216">
        <f>O155*H155</f>
        <v>0</v>
      </c>
      <c r="Q155" s="216">
        <v>5.0000000000000002E-05</v>
      </c>
      <c r="R155" s="216">
        <f>Q155*H155</f>
        <v>0.00060000000000000006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1418</v>
      </c>
      <c r="AT155" s="218" t="s">
        <v>307</v>
      </c>
      <c r="AU155" s="218" t="s">
        <v>80</v>
      </c>
      <c r="AY155" s="20" t="s">
        <v>126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583</v>
      </c>
      <c r="BM155" s="218" t="s">
        <v>1492</v>
      </c>
    </row>
    <row r="156" s="2" customFormat="1" ht="16.5" customHeight="1">
      <c r="A156" s="41"/>
      <c r="B156" s="42"/>
      <c r="C156" s="275" t="s">
        <v>589</v>
      </c>
      <c r="D156" s="275" t="s">
        <v>307</v>
      </c>
      <c r="E156" s="276" t="s">
        <v>1493</v>
      </c>
      <c r="F156" s="277" t="s">
        <v>1494</v>
      </c>
      <c r="G156" s="278" t="s">
        <v>325</v>
      </c>
      <c r="H156" s="279">
        <v>7</v>
      </c>
      <c r="I156" s="280"/>
      <c r="J156" s="281">
        <f>ROUND(I156*H156,2)</f>
        <v>0</v>
      </c>
      <c r="K156" s="277" t="s">
        <v>1362</v>
      </c>
      <c r="L156" s="282"/>
      <c r="M156" s="283" t="s">
        <v>19</v>
      </c>
      <c r="N156" s="284" t="s">
        <v>43</v>
      </c>
      <c r="O156" s="87"/>
      <c r="P156" s="216">
        <f>O156*H156</f>
        <v>0</v>
      </c>
      <c r="Q156" s="216">
        <v>6.9999999999999994E-05</v>
      </c>
      <c r="R156" s="216">
        <f>Q156*H156</f>
        <v>0.00048999999999999998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1418</v>
      </c>
      <c r="AT156" s="218" t="s">
        <v>307</v>
      </c>
      <c r="AU156" s="218" t="s">
        <v>80</v>
      </c>
      <c r="AY156" s="20" t="s">
        <v>126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583</v>
      </c>
      <c r="BM156" s="218" t="s">
        <v>1495</v>
      </c>
    </row>
    <row r="157" s="2" customFormat="1" ht="16.5" customHeight="1">
      <c r="A157" s="41"/>
      <c r="B157" s="42"/>
      <c r="C157" s="275" t="s">
        <v>595</v>
      </c>
      <c r="D157" s="275" t="s">
        <v>307</v>
      </c>
      <c r="E157" s="276" t="s">
        <v>1496</v>
      </c>
      <c r="F157" s="277" t="s">
        <v>1497</v>
      </c>
      <c r="G157" s="278" t="s">
        <v>325</v>
      </c>
      <c r="H157" s="279">
        <v>12</v>
      </c>
      <c r="I157" s="280"/>
      <c r="J157" s="281">
        <f>ROUND(I157*H157,2)</f>
        <v>0</v>
      </c>
      <c r="K157" s="277" t="s">
        <v>1362</v>
      </c>
      <c r="L157" s="282"/>
      <c r="M157" s="283" t="s">
        <v>19</v>
      </c>
      <c r="N157" s="284" t="s">
        <v>43</v>
      </c>
      <c r="O157" s="87"/>
      <c r="P157" s="216">
        <f>O157*H157</f>
        <v>0</v>
      </c>
      <c r="Q157" s="216">
        <v>5.0000000000000002E-05</v>
      </c>
      <c r="R157" s="216">
        <f>Q157*H157</f>
        <v>0.00060000000000000006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1418</v>
      </c>
      <c r="AT157" s="218" t="s">
        <v>307</v>
      </c>
      <c r="AU157" s="218" t="s">
        <v>80</v>
      </c>
      <c r="AY157" s="20" t="s">
        <v>126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583</v>
      </c>
      <c r="BM157" s="218" t="s">
        <v>1498</v>
      </c>
    </row>
    <row r="158" s="2" customFormat="1" ht="16.5" customHeight="1">
      <c r="A158" s="41"/>
      <c r="B158" s="42"/>
      <c r="C158" s="275" t="s">
        <v>600</v>
      </c>
      <c r="D158" s="275" t="s">
        <v>307</v>
      </c>
      <c r="E158" s="276" t="s">
        <v>1499</v>
      </c>
      <c r="F158" s="277" t="s">
        <v>1500</v>
      </c>
      <c r="G158" s="278" t="s">
        <v>1356</v>
      </c>
      <c r="H158" s="279">
        <v>1</v>
      </c>
      <c r="I158" s="280"/>
      <c r="J158" s="281">
        <f>ROUND(I158*H158,2)</f>
        <v>0</v>
      </c>
      <c r="K158" s="277" t="s">
        <v>19</v>
      </c>
      <c r="L158" s="282"/>
      <c r="M158" s="283" t="s">
        <v>19</v>
      </c>
      <c r="N158" s="284" t="s">
        <v>43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1418</v>
      </c>
      <c r="AT158" s="218" t="s">
        <v>307</v>
      </c>
      <c r="AU158" s="218" t="s">
        <v>80</v>
      </c>
      <c r="AY158" s="20" t="s">
        <v>126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583</v>
      </c>
      <c r="BM158" s="218" t="s">
        <v>1501</v>
      </c>
    </row>
    <row r="159" s="2" customFormat="1" ht="16.5" customHeight="1">
      <c r="A159" s="41"/>
      <c r="B159" s="42"/>
      <c r="C159" s="275" t="s">
        <v>605</v>
      </c>
      <c r="D159" s="275" t="s">
        <v>307</v>
      </c>
      <c r="E159" s="276" t="s">
        <v>1502</v>
      </c>
      <c r="F159" s="277" t="s">
        <v>1503</v>
      </c>
      <c r="G159" s="278" t="s">
        <v>1417</v>
      </c>
      <c r="H159" s="279">
        <v>1</v>
      </c>
      <c r="I159" s="280"/>
      <c r="J159" s="281">
        <f>ROUND(I159*H159,2)</f>
        <v>0</v>
      </c>
      <c r="K159" s="277" t="s">
        <v>19</v>
      </c>
      <c r="L159" s="282"/>
      <c r="M159" s="283" t="s">
        <v>19</v>
      </c>
      <c r="N159" s="284" t="s">
        <v>43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1418</v>
      </c>
      <c r="AT159" s="218" t="s">
        <v>307</v>
      </c>
      <c r="AU159" s="218" t="s">
        <v>80</v>
      </c>
      <c r="AY159" s="20" t="s">
        <v>126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583</v>
      </c>
      <c r="BM159" s="218" t="s">
        <v>1504</v>
      </c>
    </row>
    <row r="160" s="2" customFormat="1" ht="16.5" customHeight="1">
      <c r="A160" s="41"/>
      <c r="B160" s="42"/>
      <c r="C160" s="275" t="s">
        <v>610</v>
      </c>
      <c r="D160" s="275" t="s">
        <v>307</v>
      </c>
      <c r="E160" s="276" t="s">
        <v>1505</v>
      </c>
      <c r="F160" s="277" t="s">
        <v>1506</v>
      </c>
      <c r="G160" s="278" t="s">
        <v>1417</v>
      </c>
      <c r="H160" s="279">
        <v>1</v>
      </c>
      <c r="I160" s="280"/>
      <c r="J160" s="281">
        <f>ROUND(I160*H160,2)</f>
        <v>0</v>
      </c>
      <c r="K160" s="277" t="s">
        <v>19</v>
      </c>
      <c r="L160" s="282"/>
      <c r="M160" s="289" t="s">
        <v>19</v>
      </c>
      <c r="N160" s="290" t="s">
        <v>43</v>
      </c>
      <c r="O160" s="229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1418</v>
      </c>
      <c r="AT160" s="218" t="s">
        <v>307</v>
      </c>
      <c r="AU160" s="218" t="s">
        <v>80</v>
      </c>
      <c r="AY160" s="20" t="s">
        <v>126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583</v>
      </c>
      <c r="BM160" s="218" t="s">
        <v>1507</v>
      </c>
    </row>
    <row r="161" s="2" customFormat="1" ht="6.96" customHeight="1">
      <c r="A161" s="41"/>
      <c r="B161" s="62"/>
      <c r="C161" s="63"/>
      <c r="D161" s="63"/>
      <c r="E161" s="63"/>
      <c r="F161" s="63"/>
      <c r="G161" s="63"/>
      <c r="H161" s="63"/>
      <c r="I161" s="63"/>
      <c r="J161" s="63"/>
      <c r="K161" s="63"/>
      <c r="L161" s="47"/>
      <c r="M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</sheetData>
  <sheetProtection sheet="1" autoFilter="0" formatColumns="0" formatRows="0" objects="1" scenarios="1" spinCount="100000" saltValue="jixMuQMDzYMVoMsikRRKqNwo2wVZpy7Ihnsmy8g0I0B6o3wO5krYgMg2Oou2vU8HIFGl7FvUBSQEhcKcGweYuw==" hashValue="sd0t+hV4VPj2/lXv43VOo/iIvTupEM0tVg5wKo9tgUnKn5j43ob7qwvs5/sKdOESwThLyRZXZJZc5zTrcym9bw==" algorithmName="SHA-512" password="CC35"/>
  <autoFilter ref="C84:K16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služebního bytu v 1.NP pavilonu a MŠ Pražská 2812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1508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1342</v>
      </c>
      <c r="G12" s="41"/>
      <c r="H12" s="41"/>
      <c r="I12" s="135" t="s">
        <v>23</v>
      </c>
      <c r="J12" s="140" t="str">
        <f>'Rekapitulace zakázky'!AN8</f>
        <v>22. 10. 2025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zakázky'!AN10="","",'Rekapitulace zakázky'!AN10)</f>
        <v>00261718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zakázky'!E11="","",'Rekapitulace zakázky'!E11)</f>
        <v>Město Varnsdorf</v>
      </c>
      <c r="F15" s="41"/>
      <c r="G15" s="41"/>
      <c r="H15" s="41"/>
      <c r="I15" s="135" t="s">
        <v>29</v>
      </c>
      <c r="J15" s="139" t="str">
        <f>IF('Rekapitulace zakázky'!AN11="","",'Rekapitulace zakázky'!AN11)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tr">
        <f>IF('Rekapitulace zakázky'!AN16="","",'Rekapitulace zakázky'!AN16)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zakázky'!E17="","",'Rekapitulace zakázky'!E17)</f>
        <v>Pavel Hruška</v>
      </c>
      <c r="F21" s="41"/>
      <c r="G21" s="41"/>
      <c r="H21" s="41"/>
      <c r="I21" s="135" t="s">
        <v>29</v>
      </c>
      <c r="J21" s="139" t="str">
        <f>IF('Rekapitulace zakázky'!AN17="","",'Rekapitulace zakázky'!AN17)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tr">
        <f>IF('Rekapitulace zakázky'!AN19="","",'Rekapitulace zakázky'!AN19)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zakázky'!E20="","",'Rekapitulace zakázky'!E20)</f>
        <v>Pavel Hruška</v>
      </c>
      <c r="F24" s="41"/>
      <c r="G24" s="41"/>
      <c r="H24" s="41"/>
      <c r="I24" s="135" t="s">
        <v>29</v>
      </c>
      <c r="J24" s="139" t="str">
        <f>IF('Rekapitulace zakázky'!AN20="","",'Rekapitulace zakázky'!AN20)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ROUND((SUM(BE91:BE197)),  2)</f>
        <v>0</v>
      </c>
      <c r="G33" s="41"/>
      <c r="H33" s="41"/>
      <c r="I33" s="151">
        <v>0.20999999999999999</v>
      </c>
      <c r="J33" s="150">
        <f>ROUND(((SUM(BE91:BE197))*I33),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ROUND((SUM(BF91:BF197)),  2)</f>
        <v>0</v>
      </c>
      <c r="G34" s="41"/>
      <c r="H34" s="41"/>
      <c r="I34" s="151">
        <v>0.12</v>
      </c>
      <c r="J34" s="150">
        <f>ROUND(((SUM(BF91:BF197))*I34),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ROUND((SUM(BG91:BG197)),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ROUND((SUM(BH91:BH197)),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ROUND((SUM(BI91:BI197)),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služebního bytu v 1.NP pavilonu a MŠ Pražská 2812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4 -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22. 10. 2025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168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169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170</v>
      </c>
      <c r="E62" s="177"/>
      <c r="F62" s="177"/>
      <c r="G62" s="177"/>
      <c r="H62" s="177"/>
      <c r="I62" s="177"/>
      <c r="J62" s="178">
        <f>J98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171</v>
      </c>
      <c r="E63" s="177"/>
      <c r="F63" s="177"/>
      <c r="G63" s="177"/>
      <c r="H63" s="177"/>
      <c r="I63" s="177"/>
      <c r="J63" s="178">
        <f>J102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172</v>
      </c>
      <c r="E64" s="177"/>
      <c r="F64" s="177"/>
      <c r="G64" s="177"/>
      <c r="H64" s="177"/>
      <c r="I64" s="177"/>
      <c r="J64" s="178">
        <f>J119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173</v>
      </c>
      <c r="E65" s="177"/>
      <c r="F65" s="177"/>
      <c r="G65" s="177"/>
      <c r="H65" s="177"/>
      <c r="I65" s="177"/>
      <c r="J65" s="178">
        <f>J129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174</v>
      </c>
      <c r="E66" s="171"/>
      <c r="F66" s="171"/>
      <c r="G66" s="171"/>
      <c r="H66" s="171"/>
      <c r="I66" s="171"/>
      <c r="J66" s="172">
        <f>J132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1509</v>
      </c>
      <c r="E67" s="177"/>
      <c r="F67" s="177"/>
      <c r="G67" s="177"/>
      <c r="H67" s="177"/>
      <c r="I67" s="177"/>
      <c r="J67" s="178">
        <f>J133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1510</v>
      </c>
      <c r="E68" s="177"/>
      <c r="F68" s="177"/>
      <c r="G68" s="177"/>
      <c r="H68" s="177"/>
      <c r="I68" s="177"/>
      <c r="J68" s="178">
        <f>J135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1511</v>
      </c>
      <c r="E69" s="171"/>
      <c r="F69" s="171"/>
      <c r="G69" s="171"/>
      <c r="H69" s="171"/>
      <c r="I69" s="171"/>
      <c r="J69" s="172">
        <f>J192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8"/>
      <c r="C70" s="169"/>
      <c r="D70" s="170" t="s">
        <v>105</v>
      </c>
      <c r="E70" s="171"/>
      <c r="F70" s="171"/>
      <c r="G70" s="171"/>
      <c r="H70" s="171"/>
      <c r="I70" s="171"/>
      <c r="J70" s="172">
        <f>J195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108</v>
      </c>
      <c r="E71" s="177"/>
      <c r="F71" s="177"/>
      <c r="G71" s="177"/>
      <c r="H71" s="177"/>
      <c r="I71" s="177"/>
      <c r="J71" s="178">
        <f>J196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110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63" t="str">
        <f>E7</f>
        <v>Rekonstrukce služebního bytu v 1.NP pavilonu a MŠ Pražská 2812 ve Varnsdorfu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99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 4 - Vzduchotechnika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 xml:space="preserve"> </v>
      </c>
      <c r="G85" s="43"/>
      <c r="H85" s="43"/>
      <c r="I85" s="35" t="s">
        <v>23</v>
      </c>
      <c r="J85" s="75" t="str">
        <f>IF(J12="","",J12)</f>
        <v>22. 10. 2025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E15</f>
        <v>Město Varnsdorf</v>
      </c>
      <c r="G87" s="43"/>
      <c r="H87" s="43"/>
      <c r="I87" s="35" t="s">
        <v>32</v>
      </c>
      <c r="J87" s="39" t="str">
        <f>E21</f>
        <v>Pavel Hruška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30</v>
      </c>
      <c r="D88" s="43"/>
      <c r="E88" s="43"/>
      <c r="F88" s="30" t="str">
        <f>IF(E18="","",E18)</f>
        <v>Vyplň údaj</v>
      </c>
      <c r="G88" s="43"/>
      <c r="H88" s="43"/>
      <c r="I88" s="35" t="s">
        <v>35</v>
      </c>
      <c r="J88" s="39" t="str">
        <f>E24</f>
        <v>Pavel Hruška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111</v>
      </c>
      <c r="D90" s="183" t="s">
        <v>57</v>
      </c>
      <c r="E90" s="183" t="s">
        <v>53</v>
      </c>
      <c r="F90" s="183" t="s">
        <v>54</v>
      </c>
      <c r="G90" s="183" t="s">
        <v>112</v>
      </c>
      <c r="H90" s="183" t="s">
        <v>113</v>
      </c>
      <c r="I90" s="183" t="s">
        <v>114</v>
      </c>
      <c r="J90" s="183" t="s">
        <v>103</v>
      </c>
      <c r="K90" s="184" t="s">
        <v>115</v>
      </c>
      <c r="L90" s="185"/>
      <c r="M90" s="95" t="s">
        <v>19</v>
      </c>
      <c r="N90" s="96" t="s">
        <v>42</v>
      </c>
      <c r="O90" s="96" t="s">
        <v>116</v>
      </c>
      <c r="P90" s="96" t="s">
        <v>117</v>
      </c>
      <c r="Q90" s="96" t="s">
        <v>118</v>
      </c>
      <c r="R90" s="96" t="s">
        <v>119</v>
      </c>
      <c r="S90" s="96" t="s">
        <v>120</v>
      </c>
      <c r="T90" s="97" t="s">
        <v>121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122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P92+P132+P192+P195</f>
        <v>0</v>
      </c>
      <c r="Q91" s="99"/>
      <c r="R91" s="188">
        <f>R92+R132+R192+R195</f>
        <v>1.018734</v>
      </c>
      <c r="S91" s="99"/>
      <c r="T91" s="189">
        <f>T92+T132+T192+T195</f>
        <v>0.54720000000000002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104</v>
      </c>
      <c r="BK91" s="190">
        <f>BK92+BK132+BK192+BK195</f>
        <v>0</v>
      </c>
    </row>
    <row r="92" s="12" customFormat="1" ht="25.92" customHeight="1">
      <c r="A92" s="12"/>
      <c r="B92" s="191"/>
      <c r="C92" s="192"/>
      <c r="D92" s="193" t="s">
        <v>71</v>
      </c>
      <c r="E92" s="194" t="s">
        <v>182</v>
      </c>
      <c r="F92" s="194" t="s">
        <v>183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P93+P98+P102+P119+P129</f>
        <v>0</v>
      </c>
      <c r="Q92" s="199"/>
      <c r="R92" s="200">
        <f>R93+R98+R102+R119+R129</f>
        <v>0.82907399999999998</v>
      </c>
      <c r="S92" s="199"/>
      <c r="T92" s="201">
        <f>T93+T98+T102+T119+T129</f>
        <v>0.54720000000000002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71</v>
      </c>
      <c r="AU92" s="203" t="s">
        <v>72</v>
      </c>
      <c r="AY92" s="202" t="s">
        <v>126</v>
      </c>
      <c r="BK92" s="204">
        <f>BK93+BK98+BK102+BK119+BK129</f>
        <v>0</v>
      </c>
    </row>
    <row r="93" s="12" customFormat="1" ht="22.8" customHeight="1">
      <c r="A93" s="12"/>
      <c r="B93" s="191"/>
      <c r="C93" s="192"/>
      <c r="D93" s="193" t="s">
        <v>71</v>
      </c>
      <c r="E93" s="205" t="s">
        <v>144</v>
      </c>
      <c r="F93" s="205" t="s">
        <v>184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SUM(P94:P97)</f>
        <v>0</v>
      </c>
      <c r="Q93" s="199"/>
      <c r="R93" s="200">
        <f>SUM(R94:R97)</f>
        <v>0.81996000000000002</v>
      </c>
      <c r="S93" s="199"/>
      <c r="T93" s="201">
        <f>SUM(T94:T97)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80</v>
      </c>
      <c r="AT93" s="203" t="s">
        <v>71</v>
      </c>
      <c r="AU93" s="203" t="s">
        <v>80</v>
      </c>
      <c r="AY93" s="202" t="s">
        <v>126</v>
      </c>
      <c r="BK93" s="204">
        <f>SUM(BK94:BK97)</f>
        <v>0</v>
      </c>
    </row>
    <row r="94" s="2" customFormat="1" ht="33" customHeight="1">
      <c r="A94" s="41"/>
      <c r="B94" s="42"/>
      <c r="C94" s="207" t="s">
        <v>80</v>
      </c>
      <c r="D94" s="207" t="s">
        <v>129</v>
      </c>
      <c r="E94" s="208" t="s">
        <v>1512</v>
      </c>
      <c r="F94" s="209" t="s">
        <v>1513</v>
      </c>
      <c r="G94" s="210" t="s">
        <v>325</v>
      </c>
      <c r="H94" s="211">
        <v>2</v>
      </c>
      <c r="I94" s="212"/>
      <c r="J94" s="213">
        <f>ROUND(I94*H94,2)</f>
        <v>0</v>
      </c>
      <c r="K94" s="209" t="s">
        <v>133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0.28977000000000003</v>
      </c>
      <c r="R94" s="216">
        <f>Q94*H94</f>
        <v>0.57954000000000006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152</v>
      </c>
      <c r="AT94" s="218" t="s">
        <v>129</v>
      </c>
      <c r="AU94" s="218" t="s">
        <v>82</v>
      </c>
      <c r="AY94" s="20" t="s">
        <v>126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152</v>
      </c>
      <c r="BM94" s="218" t="s">
        <v>1514</v>
      </c>
    </row>
    <row r="95" s="2" customFormat="1">
      <c r="A95" s="41"/>
      <c r="B95" s="42"/>
      <c r="C95" s="43"/>
      <c r="D95" s="220" t="s">
        <v>136</v>
      </c>
      <c r="E95" s="43"/>
      <c r="F95" s="221" t="s">
        <v>1515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136</v>
      </c>
      <c r="AU95" s="20" t="s">
        <v>82</v>
      </c>
    </row>
    <row r="96" s="2" customFormat="1" ht="37.8" customHeight="1">
      <c r="A96" s="41"/>
      <c r="B96" s="42"/>
      <c r="C96" s="207" t="s">
        <v>82</v>
      </c>
      <c r="D96" s="207" t="s">
        <v>129</v>
      </c>
      <c r="E96" s="208" t="s">
        <v>1516</v>
      </c>
      <c r="F96" s="209" t="s">
        <v>1517</v>
      </c>
      <c r="G96" s="210" t="s">
        <v>325</v>
      </c>
      <c r="H96" s="211">
        <v>2</v>
      </c>
      <c r="I96" s="212"/>
      <c r="J96" s="213">
        <f>ROUND(I96*H96,2)</f>
        <v>0</v>
      </c>
      <c r="K96" s="209" t="s">
        <v>133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0.12021</v>
      </c>
      <c r="R96" s="216">
        <f>Q96*H96</f>
        <v>0.24042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129</v>
      </c>
      <c r="AU96" s="218" t="s">
        <v>82</v>
      </c>
      <c r="AY96" s="20" t="s">
        <v>126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152</v>
      </c>
      <c r="BM96" s="218" t="s">
        <v>1518</v>
      </c>
    </row>
    <row r="97" s="2" customFormat="1">
      <c r="A97" s="41"/>
      <c r="B97" s="42"/>
      <c r="C97" s="43"/>
      <c r="D97" s="220" t="s">
        <v>136</v>
      </c>
      <c r="E97" s="43"/>
      <c r="F97" s="221" t="s">
        <v>1519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12" customFormat="1" ht="22.8" customHeight="1">
      <c r="A98" s="12"/>
      <c r="B98" s="191"/>
      <c r="C98" s="192"/>
      <c r="D98" s="193" t="s">
        <v>71</v>
      </c>
      <c r="E98" s="205" t="s">
        <v>163</v>
      </c>
      <c r="F98" s="205" t="s">
        <v>208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SUM(P99:P101)</f>
        <v>0</v>
      </c>
      <c r="Q98" s="199"/>
      <c r="R98" s="200">
        <f>SUM(R99:R101)</f>
        <v>0.00125</v>
      </c>
      <c r="S98" s="199"/>
      <c r="T98" s="201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71</v>
      </c>
      <c r="AU98" s="203" t="s">
        <v>80</v>
      </c>
      <c r="AY98" s="202" t="s">
        <v>126</v>
      </c>
      <c r="BK98" s="204">
        <f>SUM(BK99:BK101)</f>
        <v>0</v>
      </c>
    </row>
    <row r="99" s="2" customFormat="1" ht="44.25" customHeight="1">
      <c r="A99" s="41"/>
      <c r="B99" s="42"/>
      <c r="C99" s="207" t="s">
        <v>144</v>
      </c>
      <c r="D99" s="207" t="s">
        <v>129</v>
      </c>
      <c r="E99" s="208" t="s">
        <v>1520</v>
      </c>
      <c r="F99" s="209" t="s">
        <v>1521</v>
      </c>
      <c r="G99" s="210" t="s">
        <v>325</v>
      </c>
      <c r="H99" s="211">
        <v>1</v>
      </c>
      <c r="I99" s="212"/>
      <c r="J99" s="213">
        <f>ROUND(I99*H99,2)</f>
        <v>0</v>
      </c>
      <c r="K99" s="209" t="s">
        <v>133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0.00125</v>
      </c>
      <c r="R99" s="216">
        <f>Q99*H99</f>
        <v>0.00125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152</v>
      </c>
      <c r="AT99" s="218" t="s">
        <v>129</v>
      </c>
      <c r="AU99" s="218" t="s">
        <v>82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152</v>
      </c>
      <c r="BM99" s="218" t="s">
        <v>1522</v>
      </c>
    </row>
    <row r="100" s="2" customFormat="1">
      <c r="A100" s="41"/>
      <c r="B100" s="42"/>
      <c r="C100" s="43"/>
      <c r="D100" s="220" t="s">
        <v>136</v>
      </c>
      <c r="E100" s="43"/>
      <c r="F100" s="221" t="s">
        <v>1523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136</v>
      </c>
      <c r="AU100" s="20" t="s">
        <v>82</v>
      </c>
    </row>
    <row r="101" s="13" customFormat="1">
      <c r="A101" s="13"/>
      <c r="B101" s="232"/>
      <c r="C101" s="233"/>
      <c r="D101" s="225" t="s">
        <v>190</v>
      </c>
      <c r="E101" s="234" t="s">
        <v>19</v>
      </c>
      <c r="F101" s="235" t="s">
        <v>1524</v>
      </c>
      <c r="G101" s="233"/>
      <c r="H101" s="236">
        <v>1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190</v>
      </c>
      <c r="AU101" s="242" t="s">
        <v>82</v>
      </c>
      <c r="AV101" s="13" t="s">
        <v>82</v>
      </c>
      <c r="AW101" s="13" t="s">
        <v>34</v>
      </c>
      <c r="AX101" s="13" t="s">
        <v>80</v>
      </c>
      <c r="AY101" s="242" t="s">
        <v>126</v>
      </c>
    </row>
    <row r="102" s="12" customFormat="1" ht="22.8" customHeight="1">
      <c r="A102" s="12"/>
      <c r="B102" s="191"/>
      <c r="C102" s="192"/>
      <c r="D102" s="193" t="s">
        <v>71</v>
      </c>
      <c r="E102" s="205" t="s">
        <v>265</v>
      </c>
      <c r="F102" s="205" t="s">
        <v>333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SUM(P103:P118)</f>
        <v>0</v>
      </c>
      <c r="Q102" s="199"/>
      <c r="R102" s="200">
        <f>SUM(R103:R118)</f>
        <v>0.0078640000000000012</v>
      </c>
      <c r="S102" s="199"/>
      <c r="T102" s="201">
        <f>SUM(T103:T118)</f>
        <v>0.54720000000000002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80</v>
      </c>
      <c r="AT102" s="203" t="s">
        <v>71</v>
      </c>
      <c r="AU102" s="203" t="s">
        <v>80</v>
      </c>
      <c r="AY102" s="202" t="s">
        <v>126</v>
      </c>
      <c r="BK102" s="204">
        <f>SUM(BK103:BK118)</f>
        <v>0</v>
      </c>
    </row>
    <row r="103" s="2" customFormat="1" ht="37.8" customHeight="1">
      <c r="A103" s="41"/>
      <c r="B103" s="42"/>
      <c r="C103" s="207" t="s">
        <v>152</v>
      </c>
      <c r="D103" s="207" t="s">
        <v>129</v>
      </c>
      <c r="E103" s="208" t="s">
        <v>1525</v>
      </c>
      <c r="F103" s="209" t="s">
        <v>1526</v>
      </c>
      <c r="G103" s="210" t="s">
        <v>187</v>
      </c>
      <c r="H103" s="211">
        <v>20</v>
      </c>
      <c r="I103" s="212"/>
      <c r="J103" s="213">
        <f>ROUND(I103*H103,2)</f>
        <v>0</v>
      </c>
      <c r="K103" s="209" t="s">
        <v>133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152</v>
      </c>
      <c r="AT103" s="218" t="s">
        <v>129</v>
      </c>
      <c r="AU103" s="218" t="s">
        <v>82</v>
      </c>
      <c r="AY103" s="20" t="s">
        <v>126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152</v>
      </c>
      <c r="BM103" s="218" t="s">
        <v>1527</v>
      </c>
    </row>
    <row r="104" s="2" customFormat="1">
      <c r="A104" s="41"/>
      <c r="B104" s="42"/>
      <c r="C104" s="43"/>
      <c r="D104" s="220" t="s">
        <v>136</v>
      </c>
      <c r="E104" s="43"/>
      <c r="F104" s="221" t="s">
        <v>1528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136</v>
      </c>
      <c r="AU104" s="20" t="s">
        <v>82</v>
      </c>
    </row>
    <row r="105" s="2" customFormat="1" ht="55.5" customHeight="1">
      <c r="A105" s="41"/>
      <c r="B105" s="42"/>
      <c r="C105" s="207" t="s">
        <v>125</v>
      </c>
      <c r="D105" s="207" t="s">
        <v>129</v>
      </c>
      <c r="E105" s="208" t="s">
        <v>1529</v>
      </c>
      <c r="F105" s="209" t="s">
        <v>1530</v>
      </c>
      <c r="G105" s="210" t="s">
        <v>325</v>
      </c>
      <c r="H105" s="211">
        <v>2</v>
      </c>
      <c r="I105" s="212"/>
      <c r="J105" s="213">
        <f>ROUND(I105*H105,2)</f>
        <v>0</v>
      </c>
      <c r="K105" s="209" t="s">
        <v>133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0.13800000000000001</v>
      </c>
      <c r="T105" s="217">
        <f>S105*H105</f>
        <v>0.27600000000000002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152</v>
      </c>
      <c r="AT105" s="218" t="s">
        <v>129</v>
      </c>
      <c r="AU105" s="218" t="s">
        <v>82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152</v>
      </c>
      <c r="BM105" s="218" t="s">
        <v>1531</v>
      </c>
    </row>
    <row r="106" s="2" customFormat="1">
      <c r="A106" s="41"/>
      <c r="B106" s="42"/>
      <c r="C106" s="43"/>
      <c r="D106" s="220" t="s">
        <v>136</v>
      </c>
      <c r="E106" s="43"/>
      <c r="F106" s="221" t="s">
        <v>1532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82</v>
      </c>
    </row>
    <row r="107" s="2" customFormat="1" ht="44.25" customHeight="1">
      <c r="A107" s="41"/>
      <c r="B107" s="42"/>
      <c r="C107" s="207" t="s">
        <v>163</v>
      </c>
      <c r="D107" s="207" t="s">
        <v>129</v>
      </c>
      <c r="E107" s="208" t="s">
        <v>1533</v>
      </c>
      <c r="F107" s="209" t="s">
        <v>1534</v>
      </c>
      <c r="G107" s="210" t="s">
        <v>202</v>
      </c>
      <c r="H107" s="211">
        <v>0.59999999999999998</v>
      </c>
      <c r="I107" s="212"/>
      <c r="J107" s="213">
        <f>ROUND(I107*H107,2)</f>
        <v>0</v>
      </c>
      <c r="K107" s="209" t="s">
        <v>133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0.0024399999999999999</v>
      </c>
      <c r="R107" s="216">
        <f>Q107*H107</f>
        <v>0.0014639999999999998</v>
      </c>
      <c r="S107" s="216">
        <v>0.056000000000000001</v>
      </c>
      <c r="T107" s="217">
        <f>S107*H107</f>
        <v>0.033599999999999998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152</v>
      </c>
      <c r="AT107" s="218" t="s">
        <v>129</v>
      </c>
      <c r="AU107" s="218" t="s">
        <v>82</v>
      </c>
      <c r="AY107" s="20" t="s">
        <v>126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152</v>
      </c>
      <c r="BM107" s="218" t="s">
        <v>1535</v>
      </c>
    </row>
    <row r="108" s="2" customFormat="1">
      <c r="A108" s="41"/>
      <c r="B108" s="42"/>
      <c r="C108" s="43"/>
      <c r="D108" s="220" t="s">
        <v>136</v>
      </c>
      <c r="E108" s="43"/>
      <c r="F108" s="221" t="s">
        <v>1536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136</v>
      </c>
      <c r="AU108" s="20" t="s">
        <v>82</v>
      </c>
    </row>
    <row r="109" s="13" customFormat="1">
      <c r="A109" s="13"/>
      <c r="B109" s="232"/>
      <c r="C109" s="233"/>
      <c r="D109" s="225" t="s">
        <v>190</v>
      </c>
      <c r="E109" s="234" t="s">
        <v>19</v>
      </c>
      <c r="F109" s="235" t="s">
        <v>1537</v>
      </c>
      <c r="G109" s="233"/>
      <c r="H109" s="236">
        <v>0.59999999999999998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190</v>
      </c>
      <c r="AU109" s="242" t="s">
        <v>82</v>
      </c>
      <c r="AV109" s="13" t="s">
        <v>82</v>
      </c>
      <c r="AW109" s="13" t="s">
        <v>34</v>
      </c>
      <c r="AX109" s="13" t="s">
        <v>80</v>
      </c>
      <c r="AY109" s="242" t="s">
        <v>126</v>
      </c>
    </row>
    <row r="110" s="2" customFormat="1" ht="49.05" customHeight="1">
      <c r="A110" s="41"/>
      <c r="B110" s="42"/>
      <c r="C110" s="207" t="s">
        <v>255</v>
      </c>
      <c r="D110" s="207" t="s">
        <v>129</v>
      </c>
      <c r="E110" s="208" t="s">
        <v>1538</v>
      </c>
      <c r="F110" s="209" t="s">
        <v>1539</v>
      </c>
      <c r="G110" s="210" t="s">
        <v>202</v>
      </c>
      <c r="H110" s="211">
        <v>0.80000000000000004</v>
      </c>
      <c r="I110" s="212"/>
      <c r="J110" s="213">
        <f>ROUND(I110*H110,2)</f>
        <v>0</v>
      </c>
      <c r="K110" s="209" t="s">
        <v>133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0.0035400000000000002</v>
      </c>
      <c r="R110" s="216">
        <f>Q110*H110</f>
        <v>0.0028320000000000003</v>
      </c>
      <c r="S110" s="216">
        <v>0.086999999999999994</v>
      </c>
      <c r="T110" s="217">
        <f>S110*H110</f>
        <v>0.069599999999999995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152</v>
      </c>
      <c r="AT110" s="218" t="s">
        <v>129</v>
      </c>
      <c r="AU110" s="218" t="s">
        <v>82</v>
      </c>
      <c r="AY110" s="20" t="s">
        <v>126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152</v>
      </c>
      <c r="BM110" s="218" t="s">
        <v>1540</v>
      </c>
    </row>
    <row r="111" s="2" customFormat="1">
      <c r="A111" s="41"/>
      <c r="B111" s="42"/>
      <c r="C111" s="43"/>
      <c r="D111" s="220" t="s">
        <v>136</v>
      </c>
      <c r="E111" s="43"/>
      <c r="F111" s="221" t="s">
        <v>1541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136</v>
      </c>
      <c r="AU111" s="20" t="s">
        <v>82</v>
      </c>
    </row>
    <row r="112" s="13" customFormat="1">
      <c r="A112" s="13"/>
      <c r="B112" s="232"/>
      <c r="C112" s="233"/>
      <c r="D112" s="225" t="s">
        <v>190</v>
      </c>
      <c r="E112" s="234" t="s">
        <v>19</v>
      </c>
      <c r="F112" s="235" t="s">
        <v>1542</v>
      </c>
      <c r="G112" s="233"/>
      <c r="H112" s="236">
        <v>0.80000000000000004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190</v>
      </c>
      <c r="AU112" s="242" t="s">
        <v>82</v>
      </c>
      <c r="AV112" s="13" t="s">
        <v>82</v>
      </c>
      <c r="AW112" s="13" t="s">
        <v>34</v>
      </c>
      <c r="AX112" s="13" t="s">
        <v>80</v>
      </c>
      <c r="AY112" s="242" t="s">
        <v>126</v>
      </c>
    </row>
    <row r="113" s="2" customFormat="1" ht="49.05" customHeight="1">
      <c r="A113" s="41"/>
      <c r="B113" s="42"/>
      <c r="C113" s="207" t="s">
        <v>260</v>
      </c>
      <c r="D113" s="207" t="s">
        <v>129</v>
      </c>
      <c r="E113" s="208" t="s">
        <v>1543</v>
      </c>
      <c r="F113" s="209" t="s">
        <v>1544</v>
      </c>
      <c r="G113" s="210" t="s">
        <v>202</v>
      </c>
      <c r="H113" s="211">
        <v>0.80000000000000004</v>
      </c>
      <c r="I113" s="212"/>
      <c r="J113" s="213">
        <f>ROUND(I113*H113,2)</f>
        <v>0</v>
      </c>
      <c r="K113" s="209" t="s">
        <v>133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0.0044600000000000004</v>
      </c>
      <c r="R113" s="216">
        <f>Q113*H113</f>
        <v>0.0035680000000000004</v>
      </c>
      <c r="S113" s="216">
        <v>0.20999999999999999</v>
      </c>
      <c r="T113" s="217">
        <f>S113*H113</f>
        <v>0.16800000000000001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152</v>
      </c>
      <c r="AT113" s="218" t="s">
        <v>129</v>
      </c>
      <c r="AU113" s="218" t="s">
        <v>82</v>
      </c>
      <c r="AY113" s="20" t="s">
        <v>126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152</v>
      </c>
      <c r="BM113" s="218" t="s">
        <v>1545</v>
      </c>
    </row>
    <row r="114" s="2" customFormat="1">
      <c r="A114" s="41"/>
      <c r="B114" s="42"/>
      <c r="C114" s="43"/>
      <c r="D114" s="220" t="s">
        <v>136</v>
      </c>
      <c r="E114" s="43"/>
      <c r="F114" s="221" t="s">
        <v>1546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136</v>
      </c>
      <c r="AU114" s="20" t="s">
        <v>82</v>
      </c>
    </row>
    <row r="115" s="13" customFormat="1">
      <c r="A115" s="13"/>
      <c r="B115" s="232"/>
      <c r="C115" s="233"/>
      <c r="D115" s="225" t="s">
        <v>190</v>
      </c>
      <c r="E115" s="234" t="s">
        <v>19</v>
      </c>
      <c r="F115" s="235" t="s">
        <v>1547</v>
      </c>
      <c r="G115" s="233"/>
      <c r="H115" s="236">
        <v>0.80000000000000004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190</v>
      </c>
      <c r="AU115" s="242" t="s">
        <v>82</v>
      </c>
      <c r="AV115" s="13" t="s">
        <v>82</v>
      </c>
      <c r="AW115" s="13" t="s">
        <v>34</v>
      </c>
      <c r="AX115" s="13" t="s">
        <v>80</v>
      </c>
      <c r="AY115" s="242" t="s">
        <v>126</v>
      </c>
    </row>
    <row r="116" s="2" customFormat="1" ht="49.05" customHeight="1">
      <c r="A116" s="41"/>
      <c r="B116" s="42"/>
      <c r="C116" s="207" t="s">
        <v>265</v>
      </c>
      <c r="D116" s="207" t="s">
        <v>129</v>
      </c>
      <c r="E116" s="208" t="s">
        <v>1548</v>
      </c>
      <c r="F116" s="209" t="s">
        <v>1549</v>
      </c>
      <c r="G116" s="210" t="s">
        <v>202</v>
      </c>
      <c r="H116" s="211">
        <v>1.6000000000000001</v>
      </c>
      <c r="I116" s="212"/>
      <c r="J116" s="213">
        <f>ROUND(I116*H116,2)</f>
        <v>0</v>
      </c>
      <c r="K116" s="209" t="s">
        <v>133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152</v>
      </c>
      <c r="AT116" s="218" t="s">
        <v>129</v>
      </c>
      <c r="AU116" s="218" t="s">
        <v>82</v>
      </c>
      <c r="AY116" s="20" t="s">
        <v>126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152</v>
      </c>
      <c r="BM116" s="218" t="s">
        <v>1550</v>
      </c>
    </row>
    <row r="117" s="2" customFormat="1">
      <c r="A117" s="41"/>
      <c r="B117" s="42"/>
      <c r="C117" s="43"/>
      <c r="D117" s="220" t="s">
        <v>136</v>
      </c>
      <c r="E117" s="43"/>
      <c r="F117" s="221" t="s">
        <v>1551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136</v>
      </c>
      <c r="AU117" s="20" t="s">
        <v>82</v>
      </c>
    </row>
    <row r="118" s="13" customFormat="1">
      <c r="A118" s="13"/>
      <c r="B118" s="232"/>
      <c r="C118" s="233"/>
      <c r="D118" s="225" t="s">
        <v>190</v>
      </c>
      <c r="E118" s="234" t="s">
        <v>19</v>
      </c>
      <c r="F118" s="235" t="s">
        <v>1552</v>
      </c>
      <c r="G118" s="233"/>
      <c r="H118" s="236">
        <v>1.6000000000000001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190</v>
      </c>
      <c r="AU118" s="242" t="s">
        <v>82</v>
      </c>
      <c r="AV118" s="13" t="s">
        <v>82</v>
      </c>
      <c r="AW118" s="13" t="s">
        <v>34</v>
      </c>
      <c r="AX118" s="13" t="s">
        <v>80</v>
      </c>
      <c r="AY118" s="242" t="s">
        <v>126</v>
      </c>
    </row>
    <row r="119" s="12" customFormat="1" ht="22.8" customHeight="1">
      <c r="A119" s="12"/>
      <c r="B119" s="191"/>
      <c r="C119" s="192"/>
      <c r="D119" s="193" t="s">
        <v>71</v>
      </c>
      <c r="E119" s="205" t="s">
        <v>368</v>
      </c>
      <c r="F119" s="205" t="s">
        <v>369</v>
      </c>
      <c r="G119" s="192"/>
      <c r="H119" s="192"/>
      <c r="I119" s="195"/>
      <c r="J119" s="206">
        <f>BK119</f>
        <v>0</v>
      </c>
      <c r="K119" s="192"/>
      <c r="L119" s="197"/>
      <c r="M119" s="198"/>
      <c r="N119" s="199"/>
      <c r="O119" s="199"/>
      <c r="P119" s="200">
        <f>SUM(P120:P128)</f>
        <v>0</v>
      </c>
      <c r="Q119" s="199"/>
      <c r="R119" s="200">
        <f>SUM(R120:R128)</f>
        <v>0</v>
      </c>
      <c r="S119" s="199"/>
      <c r="T119" s="201">
        <f>SUM(T120:T128)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80</v>
      </c>
      <c r="AT119" s="203" t="s">
        <v>71</v>
      </c>
      <c r="AU119" s="203" t="s">
        <v>80</v>
      </c>
      <c r="AY119" s="202" t="s">
        <v>126</v>
      </c>
      <c r="BK119" s="204">
        <f>SUM(BK120:BK128)</f>
        <v>0</v>
      </c>
    </row>
    <row r="120" s="2" customFormat="1" ht="37.8" customHeight="1">
      <c r="A120" s="41"/>
      <c r="B120" s="42"/>
      <c r="C120" s="207" t="s">
        <v>270</v>
      </c>
      <c r="D120" s="207" t="s">
        <v>129</v>
      </c>
      <c r="E120" s="208" t="s">
        <v>1553</v>
      </c>
      <c r="F120" s="209" t="s">
        <v>1554</v>
      </c>
      <c r="G120" s="210" t="s">
        <v>373</v>
      </c>
      <c r="H120" s="211">
        <v>0.54700000000000004</v>
      </c>
      <c r="I120" s="212"/>
      <c r="J120" s="213">
        <f>ROUND(I120*H120,2)</f>
        <v>0</v>
      </c>
      <c r="K120" s="209" t="s">
        <v>133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152</v>
      </c>
      <c r="AT120" s="218" t="s">
        <v>129</v>
      </c>
      <c r="AU120" s="218" t="s">
        <v>82</v>
      </c>
      <c r="AY120" s="20" t="s">
        <v>126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152</v>
      </c>
      <c r="BM120" s="218" t="s">
        <v>1555</v>
      </c>
    </row>
    <row r="121" s="2" customFormat="1">
      <c r="A121" s="41"/>
      <c r="B121" s="42"/>
      <c r="C121" s="43"/>
      <c r="D121" s="220" t="s">
        <v>136</v>
      </c>
      <c r="E121" s="43"/>
      <c r="F121" s="221" t="s">
        <v>1556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82</v>
      </c>
    </row>
    <row r="122" s="2" customFormat="1" ht="33" customHeight="1">
      <c r="A122" s="41"/>
      <c r="B122" s="42"/>
      <c r="C122" s="207" t="s">
        <v>276</v>
      </c>
      <c r="D122" s="207" t="s">
        <v>129</v>
      </c>
      <c r="E122" s="208" t="s">
        <v>377</v>
      </c>
      <c r="F122" s="209" t="s">
        <v>378</v>
      </c>
      <c r="G122" s="210" t="s">
        <v>373</v>
      </c>
      <c r="H122" s="211">
        <v>0.54700000000000004</v>
      </c>
      <c r="I122" s="212"/>
      <c r="J122" s="213">
        <f>ROUND(I122*H122,2)</f>
        <v>0</v>
      </c>
      <c r="K122" s="209" t="s">
        <v>133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152</v>
      </c>
      <c r="AT122" s="218" t="s">
        <v>129</v>
      </c>
      <c r="AU122" s="218" t="s">
        <v>82</v>
      </c>
      <c r="AY122" s="20" t="s">
        <v>126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152</v>
      </c>
      <c r="BM122" s="218" t="s">
        <v>1557</v>
      </c>
    </row>
    <row r="123" s="2" customFormat="1">
      <c r="A123" s="41"/>
      <c r="B123" s="42"/>
      <c r="C123" s="43"/>
      <c r="D123" s="220" t="s">
        <v>136</v>
      </c>
      <c r="E123" s="43"/>
      <c r="F123" s="221" t="s">
        <v>380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136</v>
      </c>
      <c r="AU123" s="20" t="s">
        <v>82</v>
      </c>
    </row>
    <row r="124" s="2" customFormat="1" ht="44.25" customHeight="1">
      <c r="A124" s="41"/>
      <c r="B124" s="42"/>
      <c r="C124" s="207" t="s">
        <v>8</v>
      </c>
      <c r="D124" s="207" t="s">
        <v>129</v>
      </c>
      <c r="E124" s="208" t="s">
        <v>382</v>
      </c>
      <c r="F124" s="209" t="s">
        <v>383</v>
      </c>
      <c r="G124" s="210" t="s">
        <v>373</v>
      </c>
      <c r="H124" s="211">
        <v>21.332999999999998</v>
      </c>
      <c r="I124" s="212"/>
      <c r="J124" s="213">
        <f>ROUND(I124*H124,2)</f>
        <v>0</v>
      </c>
      <c r="K124" s="209" t="s">
        <v>133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152</v>
      </c>
      <c r="AT124" s="218" t="s">
        <v>129</v>
      </c>
      <c r="AU124" s="218" t="s">
        <v>82</v>
      </c>
      <c r="AY124" s="20" t="s">
        <v>126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152</v>
      </c>
      <c r="BM124" s="218" t="s">
        <v>1558</v>
      </c>
    </row>
    <row r="125" s="2" customFormat="1">
      <c r="A125" s="41"/>
      <c r="B125" s="42"/>
      <c r="C125" s="43"/>
      <c r="D125" s="220" t="s">
        <v>136</v>
      </c>
      <c r="E125" s="43"/>
      <c r="F125" s="221" t="s">
        <v>385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136</v>
      </c>
      <c r="AU125" s="20" t="s">
        <v>82</v>
      </c>
    </row>
    <row r="126" s="13" customFormat="1">
      <c r="A126" s="13"/>
      <c r="B126" s="232"/>
      <c r="C126" s="233"/>
      <c r="D126" s="225" t="s">
        <v>190</v>
      </c>
      <c r="E126" s="233"/>
      <c r="F126" s="235" t="s">
        <v>1559</v>
      </c>
      <c r="G126" s="233"/>
      <c r="H126" s="236">
        <v>21.332999999999998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190</v>
      </c>
      <c r="AU126" s="242" t="s">
        <v>82</v>
      </c>
      <c r="AV126" s="13" t="s">
        <v>82</v>
      </c>
      <c r="AW126" s="13" t="s">
        <v>4</v>
      </c>
      <c r="AX126" s="13" t="s">
        <v>80</v>
      </c>
      <c r="AY126" s="242" t="s">
        <v>126</v>
      </c>
    </row>
    <row r="127" s="2" customFormat="1" ht="49.05" customHeight="1">
      <c r="A127" s="41"/>
      <c r="B127" s="42"/>
      <c r="C127" s="207" t="s">
        <v>286</v>
      </c>
      <c r="D127" s="207" t="s">
        <v>129</v>
      </c>
      <c r="E127" s="208" t="s">
        <v>388</v>
      </c>
      <c r="F127" s="209" t="s">
        <v>389</v>
      </c>
      <c r="G127" s="210" t="s">
        <v>373</v>
      </c>
      <c r="H127" s="211">
        <v>0.54700000000000004</v>
      </c>
      <c r="I127" s="212"/>
      <c r="J127" s="213">
        <f>ROUND(I127*H127,2)</f>
        <v>0</v>
      </c>
      <c r="K127" s="209" t="s">
        <v>133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152</v>
      </c>
      <c r="AT127" s="218" t="s">
        <v>129</v>
      </c>
      <c r="AU127" s="218" t="s">
        <v>82</v>
      </c>
      <c r="AY127" s="20" t="s">
        <v>126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152</v>
      </c>
      <c r="BM127" s="218" t="s">
        <v>1560</v>
      </c>
    </row>
    <row r="128" s="2" customFormat="1">
      <c r="A128" s="41"/>
      <c r="B128" s="42"/>
      <c r="C128" s="43"/>
      <c r="D128" s="220" t="s">
        <v>136</v>
      </c>
      <c r="E128" s="43"/>
      <c r="F128" s="221" t="s">
        <v>391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136</v>
      </c>
      <c r="AU128" s="20" t="s">
        <v>82</v>
      </c>
    </row>
    <row r="129" s="12" customFormat="1" ht="22.8" customHeight="1">
      <c r="A129" s="12"/>
      <c r="B129" s="191"/>
      <c r="C129" s="192"/>
      <c r="D129" s="193" t="s">
        <v>71</v>
      </c>
      <c r="E129" s="205" t="s">
        <v>392</v>
      </c>
      <c r="F129" s="205" t="s">
        <v>393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SUM(P130:P131)</f>
        <v>0</v>
      </c>
      <c r="Q129" s="199"/>
      <c r="R129" s="200">
        <f>SUM(R130:R131)</f>
        <v>0</v>
      </c>
      <c r="S129" s="199"/>
      <c r="T129" s="20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80</v>
      </c>
      <c r="AT129" s="203" t="s">
        <v>71</v>
      </c>
      <c r="AU129" s="203" t="s">
        <v>80</v>
      </c>
      <c r="AY129" s="202" t="s">
        <v>126</v>
      </c>
      <c r="BK129" s="204">
        <f>SUM(BK130:BK131)</f>
        <v>0</v>
      </c>
    </row>
    <row r="130" s="2" customFormat="1" ht="55.5" customHeight="1">
      <c r="A130" s="41"/>
      <c r="B130" s="42"/>
      <c r="C130" s="207" t="s">
        <v>291</v>
      </c>
      <c r="D130" s="207" t="s">
        <v>129</v>
      </c>
      <c r="E130" s="208" t="s">
        <v>395</v>
      </c>
      <c r="F130" s="209" t="s">
        <v>396</v>
      </c>
      <c r="G130" s="210" t="s">
        <v>373</v>
      </c>
      <c r="H130" s="211">
        <v>0.84299999999999997</v>
      </c>
      <c r="I130" s="212"/>
      <c r="J130" s="213">
        <f>ROUND(I130*H130,2)</f>
        <v>0</v>
      </c>
      <c r="K130" s="209" t="s">
        <v>133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152</v>
      </c>
      <c r="AT130" s="218" t="s">
        <v>129</v>
      </c>
      <c r="AU130" s="218" t="s">
        <v>82</v>
      </c>
      <c r="AY130" s="20" t="s">
        <v>126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152</v>
      </c>
      <c r="BM130" s="218" t="s">
        <v>1561</v>
      </c>
    </row>
    <row r="131" s="2" customFormat="1">
      <c r="A131" s="41"/>
      <c r="B131" s="42"/>
      <c r="C131" s="43"/>
      <c r="D131" s="220" t="s">
        <v>136</v>
      </c>
      <c r="E131" s="43"/>
      <c r="F131" s="221" t="s">
        <v>398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136</v>
      </c>
      <c r="AU131" s="20" t="s">
        <v>82</v>
      </c>
    </row>
    <row r="132" s="12" customFormat="1" ht="25.92" customHeight="1">
      <c r="A132" s="12"/>
      <c r="B132" s="191"/>
      <c r="C132" s="192"/>
      <c r="D132" s="193" t="s">
        <v>71</v>
      </c>
      <c r="E132" s="194" t="s">
        <v>399</v>
      </c>
      <c r="F132" s="194" t="s">
        <v>400</v>
      </c>
      <c r="G132" s="192"/>
      <c r="H132" s="192"/>
      <c r="I132" s="195"/>
      <c r="J132" s="196">
        <f>BK132</f>
        <v>0</v>
      </c>
      <c r="K132" s="192"/>
      <c r="L132" s="197"/>
      <c r="M132" s="198"/>
      <c r="N132" s="199"/>
      <c r="O132" s="199"/>
      <c r="P132" s="200">
        <f>P133+P135</f>
        <v>0</v>
      </c>
      <c r="Q132" s="199"/>
      <c r="R132" s="200">
        <f>R133+R135</f>
        <v>0.18966</v>
      </c>
      <c r="S132" s="199"/>
      <c r="T132" s="201">
        <f>T133+T135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82</v>
      </c>
      <c r="AT132" s="203" t="s">
        <v>71</v>
      </c>
      <c r="AU132" s="203" t="s">
        <v>72</v>
      </c>
      <c r="AY132" s="202" t="s">
        <v>126</v>
      </c>
      <c r="BK132" s="204">
        <f>BK133+BK135</f>
        <v>0</v>
      </c>
    </row>
    <row r="133" s="12" customFormat="1" ht="22.8" customHeight="1">
      <c r="A133" s="12"/>
      <c r="B133" s="191"/>
      <c r="C133" s="192"/>
      <c r="D133" s="193" t="s">
        <v>71</v>
      </c>
      <c r="E133" s="205" t="s">
        <v>1562</v>
      </c>
      <c r="F133" s="205" t="s">
        <v>1563</v>
      </c>
      <c r="G133" s="192"/>
      <c r="H133" s="192"/>
      <c r="I133" s="195"/>
      <c r="J133" s="206">
        <f>BK133</f>
        <v>0</v>
      </c>
      <c r="K133" s="192"/>
      <c r="L133" s="197"/>
      <c r="M133" s="198"/>
      <c r="N133" s="199"/>
      <c r="O133" s="199"/>
      <c r="P133" s="200">
        <f>P134</f>
        <v>0</v>
      </c>
      <c r="Q133" s="199"/>
      <c r="R133" s="200">
        <f>R134</f>
        <v>0.11216</v>
      </c>
      <c r="S133" s="199"/>
      <c r="T133" s="201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2" t="s">
        <v>82</v>
      </c>
      <c r="AT133" s="203" t="s">
        <v>71</v>
      </c>
      <c r="AU133" s="203" t="s">
        <v>80</v>
      </c>
      <c r="AY133" s="202" t="s">
        <v>126</v>
      </c>
      <c r="BK133" s="204">
        <f>BK134</f>
        <v>0</v>
      </c>
    </row>
    <row r="134" s="2" customFormat="1" ht="33" customHeight="1">
      <c r="A134" s="41"/>
      <c r="B134" s="42"/>
      <c r="C134" s="207" t="s">
        <v>306</v>
      </c>
      <c r="D134" s="207" t="s">
        <v>129</v>
      </c>
      <c r="E134" s="208" t="s">
        <v>1564</v>
      </c>
      <c r="F134" s="209" t="s">
        <v>1565</v>
      </c>
      <c r="G134" s="210" t="s">
        <v>325</v>
      </c>
      <c r="H134" s="211">
        <v>2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0.056079999999999998</v>
      </c>
      <c r="R134" s="216">
        <f>Q134*H134</f>
        <v>0.11216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312</v>
      </c>
      <c r="AT134" s="218" t="s">
        <v>129</v>
      </c>
      <c r="AU134" s="218" t="s">
        <v>82</v>
      </c>
      <c r="AY134" s="20" t="s">
        <v>126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312</v>
      </c>
      <c r="BM134" s="218" t="s">
        <v>1566</v>
      </c>
    </row>
    <row r="135" s="12" customFormat="1" ht="22.8" customHeight="1">
      <c r="A135" s="12"/>
      <c r="B135" s="191"/>
      <c r="C135" s="192"/>
      <c r="D135" s="193" t="s">
        <v>71</v>
      </c>
      <c r="E135" s="205" t="s">
        <v>1567</v>
      </c>
      <c r="F135" s="205" t="s">
        <v>93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SUM(P136:P191)</f>
        <v>0</v>
      </c>
      <c r="Q135" s="199"/>
      <c r="R135" s="200">
        <f>SUM(R136:R191)</f>
        <v>0.077499999999999986</v>
      </c>
      <c r="S135" s="199"/>
      <c r="T135" s="201">
        <f>SUM(T136:T191)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82</v>
      </c>
      <c r="AT135" s="203" t="s">
        <v>71</v>
      </c>
      <c r="AU135" s="203" t="s">
        <v>80</v>
      </c>
      <c r="AY135" s="202" t="s">
        <v>126</v>
      </c>
      <c r="BK135" s="204">
        <f>SUM(BK136:BK191)</f>
        <v>0</v>
      </c>
    </row>
    <row r="136" s="2" customFormat="1" ht="24.15" customHeight="1">
      <c r="A136" s="41"/>
      <c r="B136" s="42"/>
      <c r="C136" s="207" t="s">
        <v>312</v>
      </c>
      <c r="D136" s="207" t="s">
        <v>129</v>
      </c>
      <c r="E136" s="208" t="s">
        <v>1568</v>
      </c>
      <c r="F136" s="209" t="s">
        <v>1569</v>
      </c>
      <c r="G136" s="210" t="s">
        <v>325</v>
      </c>
      <c r="H136" s="211">
        <v>1</v>
      </c>
      <c r="I136" s="212"/>
      <c r="J136" s="213">
        <f>ROUND(I136*H136,2)</f>
        <v>0</v>
      </c>
      <c r="K136" s="209" t="s">
        <v>133</v>
      </c>
      <c r="L136" s="47"/>
      <c r="M136" s="214" t="s">
        <v>19</v>
      </c>
      <c r="N136" s="215" t="s">
        <v>43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312</v>
      </c>
      <c r="AT136" s="218" t="s">
        <v>129</v>
      </c>
      <c r="AU136" s="218" t="s">
        <v>82</v>
      </c>
      <c r="AY136" s="20" t="s">
        <v>126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312</v>
      </c>
      <c r="BM136" s="218" t="s">
        <v>1570</v>
      </c>
    </row>
    <row r="137" s="2" customFormat="1">
      <c r="A137" s="41"/>
      <c r="B137" s="42"/>
      <c r="C137" s="43"/>
      <c r="D137" s="220" t="s">
        <v>136</v>
      </c>
      <c r="E137" s="43"/>
      <c r="F137" s="221" t="s">
        <v>1571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136</v>
      </c>
      <c r="AU137" s="20" t="s">
        <v>82</v>
      </c>
    </row>
    <row r="138" s="13" customFormat="1">
      <c r="A138" s="13"/>
      <c r="B138" s="232"/>
      <c r="C138" s="233"/>
      <c r="D138" s="225" t="s">
        <v>190</v>
      </c>
      <c r="E138" s="234" t="s">
        <v>19</v>
      </c>
      <c r="F138" s="235" t="s">
        <v>1572</v>
      </c>
      <c r="G138" s="233"/>
      <c r="H138" s="236">
        <v>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190</v>
      </c>
      <c r="AU138" s="242" t="s">
        <v>82</v>
      </c>
      <c r="AV138" s="13" t="s">
        <v>82</v>
      </c>
      <c r="AW138" s="13" t="s">
        <v>34</v>
      </c>
      <c r="AX138" s="13" t="s">
        <v>80</v>
      </c>
      <c r="AY138" s="242" t="s">
        <v>126</v>
      </c>
    </row>
    <row r="139" s="2" customFormat="1" ht="33" customHeight="1">
      <c r="A139" s="41"/>
      <c r="B139" s="42"/>
      <c r="C139" s="275" t="s">
        <v>317</v>
      </c>
      <c r="D139" s="275" t="s">
        <v>307</v>
      </c>
      <c r="E139" s="276" t="s">
        <v>1573</v>
      </c>
      <c r="F139" s="277" t="s">
        <v>1574</v>
      </c>
      <c r="G139" s="278" t="s">
        <v>325</v>
      </c>
      <c r="H139" s="279">
        <v>1</v>
      </c>
      <c r="I139" s="280"/>
      <c r="J139" s="281">
        <f>ROUND(I139*H139,2)</f>
        <v>0</v>
      </c>
      <c r="K139" s="277" t="s">
        <v>133</v>
      </c>
      <c r="L139" s="282"/>
      <c r="M139" s="283" t="s">
        <v>19</v>
      </c>
      <c r="N139" s="284" t="s">
        <v>43</v>
      </c>
      <c r="O139" s="87"/>
      <c r="P139" s="216">
        <f>O139*H139</f>
        <v>0</v>
      </c>
      <c r="Q139" s="216">
        <v>0.00076999999999999996</v>
      </c>
      <c r="R139" s="216">
        <f>Q139*H139</f>
        <v>0.00076999999999999996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409</v>
      </c>
      <c r="AT139" s="218" t="s">
        <v>307</v>
      </c>
      <c r="AU139" s="218" t="s">
        <v>82</v>
      </c>
      <c r="AY139" s="20" t="s">
        <v>126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312</v>
      </c>
      <c r="BM139" s="218" t="s">
        <v>1575</v>
      </c>
    </row>
    <row r="140" s="2" customFormat="1" ht="24.15" customHeight="1">
      <c r="A140" s="41"/>
      <c r="B140" s="42"/>
      <c r="C140" s="207" t="s">
        <v>322</v>
      </c>
      <c r="D140" s="207" t="s">
        <v>129</v>
      </c>
      <c r="E140" s="208" t="s">
        <v>1576</v>
      </c>
      <c r="F140" s="209" t="s">
        <v>1577</v>
      </c>
      <c r="G140" s="210" t="s">
        <v>325</v>
      </c>
      <c r="H140" s="211">
        <v>1</v>
      </c>
      <c r="I140" s="212"/>
      <c r="J140" s="213">
        <f>ROUND(I140*H140,2)</f>
        <v>0</v>
      </c>
      <c r="K140" s="209" t="s">
        <v>133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312</v>
      </c>
      <c r="AT140" s="218" t="s">
        <v>129</v>
      </c>
      <c r="AU140" s="218" t="s">
        <v>82</v>
      </c>
      <c r="AY140" s="20" t="s">
        <v>126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312</v>
      </c>
      <c r="BM140" s="218" t="s">
        <v>1578</v>
      </c>
    </row>
    <row r="141" s="2" customFormat="1">
      <c r="A141" s="41"/>
      <c r="B141" s="42"/>
      <c r="C141" s="43"/>
      <c r="D141" s="220" t="s">
        <v>136</v>
      </c>
      <c r="E141" s="43"/>
      <c r="F141" s="221" t="s">
        <v>1579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136</v>
      </c>
      <c r="AU141" s="20" t="s">
        <v>82</v>
      </c>
    </row>
    <row r="142" s="13" customFormat="1">
      <c r="A142" s="13"/>
      <c r="B142" s="232"/>
      <c r="C142" s="233"/>
      <c r="D142" s="225" t="s">
        <v>190</v>
      </c>
      <c r="E142" s="234" t="s">
        <v>19</v>
      </c>
      <c r="F142" s="235" t="s">
        <v>1580</v>
      </c>
      <c r="G142" s="233"/>
      <c r="H142" s="236">
        <v>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190</v>
      </c>
      <c r="AU142" s="242" t="s">
        <v>82</v>
      </c>
      <c r="AV142" s="13" t="s">
        <v>82</v>
      </c>
      <c r="AW142" s="13" t="s">
        <v>34</v>
      </c>
      <c r="AX142" s="13" t="s">
        <v>80</v>
      </c>
      <c r="AY142" s="242" t="s">
        <v>126</v>
      </c>
    </row>
    <row r="143" s="2" customFormat="1" ht="33" customHeight="1">
      <c r="A143" s="41"/>
      <c r="B143" s="42"/>
      <c r="C143" s="275" t="s">
        <v>329</v>
      </c>
      <c r="D143" s="275" t="s">
        <v>307</v>
      </c>
      <c r="E143" s="276" t="s">
        <v>1581</v>
      </c>
      <c r="F143" s="277" t="s">
        <v>1582</v>
      </c>
      <c r="G143" s="278" t="s">
        <v>325</v>
      </c>
      <c r="H143" s="279">
        <v>1</v>
      </c>
      <c r="I143" s="280"/>
      <c r="J143" s="281">
        <f>ROUND(I143*H143,2)</f>
        <v>0</v>
      </c>
      <c r="K143" s="277" t="s">
        <v>133</v>
      </c>
      <c r="L143" s="282"/>
      <c r="M143" s="283" t="s">
        <v>19</v>
      </c>
      <c r="N143" s="284" t="s">
        <v>43</v>
      </c>
      <c r="O143" s="87"/>
      <c r="P143" s="216">
        <f>O143*H143</f>
        <v>0</v>
      </c>
      <c r="Q143" s="216">
        <v>0.00125</v>
      </c>
      <c r="R143" s="216">
        <f>Q143*H143</f>
        <v>0.00125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409</v>
      </c>
      <c r="AT143" s="218" t="s">
        <v>307</v>
      </c>
      <c r="AU143" s="218" t="s">
        <v>82</v>
      </c>
      <c r="AY143" s="20" t="s">
        <v>126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312</v>
      </c>
      <c r="BM143" s="218" t="s">
        <v>1583</v>
      </c>
    </row>
    <row r="144" s="2" customFormat="1" ht="24.15" customHeight="1">
      <c r="A144" s="41"/>
      <c r="B144" s="42"/>
      <c r="C144" s="207" t="s">
        <v>334</v>
      </c>
      <c r="D144" s="207" t="s">
        <v>129</v>
      </c>
      <c r="E144" s="208" t="s">
        <v>1584</v>
      </c>
      <c r="F144" s="209" t="s">
        <v>1585</v>
      </c>
      <c r="G144" s="210" t="s">
        <v>325</v>
      </c>
      <c r="H144" s="211">
        <v>1</v>
      </c>
      <c r="I144" s="212"/>
      <c r="J144" s="213">
        <f>ROUND(I144*H144,2)</f>
        <v>0</v>
      </c>
      <c r="K144" s="209" t="s">
        <v>133</v>
      </c>
      <c r="L144" s="47"/>
      <c r="M144" s="214" t="s">
        <v>19</v>
      </c>
      <c r="N144" s="215" t="s">
        <v>43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152</v>
      </c>
      <c r="AT144" s="218" t="s">
        <v>129</v>
      </c>
      <c r="AU144" s="218" t="s">
        <v>82</v>
      </c>
      <c r="AY144" s="20" t="s">
        <v>126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152</v>
      </c>
      <c r="BM144" s="218" t="s">
        <v>1586</v>
      </c>
    </row>
    <row r="145" s="2" customFormat="1">
      <c r="A145" s="41"/>
      <c r="B145" s="42"/>
      <c r="C145" s="43"/>
      <c r="D145" s="220" t="s">
        <v>136</v>
      </c>
      <c r="E145" s="43"/>
      <c r="F145" s="221" t="s">
        <v>1587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136</v>
      </c>
      <c r="AU145" s="20" t="s">
        <v>82</v>
      </c>
    </row>
    <row r="146" s="13" customFormat="1">
      <c r="A146" s="13"/>
      <c r="B146" s="232"/>
      <c r="C146" s="233"/>
      <c r="D146" s="225" t="s">
        <v>190</v>
      </c>
      <c r="E146" s="234" t="s">
        <v>19</v>
      </c>
      <c r="F146" s="235" t="s">
        <v>1524</v>
      </c>
      <c r="G146" s="233"/>
      <c r="H146" s="236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190</v>
      </c>
      <c r="AU146" s="242" t="s">
        <v>82</v>
      </c>
      <c r="AV146" s="13" t="s">
        <v>82</v>
      </c>
      <c r="AW146" s="13" t="s">
        <v>34</v>
      </c>
      <c r="AX146" s="13" t="s">
        <v>80</v>
      </c>
      <c r="AY146" s="242" t="s">
        <v>126</v>
      </c>
    </row>
    <row r="147" s="2" customFormat="1" ht="24.15" customHeight="1">
      <c r="A147" s="41"/>
      <c r="B147" s="42"/>
      <c r="C147" s="275" t="s">
        <v>7</v>
      </c>
      <c r="D147" s="275" t="s">
        <v>307</v>
      </c>
      <c r="E147" s="276" t="s">
        <v>1588</v>
      </c>
      <c r="F147" s="277" t="s">
        <v>1589</v>
      </c>
      <c r="G147" s="278" t="s">
        <v>325</v>
      </c>
      <c r="H147" s="279">
        <v>1</v>
      </c>
      <c r="I147" s="280"/>
      <c r="J147" s="281">
        <f>ROUND(I147*H147,2)</f>
        <v>0</v>
      </c>
      <c r="K147" s="277" t="s">
        <v>133</v>
      </c>
      <c r="L147" s="282"/>
      <c r="M147" s="283" t="s">
        <v>19</v>
      </c>
      <c r="N147" s="284" t="s">
        <v>43</v>
      </c>
      <c r="O147" s="87"/>
      <c r="P147" s="216">
        <f>O147*H147</f>
        <v>0</v>
      </c>
      <c r="Q147" s="216">
        <v>0.014</v>
      </c>
      <c r="R147" s="216">
        <f>Q147*H147</f>
        <v>0.014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260</v>
      </c>
      <c r="AT147" s="218" t="s">
        <v>307</v>
      </c>
      <c r="AU147" s="218" t="s">
        <v>82</v>
      </c>
      <c r="AY147" s="20" t="s">
        <v>126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152</v>
      </c>
      <c r="BM147" s="218" t="s">
        <v>1590</v>
      </c>
    </row>
    <row r="148" s="2" customFormat="1" ht="24.15" customHeight="1">
      <c r="A148" s="41"/>
      <c r="B148" s="42"/>
      <c r="C148" s="207" t="s">
        <v>343</v>
      </c>
      <c r="D148" s="207" t="s">
        <v>129</v>
      </c>
      <c r="E148" s="208" t="s">
        <v>1591</v>
      </c>
      <c r="F148" s="209" t="s">
        <v>1592</v>
      </c>
      <c r="G148" s="210" t="s">
        <v>325</v>
      </c>
      <c r="H148" s="211">
        <v>2</v>
      </c>
      <c r="I148" s="212"/>
      <c r="J148" s="213">
        <f>ROUND(I148*H148,2)</f>
        <v>0</v>
      </c>
      <c r="K148" s="209" t="s">
        <v>133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312</v>
      </c>
      <c r="AT148" s="218" t="s">
        <v>129</v>
      </c>
      <c r="AU148" s="218" t="s">
        <v>82</v>
      </c>
      <c r="AY148" s="20" t="s">
        <v>126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312</v>
      </c>
      <c r="BM148" s="218" t="s">
        <v>1593</v>
      </c>
    </row>
    <row r="149" s="2" customFormat="1">
      <c r="A149" s="41"/>
      <c r="B149" s="42"/>
      <c r="C149" s="43"/>
      <c r="D149" s="220" t="s">
        <v>136</v>
      </c>
      <c r="E149" s="43"/>
      <c r="F149" s="221" t="s">
        <v>1594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136</v>
      </c>
      <c r="AU149" s="20" t="s">
        <v>82</v>
      </c>
    </row>
    <row r="150" s="13" customFormat="1">
      <c r="A150" s="13"/>
      <c r="B150" s="232"/>
      <c r="C150" s="233"/>
      <c r="D150" s="225" t="s">
        <v>190</v>
      </c>
      <c r="E150" s="234" t="s">
        <v>19</v>
      </c>
      <c r="F150" s="235" t="s">
        <v>1595</v>
      </c>
      <c r="G150" s="233"/>
      <c r="H150" s="236">
        <v>2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190</v>
      </c>
      <c r="AU150" s="242" t="s">
        <v>82</v>
      </c>
      <c r="AV150" s="13" t="s">
        <v>82</v>
      </c>
      <c r="AW150" s="13" t="s">
        <v>34</v>
      </c>
      <c r="AX150" s="13" t="s">
        <v>80</v>
      </c>
      <c r="AY150" s="242" t="s">
        <v>126</v>
      </c>
    </row>
    <row r="151" s="2" customFormat="1" ht="16.5" customHeight="1">
      <c r="A151" s="41"/>
      <c r="B151" s="42"/>
      <c r="C151" s="275" t="s">
        <v>350</v>
      </c>
      <c r="D151" s="275" t="s">
        <v>307</v>
      </c>
      <c r="E151" s="276" t="s">
        <v>1596</v>
      </c>
      <c r="F151" s="277" t="s">
        <v>1597</v>
      </c>
      <c r="G151" s="278" t="s">
        <v>325</v>
      </c>
      <c r="H151" s="279">
        <v>2</v>
      </c>
      <c r="I151" s="280"/>
      <c r="J151" s="281">
        <f>ROUND(I151*H151,2)</f>
        <v>0</v>
      </c>
      <c r="K151" s="277" t="s">
        <v>133</v>
      </c>
      <c r="L151" s="282"/>
      <c r="M151" s="283" t="s">
        <v>19</v>
      </c>
      <c r="N151" s="284" t="s">
        <v>43</v>
      </c>
      <c r="O151" s="87"/>
      <c r="P151" s="216">
        <f>O151*H151</f>
        <v>0</v>
      </c>
      <c r="Q151" s="216">
        <v>0.00050000000000000001</v>
      </c>
      <c r="R151" s="216">
        <f>Q151*H151</f>
        <v>0.001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409</v>
      </c>
      <c r="AT151" s="218" t="s">
        <v>307</v>
      </c>
      <c r="AU151" s="218" t="s">
        <v>82</v>
      </c>
      <c r="AY151" s="20" t="s">
        <v>126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312</v>
      </c>
      <c r="BM151" s="218" t="s">
        <v>1598</v>
      </c>
    </row>
    <row r="152" s="2" customFormat="1" ht="37.8" customHeight="1">
      <c r="A152" s="41"/>
      <c r="B152" s="42"/>
      <c r="C152" s="207" t="s">
        <v>357</v>
      </c>
      <c r="D152" s="207" t="s">
        <v>129</v>
      </c>
      <c r="E152" s="208" t="s">
        <v>1599</v>
      </c>
      <c r="F152" s="209" t="s">
        <v>1600</v>
      </c>
      <c r="G152" s="210" t="s">
        <v>325</v>
      </c>
      <c r="H152" s="211">
        <v>3</v>
      </c>
      <c r="I152" s="212"/>
      <c r="J152" s="213">
        <f>ROUND(I152*H152,2)</f>
        <v>0</v>
      </c>
      <c r="K152" s="209" t="s">
        <v>133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312</v>
      </c>
      <c r="AT152" s="218" t="s">
        <v>129</v>
      </c>
      <c r="AU152" s="218" t="s">
        <v>82</v>
      </c>
      <c r="AY152" s="20" t="s">
        <v>126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312</v>
      </c>
      <c r="BM152" s="218" t="s">
        <v>1601</v>
      </c>
    </row>
    <row r="153" s="2" customFormat="1">
      <c r="A153" s="41"/>
      <c r="B153" s="42"/>
      <c r="C153" s="43"/>
      <c r="D153" s="220" t="s">
        <v>136</v>
      </c>
      <c r="E153" s="43"/>
      <c r="F153" s="221" t="s">
        <v>1602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136</v>
      </c>
      <c r="AU153" s="20" t="s">
        <v>82</v>
      </c>
    </row>
    <row r="154" s="2" customFormat="1" ht="24.15" customHeight="1">
      <c r="A154" s="41"/>
      <c r="B154" s="42"/>
      <c r="C154" s="275" t="s">
        <v>363</v>
      </c>
      <c r="D154" s="275" t="s">
        <v>307</v>
      </c>
      <c r="E154" s="276" t="s">
        <v>1603</v>
      </c>
      <c r="F154" s="277" t="s">
        <v>1604</v>
      </c>
      <c r="G154" s="278" t="s">
        <v>325</v>
      </c>
      <c r="H154" s="279">
        <v>3</v>
      </c>
      <c r="I154" s="280"/>
      <c r="J154" s="281">
        <f>ROUND(I154*H154,2)</f>
        <v>0</v>
      </c>
      <c r="K154" s="277" t="s">
        <v>19</v>
      </c>
      <c r="L154" s="282"/>
      <c r="M154" s="283" t="s">
        <v>19</v>
      </c>
      <c r="N154" s="284" t="s">
        <v>43</v>
      </c>
      <c r="O154" s="87"/>
      <c r="P154" s="216">
        <f>O154*H154</f>
        <v>0</v>
      </c>
      <c r="Q154" s="216">
        <v>0.0028</v>
      </c>
      <c r="R154" s="216">
        <f>Q154*H154</f>
        <v>0.0083999999999999995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409</v>
      </c>
      <c r="AT154" s="218" t="s">
        <v>307</v>
      </c>
      <c r="AU154" s="218" t="s">
        <v>82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312</v>
      </c>
      <c r="BM154" s="218" t="s">
        <v>1605</v>
      </c>
    </row>
    <row r="155" s="2" customFormat="1">
      <c r="A155" s="41"/>
      <c r="B155" s="42"/>
      <c r="C155" s="43"/>
      <c r="D155" s="225" t="s">
        <v>148</v>
      </c>
      <c r="E155" s="43"/>
      <c r="F155" s="226" t="s">
        <v>1606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148</v>
      </c>
      <c r="AU155" s="20" t="s">
        <v>82</v>
      </c>
    </row>
    <row r="156" s="2" customFormat="1" ht="37.8" customHeight="1">
      <c r="A156" s="41"/>
      <c r="B156" s="42"/>
      <c r="C156" s="207" t="s">
        <v>370</v>
      </c>
      <c r="D156" s="207" t="s">
        <v>129</v>
      </c>
      <c r="E156" s="208" t="s">
        <v>1607</v>
      </c>
      <c r="F156" s="209" t="s">
        <v>1608</v>
      </c>
      <c r="G156" s="210" t="s">
        <v>202</v>
      </c>
      <c r="H156" s="211">
        <v>7</v>
      </c>
      <c r="I156" s="212"/>
      <c r="J156" s="213">
        <f>ROUND(I156*H156,2)</f>
        <v>0</v>
      </c>
      <c r="K156" s="209" t="s">
        <v>133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0.0034499999999999999</v>
      </c>
      <c r="R156" s="216">
        <f>Q156*H156</f>
        <v>0.024149999999999998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312</v>
      </c>
      <c r="AT156" s="218" t="s">
        <v>129</v>
      </c>
      <c r="AU156" s="218" t="s">
        <v>82</v>
      </c>
      <c r="AY156" s="20" t="s">
        <v>126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312</v>
      </c>
      <c r="BM156" s="218" t="s">
        <v>1609</v>
      </c>
    </row>
    <row r="157" s="2" customFormat="1">
      <c r="A157" s="41"/>
      <c r="B157" s="42"/>
      <c r="C157" s="43"/>
      <c r="D157" s="220" t="s">
        <v>136</v>
      </c>
      <c r="E157" s="43"/>
      <c r="F157" s="221" t="s">
        <v>1610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136</v>
      </c>
      <c r="AU157" s="20" t="s">
        <v>82</v>
      </c>
    </row>
    <row r="158" s="13" customFormat="1">
      <c r="A158" s="13"/>
      <c r="B158" s="232"/>
      <c r="C158" s="233"/>
      <c r="D158" s="225" t="s">
        <v>190</v>
      </c>
      <c r="E158" s="234" t="s">
        <v>19</v>
      </c>
      <c r="F158" s="235" t="s">
        <v>1611</v>
      </c>
      <c r="G158" s="233"/>
      <c r="H158" s="236">
        <v>3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190</v>
      </c>
      <c r="AU158" s="242" t="s">
        <v>82</v>
      </c>
      <c r="AV158" s="13" t="s">
        <v>82</v>
      </c>
      <c r="AW158" s="13" t="s">
        <v>34</v>
      </c>
      <c r="AX158" s="13" t="s">
        <v>72</v>
      </c>
      <c r="AY158" s="242" t="s">
        <v>126</v>
      </c>
    </row>
    <row r="159" s="13" customFormat="1">
      <c r="A159" s="13"/>
      <c r="B159" s="232"/>
      <c r="C159" s="233"/>
      <c r="D159" s="225" t="s">
        <v>190</v>
      </c>
      <c r="E159" s="234" t="s">
        <v>19</v>
      </c>
      <c r="F159" s="235" t="s">
        <v>1612</v>
      </c>
      <c r="G159" s="233"/>
      <c r="H159" s="236">
        <v>4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190</v>
      </c>
      <c r="AU159" s="242" t="s">
        <v>82</v>
      </c>
      <c r="AV159" s="13" t="s">
        <v>82</v>
      </c>
      <c r="AW159" s="13" t="s">
        <v>34</v>
      </c>
      <c r="AX159" s="13" t="s">
        <v>72</v>
      </c>
      <c r="AY159" s="242" t="s">
        <v>126</v>
      </c>
    </row>
    <row r="160" s="14" customFormat="1">
      <c r="A160" s="14"/>
      <c r="B160" s="243"/>
      <c r="C160" s="244"/>
      <c r="D160" s="225" t="s">
        <v>190</v>
      </c>
      <c r="E160" s="245" t="s">
        <v>19</v>
      </c>
      <c r="F160" s="246" t="s">
        <v>199</v>
      </c>
      <c r="G160" s="244"/>
      <c r="H160" s="247">
        <v>7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190</v>
      </c>
      <c r="AU160" s="253" t="s">
        <v>82</v>
      </c>
      <c r="AV160" s="14" t="s">
        <v>152</v>
      </c>
      <c r="AW160" s="14" t="s">
        <v>34</v>
      </c>
      <c r="AX160" s="14" t="s">
        <v>80</v>
      </c>
      <c r="AY160" s="253" t="s">
        <v>126</v>
      </c>
    </row>
    <row r="161" s="2" customFormat="1" ht="37.8" customHeight="1">
      <c r="A161" s="41"/>
      <c r="B161" s="42"/>
      <c r="C161" s="207" t="s">
        <v>376</v>
      </c>
      <c r="D161" s="207" t="s">
        <v>129</v>
      </c>
      <c r="E161" s="208" t="s">
        <v>1613</v>
      </c>
      <c r="F161" s="209" t="s">
        <v>1614</v>
      </c>
      <c r="G161" s="210" t="s">
        <v>202</v>
      </c>
      <c r="H161" s="211">
        <v>4</v>
      </c>
      <c r="I161" s="212"/>
      <c r="J161" s="213">
        <f>ROUND(I161*H161,2)</f>
        <v>0</v>
      </c>
      <c r="K161" s="209" t="s">
        <v>133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0.0053099999999999996</v>
      </c>
      <c r="R161" s="216">
        <f>Q161*H161</f>
        <v>0.021239999999999998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312</v>
      </c>
      <c r="AT161" s="218" t="s">
        <v>129</v>
      </c>
      <c r="AU161" s="218" t="s">
        <v>82</v>
      </c>
      <c r="AY161" s="20" t="s">
        <v>126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312</v>
      </c>
      <c r="BM161" s="218" t="s">
        <v>1615</v>
      </c>
    </row>
    <row r="162" s="2" customFormat="1">
      <c r="A162" s="41"/>
      <c r="B162" s="42"/>
      <c r="C162" s="43"/>
      <c r="D162" s="220" t="s">
        <v>136</v>
      </c>
      <c r="E162" s="43"/>
      <c r="F162" s="221" t="s">
        <v>1616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136</v>
      </c>
      <c r="AU162" s="20" t="s">
        <v>82</v>
      </c>
    </row>
    <row r="163" s="13" customFormat="1">
      <c r="A163" s="13"/>
      <c r="B163" s="232"/>
      <c r="C163" s="233"/>
      <c r="D163" s="225" t="s">
        <v>190</v>
      </c>
      <c r="E163" s="234" t="s">
        <v>19</v>
      </c>
      <c r="F163" s="235" t="s">
        <v>1617</v>
      </c>
      <c r="G163" s="233"/>
      <c r="H163" s="236">
        <v>4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190</v>
      </c>
      <c r="AU163" s="242" t="s">
        <v>82</v>
      </c>
      <c r="AV163" s="13" t="s">
        <v>82</v>
      </c>
      <c r="AW163" s="13" t="s">
        <v>34</v>
      </c>
      <c r="AX163" s="13" t="s">
        <v>80</v>
      </c>
      <c r="AY163" s="242" t="s">
        <v>126</v>
      </c>
    </row>
    <row r="164" s="2" customFormat="1" ht="37.8" customHeight="1">
      <c r="A164" s="41"/>
      <c r="B164" s="42"/>
      <c r="C164" s="207" t="s">
        <v>381</v>
      </c>
      <c r="D164" s="207" t="s">
        <v>129</v>
      </c>
      <c r="E164" s="208" t="s">
        <v>1618</v>
      </c>
      <c r="F164" s="209" t="s">
        <v>1619</v>
      </c>
      <c r="G164" s="210" t="s">
        <v>325</v>
      </c>
      <c r="H164" s="211">
        <v>1</v>
      </c>
      <c r="I164" s="212"/>
      <c r="J164" s="213">
        <f>ROUND(I164*H164,2)</f>
        <v>0</v>
      </c>
      <c r="K164" s="209" t="s">
        <v>133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312</v>
      </c>
      <c r="AT164" s="218" t="s">
        <v>129</v>
      </c>
      <c r="AU164" s="218" t="s">
        <v>82</v>
      </c>
      <c r="AY164" s="20" t="s">
        <v>126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312</v>
      </c>
      <c r="BM164" s="218" t="s">
        <v>1620</v>
      </c>
    </row>
    <row r="165" s="2" customFormat="1">
      <c r="A165" s="41"/>
      <c r="B165" s="42"/>
      <c r="C165" s="43"/>
      <c r="D165" s="220" t="s">
        <v>136</v>
      </c>
      <c r="E165" s="43"/>
      <c r="F165" s="221" t="s">
        <v>1621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136</v>
      </c>
      <c r="AU165" s="20" t="s">
        <v>82</v>
      </c>
    </row>
    <row r="166" s="13" customFormat="1">
      <c r="A166" s="13"/>
      <c r="B166" s="232"/>
      <c r="C166" s="233"/>
      <c r="D166" s="225" t="s">
        <v>190</v>
      </c>
      <c r="E166" s="234" t="s">
        <v>19</v>
      </c>
      <c r="F166" s="235" t="s">
        <v>1524</v>
      </c>
      <c r="G166" s="233"/>
      <c r="H166" s="236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190</v>
      </c>
      <c r="AU166" s="242" t="s">
        <v>82</v>
      </c>
      <c r="AV166" s="13" t="s">
        <v>82</v>
      </c>
      <c r="AW166" s="13" t="s">
        <v>34</v>
      </c>
      <c r="AX166" s="13" t="s">
        <v>80</v>
      </c>
      <c r="AY166" s="242" t="s">
        <v>126</v>
      </c>
    </row>
    <row r="167" s="2" customFormat="1" ht="16.5" customHeight="1">
      <c r="A167" s="41"/>
      <c r="B167" s="42"/>
      <c r="C167" s="275" t="s">
        <v>387</v>
      </c>
      <c r="D167" s="275" t="s">
        <v>307</v>
      </c>
      <c r="E167" s="276" t="s">
        <v>1622</v>
      </c>
      <c r="F167" s="277" t="s">
        <v>1623</v>
      </c>
      <c r="G167" s="278" t="s">
        <v>325</v>
      </c>
      <c r="H167" s="279">
        <v>1</v>
      </c>
      <c r="I167" s="280"/>
      <c r="J167" s="281">
        <f>ROUND(I167*H167,2)</f>
        <v>0</v>
      </c>
      <c r="K167" s="277" t="s">
        <v>133</v>
      </c>
      <c r="L167" s="282"/>
      <c r="M167" s="283" t="s">
        <v>19</v>
      </c>
      <c r="N167" s="284" t="s">
        <v>43</v>
      </c>
      <c r="O167" s="87"/>
      <c r="P167" s="216">
        <f>O167*H167</f>
        <v>0</v>
      </c>
      <c r="Q167" s="216">
        <v>0.00080000000000000004</v>
      </c>
      <c r="R167" s="216">
        <f>Q167*H167</f>
        <v>0.00080000000000000004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409</v>
      </c>
      <c r="AT167" s="218" t="s">
        <v>307</v>
      </c>
      <c r="AU167" s="218" t="s">
        <v>82</v>
      </c>
      <c r="AY167" s="20" t="s">
        <v>126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312</v>
      </c>
      <c r="BM167" s="218" t="s">
        <v>1624</v>
      </c>
    </row>
    <row r="168" s="2" customFormat="1" ht="37.8" customHeight="1">
      <c r="A168" s="41"/>
      <c r="B168" s="42"/>
      <c r="C168" s="207" t="s">
        <v>394</v>
      </c>
      <c r="D168" s="207" t="s">
        <v>129</v>
      </c>
      <c r="E168" s="208" t="s">
        <v>1625</v>
      </c>
      <c r="F168" s="209" t="s">
        <v>1626</v>
      </c>
      <c r="G168" s="210" t="s">
        <v>325</v>
      </c>
      <c r="H168" s="211">
        <v>1</v>
      </c>
      <c r="I168" s="212"/>
      <c r="J168" s="213">
        <f>ROUND(I168*H168,2)</f>
        <v>0</v>
      </c>
      <c r="K168" s="209" t="s">
        <v>133</v>
      </c>
      <c r="L168" s="47"/>
      <c r="M168" s="214" t="s">
        <v>19</v>
      </c>
      <c r="N168" s="215" t="s">
        <v>43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312</v>
      </c>
      <c r="AT168" s="218" t="s">
        <v>129</v>
      </c>
      <c r="AU168" s="218" t="s">
        <v>82</v>
      </c>
      <c r="AY168" s="20" t="s">
        <v>126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312</v>
      </c>
      <c r="BM168" s="218" t="s">
        <v>1627</v>
      </c>
    </row>
    <row r="169" s="2" customFormat="1">
      <c r="A169" s="41"/>
      <c r="B169" s="42"/>
      <c r="C169" s="43"/>
      <c r="D169" s="220" t="s">
        <v>136</v>
      </c>
      <c r="E169" s="43"/>
      <c r="F169" s="221" t="s">
        <v>1628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136</v>
      </c>
      <c r="AU169" s="20" t="s">
        <v>82</v>
      </c>
    </row>
    <row r="170" s="13" customFormat="1">
      <c r="A170" s="13"/>
      <c r="B170" s="232"/>
      <c r="C170" s="233"/>
      <c r="D170" s="225" t="s">
        <v>190</v>
      </c>
      <c r="E170" s="234" t="s">
        <v>19</v>
      </c>
      <c r="F170" s="235" t="s">
        <v>1572</v>
      </c>
      <c r="G170" s="233"/>
      <c r="H170" s="236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190</v>
      </c>
      <c r="AU170" s="242" t="s">
        <v>82</v>
      </c>
      <c r="AV170" s="13" t="s">
        <v>82</v>
      </c>
      <c r="AW170" s="13" t="s">
        <v>34</v>
      </c>
      <c r="AX170" s="13" t="s">
        <v>80</v>
      </c>
      <c r="AY170" s="242" t="s">
        <v>126</v>
      </c>
    </row>
    <row r="171" s="2" customFormat="1" ht="16.5" customHeight="1">
      <c r="A171" s="41"/>
      <c r="B171" s="42"/>
      <c r="C171" s="275" t="s">
        <v>403</v>
      </c>
      <c r="D171" s="275" t="s">
        <v>307</v>
      </c>
      <c r="E171" s="276" t="s">
        <v>1629</v>
      </c>
      <c r="F171" s="277" t="s">
        <v>1630</v>
      </c>
      <c r="G171" s="278" t="s">
        <v>325</v>
      </c>
      <c r="H171" s="279">
        <v>1</v>
      </c>
      <c r="I171" s="280"/>
      <c r="J171" s="281">
        <f>ROUND(I171*H171,2)</f>
        <v>0</v>
      </c>
      <c r="K171" s="277" t="s">
        <v>133</v>
      </c>
      <c r="L171" s="282"/>
      <c r="M171" s="283" t="s">
        <v>19</v>
      </c>
      <c r="N171" s="284" t="s">
        <v>43</v>
      </c>
      <c r="O171" s="87"/>
      <c r="P171" s="216">
        <f>O171*H171</f>
        <v>0</v>
      </c>
      <c r="Q171" s="216">
        <v>0.0011000000000000001</v>
      </c>
      <c r="R171" s="216">
        <f>Q171*H171</f>
        <v>0.0011000000000000001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409</v>
      </c>
      <c r="AT171" s="218" t="s">
        <v>307</v>
      </c>
      <c r="AU171" s="218" t="s">
        <v>82</v>
      </c>
      <c r="AY171" s="20" t="s">
        <v>126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312</v>
      </c>
      <c r="BM171" s="218" t="s">
        <v>1631</v>
      </c>
    </row>
    <row r="172" s="2" customFormat="1" ht="37.8" customHeight="1">
      <c r="A172" s="41"/>
      <c r="B172" s="42"/>
      <c r="C172" s="207" t="s">
        <v>409</v>
      </c>
      <c r="D172" s="207" t="s">
        <v>129</v>
      </c>
      <c r="E172" s="208" t="s">
        <v>1632</v>
      </c>
      <c r="F172" s="209" t="s">
        <v>1633</v>
      </c>
      <c r="G172" s="210" t="s">
        <v>325</v>
      </c>
      <c r="H172" s="211">
        <v>1</v>
      </c>
      <c r="I172" s="212"/>
      <c r="J172" s="213">
        <f>ROUND(I172*H172,2)</f>
        <v>0</v>
      </c>
      <c r="K172" s="209" t="s">
        <v>133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312</v>
      </c>
      <c r="AT172" s="218" t="s">
        <v>129</v>
      </c>
      <c r="AU172" s="218" t="s">
        <v>82</v>
      </c>
      <c r="AY172" s="20" t="s">
        <v>126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312</v>
      </c>
      <c r="BM172" s="218" t="s">
        <v>1634</v>
      </c>
    </row>
    <row r="173" s="2" customFormat="1">
      <c r="A173" s="41"/>
      <c r="B173" s="42"/>
      <c r="C173" s="43"/>
      <c r="D173" s="220" t="s">
        <v>136</v>
      </c>
      <c r="E173" s="43"/>
      <c r="F173" s="221" t="s">
        <v>1635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136</v>
      </c>
      <c r="AU173" s="20" t="s">
        <v>82</v>
      </c>
    </row>
    <row r="174" s="13" customFormat="1">
      <c r="A174" s="13"/>
      <c r="B174" s="232"/>
      <c r="C174" s="233"/>
      <c r="D174" s="225" t="s">
        <v>190</v>
      </c>
      <c r="E174" s="234" t="s">
        <v>19</v>
      </c>
      <c r="F174" s="235" t="s">
        <v>1580</v>
      </c>
      <c r="G174" s="233"/>
      <c r="H174" s="236">
        <v>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190</v>
      </c>
      <c r="AU174" s="242" t="s">
        <v>82</v>
      </c>
      <c r="AV174" s="13" t="s">
        <v>82</v>
      </c>
      <c r="AW174" s="13" t="s">
        <v>34</v>
      </c>
      <c r="AX174" s="13" t="s">
        <v>80</v>
      </c>
      <c r="AY174" s="242" t="s">
        <v>126</v>
      </c>
    </row>
    <row r="175" s="2" customFormat="1" ht="16.5" customHeight="1">
      <c r="A175" s="41"/>
      <c r="B175" s="42"/>
      <c r="C175" s="275" t="s">
        <v>416</v>
      </c>
      <c r="D175" s="275" t="s">
        <v>307</v>
      </c>
      <c r="E175" s="276" t="s">
        <v>1636</v>
      </c>
      <c r="F175" s="277" t="s">
        <v>1637</v>
      </c>
      <c r="G175" s="278" t="s">
        <v>325</v>
      </c>
      <c r="H175" s="279">
        <v>1</v>
      </c>
      <c r="I175" s="280"/>
      <c r="J175" s="281">
        <f>ROUND(I175*H175,2)</f>
        <v>0</v>
      </c>
      <c r="K175" s="277" t="s">
        <v>133</v>
      </c>
      <c r="L175" s="282"/>
      <c r="M175" s="283" t="s">
        <v>19</v>
      </c>
      <c r="N175" s="284" t="s">
        <v>43</v>
      </c>
      <c r="O175" s="87"/>
      <c r="P175" s="216">
        <f>O175*H175</f>
        <v>0</v>
      </c>
      <c r="Q175" s="216">
        <v>0.0016999999999999999</v>
      </c>
      <c r="R175" s="216">
        <f>Q175*H175</f>
        <v>0.0016999999999999999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409</v>
      </c>
      <c r="AT175" s="218" t="s">
        <v>307</v>
      </c>
      <c r="AU175" s="218" t="s">
        <v>82</v>
      </c>
      <c r="AY175" s="20" t="s">
        <v>126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312</v>
      </c>
      <c r="BM175" s="218" t="s">
        <v>1638</v>
      </c>
    </row>
    <row r="176" s="2" customFormat="1" ht="33" customHeight="1">
      <c r="A176" s="41"/>
      <c r="B176" s="42"/>
      <c r="C176" s="207" t="s">
        <v>422</v>
      </c>
      <c r="D176" s="207" t="s">
        <v>129</v>
      </c>
      <c r="E176" s="208" t="s">
        <v>1639</v>
      </c>
      <c r="F176" s="209" t="s">
        <v>1640</v>
      </c>
      <c r="G176" s="210" t="s">
        <v>202</v>
      </c>
      <c r="H176" s="211">
        <v>7</v>
      </c>
      <c r="I176" s="212"/>
      <c r="J176" s="213">
        <f>ROUND(I176*H176,2)</f>
        <v>0</v>
      </c>
      <c r="K176" s="209" t="s">
        <v>133</v>
      </c>
      <c r="L176" s="47"/>
      <c r="M176" s="214" t="s">
        <v>19</v>
      </c>
      <c r="N176" s="215" t="s">
        <v>43</v>
      </c>
      <c r="O176" s="87"/>
      <c r="P176" s="216">
        <f>O176*H176</f>
        <v>0</v>
      </c>
      <c r="Q176" s="216">
        <v>0.00021000000000000001</v>
      </c>
      <c r="R176" s="216">
        <f>Q176*H176</f>
        <v>0.00147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312</v>
      </c>
      <c r="AT176" s="218" t="s">
        <v>129</v>
      </c>
      <c r="AU176" s="218" t="s">
        <v>82</v>
      </c>
      <c r="AY176" s="20" t="s">
        <v>126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312</v>
      </c>
      <c r="BM176" s="218" t="s">
        <v>1641</v>
      </c>
    </row>
    <row r="177" s="2" customFormat="1">
      <c r="A177" s="41"/>
      <c r="B177" s="42"/>
      <c r="C177" s="43"/>
      <c r="D177" s="220" t="s">
        <v>136</v>
      </c>
      <c r="E177" s="43"/>
      <c r="F177" s="221" t="s">
        <v>1642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136</v>
      </c>
      <c r="AU177" s="20" t="s">
        <v>82</v>
      </c>
    </row>
    <row r="178" s="13" customFormat="1">
      <c r="A178" s="13"/>
      <c r="B178" s="232"/>
      <c r="C178" s="233"/>
      <c r="D178" s="225" t="s">
        <v>190</v>
      </c>
      <c r="E178" s="234" t="s">
        <v>19</v>
      </c>
      <c r="F178" s="235" t="s">
        <v>1611</v>
      </c>
      <c r="G178" s="233"/>
      <c r="H178" s="236">
        <v>3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190</v>
      </c>
      <c r="AU178" s="242" t="s">
        <v>82</v>
      </c>
      <c r="AV178" s="13" t="s">
        <v>82</v>
      </c>
      <c r="AW178" s="13" t="s">
        <v>34</v>
      </c>
      <c r="AX178" s="13" t="s">
        <v>72</v>
      </c>
      <c r="AY178" s="242" t="s">
        <v>126</v>
      </c>
    </row>
    <row r="179" s="13" customFormat="1">
      <c r="A179" s="13"/>
      <c r="B179" s="232"/>
      <c r="C179" s="233"/>
      <c r="D179" s="225" t="s">
        <v>190</v>
      </c>
      <c r="E179" s="234" t="s">
        <v>19</v>
      </c>
      <c r="F179" s="235" t="s">
        <v>1612</v>
      </c>
      <c r="G179" s="233"/>
      <c r="H179" s="236">
        <v>4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190</v>
      </c>
      <c r="AU179" s="242" t="s">
        <v>82</v>
      </c>
      <c r="AV179" s="13" t="s">
        <v>82</v>
      </c>
      <c r="AW179" s="13" t="s">
        <v>34</v>
      </c>
      <c r="AX179" s="13" t="s">
        <v>72</v>
      </c>
      <c r="AY179" s="242" t="s">
        <v>126</v>
      </c>
    </row>
    <row r="180" s="14" customFormat="1">
      <c r="A180" s="14"/>
      <c r="B180" s="243"/>
      <c r="C180" s="244"/>
      <c r="D180" s="225" t="s">
        <v>190</v>
      </c>
      <c r="E180" s="245" t="s">
        <v>19</v>
      </c>
      <c r="F180" s="246" t="s">
        <v>199</v>
      </c>
      <c r="G180" s="244"/>
      <c r="H180" s="247">
        <v>7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190</v>
      </c>
      <c r="AU180" s="253" t="s">
        <v>82</v>
      </c>
      <c r="AV180" s="14" t="s">
        <v>152</v>
      </c>
      <c r="AW180" s="14" t="s">
        <v>34</v>
      </c>
      <c r="AX180" s="14" t="s">
        <v>80</v>
      </c>
      <c r="AY180" s="253" t="s">
        <v>126</v>
      </c>
    </row>
    <row r="181" s="2" customFormat="1" ht="33" customHeight="1">
      <c r="A181" s="41"/>
      <c r="B181" s="42"/>
      <c r="C181" s="207" t="s">
        <v>428</v>
      </c>
      <c r="D181" s="207" t="s">
        <v>129</v>
      </c>
      <c r="E181" s="208" t="s">
        <v>1643</v>
      </c>
      <c r="F181" s="209" t="s">
        <v>1644</v>
      </c>
      <c r="G181" s="210" t="s">
        <v>202</v>
      </c>
      <c r="H181" s="211">
        <v>4</v>
      </c>
      <c r="I181" s="212"/>
      <c r="J181" s="213">
        <f>ROUND(I181*H181,2)</f>
        <v>0</v>
      </c>
      <c r="K181" s="209" t="s">
        <v>133</v>
      </c>
      <c r="L181" s="47"/>
      <c r="M181" s="214" t="s">
        <v>19</v>
      </c>
      <c r="N181" s="215" t="s">
        <v>43</v>
      </c>
      <c r="O181" s="87"/>
      <c r="P181" s="216">
        <f>O181*H181</f>
        <v>0</v>
      </c>
      <c r="Q181" s="216">
        <v>0.00027999999999999998</v>
      </c>
      <c r="R181" s="216">
        <f>Q181*H181</f>
        <v>0.0011199999999999999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312</v>
      </c>
      <c r="AT181" s="218" t="s">
        <v>129</v>
      </c>
      <c r="AU181" s="218" t="s">
        <v>82</v>
      </c>
      <c r="AY181" s="20" t="s">
        <v>126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312</v>
      </c>
      <c r="BM181" s="218" t="s">
        <v>1645</v>
      </c>
    </row>
    <row r="182" s="2" customFormat="1">
      <c r="A182" s="41"/>
      <c r="B182" s="42"/>
      <c r="C182" s="43"/>
      <c r="D182" s="220" t="s">
        <v>136</v>
      </c>
      <c r="E182" s="43"/>
      <c r="F182" s="221" t="s">
        <v>1646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136</v>
      </c>
      <c r="AU182" s="20" t="s">
        <v>82</v>
      </c>
    </row>
    <row r="183" s="13" customFormat="1">
      <c r="A183" s="13"/>
      <c r="B183" s="232"/>
      <c r="C183" s="233"/>
      <c r="D183" s="225" t="s">
        <v>190</v>
      </c>
      <c r="E183" s="234" t="s">
        <v>19</v>
      </c>
      <c r="F183" s="235" t="s">
        <v>1617</v>
      </c>
      <c r="G183" s="233"/>
      <c r="H183" s="236">
        <v>4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190</v>
      </c>
      <c r="AU183" s="242" t="s">
        <v>82</v>
      </c>
      <c r="AV183" s="13" t="s">
        <v>82</v>
      </c>
      <c r="AW183" s="13" t="s">
        <v>34</v>
      </c>
      <c r="AX183" s="13" t="s">
        <v>80</v>
      </c>
      <c r="AY183" s="242" t="s">
        <v>126</v>
      </c>
    </row>
    <row r="184" s="2" customFormat="1" ht="21.75" customHeight="1">
      <c r="A184" s="41"/>
      <c r="B184" s="42"/>
      <c r="C184" s="207" t="s">
        <v>433</v>
      </c>
      <c r="D184" s="207" t="s">
        <v>129</v>
      </c>
      <c r="E184" s="208" t="s">
        <v>1647</v>
      </c>
      <c r="F184" s="209" t="s">
        <v>1648</v>
      </c>
      <c r="G184" s="210" t="s">
        <v>325</v>
      </c>
      <c r="H184" s="211">
        <v>2</v>
      </c>
      <c r="I184" s="212"/>
      <c r="J184" s="213">
        <f>ROUND(I184*H184,2)</f>
        <v>0</v>
      </c>
      <c r="K184" s="209" t="s">
        <v>133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312</v>
      </c>
      <c r="AT184" s="218" t="s">
        <v>129</v>
      </c>
      <c r="AU184" s="218" t="s">
        <v>82</v>
      </c>
      <c r="AY184" s="20" t="s">
        <v>126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312</v>
      </c>
      <c r="BM184" s="218" t="s">
        <v>1649</v>
      </c>
    </row>
    <row r="185" s="2" customFormat="1">
      <c r="A185" s="41"/>
      <c r="B185" s="42"/>
      <c r="C185" s="43"/>
      <c r="D185" s="220" t="s">
        <v>136</v>
      </c>
      <c r="E185" s="43"/>
      <c r="F185" s="221" t="s">
        <v>1650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136</v>
      </c>
      <c r="AU185" s="20" t="s">
        <v>82</v>
      </c>
    </row>
    <row r="186" s="13" customFormat="1">
      <c r="A186" s="13"/>
      <c r="B186" s="232"/>
      <c r="C186" s="233"/>
      <c r="D186" s="225" t="s">
        <v>190</v>
      </c>
      <c r="E186" s="234" t="s">
        <v>19</v>
      </c>
      <c r="F186" s="235" t="s">
        <v>1572</v>
      </c>
      <c r="G186" s="233"/>
      <c r="H186" s="236">
        <v>1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190</v>
      </c>
      <c r="AU186" s="242" t="s">
        <v>82</v>
      </c>
      <c r="AV186" s="13" t="s">
        <v>82</v>
      </c>
      <c r="AW186" s="13" t="s">
        <v>34</v>
      </c>
      <c r="AX186" s="13" t="s">
        <v>72</v>
      </c>
      <c r="AY186" s="242" t="s">
        <v>126</v>
      </c>
    </row>
    <row r="187" s="13" customFormat="1">
      <c r="A187" s="13"/>
      <c r="B187" s="232"/>
      <c r="C187" s="233"/>
      <c r="D187" s="225" t="s">
        <v>190</v>
      </c>
      <c r="E187" s="234" t="s">
        <v>19</v>
      </c>
      <c r="F187" s="235" t="s">
        <v>1580</v>
      </c>
      <c r="G187" s="233"/>
      <c r="H187" s="236">
        <v>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190</v>
      </c>
      <c r="AU187" s="242" t="s">
        <v>82</v>
      </c>
      <c r="AV187" s="13" t="s">
        <v>82</v>
      </c>
      <c r="AW187" s="13" t="s">
        <v>34</v>
      </c>
      <c r="AX187" s="13" t="s">
        <v>72</v>
      </c>
      <c r="AY187" s="242" t="s">
        <v>126</v>
      </c>
    </row>
    <row r="188" s="14" customFormat="1">
      <c r="A188" s="14"/>
      <c r="B188" s="243"/>
      <c r="C188" s="244"/>
      <c r="D188" s="225" t="s">
        <v>190</v>
      </c>
      <c r="E188" s="245" t="s">
        <v>19</v>
      </c>
      <c r="F188" s="246" t="s">
        <v>199</v>
      </c>
      <c r="G188" s="244"/>
      <c r="H188" s="247">
        <v>2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190</v>
      </c>
      <c r="AU188" s="253" t="s">
        <v>82</v>
      </c>
      <c r="AV188" s="14" t="s">
        <v>152</v>
      </c>
      <c r="AW188" s="14" t="s">
        <v>34</v>
      </c>
      <c r="AX188" s="14" t="s">
        <v>80</v>
      </c>
      <c r="AY188" s="253" t="s">
        <v>126</v>
      </c>
    </row>
    <row r="189" s="2" customFormat="1" ht="24.15" customHeight="1">
      <c r="A189" s="41"/>
      <c r="B189" s="42"/>
      <c r="C189" s="275" t="s">
        <v>438</v>
      </c>
      <c r="D189" s="275" t="s">
        <v>307</v>
      </c>
      <c r="E189" s="276" t="s">
        <v>1651</v>
      </c>
      <c r="F189" s="277" t="s">
        <v>1652</v>
      </c>
      <c r="G189" s="278" t="s">
        <v>325</v>
      </c>
      <c r="H189" s="279">
        <v>2</v>
      </c>
      <c r="I189" s="280"/>
      <c r="J189" s="281">
        <f>ROUND(I189*H189,2)</f>
        <v>0</v>
      </c>
      <c r="K189" s="277" t="s">
        <v>133</v>
      </c>
      <c r="L189" s="282"/>
      <c r="M189" s="283" t="s">
        <v>19</v>
      </c>
      <c r="N189" s="284" t="s">
        <v>43</v>
      </c>
      <c r="O189" s="87"/>
      <c r="P189" s="216">
        <f>O189*H189</f>
        <v>0</v>
      </c>
      <c r="Q189" s="216">
        <v>0.00025000000000000001</v>
      </c>
      <c r="R189" s="216">
        <f>Q189*H189</f>
        <v>0.00050000000000000001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409</v>
      </c>
      <c r="AT189" s="218" t="s">
        <v>307</v>
      </c>
      <c r="AU189" s="218" t="s">
        <v>82</v>
      </c>
      <c r="AY189" s="20" t="s">
        <v>126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312</v>
      </c>
      <c r="BM189" s="218" t="s">
        <v>1653</v>
      </c>
    </row>
    <row r="190" s="2" customFormat="1" ht="49.05" customHeight="1">
      <c r="A190" s="41"/>
      <c r="B190" s="42"/>
      <c r="C190" s="207" t="s">
        <v>443</v>
      </c>
      <c r="D190" s="207" t="s">
        <v>129</v>
      </c>
      <c r="E190" s="208" t="s">
        <v>1654</v>
      </c>
      <c r="F190" s="209" t="s">
        <v>1655</v>
      </c>
      <c r="G190" s="210" t="s">
        <v>373</v>
      </c>
      <c r="H190" s="211">
        <v>0.064000000000000001</v>
      </c>
      <c r="I190" s="212"/>
      <c r="J190" s="213">
        <f>ROUND(I190*H190,2)</f>
        <v>0</v>
      </c>
      <c r="K190" s="209" t="s">
        <v>133</v>
      </c>
      <c r="L190" s="47"/>
      <c r="M190" s="214" t="s">
        <v>19</v>
      </c>
      <c r="N190" s="215" t="s">
        <v>43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312</v>
      </c>
      <c r="AT190" s="218" t="s">
        <v>129</v>
      </c>
      <c r="AU190" s="218" t="s">
        <v>82</v>
      </c>
      <c r="AY190" s="20" t="s">
        <v>126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312</v>
      </c>
      <c r="BM190" s="218" t="s">
        <v>1656</v>
      </c>
    </row>
    <row r="191" s="2" customFormat="1">
      <c r="A191" s="41"/>
      <c r="B191" s="42"/>
      <c r="C191" s="43"/>
      <c r="D191" s="220" t="s">
        <v>136</v>
      </c>
      <c r="E191" s="43"/>
      <c r="F191" s="221" t="s">
        <v>1657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136</v>
      </c>
      <c r="AU191" s="20" t="s">
        <v>82</v>
      </c>
    </row>
    <row r="192" s="12" customFormat="1" ht="25.92" customHeight="1">
      <c r="A192" s="12"/>
      <c r="B192" s="191"/>
      <c r="C192" s="192"/>
      <c r="D192" s="193" t="s">
        <v>71</v>
      </c>
      <c r="E192" s="194" t="s">
        <v>1658</v>
      </c>
      <c r="F192" s="194" t="s">
        <v>1659</v>
      </c>
      <c r="G192" s="192"/>
      <c r="H192" s="192"/>
      <c r="I192" s="195"/>
      <c r="J192" s="196">
        <f>BK192</f>
        <v>0</v>
      </c>
      <c r="K192" s="192"/>
      <c r="L192" s="197"/>
      <c r="M192" s="198"/>
      <c r="N192" s="199"/>
      <c r="O192" s="199"/>
      <c r="P192" s="200">
        <f>SUM(P193:P194)</f>
        <v>0</v>
      </c>
      <c r="Q192" s="199"/>
      <c r="R192" s="200">
        <f>SUM(R193:R194)</f>
        <v>0</v>
      </c>
      <c r="S192" s="199"/>
      <c r="T192" s="201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152</v>
      </c>
      <c r="AT192" s="203" t="s">
        <v>71</v>
      </c>
      <c r="AU192" s="203" t="s">
        <v>72</v>
      </c>
      <c r="AY192" s="202" t="s">
        <v>126</v>
      </c>
      <c r="BK192" s="204">
        <f>SUM(BK193:BK194)</f>
        <v>0</v>
      </c>
    </row>
    <row r="193" s="2" customFormat="1" ht="37.8" customHeight="1">
      <c r="A193" s="41"/>
      <c r="B193" s="42"/>
      <c r="C193" s="207" t="s">
        <v>448</v>
      </c>
      <c r="D193" s="207" t="s">
        <v>129</v>
      </c>
      <c r="E193" s="208" t="s">
        <v>1660</v>
      </c>
      <c r="F193" s="209" t="s">
        <v>1661</v>
      </c>
      <c r="G193" s="210" t="s">
        <v>1662</v>
      </c>
      <c r="H193" s="211">
        <v>5</v>
      </c>
      <c r="I193" s="212"/>
      <c r="J193" s="213">
        <f>ROUND(I193*H193,2)</f>
        <v>0</v>
      </c>
      <c r="K193" s="209" t="s">
        <v>133</v>
      </c>
      <c r="L193" s="47"/>
      <c r="M193" s="214" t="s">
        <v>19</v>
      </c>
      <c r="N193" s="215" t="s">
        <v>43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1663</v>
      </c>
      <c r="AT193" s="218" t="s">
        <v>129</v>
      </c>
      <c r="AU193" s="218" t="s">
        <v>80</v>
      </c>
      <c r="AY193" s="20" t="s">
        <v>126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1663</v>
      </c>
      <c r="BM193" s="218" t="s">
        <v>1664</v>
      </c>
    </row>
    <row r="194" s="2" customFormat="1">
      <c r="A194" s="41"/>
      <c r="B194" s="42"/>
      <c r="C194" s="43"/>
      <c r="D194" s="220" t="s">
        <v>136</v>
      </c>
      <c r="E194" s="43"/>
      <c r="F194" s="221" t="s">
        <v>1665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136</v>
      </c>
      <c r="AU194" s="20" t="s">
        <v>80</v>
      </c>
    </row>
    <row r="195" s="12" customFormat="1" ht="25.92" customHeight="1">
      <c r="A195" s="12"/>
      <c r="B195" s="191"/>
      <c r="C195" s="192"/>
      <c r="D195" s="193" t="s">
        <v>71</v>
      </c>
      <c r="E195" s="194" t="s">
        <v>123</v>
      </c>
      <c r="F195" s="194" t="s">
        <v>124</v>
      </c>
      <c r="G195" s="192"/>
      <c r="H195" s="192"/>
      <c r="I195" s="195"/>
      <c r="J195" s="196">
        <f>BK195</f>
        <v>0</v>
      </c>
      <c r="K195" s="192"/>
      <c r="L195" s="197"/>
      <c r="M195" s="198"/>
      <c r="N195" s="199"/>
      <c r="O195" s="199"/>
      <c r="P195" s="200">
        <f>P196</f>
        <v>0</v>
      </c>
      <c r="Q195" s="199"/>
      <c r="R195" s="200">
        <f>R196</f>
        <v>0</v>
      </c>
      <c r="S195" s="199"/>
      <c r="T195" s="201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125</v>
      </c>
      <c r="AT195" s="203" t="s">
        <v>71</v>
      </c>
      <c r="AU195" s="203" t="s">
        <v>72</v>
      </c>
      <c r="AY195" s="202" t="s">
        <v>126</v>
      </c>
      <c r="BK195" s="204">
        <f>BK196</f>
        <v>0</v>
      </c>
    </row>
    <row r="196" s="12" customFormat="1" ht="22.8" customHeight="1">
      <c r="A196" s="12"/>
      <c r="B196" s="191"/>
      <c r="C196" s="192"/>
      <c r="D196" s="193" t="s">
        <v>71</v>
      </c>
      <c r="E196" s="205" t="s">
        <v>150</v>
      </c>
      <c r="F196" s="205" t="s">
        <v>151</v>
      </c>
      <c r="G196" s="192"/>
      <c r="H196" s="192"/>
      <c r="I196" s="195"/>
      <c r="J196" s="206">
        <f>BK196</f>
        <v>0</v>
      </c>
      <c r="K196" s="192"/>
      <c r="L196" s="197"/>
      <c r="M196" s="198"/>
      <c r="N196" s="199"/>
      <c r="O196" s="199"/>
      <c r="P196" s="200">
        <f>P197</f>
        <v>0</v>
      </c>
      <c r="Q196" s="199"/>
      <c r="R196" s="200">
        <f>R197</f>
        <v>0</v>
      </c>
      <c r="S196" s="199"/>
      <c r="T196" s="201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2" t="s">
        <v>125</v>
      </c>
      <c r="AT196" s="203" t="s">
        <v>71</v>
      </c>
      <c r="AU196" s="203" t="s">
        <v>80</v>
      </c>
      <c r="AY196" s="202" t="s">
        <v>126</v>
      </c>
      <c r="BK196" s="204">
        <f>BK197</f>
        <v>0</v>
      </c>
    </row>
    <row r="197" s="2" customFormat="1" ht="24.15" customHeight="1">
      <c r="A197" s="41"/>
      <c r="B197" s="42"/>
      <c r="C197" s="207" t="s">
        <v>454</v>
      </c>
      <c r="D197" s="207" t="s">
        <v>129</v>
      </c>
      <c r="E197" s="208" t="s">
        <v>1666</v>
      </c>
      <c r="F197" s="209" t="s">
        <v>1667</v>
      </c>
      <c r="G197" s="210" t="s">
        <v>132</v>
      </c>
      <c r="H197" s="211">
        <v>1</v>
      </c>
      <c r="I197" s="212"/>
      <c r="J197" s="213">
        <f>ROUND(I197*H197,2)</f>
        <v>0</v>
      </c>
      <c r="K197" s="209" t="s">
        <v>19</v>
      </c>
      <c r="L197" s="47"/>
      <c r="M197" s="227" t="s">
        <v>19</v>
      </c>
      <c r="N197" s="228" t="s">
        <v>43</v>
      </c>
      <c r="O197" s="229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134</v>
      </c>
      <c r="AT197" s="218" t="s">
        <v>129</v>
      </c>
      <c r="AU197" s="218" t="s">
        <v>82</v>
      </c>
      <c r="AY197" s="20" t="s">
        <v>126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134</v>
      </c>
      <c r="BM197" s="218" t="s">
        <v>1668</v>
      </c>
    </row>
    <row r="198" s="2" customFormat="1" ht="6.96" customHeight="1">
      <c r="A198" s="41"/>
      <c r="B198" s="62"/>
      <c r="C198" s="63"/>
      <c r="D198" s="63"/>
      <c r="E198" s="63"/>
      <c r="F198" s="63"/>
      <c r="G198" s="63"/>
      <c r="H198" s="63"/>
      <c r="I198" s="63"/>
      <c r="J198" s="63"/>
      <c r="K198" s="63"/>
      <c r="L198" s="47"/>
      <c r="M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</sheetData>
  <sheetProtection sheet="1" autoFilter="0" formatColumns="0" formatRows="0" objects="1" scenarios="1" spinCount="100000" saltValue="zJ7FxXKl1uR25GCOp/XUuCB01MC7tdWtrYZfhp7HJcNcmYPxdj+uo2YyhQ1eHQXChGvdku2Q/wv5/GnrDzhtWA==" hashValue="ROfXR0/D9bpCBn349dlbepEP/FHLhhS8PJ+ahSoZrQst9zLyXi2HQBeFshAtiYIVtnay8GZ5huSkyoHazpd46g==" algorithmName="SHA-512" password="CC35"/>
  <autoFilter ref="C90:K19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2/310217851"/>
    <hyperlink ref="F97" r:id="rId2" display="https://podminky.urs.cz/item/CS_URS_2025_02/310237241"/>
    <hyperlink ref="F100" r:id="rId3" display="https://podminky.urs.cz/item/CS_URS_2025_02/622525102"/>
    <hyperlink ref="F104" r:id="rId4" display="https://podminky.urs.cz/item/CS_URS_2025_02/949101112"/>
    <hyperlink ref="F106" r:id="rId5" display="https://podminky.urs.cz/item/CS_URS_2025_02/971033441"/>
    <hyperlink ref="F108" r:id="rId6" display="https://podminky.urs.cz/item/CS_URS_2025_02/977151124"/>
    <hyperlink ref="F111" r:id="rId7" display="https://podminky.urs.cz/item/CS_URS_2025_02/977151226"/>
    <hyperlink ref="F114" r:id="rId8" display="https://podminky.urs.cz/item/CS_URS_2025_02/977151229"/>
    <hyperlink ref="F117" r:id="rId9" display="https://podminky.urs.cz/item/CS_URS_2025_02/977151911"/>
    <hyperlink ref="F121" r:id="rId10" display="https://podminky.urs.cz/item/CS_URS_2025_02/997013212"/>
    <hyperlink ref="F123" r:id="rId11" display="https://podminky.urs.cz/item/CS_URS_2025_02/997013501"/>
    <hyperlink ref="F125" r:id="rId12" display="https://podminky.urs.cz/item/CS_URS_2025_02/997013509"/>
    <hyperlink ref="F128" r:id="rId13" display="https://podminky.urs.cz/item/CS_URS_2025_02/997013871"/>
    <hyperlink ref="F131" r:id="rId14" display="https://podminky.urs.cz/item/CS_URS_2025_02/998018001"/>
    <hyperlink ref="F137" r:id="rId15" display="https://podminky.urs.cz/item/CS_URS_2025_02/751111052"/>
    <hyperlink ref="F141" r:id="rId16" display="https://podminky.urs.cz/item/CS_URS_2025_02/751111053"/>
    <hyperlink ref="F145" r:id="rId17" display="https://podminky.urs.cz/item/CS_URS_2025_02/751377011"/>
    <hyperlink ref="F149" r:id="rId18" display="https://podminky.urs.cz/item/CS_URS_2025_02/751398031"/>
    <hyperlink ref="F153" r:id="rId19" display="https://podminky.urs.cz/item/CS_URS_2025_02/751398052"/>
    <hyperlink ref="F157" r:id="rId20" display="https://podminky.urs.cz/item/CS_URS_2025_02/751510042"/>
    <hyperlink ref="F162" r:id="rId21" display="https://podminky.urs.cz/item/CS_URS_2025_02/751510043"/>
    <hyperlink ref="F165" r:id="rId22" display="https://podminky.urs.cz/item/CS_URS_2025_02/751514679"/>
    <hyperlink ref="F169" r:id="rId23" display="https://podminky.urs.cz/item/CS_URS_2025_02/751514776"/>
    <hyperlink ref="F173" r:id="rId24" display="https://podminky.urs.cz/item/CS_URS_2025_02/751514777"/>
    <hyperlink ref="F177" r:id="rId25" display="https://podminky.urs.cz/item/CS_URS_2025_02/751572102"/>
    <hyperlink ref="F182" r:id="rId26" display="https://podminky.urs.cz/item/CS_URS_2025_02/751572103"/>
    <hyperlink ref="F185" r:id="rId27" display="https://podminky.urs.cz/item/CS_URS_2025_02/751613140"/>
    <hyperlink ref="F191" r:id="rId28" display="https://podminky.urs.cz/item/CS_URS_2025_02/998751121"/>
    <hyperlink ref="F194" r:id="rId29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zakázky'!K6</f>
        <v>Rekonstrukce služebního bytu v 1.NP pavilonu a MŠ Pražská 2812 ve Varnsdorfu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1669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1342</v>
      </c>
      <c r="G12" s="41"/>
      <c r="H12" s="41"/>
      <c r="I12" s="135" t="s">
        <v>23</v>
      </c>
      <c r="J12" s="140" t="str">
        <f>'Rekapitulace zakázky'!AN8</f>
        <v>22. 10. 2025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zakázky'!AN10="","",'Rekapitulace zakázky'!AN10)</f>
        <v>00261718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zakázky'!E11="","",'Rekapitulace zakázky'!E11)</f>
        <v>Město Varnsdorf</v>
      </c>
      <c r="F15" s="41"/>
      <c r="G15" s="41"/>
      <c r="H15" s="41"/>
      <c r="I15" s="135" t="s">
        <v>29</v>
      </c>
      <c r="J15" s="139" t="str">
        <f>IF('Rekapitulace zakázky'!AN11="","",'Rekapitulace zakázky'!AN11)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zakázky'!AN13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zakázky'!E14</f>
        <v>Vyplň údaj</v>
      </c>
      <c r="F18" s="139"/>
      <c r="G18" s="139"/>
      <c r="H18" s="139"/>
      <c r="I18" s="135" t="s">
        <v>29</v>
      </c>
      <c r="J18" s="36" t="str">
        <f>'Rekapitulace zakázky'!AN14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tr">
        <f>IF('Rekapitulace zakázky'!AN16="","",'Rekapitulace zakázky'!AN16)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zakázky'!E17="","",'Rekapitulace zakázky'!E17)</f>
        <v>Pavel Hruška</v>
      </c>
      <c r="F21" s="41"/>
      <c r="G21" s="41"/>
      <c r="H21" s="41"/>
      <c r="I21" s="135" t="s">
        <v>29</v>
      </c>
      <c r="J21" s="139" t="str">
        <f>IF('Rekapitulace zakázky'!AN17="","",'Rekapitulace zakázky'!AN17)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tr">
        <f>IF('Rekapitulace zakázky'!AN19="","",'Rekapitulace zakázky'!AN19)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zakázky'!E20="","",'Rekapitulace zakázky'!E20)</f>
        <v>Pavel Hruška</v>
      </c>
      <c r="F24" s="41"/>
      <c r="G24" s="41"/>
      <c r="H24" s="41"/>
      <c r="I24" s="135" t="s">
        <v>29</v>
      </c>
      <c r="J24" s="139" t="str">
        <f>IF('Rekapitulace zakázky'!AN20="","",'Rekapitulace zakázky'!AN20)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ROUND((SUM(BE93:BE255)),  2)</f>
        <v>0</v>
      </c>
      <c r="G33" s="41"/>
      <c r="H33" s="41"/>
      <c r="I33" s="151">
        <v>0.20999999999999999</v>
      </c>
      <c r="J33" s="150">
        <f>ROUND(((SUM(BE93:BE255))*I33),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ROUND((SUM(BF93:BF255)),  2)</f>
        <v>0</v>
      </c>
      <c r="G34" s="41"/>
      <c r="H34" s="41"/>
      <c r="I34" s="151">
        <v>0.12</v>
      </c>
      <c r="J34" s="150">
        <f>ROUND(((SUM(BF93:BF255))*I34),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ROUND((SUM(BG93:BG255)),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ROUND((SUM(BH93:BH255)),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ROUND((SUM(BI93:BI255)),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služebního bytu v 1.NP pavilonu a MŠ Pražská 2812 ve Varnsdorfu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5 -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22. 10. 2025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Varnsdorf</v>
      </c>
      <c r="G54" s="43"/>
      <c r="H54" s="43"/>
      <c r="I54" s="35" t="s">
        <v>32</v>
      </c>
      <c r="J54" s="39" t="str">
        <f>E21</f>
        <v>Pavel Hruška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Pavel Hruška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168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170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171</v>
      </c>
      <c r="E62" s="177"/>
      <c r="F62" s="177"/>
      <c r="G62" s="177"/>
      <c r="H62" s="177"/>
      <c r="I62" s="177"/>
      <c r="J62" s="178">
        <f>J104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172</v>
      </c>
      <c r="E63" s="177"/>
      <c r="F63" s="177"/>
      <c r="G63" s="177"/>
      <c r="H63" s="177"/>
      <c r="I63" s="177"/>
      <c r="J63" s="178">
        <f>J116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173</v>
      </c>
      <c r="E64" s="177"/>
      <c r="F64" s="177"/>
      <c r="G64" s="177"/>
      <c r="H64" s="177"/>
      <c r="I64" s="177"/>
      <c r="J64" s="178">
        <f>J126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174</v>
      </c>
      <c r="E65" s="171"/>
      <c r="F65" s="171"/>
      <c r="G65" s="171"/>
      <c r="H65" s="171"/>
      <c r="I65" s="171"/>
      <c r="J65" s="172">
        <f>J129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1670</v>
      </c>
      <c r="E66" s="177"/>
      <c r="F66" s="177"/>
      <c r="G66" s="177"/>
      <c r="H66" s="177"/>
      <c r="I66" s="177"/>
      <c r="J66" s="178">
        <f>J130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1671</v>
      </c>
      <c r="E67" s="177"/>
      <c r="F67" s="177"/>
      <c r="G67" s="177"/>
      <c r="H67" s="177"/>
      <c r="I67" s="177"/>
      <c r="J67" s="178">
        <f>J142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1672</v>
      </c>
      <c r="E68" s="177"/>
      <c r="F68" s="177"/>
      <c r="G68" s="177"/>
      <c r="H68" s="177"/>
      <c r="I68" s="177"/>
      <c r="J68" s="178">
        <f>J149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1673</v>
      </c>
      <c r="E69" s="177"/>
      <c r="F69" s="177"/>
      <c r="G69" s="177"/>
      <c r="H69" s="177"/>
      <c r="I69" s="177"/>
      <c r="J69" s="178">
        <f>J185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1674</v>
      </c>
      <c r="E70" s="177"/>
      <c r="F70" s="177"/>
      <c r="G70" s="177"/>
      <c r="H70" s="177"/>
      <c r="I70" s="177"/>
      <c r="J70" s="178">
        <f>J224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8"/>
      <c r="C71" s="169"/>
      <c r="D71" s="170" t="s">
        <v>1511</v>
      </c>
      <c r="E71" s="171"/>
      <c r="F71" s="171"/>
      <c r="G71" s="171"/>
      <c r="H71" s="171"/>
      <c r="I71" s="171"/>
      <c r="J71" s="172">
        <f>J244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8"/>
      <c r="C72" s="169"/>
      <c r="D72" s="170" t="s">
        <v>105</v>
      </c>
      <c r="E72" s="171"/>
      <c r="F72" s="171"/>
      <c r="G72" s="171"/>
      <c r="H72" s="171"/>
      <c r="I72" s="171"/>
      <c r="J72" s="172">
        <f>J252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108</v>
      </c>
      <c r="E73" s="177"/>
      <c r="F73" s="177"/>
      <c r="G73" s="177"/>
      <c r="H73" s="177"/>
      <c r="I73" s="177"/>
      <c r="J73" s="178">
        <f>J253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110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6.25" customHeight="1">
      <c r="A83" s="41"/>
      <c r="B83" s="42"/>
      <c r="C83" s="43"/>
      <c r="D83" s="43"/>
      <c r="E83" s="163" t="str">
        <f>E7</f>
        <v>Rekonstrukce služebního bytu v 1.NP pavilonu a MŠ Pražská 2812 ve Varnsdorfu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99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5 - Vytápění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 xml:space="preserve"> </v>
      </c>
      <c r="G87" s="43"/>
      <c r="H87" s="43"/>
      <c r="I87" s="35" t="s">
        <v>23</v>
      </c>
      <c r="J87" s="75" t="str">
        <f>IF(J12="","",J12)</f>
        <v>22. 10. 2025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E15</f>
        <v>Město Varnsdorf</v>
      </c>
      <c r="G89" s="43"/>
      <c r="H89" s="43"/>
      <c r="I89" s="35" t="s">
        <v>32</v>
      </c>
      <c r="J89" s="39" t="str">
        <f>E21</f>
        <v>Pavel Hruška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30</v>
      </c>
      <c r="D90" s="43"/>
      <c r="E90" s="43"/>
      <c r="F90" s="30" t="str">
        <f>IF(E18="","",E18)</f>
        <v>Vyplň údaj</v>
      </c>
      <c r="G90" s="43"/>
      <c r="H90" s="43"/>
      <c r="I90" s="35" t="s">
        <v>35</v>
      </c>
      <c r="J90" s="39" t="str">
        <f>E24</f>
        <v>Pavel Hruška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111</v>
      </c>
      <c r="D92" s="183" t="s">
        <v>57</v>
      </c>
      <c r="E92" s="183" t="s">
        <v>53</v>
      </c>
      <c r="F92" s="183" t="s">
        <v>54</v>
      </c>
      <c r="G92" s="183" t="s">
        <v>112</v>
      </c>
      <c r="H92" s="183" t="s">
        <v>113</v>
      </c>
      <c r="I92" s="183" t="s">
        <v>114</v>
      </c>
      <c r="J92" s="183" t="s">
        <v>103</v>
      </c>
      <c r="K92" s="184" t="s">
        <v>115</v>
      </c>
      <c r="L92" s="185"/>
      <c r="M92" s="95" t="s">
        <v>19</v>
      </c>
      <c r="N92" s="96" t="s">
        <v>42</v>
      </c>
      <c r="O92" s="96" t="s">
        <v>116</v>
      </c>
      <c r="P92" s="96" t="s">
        <v>117</v>
      </c>
      <c r="Q92" s="96" t="s">
        <v>118</v>
      </c>
      <c r="R92" s="96" t="s">
        <v>119</v>
      </c>
      <c r="S92" s="96" t="s">
        <v>120</v>
      </c>
      <c r="T92" s="97" t="s">
        <v>121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122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P94+P129+P244+P252</f>
        <v>0</v>
      </c>
      <c r="Q93" s="99"/>
      <c r="R93" s="188">
        <f>R94+R129+R244+R252</f>
        <v>1.1179080000000001</v>
      </c>
      <c r="S93" s="99"/>
      <c r="T93" s="189">
        <f>T94+T129+T244+T252</f>
        <v>1.5145200000000001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104</v>
      </c>
      <c r="BK93" s="190">
        <f>BK94+BK129+BK244+BK252</f>
        <v>0</v>
      </c>
    </row>
    <row r="94" s="12" customFormat="1" ht="25.92" customHeight="1">
      <c r="A94" s="12"/>
      <c r="B94" s="191"/>
      <c r="C94" s="192"/>
      <c r="D94" s="193" t="s">
        <v>71</v>
      </c>
      <c r="E94" s="194" t="s">
        <v>182</v>
      </c>
      <c r="F94" s="194" t="s">
        <v>183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P95+P104+P116+P126</f>
        <v>0</v>
      </c>
      <c r="Q94" s="199"/>
      <c r="R94" s="200">
        <f>R95+R104+R116+R126</f>
        <v>0.47765799999999992</v>
      </c>
      <c r="S94" s="199"/>
      <c r="T94" s="201">
        <f>T95+T104+T116+T126</f>
        <v>0.85460000000000003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80</v>
      </c>
      <c r="AT94" s="203" t="s">
        <v>71</v>
      </c>
      <c r="AU94" s="203" t="s">
        <v>72</v>
      </c>
      <c r="AY94" s="202" t="s">
        <v>126</v>
      </c>
      <c r="BK94" s="204">
        <f>BK95+BK104+BK116+BK126</f>
        <v>0</v>
      </c>
    </row>
    <row r="95" s="12" customFormat="1" ht="22.8" customHeight="1">
      <c r="A95" s="12"/>
      <c r="B95" s="191"/>
      <c r="C95" s="192"/>
      <c r="D95" s="193" t="s">
        <v>71</v>
      </c>
      <c r="E95" s="205" t="s">
        <v>163</v>
      </c>
      <c r="F95" s="205" t="s">
        <v>208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SUM(P96:P103)</f>
        <v>0</v>
      </c>
      <c r="Q95" s="199"/>
      <c r="R95" s="200">
        <f>SUM(R96:R103)</f>
        <v>0.47688999999999993</v>
      </c>
      <c r="S95" s="199"/>
      <c r="T95" s="201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80</v>
      </c>
      <c r="AY95" s="202" t="s">
        <v>126</v>
      </c>
      <c r="BK95" s="204">
        <f>SUM(BK96:BK103)</f>
        <v>0</v>
      </c>
    </row>
    <row r="96" s="2" customFormat="1" ht="21.75" customHeight="1">
      <c r="A96" s="41"/>
      <c r="B96" s="42"/>
      <c r="C96" s="207" t="s">
        <v>80</v>
      </c>
      <c r="D96" s="207" t="s">
        <v>129</v>
      </c>
      <c r="E96" s="208" t="s">
        <v>957</v>
      </c>
      <c r="F96" s="209" t="s">
        <v>958</v>
      </c>
      <c r="G96" s="210" t="s">
        <v>187</v>
      </c>
      <c r="H96" s="211">
        <v>4.5999999999999996</v>
      </c>
      <c r="I96" s="212"/>
      <c r="J96" s="213">
        <f>ROUND(I96*H96,2)</f>
        <v>0</v>
      </c>
      <c r="K96" s="209" t="s">
        <v>133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0.056000000000000001</v>
      </c>
      <c r="R96" s="216">
        <f>Q96*H96</f>
        <v>0.2576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129</v>
      </c>
      <c r="AU96" s="218" t="s">
        <v>82</v>
      </c>
      <c r="AY96" s="20" t="s">
        <v>126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152</v>
      </c>
      <c r="BM96" s="218" t="s">
        <v>1675</v>
      </c>
    </row>
    <row r="97" s="2" customFormat="1">
      <c r="A97" s="41"/>
      <c r="B97" s="42"/>
      <c r="C97" s="43"/>
      <c r="D97" s="220" t="s">
        <v>136</v>
      </c>
      <c r="E97" s="43"/>
      <c r="F97" s="221" t="s">
        <v>960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136</v>
      </c>
      <c r="AU97" s="20" t="s">
        <v>82</v>
      </c>
    </row>
    <row r="98" s="13" customFormat="1">
      <c r="A98" s="13"/>
      <c r="B98" s="232"/>
      <c r="C98" s="233"/>
      <c r="D98" s="225" t="s">
        <v>190</v>
      </c>
      <c r="E98" s="234" t="s">
        <v>19</v>
      </c>
      <c r="F98" s="235" t="s">
        <v>1676</v>
      </c>
      <c r="G98" s="233"/>
      <c r="H98" s="236">
        <v>4.5999999999999996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190</v>
      </c>
      <c r="AU98" s="242" t="s">
        <v>82</v>
      </c>
      <c r="AV98" s="13" t="s">
        <v>82</v>
      </c>
      <c r="AW98" s="13" t="s">
        <v>34</v>
      </c>
      <c r="AX98" s="13" t="s">
        <v>80</v>
      </c>
      <c r="AY98" s="242" t="s">
        <v>126</v>
      </c>
    </row>
    <row r="99" s="2" customFormat="1" ht="24.15" customHeight="1">
      <c r="A99" s="41"/>
      <c r="B99" s="42"/>
      <c r="C99" s="207" t="s">
        <v>82</v>
      </c>
      <c r="D99" s="207" t="s">
        <v>129</v>
      </c>
      <c r="E99" s="208" t="s">
        <v>1677</v>
      </c>
      <c r="F99" s="209" t="s">
        <v>1678</v>
      </c>
      <c r="G99" s="210" t="s">
        <v>187</v>
      </c>
      <c r="H99" s="211">
        <v>4.5999999999999996</v>
      </c>
      <c r="I99" s="212"/>
      <c r="J99" s="213">
        <f>ROUND(I99*H99,2)</f>
        <v>0</v>
      </c>
      <c r="K99" s="209" t="s">
        <v>133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0.047399999999999998</v>
      </c>
      <c r="R99" s="216">
        <f>Q99*H99</f>
        <v>0.21803999999999998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152</v>
      </c>
      <c r="AT99" s="218" t="s">
        <v>129</v>
      </c>
      <c r="AU99" s="218" t="s">
        <v>82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152</v>
      </c>
      <c r="BM99" s="218" t="s">
        <v>1679</v>
      </c>
    </row>
    <row r="100" s="2" customFormat="1">
      <c r="A100" s="41"/>
      <c r="B100" s="42"/>
      <c r="C100" s="43"/>
      <c r="D100" s="220" t="s">
        <v>136</v>
      </c>
      <c r="E100" s="43"/>
      <c r="F100" s="221" t="s">
        <v>1680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136</v>
      </c>
      <c r="AU100" s="20" t="s">
        <v>82</v>
      </c>
    </row>
    <row r="101" s="13" customFormat="1">
      <c r="A101" s="13"/>
      <c r="B101" s="232"/>
      <c r="C101" s="233"/>
      <c r="D101" s="225" t="s">
        <v>190</v>
      </c>
      <c r="E101" s="234" t="s">
        <v>19</v>
      </c>
      <c r="F101" s="235" t="s">
        <v>1676</v>
      </c>
      <c r="G101" s="233"/>
      <c r="H101" s="236">
        <v>4.5999999999999996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190</v>
      </c>
      <c r="AU101" s="242" t="s">
        <v>82</v>
      </c>
      <c r="AV101" s="13" t="s">
        <v>82</v>
      </c>
      <c r="AW101" s="13" t="s">
        <v>34</v>
      </c>
      <c r="AX101" s="13" t="s">
        <v>80</v>
      </c>
      <c r="AY101" s="242" t="s">
        <v>126</v>
      </c>
    </row>
    <row r="102" s="2" customFormat="1" ht="44.25" customHeight="1">
      <c r="A102" s="41"/>
      <c r="B102" s="42"/>
      <c r="C102" s="207" t="s">
        <v>144</v>
      </c>
      <c r="D102" s="207" t="s">
        <v>129</v>
      </c>
      <c r="E102" s="208" t="s">
        <v>1520</v>
      </c>
      <c r="F102" s="209" t="s">
        <v>1521</v>
      </c>
      <c r="G102" s="210" t="s">
        <v>325</v>
      </c>
      <c r="H102" s="211">
        <v>1</v>
      </c>
      <c r="I102" s="212"/>
      <c r="J102" s="213">
        <f>ROUND(I102*H102,2)</f>
        <v>0</v>
      </c>
      <c r="K102" s="209" t="s">
        <v>133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0.00125</v>
      </c>
      <c r="R102" s="216">
        <f>Q102*H102</f>
        <v>0.00125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152</v>
      </c>
      <c r="AT102" s="218" t="s">
        <v>129</v>
      </c>
      <c r="AU102" s="218" t="s">
        <v>82</v>
      </c>
      <c r="AY102" s="20" t="s">
        <v>126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152</v>
      </c>
      <c r="BM102" s="218" t="s">
        <v>1681</v>
      </c>
    </row>
    <row r="103" s="2" customFormat="1">
      <c r="A103" s="41"/>
      <c r="B103" s="42"/>
      <c r="C103" s="43"/>
      <c r="D103" s="220" t="s">
        <v>136</v>
      </c>
      <c r="E103" s="43"/>
      <c r="F103" s="221" t="s">
        <v>1523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136</v>
      </c>
      <c r="AU103" s="20" t="s">
        <v>82</v>
      </c>
    </row>
    <row r="104" s="12" customFormat="1" ht="22.8" customHeight="1">
      <c r="A104" s="12"/>
      <c r="B104" s="191"/>
      <c r="C104" s="192"/>
      <c r="D104" s="193" t="s">
        <v>71</v>
      </c>
      <c r="E104" s="205" t="s">
        <v>265</v>
      </c>
      <c r="F104" s="205" t="s">
        <v>333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SUM(P105:P115)</f>
        <v>0</v>
      </c>
      <c r="Q104" s="199"/>
      <c r="R104" s="200">
        <f>SUM(R105:R115)</f>
        <v>0.00076800000000000002</v>
      </c>
      <c r="S104" s="199"/>
      <c r="T104" s="201">
        <f>SUM(T105:T115)</f>
        <v>0.85460000000000003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80</v>
      </c>
      <c r="AT104" s="203" t="s">
        <v>71</v>
      </c>
      <c r="AU104" s="203" t="s">
        <v>80</v>
      </c>
      <c r="AY104" s="202" t="s">
        <v>126</v>
      </c>
      <c r="BK104" s="204">
        <f>SUM(BK105:BK115)</f>
        <v>0</v>
      </c>
    </row>
    <row r="105" s="2" customFormat="1" ht="55.5" customHeight="1">
      <c r="A105" s="41"/>
      <c r="B105" s="42"/>
      <c r="C105" s="207" t="s">
        <v>152</v>
      </c>
      <c r="D105" s="207" t="s">
        <v>129</v>
      </c>
      <c r="E105" s="208" t="s">
        <v>963</v>
      </c>
      <c r="F105" s="209" t="s">
        <v>964</v>
      </c>
      <c r="G105" s="210" t="s">
        <v>325</v>
      </c>
      <c r="H105" s="211">
        <v>8</v>
      </c>
      <c r="I105" s="212"/>
      <c r="J105" s="213">
        <f>ROUND(I105*H105,2)</f>
        <v>0</v>
      </c>
      <c r="K105" s="209" t="s">
        <v>133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0.001</v>
      </c>
      <c r="T105" s="217">
        <f>S105*H105</f>
        <v>0.0080000000000000002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152</v>
      </c>
      <c r="AT105" s="218" t="s">
        <v>129</v>
      </c>
      <c r="AU105" s="218" t="s">
        <v>82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152</v>
      </c>
      <c r="BM105" s="218" t="s">
        <v>1682</v>
      </c>
    </row>
    <row r="106" s="2" customFormat="1">
      <c r="A106" s="41"/>
      <c r="B106" s="42"/>
      <c r="C106" s="43"/>
      <c r="D106" s="220" t="s">
        <v>136</v>
      </c>
      <c r="E106" s="43"/>
      <c r="F106" s="221" t="s">
        <v>966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82</v>
      </c>
    </row>
    <row r="107" s="13" customFormat="1">
      <c r="A107" s="13"/>
      <c r="B107" s="232"/>
      <c r="C107" s="233"/>
      <c r="D107" s="225" t="s">
        <v>190</v>
      </c>
      <c r="E107" s="234" t="s">
        <v>19</v>
      </c>
      <c r="F107" s="235" t="s">
        <v>1683</v>
      </c>
      <c r="G107" s="233"/>
      <c r="H107" s="236">
        <v>8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190</v>
      </c>
      <c r="AU107" s="242" t="s">
        <v>82</v>
      </c>
      <c r="AV107" s="13" t="s">
        <v>82</v>
      </c>
      <c r="AW107" s="13" t="s">
        <v>34</v>
      </c>
      <c r="AX107" s="13" t="s">
        <v>80</v>
      </c>
      <c r="AY107" s="242" t="s">
        <v>126</v>
      </c>
    </row>
    <row r="108" s="2" customFormat="1" ht="55.5" customHeight="1">
      <c r="A108" s="41"/>
      <c r="B108" s="42"/>
      <c r="C108" s="207" t="s">
        <v>125</v>
      </c>
      <c r="D108" s="207" t="s">
        <v>129</v>
      </c>
      <c r="E108" s="208" t="s">
        <v>1684</v>
      </c>
      <c r="F108" s="209" t="s">
        <v>1685</v>
      </c>
      <c r="G108" s="210" t="s">
        <v>325</v>
      </c>
      <c r="H108" s="211">
        <v>6</v>
      </c>
      <c r="I108" s="212"/>
      <c r="J108" s="213">
        <f>ROUND(I108*H108,2)</f>
        <v>0</v>
      </c>
      <c r="K108" s="209" t="s">
        <v>133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0.001</v>
      </c>
      <c r="T108" s="217">
        <f>S108*H108</f>
        <v>0.0060000000000000001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152</v>
      </c>
      <c r="AT108" s="218" t="s">
        <v>129</v>
      </c>
      <c r="AU108" s="218" t="s">
        <v>82</v>
      </c>
      <c r="AY108" s="20" t="s">
        <v>126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152</v>
      </c>
      <c r="BM108" s="218" t="s">
        <v>1686</v>
      </c>
    </row>
    <row r="109" s="2" customFormat="1">
      <c r="A109" s="41"/>
      <c r="B109" s="42"/>
      <c r="C109" s="43"/>
      <c r="D109" s="220" t="s">
        <v>136</v>
      </c>
      <c r="E109" s="43"/>
      <c r="F109" s="221" t="s">
        <v>1687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136</v>
      </c>
      <c r="AU109" s="20" t="s">
        <v>82</v>
      </c>
    </row>
    <row r="110" s="13" customFormat="1">
      <c r="A110" s="13"/>
      <c r="B110" s="232"/>
      <c r="C110" s="233"/>
      <c r="D110" s="225" t="s">
        <v>190</v>
      </c>
      <c r="E110" s="234" t="s">
        <v>19</v>
      </c>
      <c r="F110" s="235" t="s">
        <v>1688</v>
      </c>
      <c r="G110" s="233"/>
      <c r="H110" s="236">
        <v>6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190</v>
      </c>
      <c r="AU110" s="242" t="s">
        <v>82</v>
      </c>
      <c r="AV110" s="13" t="s">
        <v>82</v>
      </c>
      <c r="AW110" s="13" t="s">
        <v>34</v>
      </c>
      <c r="AX110" s="13" t="s">
        <v>80</v>
      </c>
      <c r="AY110" s="242" t="s">
        <v>126</v>
      </c>
    </row>
    <row r="111" s="2" customFormat="1" ht="37.8" customHeight="1">
      <c r="A111" s="41"/>
      <c r="B111" s="42"/>
      <c r="C111" s="207" t="s">
        <v>163</v>
      </c>
      <c r="D111" s="207" t="s">
        <v>129</v>
      </c>
      <c r="E111" s="208" t="s">
        <v>992</v>
      </c>
      <c r="F111" s="209" t="s">
        <v>993</v>
      </c>
      <c r="G111" s="210" t="s">
        <v>202</v>
      </c>
      <c r="H111" s="211">
        <v>46</v>
      </c>
      <c r="I111" s="212"/>
      <c r="J111" s="213">
        <f>ROUND(I111*H111,2)</f>
        <v>0</v>
      </c>
      <c r="K111" s="209" t="s">
        <v>133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0.017999999999999999</v>
      </c>
      <c r="T111" s="217">
        <f>S111*H111</f>
        <v>0.82799999999999996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152</v>
      </c>
      <c r="AT111" s="218" t="s">
        <v>129</v>
      </c>
      <c r="AU111" s="218" t="s">
        <v>82</v>
      </c>
      <c r="AY111" s="20" t="s">
        <v>126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152</v>
      </c>
      <c r="BM111" s="218" t="s">
        <v>1689</v>
      </c>
    </row>
    <row r="112" s="2" customFormat="1">
      <c r="A112" s="41"/>
      <c r="B112" s="42"/>
      <c r="C112" s="43"/>
      <c r="D112" s="220" t="s">
        <v>136</v>
      </c>
      <c r="E112" s="43"/>
      <c r="F112" s="221" t="s">
        <v>995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136</v>
      </c>
      <c r="AU112" s="20" t="s">
        <v>82</v>
      </c>
    </row>
    <row r="113" s="13" customFormat="1">
      <c r="A113" s="13"/>
      <c r="B113" s="232"/>
      <c r="C113" s="233"/>
      <c r="D113" s="225" t="s">
        <v>190</v>
      </c>
      <c r="E113" s="234" t="s">
        <v>19</v>
      </c>
      <c r="F113" s="235" t="s">
        <v>1690</v>
      </c>
      <c r="G113" s="233"/>
      <c r="H113" s="236">
        <v>46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190</v>
      </c>
      <c r="AU113" s="242" t="s">
        <v>82</v>
      </c>
      <c r="AV113" s="13" t="s">
        <v>82</v>
      </c>
      <c r="AW113" s="13" t="s">
        <v>34</v>
      </c>
      <c r="AX113" s="13" t="s">
        <v>80</v>
      </c>
      <c r="AY113" s="242" t="s">
        <v>126</v>
      </c>
    </row>
    <row r="114" s="2" customFormat="1" ht="44.25" customHeight="1">
      <c r="A114" s="41"/>
      <c r="B114" s="42"/>
      <c r="C114" s="207" t="s">
        <v>255</v>
      </c>
      <c r="D114" s="207" t="s">
        <v>129</v>
      </c>
      <c r="E114" s="208" t="s">
        <v>1691</v>
      </c>
      <c r="F114" s="209" t="s">
        <v>1692</v>
      </c>
      <c r="G114" s="210" t="s">
        <v>202</v>
      </c>
      <c r="H114" s="211">
        <v>0.59999999999999998</v>
      </c>
      <c r="I114" s="212"/>
      <c r="J114" s="213">
        <f>ROUND(I114*H114,2)</f>
        <v>0</v>
      </c>
      <c r="K114" s="209" t="s">
        <v>133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0.0012800000000000001</v>
      </c>
      <c r="R114" s="216">
        <f>Q114*H114</f>
        <v>0.00076800000000000002</v>
      </c>
      <c r="S114" s="216">
        <v>0.021000000000000001</v>
      </c>
      <c r="T114" s="217">
        <f>S114*H114</f>
        <v>0.0126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152</v>
      </c>
      <c r="AT114" s="218" t="s">
        <v>129</v>
      </c>
      <c r="AU114" s="218" t="s">
        <v>82</v>
      </c>
      <c r="AY114" s="20" t="s">
        <v>126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152</v>
      </c>
      <c r="BM114" s="218" t="s">
        <v>1693</v>
      </c>
    </row>
    <row r="115" s="2" customFormat="1">
      <c r="A115" s="41"/>
      <c r="B115" s="42"/>
      <c r="C115" s="43"/>
      <c r="D115" s="220" t="s">
        <v>136</v>
      </c>
      <c r="E115" s="43"/>
      <c r="F115" s="221" t="s">
        <v>1694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136</v>
      </c>
      <c r="AU115" s="20" t="s">
        <v>82</v>
      </c>
    </row>
    <row r="116" s="12" customFormat="1" ht="22.8" customHeight="1">
      <c r="A116" s="12"/>
      <c r="B116" s="191"/>
      <c r="C116" s="192"/>
      <c r="D116" s="193" t="s">
        <v>71</v>
      </c>
      <c r="E116" s="205" t="s">
        <v>368</v>
      </c>
      <c r="F116" s="205" t="s">
        <v>369</v>
      </c>
      <c r="G116" s="192"/>
      <c r="H116" s="192"/>
      <c r="I116" s="195"/>
      <c r="J116" s="206">
        <f>BK116</f>
        <v>0</v>
      </c>
      <c r="K116" s="192"/>
      <c r="L116" s="197"/>
      <c r="M116" s="198"/>
      <c r="N116" s="199"/>
      <c r="O116" s="199"/>
      <c r="P116" s="200">
        <f>SUM(P117:P125)</f>
        <v>0</v>
      </c>
      <c r="Q116" s="199"/>
      <c r="R116" s="200">
        <f>SUM(R117:R125)</f>
        <v>0</v>
      </c>
      <c r="S116" s="199"/>
      <c r="T116" s="201">
        <f>SUM(T117:T125)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2" t="s">
        <v>80</v>
      </c>
      <c r="AT116" s="203" t="s">
        <v>71</v>
      </c>
      <c r="AU116" s="203" t="s">
        <v>80</v>
      </c>
      <c r="AY116" s="202" t="s">
        <v>126</v>
      </c>
      <c r="BK116" s="204">
        <f>SUM(BK117:BK125)</f>
        <v>0</v>
      </c>
    </row>
    <row r="117" s="2" customFormat="1" ht="37.8" customHeight="1">
      <c r="A117" s="41"/>
      <c r="B117" s="42"/>
      <c r="C117" s="207" t="s">
        <v>260</v>
      </c>
      <c r="D117" s="207" t="s">
        <v>129</v>
      </c>
      <c r="E117" s="208" t="s">
        <v>1553</v>
      </c>
      <c r="F117" s="209" t="s">
        <v>1554</v>
      </c>
      <c r="G117" s="210" t="s">
        <v>373</v>
      </c>
      <c r="H117" s="211">
        <v>1.5149999999999999</v>
      </c>
      <c r="I117" s="212"/>
      <c r="J117" s="213">
        <f>ROUND(I117*H117,2)</f>
        <v>0</v>
      </c>
      <c r="K117" s="209" t="s">
        <v>133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152</v>
      </c>
      <c r="AT117" s="218" t="s">
        <v>129</v>
      </c>
      <c r="AU117" s="218" t="s">
        <v>82</v>
      </c>
      <c r="AY117" s="20" t="s">
        <v>126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152</v>
      </c>
      <c r="BM117" s="218" t="s">
        <v>1695</v>
      </c>
    </row>
    <row r="118" s="2" customFormat="1">
      <c r="A118" s="41"/>
      <c r="B118" s="42"/>
      <c r="C118" s="43"/>
      <c r="D118" s="220" t="s">
        <v>136</v>
      </c>
      <c r="E118" s="43"/>
      <c r="F118" s="221" t="s">
        <v>1556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136</v>
      </c>
      <c r="AU118" s="20" t="s">
        <v>82</v>
      </c>
    </row>
    <row r="119" s="2" customFormat="1" ht="33" customHeight="1">
      <c r="A119" s="41"/>
      <c r="B119" s="42"/>
      <c r="C119" s="207" t="s">
        <v>265</v>
      </c>
      <c r="D119" s="207" t="s">
        <v>129</v>
      </c>
      <c r="E119" s="208" t="s">
        <v>377</v>
      </c>
      <c r="F119" s="209" t="s">
        <v>378</v>
      </c>
      <c r="G119" s="210" t="s">
        <v>373</v>
      </c>
      <c r="H119" s="211">
        <v>1.5149999999999999</v>
      </c>
      <c r="I119" s="212"/>
      <c r="J119" s="213">
        <f>ROUND(I119*H119,2)</f>
        <v>0</v>
      </c>
      <c r="K119" s="209" t="s">
        <v>133</v>
      </c>
      <c r="L119" s="47"/>
      <c r="M119" s="214" t="s">
        <v>19</v>
      </c>
      <c r="N119" s="215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152</v>
      </c>
      <c r="AT119" s="218" t="s">
        <v>129</v>
      </c>
      <c r="AU119" s="218" t="s">
        <v>82</v>
      </c>
      <c r="AY119" s="20" t="s">
        <v>126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152</v>
      </c>
      <c r="BM119" s="218" t="s">
        <v>1696</v>
      </c>
    </row>
    <row r="120" s="2" customFormat="1">
      <c r="A120" s="41"/>
      <c r="B120" s="42"/>
      <c r="C120" s="43"/>
      <c r="D120" s="220" t="s">
        <v>136</v>
      </c>
      <c r="E120" s="43"/>
      <c r="F120" s="221" t="s">
        <v>380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136</v>
      </c>
      <c r="AU120" s="20" t="s">
        <v>82</v>
      </c>
    </row>
    <row r="121" s="2" customFormat="1" ht="44.25" customHeight="1">
      <c r="A121" s="41"/>
      <c r="B121" s="42"/>
      <c r="C121" s="207" t="s">
        <v>270</v>
      </c>
      <c r="D121" s="207" t="s">
        <v>129</v>
      </c>
      <c r="E121" s="208" t="s">
        <v>382</v>
      </c>
      <c r="F121" s="209" t="s">
        <v>383</v>
      </c>
      <c r="G121" s="210" t="s">
        <v>373</v>
      </c>
      <c r="H121" s="211">
        <v>59.085000000000001</v>
      </c>
      <c r="I121" s="212"/>
      <c r="J121" s="213">
        <f>ROUND(I121*H121,2)</f>
        <v>0</v>
      </c>
      <c r="K121" s="209" t="s">
        <v>133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152</v>
      </c>
      <c r="AT121" s="218" t="s">
        <v>129</v>
      </c>
      <c r="AU121" s="218" t="s">
        <v>82</v>
      </c>
      <c r="AY121" s="20" t="s">
        <v>126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152</v>
      </c>
      <c r="BM121" s="218" t="s">
        <v>1697</v>
      </c>
    </row>
    <row r="122" s="2" customFormat="1">
      <c r="A122" s="41"/>
      <c r="B122" s="42"/>
      <c r="C122" s="43"/>
      <c r="D122" s="220" t="s">
        <v>136</v>
      </c>
      <c r="E122" s="43"/>
      <c r="F122" s="221" t="s">
        <v>385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136</v>
      </c>
      <c r="AU122" s="20" t="s">
        <v>82</v>
      </c>
    </row>
    <row r="123" s="13" customFormat="1">
      <c r="A123" s="13"/>
      <c r="B123" s="232"/>
      <c r="C123" s="233"/>
      <c r="D123" s="225" t="s">
        <v>190</v>
      </c>
      <c r="E123" s="233"/>
      <c r="F123" s="235" t="s">
        <v>1698</v>
      </c>
      <c r="G123" s="233"/>
      <c r="H123" s="236">
        <v>59.085000000000001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190</v>
      </c>
      <c r="AU123" s="242" t="s">
        <v>82</v>
      </c>
      <c r="AV123" s="13" t="s">
        <v>82</v>
      </c>
      <c r="AW123" s="13" t="s">
        <v>4</v>
      </c>
      <c r="AX123" s="13" t="s">
        <v>80</v>
      </c>
      <c r="AY123" s="242" t="s">
        <v>126</v>
      </c>
    </row>
    <row r="124" s="2" customFormat="1" ht="49.05" customHeight="1">
      <c r="A124" s="41"/>
      <c r="B124" s="42"/>
      <c r="C124" s="207" t="s">
        <v>276</v>
      </c>
      <c r="D124" s="207" t="s">
        <v>129</v>
      </c>
      <c r="E124" s="208" t="s">
        <v>388</v>
      </c>
      <c r="F124" s="209" t="s">
        <v>389</v>
      </c>
      <c r="G124" s="210" t="s">
        <v>373</v>
      </c>
      <c r="H124" s="211">
        <v>1.5149999999999999</v>
      </c>
      <c r="I124" s="212"/>
      <c r="J124" s="213">
        <f>ROUND(I124*H124,2)</f>
        <v>0</v>
      </c>
      <c r="K124" s="209" t="s">
        <v>133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152</v>
      </c>
      <c r="AT124" s="218" t="s">
        <v>129</v>
      </c>
      <c r="AU124" s="218" t="s">
        <v>82</v>
      </c>
      <c r="AY124" s="20" t="s">
        <v>126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152</v>
      </c>
      <c r="BM124" s="218" t="s">
        <v>1699</v>
      </c>
    </row>
    <row r="125" s="2" customFormat="1">
      <c r="A125" s="41"/>
      <c r="B125" s="42"/>
      <c r="C125" s="43"/>
      <c r="D125" s="220" t="s">
        <v>136</v>
      </c>
      <c r="E125" s="43"/>
      <c r="F125" s="221" t="s">
        <v>391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136</v>
      </c>
      <c r="AU125" s="20" t="s">
        <v>82</v>
      </c>
    </row>
    <row r="126" s="12" customFormat="1" ht="22.8" customHeight="1">
      <c r="A126" s="12"/>
      <c r="B126" s="191"/>
      <c r="C126" s="192"/>
      <c r="D126" s="193" t="s">
        <v>71</v>
      </c>
      <c r="E126" s="205" t="s">
        <v>392</v>
      </c>
      <c r="F126" s="205" t="s">
        <v>393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SUM(P127:P128)</f>
        <v>0</v>
      </c>
      <c r="Q126" s="199"/>
      <c r="R126" s="200">
        <f>SUM(R127:R128)</f>
        <v>0</v>
      </c>
      <c r="S126" s="199"/>
      <c r="T126" s="201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80</v>
      </c>
      <c r="AT126" s="203" t="s">
        <v>71</v>
      </c>
      <c r="AU126" s="203" t="s">
        <v>80</v>
      </c>
      <c r="AY126" s="202" t="s">
        <v>126</v>
      </c>
      <c r="BK126" s="204">
        <f>SUM(BK127:BK128)</f>
        <v>0</v>
      </c>
    </row>
    <row r="127" s="2" customFormat="1" ht="55.5" customHeight="1">
      <c r="A127" s="41"/>
      <c r="B127" s="42"/>
      <c r="C127" s="207" t="s">
        <v>8</v>
      </c>
      <c r="D127" s="207" t="s">
        <v>129</v>
      </c>
      <c r="E127" s="208" t="s">
        <v>1700</v>
      </c>
      <c r="F127" s="209" t="s">
        <v>1701</v>
      </c>
      <c r="G127" s="210" t="s">
        <v>373</v>
      </c>
      <c r="H127" s="211">
        <v>0.47799999999999998</v>
      </c>
      <c r="I127" s="212"/>
      <c r="J127" s="213">
        <f>ROUND(I127*H127,2)</f>
        <v>0</v>
      </c>
      <c r="K127" s="209" t="s">
        <v>133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152</v>
      </c>
      <c r="AT127" s="218" t="s">
        <v>129</v>
      </c>
      <c r="AU127" s="218" t="s">
        <v>82</v>
      </c>
      <c r="AY127" s="20" t="s">
        <v>126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152</v>
      </c>
      <c r="BM127" s="218" t="s">
        <v>1702</v>
      </c>
    </row>
    <row r="128" s="2" customFormat="1">
      <c r="A128" s="41"/>
      <c r="B128" s="42"/>
      <c r="C128" s="43"/>
      <c r="D128" s="220" t="s">
        <v>136</v>
      </c>
      <c r="E128" s="43"/>
      <c r="F128" s="221" t="s">
        <v>1703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136</v>
      </c>
      <c r="AU128" s="20" t="s">
        <v>82</v>
      </c>
    </row>
    <row r="129" s="12" customFormat="1" ht="25.92" customHeight="1">
      <c r="A129" s="12"/>
      <c r="B129" s="191"/>
      <c r="C129" s="192"/>
      <c r="D129" s="193" t="s">
        <v>71</v>
      </c>
      <c r="E129" s="194" t="s">
        <v>399</v>
      </c>
      <c r="F129" s="194" t="s">
        <v>400</v>
      </c>
      <c r="G129" s="192"/>
      <c r="H129" s="192"/>
      <c r="I129" s="195"/>
      <c r="J129" s="196">
        <f>BK129</f>
        <v>0</v>
      </c>
      <c r="K129" s="192"/>
      <c r="L129" s="197"/>
      <c r="M129" s="198"/>
      <c r="N129" s="199"/>
      <c r="O129" s="199"/>
      <c r="P129" s="200">
        <f>P130+P142+P149+P185+P224</f>
        <v>0</v>
      </c>
      <c r="Q129" s="199"/>
      <c r="R129" s="200">
        <f>R130+R142+R149+R185+R224</f>
        <v>0.63695000000000002</v>
      </c>
      <c r="S129" s="199"/>
      <c r="T129" s="201">
        <f>T130+T142+T149+T185+T224</f>
        <v>0.65992000000000006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82</v>
      </c>
      <c r="AT129" s="203" t="s">
        <v>71</v>
      </c>
      <c r="AU129" s="203" t="s">
        <v>72</v>
      </c>
      <c r="AY129" s="202" t="s">
        <v>126</v>
      </c>
      <c r="BK129" s="204">
        <f>BK130+BK142+BK149+BK185+BK224</f>
        <v>0</v>
      </c>
    </row>
    <row r="130" s="12" customFormat="1" ht="22.8" customHeight="1">
      <c r="A130" s="12"/>
      <c r="B130" s="191"/>
      <c r="C130" s="192"/>
      <c r="D130" s="193" t="s">
        <v>71</v>
      </c>
      <c r="E130" s="205" t="s">
        <v>1704</v>
      </c>
      <c r="F130" s="205" t="s">
        <v>1705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SUM(P131:P141)</f>
        <v>0</v>
      </c>
      <c r="Q130" s="199"/>
      <c r="R130" s="200">
        <f>SUM(R131:R141)</f>
        <v>0.047050000000000002</v>
      </c>
      <c r="S130" s="199"/>
      <c r="T130" s="201">
        <f>SUM(T131:T141)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82</v>
      </c>
      <c r="AT130" s="203" t="s">
        <v>71</v>
      </c>
      <c r="AU130" s="203" t="s">
        <v>80</v>
      </c>
      <c r="AY130" s="202" t="s">
        <v>126</v>
      </c>
      <c r="BK130" s="204">
        <f>SUM(BK131:BK141)</f>
        <v>0</v>
      </c>
    </row>
    <row r="131" s="2" customFormat="1" ht="37.8" customHeight="1">
      <c r="A131" s="41"/>
      <c r="B131" s="42"/>
      <c r="C131" s="207" t="s">
        <v>286</v>
      </c>
      <c r="D131" s="207" t="s">
        <v>129</v>
      </c>
      <c r="E131" s="208" t="s">
        <v>1706</v>
      </c>
      <c r="F131" s="209" t="s">
        <v>1707</v>
      </c>
      <c r="G131" s="210" t="s">
        <v>1119</v>
      </c>
      <c r="H131" s="211">
        <v>1</v>
      </c>
      <c r="I131" s="212"/>
      <c r="J131" s="213">
        <f>ROUND(I131*H131,2)</f>
        <v>0</v>
      </c>
      <c r="K131" s="209" t="s">
        <v>133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0.0025200000000000001</v>
      </c>
      <c r="R131" s="216">
        <f>Q131*H131</f>
        <v>0.0025200000000000001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312</v>
      </c>
      <c r="AT131" s="218" t="s">
        <v>129</v>
      </c>
      <c r="AU131" s="218" t="s">
        <v>82</v>
      </c>
      <c r="AY131" s="20" t="s">
        <v>126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312</v>
      </c>
      <c r="BM131" s="218" t="s">
        <v>1708</v>
      </c>
    </row>
    <row r="132" s="2" customFormat="1">
      <c r="A132" s="41"/>
      <c r="B132" s="42"/>
      <c r="C132" s="43"/>
      <c r="D132" s="220" t="s">
        <v>136</v>
      </c>
      <c r="E132" s="43"/>
      <c r="F132" s="221" t="s">
        <v>1709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136</v>
      </c>
      <c r="AU132" s="20" t="s">
        <v>82</v>
      </c>
    </row>
    <row r="133" s="2" customFormat="1" ht="24.15" customHeight="1">
      <c r="A133" s="41"/>
      <c r="B133" s="42"/>
      <c r="C133" s="275" t="s">
        <v>291</v>
      </c>
      <c r="D133" s="275" t="s">
        <v>307</v>
      </c>
      <c r="E133" s="276" t="s">
        <v>1710</v>
      </c>
      <c r="F133" s="277" t="s">
        <v>1711</v>
      </c>
      <c r="G133" s="278" t="s">
        <v>325</v>
      </c>
      <c r="H133" s="279">
        <v>1</v>
      </c>
      <c r="I133" s="280"/>
      <c r="J133" s="281">
        <f>ROUND(I133*H133,2)</f>
        <v>0</v>
      </c>
      <c r="K133" s="277" t="s">
        <v>19</v>
      </c>
      <c r="L133" s="282"/>
      <c r="M133" s="283" t="s">
        <v>19</v>
      </c>
      <c r="N133" s="284" t="s">
        <v>43</v>
      </c>
      <c r="O133" s="87"/>
      <c r="P133" s="216">
        <f>O133*H133</f>
        <v>0</v>
      </c>
      <c r="Q133" s="216">
        <v>0.041000000000000002</v>
      </c>
      <c r="R133" s="216">
        <f>Q133*H133</f>
        <v>0.041000000000000002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409</v>
      </c>
      <c r="AT133" s="218" t="s">
        <v>307</v>
      </c>
      <c r="AU133" s="218" t="s">
        <v>82</v>
      </c>
      <c r="AY133" s="20" t="s">
        <v>126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312</v>
      </c>
      <c r="BM133" s="218" t="s">
        <v>1712</v>
      </c>
    </row>
    <row r="134" s="2" customFormat="1">
      <c r="A134" s="41"/>
      <c r="B134" s="42"/>
      <c r="C134" s="43"/>
      <c r="D134" s="225" t="s">
        <v>148</v>
      </c>
      <c r="E134" s="43"/>
      <c r="F134" s="226" t="s">
        <v>1713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148</v>
      </c>
      <c r="AU134" s="20" t="s">
        <v>82</v>
      </c>
    </row>
    <row r="135" s="2" customFormat="1" ht="37.8" customHeight="1">
      <c r="A135" s="41"/>
      <c r="B135" s="42"/>
      <c r="C135" s="207" t="s">
        <v>306</v>
      </c>
      <c r="D135" s="207" t="s">
        <v>129</v>
      </c>
      <c r="E135" s="208" t="s">
        <v>1714</v>
      </c>
      <c r="F135" s="209" t="s">
        <v>1715</v>
      </c>
      <c r="G135" s="210" t="s">
        <v>1119</v>
      </c>
      <c r="H135" s="211">
        <v>1</v>
      </c>
      <c r="I135" s="212"/>
      <c r="J135" s="213">
        <f>ROUND(I135*H135,2)</f>
        <v>0</v>
      </c>
      <c r="K135" s="209" t="s">
        <v>133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0.00083000000000000001</v>
      </c>
      <c r="R135" s="216">
        <f>Q135*H135</f>
        <v>0.00083000000000000001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312</v>
      </c>
      <c r="AT135" s="218" t="s">
        <v>129</v>
      </c>
      <c r="AU135" s="218" t="s">
        <v>82</v>
      </c>
      <c r="AY135" s="20" t="s">
        <v>126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312</v>
      </c>
      <c r="BM135" s="218" t="s">
        <v>1716</v>
      </c>
    </row>
    <row r="136" s="2" customFormat="1">
      <c r="A136" s="41"/>
      <c r="B136" s="42"/>
      <c r="C136" s="43"/>
      <c r="D136" s="220" t="s">
        <v>136</v>
      </c>
      <c r="E136" s="43"/>
      <c r="F136" s="221" t="s">
        <v>1717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136</v>
      </c>
      <c r="AU136" s="20" t="s">
        <v>82</v>
      </c>
    </row>
    <row r="137" s="2" customFormat="1" ht="37.8" customHeight="1">
      <c r="A137" s="41"/>
      <c r="B137" s="42"/>
      <c r="C137" s="207" t="s">
        <v>312</v>
      </c>
      <c r="D137" s="207" t="s">
        <v>129</v>
      </c>
      <c r="E137" s="208" t="s">
        <v>1718</v>
      </c>
      <c r="F137" s="209" t="s">
        <v>1719</v>
      </c>
      <c r="G137" s="210" t="s">
        <v>202</v>
      </c>
      <c r="H137" s="211">
        <v>6</v>
      </c>
      <c r="I137" s="212"/>
      <c r="J137" s="213">
        <f>ROUND(I137*H137,2)</f>
        <v>0</v>
      </c>
      <c r="K137" s="209" t="s">
        <v>133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0.00044999999999999999</v>
      </c>
      <c r="R137" s="216">
        <f>Q137*H137</f>
        <v>0.0027000000000000001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312</v>
      </c>
      <c r="AT137" s="218" t="s">
        <v>129</v>
      </c>
      <c r="AU137" s="218" t="s">
        <v>82</v>
      </c>
      <c r="AY137" s="20" t="s">
        <v>126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312</v>
      </c>
      <c r="BM137" s="218" t="s">
        <v>1720</v>
      </c>
    </row>
    <row r="138" s="2" customFormat="1">
      <c r="A138" s="41"/>
      <c r="B138" s="42"/>
      <c r="C138" s="43"/>
      <c r="D138" s="220" t="s">
        <v>136</v>
      </c>
      <c r="E138" s="43"/>
      <c r="F138" s="221" t="s">
        <v>1721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136</v>
      </c>
      <c r="AU138" s="20" t="s">
        <v>82</v>
      </c>
    </row>
    <row r="139" s="13" customFormat="1">
      <c r="A139" s="13"/>
      <c r="B139" s="232"/>
      <c r="C139" s="233"/>
      <c r="D139" s="225" t="s">
        <v>190</v>
      </c>
      <c r="E139" s="234" t="s">
        <v>19</v>
      </c>
      <c r="F139" s="235" t="s">
        <v>1722</v>
      </c>
      <c r="G139" s="233"/>
      <c r="H139" s="236">
        <v>6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190</v>
      </c>
      <c r="AU139" s="242" t="s">
        <v>82</v>
      </c>
      <c r="AV139" s="13" t="s">
        <v>82</v>
      </c>
      <c r="AW139" s="13" t="s">
        <v>34</v>
      </c>
      <c r="AX139" s="13" t="s">
        <v>80</v>
      </c>
      <c r="AY139" s="242" t="s">
        <v>126</v>
      </c>
    </row>
    <row r="140" s="2" customFormat="1" ht="49.05" customHeight="1">
      <c r="A140" s="41"/>
      <c r="B140" s="42"/>
      <c r="C140" s="207" t="s">
        <v>317</v>
      </c>
      <c r="D140" s="207" t="s">
        <v>129</v>
      </c>
      <c r="E140" s="208" t="s">
        <v>1723</v>
      </c>
      <c r="F140" s="209" t="s">
        <v>1724</v>
      </c>
      <c r="G140" s="210" t="s">
        <v>373</v>
      </c>
      <c r="H140" s="211">
        <v>0.047</v>
      </c>
      <c r="I140" s="212"/>
      <c r="J140" s="213">
        <f>ROUND(I140*H140,2)</f>
        <v>0</v>
      </c>
      <c r="K140" s="209" t="s">
        <v>133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312</v>
      </c>
      <c r="AT140" s="218" t="s">
        <v>129</v>
      </c>
      <c r="AU140" s="218" t="s">
        <v>82</v>
      </c>
      <c r="AY140" s="20" t="s">
        <v>126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312</v>
      </c>
      <c r="BM140" s="218" t="s">
        <v>1725</v>
      </c>
    </row>
    <row r="141" s="2" customFormat="1">
      <c r="A141" s="41"/>
      <c r="B141" s="42"/>
      <c r="C141" s="43"/>
      <c r="D141" s="220" t="s">
        <v>136</v>
      </c>
      <c r="E141" s="43"/>
      <c r="F141" s="221" t="s">
        <v>1726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136</v>
      </c>
      <c r="AU141" s="20" t="s">
        <v>82</v>
      </c>
    </row>
    <row r="142" s="12" customFormat="1" ht="22.8" customHeight="1">
      <c r="A142" s="12"/>
      <c r="B142" s="191"/>
      <c r="C142" s="192"/>
      <c r="D142" s="193" t="s">
        <v>71</v>
      </c>
      <c r="E142" s="205" t="s">
        <v>1727</v>
      </c>
      <c r="F142" s="205" t="s">
        <v>1728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SUM(P143:P148)</f>
        <v>0</v>
      </c>
      <c r="Q142" s="199"/>
      <c r="R142" s="200">
        <f>SUM(R143:R148)</f>
        <v>0.16123999999999999</v>
      </c>
      <c r="S142" s="199"/>
      <c r="T142" s="201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82</v>
      </c>
      <c r="AT142" s="203" t="s">
        <v>71</v>
      </c>
      <c r="AU142" s="203" t="s">
        <v>80</v>
      </c>
      <c r="AY142" s="202" t="s">
        <v>126</v>
      </c>
      <c r="BK142" s="204">
        <f>SUM(BK143:BK148)</f>
        <v>0</v>
      </c>
    </row>
    <row r="143" s="2" customFormat="1" ht="24.15" customHeight="1">
      <c r="A143" s="41"/>
      <c r="B143" s="42"/>
      <c r="C143" s="207" t="s">
        <v>322</v>
      </c>
      <c r="D143" s="207" t="s">
        <v>129</v>
      </c>
      <c r="E143" s="208" t="s">
        <v>1729</v>
      </c>
      <c r="F143" s="209" t="s">
        <v>1730</v>
      </c>
      <c r="G143" s="210" t="s">
        <v>1119</v>
      </c>
      <c r="H143" s="211">
        <v>1</v>
      </c>
      <c r="I143" s="212"/>
      <c r="J143" s="213">
        <f>ROUND(I143*H143,2)</f>
        <v>0</v>
      </c>
      <c r="K143" s="209" t="s">
        <v>133</v>
      </c>
      <c r="L143" s="47"/>
      <c r="M143" s="214" t="s">
        <v>19</v>
      </c>
      <c r="N143" s="215" t="s">
        <v>43</v>
      </c>
      <c r="O143" s="87"/>
      <c r="P143" s="216">
        <f>O143*H143</f>
        <v>0</v>
      </c>
      <c r="Q143" s="216">
        <v>0.00124</v>
      </c>
      <c r="R143" s="216">
        <f>Q143*H143</f>
        <v>0.00124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312</v>
      </c>
      <c r="AT143" s="218" t="s">
        <v>129</v>
      </c>
      <c r="AU143" s="218" t="s">
        <v>82</v>
      </c>
      <c r="AY143" s="20" t="s">
        <v>126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312</v>
      </c>
      <c r="BM143" s="218" t="s">
        <v>1731</v>
      </c>
    </row>
    <row r="144" s="2" customFormat="1">
      <c r="A144" s="41"/>
      <c r="B144" s="42"/>
      <c r="C144" s="43"/>
      <c r="D144" s="220" t="s">
        <v>136</v>
      </c>
      <c r="E144" s="43"/>
      <c r="F144" s="221" t="s">
        <v>1732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136</v>
      </c>
      <c r="AU144" s="20" t="s">
        <v>82</v>
      </c>
    </row>
    <row r="145" s="2" customFormat="1" ht="37.8" customHeight="1">
      <c r="A145" s="41"/>
      <c r="B145" s="42"/>
      <c r="C145" s="275" t="s">
        <v>329</v>
      </c>
      <c r="D145" s="275" t="s">
        <v>307</v>
      </c>
      <c r="E145" s="276" t="s">
        <v>1733</v>
      </c>
      <c r="F145" s="277" t="s">
        <v>1734</v>
      </c>
      <c r="G145" s="278" t="s">
        <v>325</v>
      </c>
      <c r="H145" s="279">
        <v>1</v>
      </c>
      <c r="I145" s="280"/>
      <c r="J145" s="281">
        <f>ROUND(I145*H145,2)</f>
        <v>0</v>
      </c>
      <c r="K145" s="277" t="s">
        <v>19</v>
      </c>
      <c r="L145" s="282"/>
      <c r="M145" s="283" t="s">
        <v>19</v>
      </c>
      <c r="N145" s="284" t="s">
        <v>43</v>
      </c>
      <c r="O145" s="87"/>
      <c r="P145" s="216">
        <f>O145*H145</f>
        <v>0</v>
      </c>
      <c r="Q145" s="216">
        <v>0.16</v>
      </c>
      <c r="R145" s="216">
        <f>Q145*H145</f>
        <v>0.16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409</v>
      </c>
      <c r="AT145" s="218" t="s">
        <v>307</v>
      </c>
      <c r="AU145" s="218" t="s">
        <v>82</v>
      </c>
      <c r="AY145" s="20" t="s">
        <v>126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312</v>
      </c>
      <c r="BM145" s="218" t="s">
        <v>1735</v>
      </c>
    </row>
    <row r="146" s="2" customFormat="1">
      <c r="A146" s="41"/>
      <c r="B146" s="42"/>
      <c r="C146" s="43"/>
      <c r="D146" s="225" t="s">
        <v>148</v>
      </c>
      <c r="E146" s="43"/>
      <c r="F146" s="226" t="s">
        <v>1736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148</v>
      </c>
      <c r="AU146" s="20" t="s">
        <v>82</v>
      </c>
    </row>
    <row r="147" s="2" customFormat="1" ht="49.05" customHeight="1">
      <c r="A147" s="41"/>
      <c r="B147" s="42"/>
      <c r="C147" s="207" t="s">
        <v>334</v>
      </c>
      <c r="D147" s="207" t="s">
        <v>129</v>
      </c>
      <c r="E147" s="208" t="s">
        <v>1737</v>
      </c>
      <c r="F147" s="209" t="s">
        <v>1738</v>
      </c>
      <c r="G147" s="210" t="s">
        <v>373</v>
      </c>
      <c r="H147" s="211">
        <v>0.161</v>
      </c>
      <c r="I147" s="212"/>
      <c r="J147" s="213">
        <f>ROUND(I147*H147,2)</f>
        <v>0</v>
      </c>
      <c r="K147" s="209" t="s">
        <v>133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312</v>
      </c>
      <c r="AT147" s="218" t="s">
        <v>129</v>
      </c>
      <c r="AU147" s="218" t="s">
        <v>82</v>
      </c>
      <c r="AY147" s="20" t="s">
        <v>126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312</v>
      </c>
      <c r="BM147" s="218" t="s">
        <v>1739</v>
      </c>
    </row>
    <row r="148" s="2" customFormat="1">
      <c r="A148" s="41"/>
      <c r="B148" s="42"/>
      <c r="C148" s="43"/>
      <c r="D148" s="220" t="s">
        <v>136</v>
      </c>
      <c r="E148" s="43"/>
      <c r="F148" s="221" t="s">
        <v>1740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136</v>
      </c>
      <c r="AU148" s="20" t="s">
        <v>82</v>
      </c>
    </row>
    <row r="149" s="12" customFormat="1" ht="22.8" customHeight="1">
      <c r="A149" s="12"/>
      <c r="B149" s="191"/>
      <c r="C149" s="192"/>
      <c r="D149" s="193" t="s">
        <v>71</v>
      </c>
      <c r="E149" s="205" t="s">
        <v>1741</v>
      </c>
      <c r="F149" s="205" t="s">
        <v>1742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SUM(P150:P184)</f>
        <v>0</v>
      </c>
      <c r="Q149" s="199"/>
      <c r="R149" s="200">
        <f>SUM(R150:R184)</f>
        <v>0.09846000000000002</v>
      </c>
      <c r="S149" s="199"/>
      <c r="T149" s="201">
        <f>SUM(T150:T184)</f>
        <v>0.35999999999999999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82</v>
      </c>
      <c r="AT149" s="203" t="s">
        <v>71</v>
      </c>
      <c r="AU149" s="203" t="s">
        <v>80</v>
      </c>
      <c r="AY149" s="202" t="s">
        <v>126</v>
      </c>
      <c r="BK149" s="204">
        <f>SUM(BK150:BK184)</f>
        <v>0</v>
      </c>
    </row>
    <row r="150" s="2" customFormat="1" ht="21.75" customHeight="1">
      <c r="A150" s="41"/>
      <c r="B150" s="42"/>
      <c r="C150" s="207" t="s">
        <v>7</v>
      </c>
      <c r="D150" s="207" t="s">
        <v>129</v>
      </c>
      <c r="E150" s="208" t="s">
        <v>1743</v>
      </c>
      <c r="F150" s="209" t="s">
        <v>1744</v>
      </c>
      <c r="G150" s="210" t="s">
        <v>202</v>
      </c>
      <c r="H150" s="211">
        <v>30</v>
      </c>
      <c r="I150" s="212"/>
      <c r="J150" s="213">
        <f>ROUND(I150*H150,2)</f>
        <v>0</v>
      </c>
      <c r="K150" s="209" t="s">
        <v>133</v>
      </c>
      <c r="L150" s="47"/>
      <c r="M150" s="214" t="s">
        <v>19</v>
      </c>
      <c r="N150" s="215" t="s">
        <v>43</v>
      </c>
      <c r="O150" s="87"/>
      <c r="P150" s="216">
        <f>O150*H150</f>
        <v>0</v>
      </c>
      <c r="Q150" s="216">
        <v>4.0000000000000003E-05</v>
      </c>
      <c r="R150" s="216">
        <f>Q150*H150</f>
        <v>0.0012000000000000001</v>
      </c>
      <c r="S150" s="216">
        <v>0.0025400000000000002</v>
      </c>
      <c r="T150" s="217">
        <f>S150*H150</f>
        <v>0.076200000000000004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312</v>
      </c>
      <c r="AT150" s="218" t="s">
        <v>129</v>
      </c>
      <c r="AU150" s="218" t="s">
        <v>82</v>
      </c>
      <c r="AY150" s="20" t="s">
        <v>126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312</v>
      </c>
      <c r="BM150" s="218" t="s">
        <v>1745</v>
      </c>
    </row>
    <row r="151" s="2" customFormat="1">
      <c r="A151" s="41"/>
      <c r="B151" s="42"/>
      <c r="C151" s="43"/>
      <c r="D151" s="220" t="s">
        <v>136</v>
      </c>
      <c r="E151" s="43"/>
      <c r="F151" s="221" t="s">
        <v>1746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136</v>
      </c>
      <c r="AU151" s="20" t="s">
        <v>82</v>
      </c>
    </row>
    <row r="152" s="2" customFormat="1" ht="24.15" customHeight="1">
      <c r="A152" s="41"/>
      <c r="B152" s="42"/>
      <c r="C152" s="207" t="s">
        <v>343</v>
      </c>
      <c r="D152" s="207" t="s">
        <v>129</v>
      </c>
      <c r="E152" s="208" t="s">
        <v>1747</v>
      </c>
      <c r="F152" s="209" t="s">
        <v>1748</v>
      </c>
      <c r="G152" s="210" t="s">
        <v>202</v>
      </c>
      <c r="H152" s="211">
        <v>60</v>
      </c>
      <c r="I152" s="212"/>
      <c r="J152" s="213">
        <f>ROUND(I152*H152,2)</f>
        <v>0</v>
      </c>
      <c r="K152" s="209" t="s">
        <v>133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5.0000000000000002E-05</v>
      </c>
      <c r="R152" s="216">
        <f>Q152*H152</f>
        <v>0.0030000000000000001</v>
      </c>
      <c r="S152" s="216">
        <v>0.0047299999999999998</v>
      </c>
      <c r="T152" s="217">
        <f>S152*H152</f>
        <v>0.2838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312</v>
      </c>
      <c r="AT152" s="218" t="s">
        <v>129</v>
      </c>
      <c r="AU152" s="218" t="s">
        <v>82</v>
      </c>
      <c r="AY152" s="20" t="s">
        <v>126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312</v>
      </c>
      <c r="BM152" s="218" t="s">
        <v>1749</v>
      </c>
    </row>
    <row r="153" s="2" customFormat="1">
      <c r="A153" s="41"/>
      <c r="B153" s="42"/>
      <c r="C153" s="43"/>
      <c r="D153" s="220" t="s">
        <v>136</v>
      </c>
      <c r="E153" s="43"/>
      <c r="F153" s="221" t="s">
        <v>1750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136</v>
      </c>
      <c r="AU153" s="20" t="s">
        <v>82</v>
      </c>
    </row>
    <row r="154" s="2" customFormat="1" ht="24.15" customHeight="1">
      <c r="A154" s="41"/>
      <c r="B154" s="42"/>
      <c r="C154" s="207" t="s">
        <v>350</v>
      </c>
      <c r="D154" s="207" t="s">
        <v>129</v>
      </c>
      <c r="E154" s="208" t="s">
        <v>1751</v>
      </c>
      <c r="F154" s="209" t="s">
        <v>1752</v>
      </c>
      <c r="G154" s="210" t="s">
        <v>202</v>
      </c>
      <c r="H154" s="211">
        <v>26</v>
      </c>
      <c r="I154" s="212"/>
      <c r="J154" s="213">
        <f>ROUND(I154*H154,2)</f>
        <v>0</v>
      </c>
      <c r="K154" s="209" t="s">
        <v>133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0.00048000000000000001</v>
      </c>
      <c r="R154" s="216">
        <f>Q154*H154</f>
        <v>0.01248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312</v>
      </c>
      <c r="AT154" s="218" t="s">
        <v>129</v>
      </c>
      <c r="AU154" s="218" t="s">
        <v>82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312</v>
      </c>
      <c r="BM154" s="218" t="s">
        <v>1753</v>
      </c>
    </row>
    <row r="155" s="2" customFormat="1">
      <c r="A155" s="41"/>
      <c r="B155" s="42"/>
      <c r="C155" s="43"/>
      <c r="D155" s="220" t="s">
        <v>136</v>
      </c>
      <c r="E155" s="43"/>
      <c r="F155" s="221" t="s">
        <v>1754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136</v>
      </c>
      <c r="AU155" s="20" t="s">
        <v>82</v>
      </c>
    </row>
    <row r="156" s="13" customFormat="1">
      <c r="A156" s="13"/>
      <c r="B156" s="232"/>
      <c r="C156" s="233"/>
      <c r="D156" s="225" t="s">
        <v>190</v>
      </c>
      <c r="E156" s="234" t="s">
        <v>19</v>
      </c>
      <c r="F156" s="235" t="s">
        <v>1755</v>
      </c>
      <c r="G156" s="233"/>
      <c r="H156" s="236">
        <v>26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190</v>
      </c>
      <c r="AU156" s="242" t="s">
        <v>82</v>
      </c>
      <c r="AV156" s="13" t="s">
        <v>82</v>
      </c>
      <c r="AW156" s="13" t="s">
        <v>34</v>
      </c>
      <c r="AX156" s="13" t="s">
        <v>80</v>
      </c>
      <c r="AY156" s="242" t="s">
        <v>126</v>
      </c>
    </row>
    <row r="157" s="2" customFormat="1" ht="24.15" customHeight="1">
      <c r="A157" s="41"/>
      <c r="B157" s="42"/>
      <c r="C157" s="207" t="s">
        <v>357</v>
      </c>
      <c r="D157" s="207" t="s">
        <v>129</v>
      </c>
      <c r="E157" s="208" t="s">
        <v>1756</v>
      </c>
      <c r="F157" s="209" t="s">
        <v>1757</v>
      </c>
      <c r="G157" s="210" t="s">
        <v>202</v>
      </c>
      <c r="H157" s="211">
        <v>30</v>
      </c>
      <c r="I157" s="212"/>
      <c r="J157" s="213">
        <f>ROUND(I157*H157,2)</f>
        <v>0</v>
      </c>
      <c r="K157" s="209" t="s">
        <v>133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0.00060999999999999997</v>
      </c>
      <c r="R157" s="216">
        <f>Q157*H157</f>
        <v>0.0183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312</v>
      </c>
      <c r="AT157" s="218" t="s">
        <v>129</v>
      </c>
      <c r="AU157" s="218" t="s">
        <v>82</v>
      </c>
      <c r="AY157" s="20" t="s">
        <v>126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312</v>
      </c>
      <c r="BM157" s="218" t="s">
        <v>1758</v>
      </c>
    </row>
    <row r="158" s="2" customFormat="1">
      <c r="A158" s="41"/>
      <c r="B158" s="42"/>
      <c r="C158" s="43"/>
      <c r="D158" s="220" t="s">
        <v>136</v>
      </c>
      <c r="E158" s="43"/>
      <c r="F158" s="221" t="s">
        <v>1759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136</v>
      </c>
      <c r="AU158" s="20" t="s">
        <v>82</v>
      </c>
    </row>
    <row r="159" s="13" customFormat="1">
      <c r="A159" s="13"/>
      <c r="B159" s="232"/>
      <c r="C159" s="233"/>
      <c r="D159" s="225" t="s">
        <v>190</v>
      </c>
      <c r="E159" s="234" t="s">
        <v>19</v>
      </c>
      <c r="F159" s="235" t="s">
        <v>1760</v>
      </c>
      <c r="G159" s="233"/>
      <c r="H159" s="236">
        <v>30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190</v>
      </c>
      <c r="AU159" s="242" t="s">
        <v>82</v>
      </c>
      <c r="AV159" s="13" t="s">
        <v>82</v>
      </c>
      <c r="AW159" s="13" t="s">
        <v>34</v>
      </c>
      <c r="AX159" s="13" t="s">
        <v>80</v>
      </c>
      <c r="AY159" s="242" t="s">
        <v>126</v>
      </c>
    </row>
    <row r="160" s="2" customFormat="1" ht="24.15" customHeight="1">
      <c r="A160" s="41"/>
      <c r="B160" s="42"/>
      <c r="C160" s="207" t="s">
        <v>363</v>
      </c>
      <c r="D160" s="207" t="s">
        <v>129</v>
      </c>
      <c r="E160" s="208" t="s">
        <v>1761</v>
      </c>
      <c r="F160" s="209" t="s">
        <v>1762</v>
      </c>
      <c r="G160" s="210" t="s">
        <v>202</v>
      </c>
      <c r="H160" s="211">
        <v>20</v>
      </c>
      <c r="I160" s="212"/>
      <c r="J160" s="213">
        <f>ROUND(I160*H160,2)</f>
        <v>0</v>
      </c>
      <c r="K160" s="209" t="s">
        <v>133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0.00073999999999999999</v>
      </c>
      <c r="R160" s="216">
        <f>Q160*H160</f>
        <v>0.014800000000000001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312</v>
      </c>
      <c r="AT160" s="218" t="s">
        <v>129</v>
      </c>
      <c r="AU160" s="218" t="s">
        <v>82</v>
      </c>
      <c r="AY160" s="20" t="s">
        <v>126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312</v>
      </c>
      <c r="BM160" s="218" t="s">
        <v>1763</v>
      </c>
    </row>
    <row r="161" s="2" customFormat="1">
      <c r="A161" s="41"/>
      <c r="B161" s="42"/>
      <c r="C161" s="43"/>
      <c r="D161" s="220" t="s">
        <v>136</v>
      </c>
      <c r="E161" s="43"/>
      <c r="F161" s="221" t="s">
        <v>1764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136</v>
      </c>
      <c r="AU161" s="20" t="s">
        <v>82</v>
      </c>
    </row>
    <row r="162" s="13" customFormat="1">
      <c r="A162" s="13"/>
      <c r="B162" s="232"/>
      <c r="C162" s="233"/>
      <c r="D162" s="225" t="s">
        <v>190</v>
      </c>
      <c r="E162" s="234" t="s">
        <v>19</v>
      </c>
      <c r="F162" s="235" t="s">
        <v>1765</v>
      </c>
      <c r="G162" s="233"/>
      <c r="H162" s="236">
        <v>20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190</v>
      </c>
      <c r="AU162" s="242" t="s">
        <v>82</v>
      </c>
      <c r="AV162" s="13" t="s">
        <v>82</v>
      </c>
      <c r="AW162" s="13" t="s">
        <v>34</v>
      </c>
      <c r="AX162" s="13" t="s">
        <v>80</v>
      </c>
      <c r="AY162" s="242" t="s">
        <v>126</v>
      </c>
    </row>
    <row r="163" s="2" customFormat="1" ht="24.15" customHeight="1">
      <c r="A163" s="41"/>
      <c r="B163" s="42"/>
      <c r="C163" s="207" t="s">
        <v>370</v>
      </c>
      <c r="D163" s="207" t="s">
        <v>129</v>
      </c>
      <c r="E163" s="208" t="s">
        <v>1766</v>
      </c>
      <c r="F163" s="209" t="s">
        <v>1767</v>
      </c>
      <c r="G163" s="210" t="s">
        <v>202</v>
      </c>
      <c r="H163" s="211">
        <v>16</v>
      </c>
      <c r="I163" s="212"/>
      <c r="J163" s="213">
        <f>ROUND(I163*H163,2)</f>
        <v>0</v>
      </c>
      <c r="K163" s="209" t="s">
        <v>133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0.0012800000000000001</v>
      </c>
      <c r="R163" s="216">
        <f>Q163*H163</f>
        <v>0.020480000000000002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312</v>
      </c>
      <c r="AT163" s="218" t="s">
        <v>129</v>
      </c>
      <c r="AU163" s="218" t="s">
        <v>82</v>
      </c>
      <c r="AY163" s="20" t="s">
        <v>126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312</v>
      </c>
      <c r="BM163" s="218" t="s">
        <v>1768</v>
      </c>
    </row>
    <row r="164" s="2" customFormat="1">
      <c r="A164" s="41"/>
      <c r="B164" s="42"/>
      <c r="C164" s="43"/>
      <c r="D164" s="220" t="s">
        <v>136</v>
      </c>
      <c r="E164" s="43"/>
      <c r="F164" s="221" t="s">
        <v>1769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136</v>
      </c>
      <c r="AU164" s="20" t="s">
        <v>82</v>
      </c>
    </row>
    <row r="165" s="13" customFormat="1">
      <c r="A165" s="13"/>
      <c r="B165" s="232"/>
      <c r="C165" s="233"/>
      <c r="D165" s="225" t="s">
        <v>190</v>
      </c>
      <c r="E165" s="234" t="s">
        <v>19</v>
      </c>
      <c r="F165" s="235" t="s">
        <v>1770</v>
      </c>
      <c r="G165" s="233"/>
      <c r="H165" s="236">
        <v>16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190</v>
      </c>
      <c r="AU165" s="242" t="s">
        <v>82</v>
      </c>
      <c r="AV165" s="13" t="s">
        <v>82</v>
      </c>
      <c r="AW165" s="13" t="s">
        <v>34</v>
      </c>
      <c r="AX165" s="13" t="s">
        <v>80</v>
      </c>
      <c r="AY165" s="242" t="s">
        <v>126</v>
      </c>
    </row>
    <row r="166" s="2" customFormat="1" ht="33" customHeight="1">
      <c r="A166" s="41"/>
      <c r="B166" s="42"/>
      <c r="C166" s="207" t="s">
        <v>376</v>
      </c>
      <c r="D166" s="207" t="s">
        <v>129</v>
      </c>
      <c r="E166" s="208" t="s">
        <v>1771</v>
      </c>
      <c r="F166" s="209" t="s">
        <v>1772</v>
      </c>
      <c r="G166" s="210" t="s">
        <v>202</v>
      </c>
      <c r="H166" s="211">
        <v>8</v>
      </c>
      <c r="I166" s="212"/>
      <c r="J166" s="213">
        <f>ROUND(I166*H166,2)</f>
        <v>0</v>
      </c>
      <c r="K166" s="209" t="s">
        <v>133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5.0000000000000002E-05</v>
      </c>
      <c r="R166" s="216">
        <f>Q166*H166</f>
        <v>0.00040000000000000002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312</v>
      </c>
      <c r="AT166" s="218" t="s">
        <v>129</v>
      </c>
      <c r="AU166" s="218" t="s">
        <v>82</v>
      </c>
      <c r="AY166" s="20" t="s">
        <v>126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312</v>
      </c>
      <c r="BM166" s="218" t="s">
        <v>1773</v>
      </c>
    </row>
    <row r="167" s="2" customFormat="1">
      <c r="A167" s="41"/>
      <c r="B167" s="42"/>
      <c r="C167" s="43"/>
      <c r="D167" s="220" t="s">
        <v>136</v>
      </c>
      <c r="E167" s="43"/>
      <c r="F167" s="221" t="s">
        <v>1774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136</v>
      </c>
      <c r="AU167" s="20" t="s">
        <v>82</v>
      </c>
    </row>
    <row r="168" s="13" customFormat="1">
      <c r="A168" s="13"/>
      <c r="B168" s="232"/>
      <c r="C168" s="233"/>
      <c r="D168" s="225" t="s">
        <v>190</v>
      </c>
      <c r="E168" s="234" t="s">
        <v>19</v>
      </c>
      <c r="F168" s="235" t="s">
        <v>1775</v>
      </c>
      <c r="G168" s="233"/>
      <c r="H168" s="236">
        <v>8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190</v>
      </c>
      <c r="AU168" s="242" t="s">
        <v>82</v>
      </c>
      <c r="AV168" s="13" t="s">
        <v>82</v>
      </c>
      <c r="AW168" s="13" t="s">
        <v>34</v>
      </c>
      <c r="AX168" s="13" t="s">
        <v>80</v>
      </c>
      <c r="AY168" s="242" t="s">
        <v>126</v>
      </c>
    </row>
    <row r="169" s="2" customFormat="1" ht="24.15" customHeight="1">
      <c r="A169" s="41"/>
      <c r="B169" s="42"/>
      <c r="C169" s="207" t="s">
        <v>381</v>
      </c>
      <c r="D169" s="207" t="s">
        <v>129</v>
      </c>
      <c r="E169" s="208" t="s">
        <v>1776</v>
      </c>
      <c r="F169" s="209" t="s">
        <v>1777</v>
      </c>
      <c r="G169" s="210" t="s">
        <v>325</v>
      </c>
      <c r="H169" s="211">
        <v>16</v>
      </c>
      <c r="I169" s="212"/>
      <c r="J169" s="213">
        <f>ROUND(I169*H169,2)</f>
        <v>0</v>
      </c>
      <c r="K169" s="209" t="s">
        <v>133</v>
      </c>
      <c r="L169" s="47"/>
      <c r="M169" s="214" t="s">
        <v>19</v>
      </c>
      <c r="N169" s="215" t="s">
        <v>43</v>
      </c>
      <c r="O169" s="87"/>
      <c r="P169" s="216">
        <f>O169*H169</f>
        <v>0</v>
      </c>
      <c r="Q169" s="216">
        <v>1.0000000000000001E-05</v>
      </c>
      <c r="R169" s="216">
        <f>Q169*H169</f>
        <v>0.00016000000000000001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312</v>
      </c>
      <c r="AT169" s="218" t="s">
        <v>129</v>
      </c>
      <c r="AU169" s="218" t="s">
        <v>82</v>
      </c>
      <c r="AY169" s="20" t="s">
        <v>126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312</v>
      </c>
      <c r="BM169" s="218" t="s">
        <v>1778</v>
      </c>
    </row>
    <row r="170" s="2" customFormat="1">
      <c r="A170" s="41"/>
      <c r="B170" s="42"/>
      <c r="C170" s="43"/>
      <c r="D170" s="220" t="s">
        <v>136</v>
      </c>
      <c r="E170" s="43"/>
      <c r="F170" s="221" t="s">
        <v>1779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136</v>
      </c>
      <c r="AU170" s="20" t="s">
        <v>82</v>
      </c>
    </row>
    <row r="171" s="13" customFormat="1">
      <c r="A171" s="13"/>
      <c r="B171" s="232"/>
      <c r="C171" s="233"/>
      <c r="D171" s="225" t="s">
        <v>190</v>
      </c>
      <c r="E171" s="234" t="s">
        <v>19</v>
      </c>
      <c r="F171" s="235" t="s">
        <v>1770</v>
      </c>
      <c r="G171" s="233"/>
      <c r="H171" s="236">
        <v>16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190</v>
      </c>
      <c r="AU171" s="242" t="s">
        <v>82</v>
      </c>
      <c r="AV171" s="13" t="s">
        <v>82</v>
      </c>
      <c r="AW171" s="13" t="s">
        <v>34</v>
      </c>
      <c r="AX171" s="13" t="s">
        <v>80</v>
      </c>
      <c r="AY171" s="242" t="s">
        <v>126</v>
      </c>
    </row>
    <row r="172" s="2" customFormat="1" ht="33" customHeight="1">
      <c r="A172" s="41"/>
      <c r="B172" s="42"/>
      <c r="C172" s="207" t="s">
        <v>387</v>
      </c>
      <c r="D172" s="207" t="s">
        <v>129</v>
      </c>
      <c r="E172" s="208" t="s">
        <v>1780</v>
      </c>
      <c r="F172" s="209" t="s">
        <v>1781</v>
      </c>
      <c r="G172" s="210" t="s">
        <v>325</v>
      </c>
      <c r="H172" s="211">
        <v>4</v>
      </c>
      <c r="I172" s="212"/>
      <c r="J172" s="213">
        <f>ROUND(I172*H172,2)</f>
        <v>0</v>
      </c>
      <c r="K172" s="209" t="s">
        <v>133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5.0000000000000002E-05</v>
      </c>
      <c r="R172" s="216">
        <f>Q172*H172</f>
        <v>0.00020000000000000001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312</v>
      </c>
      <c r="AT172" s="218" t="s">
        <v>129</v>
      </c>
      <c r="AU172" s="218" t="s">
        <v>82</v>
      </c>
      <c r="AY172" s="20" t="s">
        <v>126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312</v>
      </c>
      <c r="BM172" s="218" t="s">
        <v>1782</v>
      </c>
    </row>
    <row r="173" s="2" customFormat="1">
      <c r="A173" s="41"/>
      <c r="B173" s="42"/>
      <c r="C173" s="43"/>
      <c r="D173" s="220" t="s">
        <v>136</v>
      </c>
      <c r="E173" s="43"/>
      <c r="F173" s="221" t="s">
        <v>1783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136</v>
      </c>
      <c r="AU173" s="20" t="s">
        <v>82</v>
      </c>
    </row>
    <row r="174" s="2" customFormat="1" ht="24.15" customHeight="1">
      <c r="A174" s="41"/>
      <c r="B174" s="42"/>
      <c r="C174" s="207" t="s">
        <v>394</v>
      </c>
      <c r="D174" s="207" t="s">
        <v>129</v>
      </c>
      <c r="E174" s="208" t="s">
        <v>1784</v>
      </c>
      <c r="F174" s="209" t="s">
        <v>1785</v>
      </c>
      <c r="G174" s="210" t="s">
        <v>202</v>
      </c>
      <c r="H174" s="211">
        <v>92</v>
      </c>
      <c r="I174" s="212"/>
      <c r="J174" s="213">
        <f>ROUND(I174*H174,2)</f>
        <v>0</v>
      </c>
      <c r="K174" s="209" t="s">
        <v>133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312</v>
      </c>
      <c r="AT174" s="218" t="s">
        <v>129</v>
      </c>
      <c r="AU174" s="218" t="s">
        <v>82</v>
      </c>
      <c r="AY174" s="20" t="s">
        <v>126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312</v>
      </c>
      <c r="BM174" s="218" t="s">
        <v>1786</v>
      </c>
    </row>
    <row r="175" s="2" customFormat="1">
      <c r="A175" s="41"/>
      <c r="B175" s="42"/>
      <c r="C175" s="43"/>
      <c r="D175" s="220" t="s">
        <v>136</v>
      </c>
      <c r="E175" s="43"/>
      <c r="F175" s="221" t="s">
        <v>1787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136</v>
      </c>
      <c r="AU175" s="20" t="s">
        <v>82</v>
      </c>
    </row>
    <row r="176" s="13" customFormat="1">
      <c r="A176" s="13"/>
      <c r="B176" s="232"/>
      <c r="C176" s="233"/>
      <c r="D176" s="225" t="s">
        <v>190</v>
      </c>
      <c r="E176" s="234" t="s">
        <v>19</v>
      </c>
      <c r="F176" s="235" t="s">
        <v>1788</v>
      </c>
      <c r="G176" s="233"/>
      <c r="H176" s="236">
        <v>92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190</v>
      </c>
      <c r="AU176" s="242" t="s">
        <v>82</v>
      </c>
      <c r="AV176" s="13" t="s">
        <v>82</v>
      </c>
      <c r="AW176" s="13" t="s">
        <v>34</v>
      </c>
      <c r="AX176" s="13" t="s">
        <v>80</v>
      </c>
      <c r="AY176" s="242" t="s">
        <v>126</v>
      </c>
    </row>
    <row r="177" s="2" customFormat="1" ht="55.5" customHeight="1">
      <c r="A177" s="41"/>
      <c r="B177" s="42"/>
      <c r="C177" s="207" t="s">
        <v>403</v>
      </c>
      <c r="D177" s="207" t="s">
        <v>129</v>
      </c>
      <c r="E177" s="208" t="s">
        <v>1789</v>
      </c>
      <c r="F177" s="209" t="s">
        <v>1790</v>
      </c>
      <c r="G177" s="210" t="s">
        <v>202</v>
      </c>
      <c r="H177" s="211">
        <v>76</v>
      </c>
      <c r="I177" s="212"/>
      <c r="J177" s="213">
        <f>ROUND(I177*H177,2)</f>
        <v>0</v>
      </c>
      <c r="K177" s="209" t="s">
        <v>133</v>
      </c>
      <c r="L177" s="47"/>
      <c r="M177" s="214" t="s">
        <v>19</v>
      </c>
      <c r="N177" s="215" t="s">
        <v>43</v>
      </c>
      <c r="O177" s="87"/>
      <c r="P177" s="216">
        <f>O177*H177</f>
        <v>0</v>
      </c>
      <c r="Q177" s="216">
        <v>0.00034000000000000002</v>
      </c>
      <c r="R177" s="216">
        <f>Q177*H177</f>
        <v>0.025840000000000002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312</v>
      </c>
      <c r="AT177" s="218" t="s">
        <v>129</v>
      </c>
      <c r="AU177" s="218" t="s">
        <v>82</v>
      </c>
      <c r="AY177" s="20" t="s">
        <v>126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312</v>
      </c>
      <c r="BM177" s="218" t="s">
        <v>1791</v>
      </c>
    </row>
    <row r="178" s="2" customFormat="1">
      <c r="A178" s="41"/>
      <c r="B178" s="42"/>
      <c r="C178" s="43"/>
      <c r="D178" s="220" t="s">
        <v>136</v>
      </c>
      <c r="E178" s="43"/>
      <c r="F178" s="221" t="s">
        <v>1792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136</v>
      </c>
      <c r="AU178" s="20" t="s">
        <v>82</v>
      </c>
    </row>
    <row r="179" s="13" customFormat="1">
      <c r="A179" s="13"/>
      <c r="B179" s="232"/>
      <c r="C179" s="233"/>
      <c r="D179" s="225" t="s">
        <v>190</v>
      </c>
      <c r="E179" s="234" t="s">
        <v>19</v>
      </c>
      <c r="F179" s="235" t="s">
        <v>1793</v>
      </c>
      <c r="G179" s="233"/>
      <c r="H179" s="236">
        <v>76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190</v>
      </c>
      <c r="AU179" s="242" t="s">
        <v>82</v>
      </c>
      <c r="AV179" s="13" t="s">
        <v>82</v>
      </c>
      <c r="AW179" s="13" t="s">
        <v>34</v>
      </c>
      <c r="AX179" s="13" t="s">
        <v>80</v>
      </c>
      <c r="AY179" s="242" t="s">
        <v>126</v>
      </c>
    </row>
    <row r="180" s="2" customFormat="1" ht="55.5" customHeight="1">
      <c r="A180" s="41"/>
      <c r="B180" s="42"/>
      <c r="C180" s="207" t="s">
        <v>409</v>
      </c>
      <c r="D180" s="207" t="s">
        <v>129</v>
      </c>
      <c r="E180" s="208" t="s">
        <v>1794</v>
      </c>
      <c r="F180" s="209" t="s">
        <v>1795</v>
      </c>
      <c r="G180" s="210" t="s">
        <v>202</v>
      </c>
      <c r="H180" s="211">
        <v>16</v>
      </c>
      <c r="I180" s="212"/>
      <c r="J180" s="213">
        <f>ROUND(I180*H180,2)</f>
        <v>0</v>
      </c>
      <c r="K180" s="209" t="s">
        <v>133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0.00010000000000000001</v>
      </c>
      <c r="R180" s="216">
        <f>Q180*H180</f>
        <v>0.0016000000000000001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312</v>
      </c>
      <c r="AT180" s="218" t="s">
        <v>129</v>
      </c>
      <c r="AU180" s="218" t="s">
        <v>82</v>
      </c>
      <c r="AY180" s="20" t="s">
        <v>126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312</v>
      </c>
      <c r="BM180" s="218" t="s">
        <v>1796</v>
      </c>
    </row>
    <row r="181" s="2" customFormat="1">
      <c r="A181" s="41"/>
      <c r="B181" s="42"/>
      <c r="C181" s="43"/>
      <c r="D181" s="220" t="s">
        <v>136</v>
      </c>
      <c r="E181" s="43"/>
      <c r="F181" s="221" t="s">
        <v>1797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136</v>
      </c>
      <c r="AU181" s="20" t="s">
        <v>82</v>
      </c>
    </row>
    <row r="182" s="13" customFormat="1">
      <c r="A182" s="13"/>
      <c r="B182" s="232"/>
      <c r="C182" s="233"/>
      <c r="D182" s="225" t="s">
        <v>190</v>
      </c>
      <c r="E182" s="234" t="s">
        <v>19</v>
      </c>
      <c r="F182" s="235" t="s">
        <v>312</v>
      </c>
      <c r="G182" s="233"/>
      <c r="H182" s="236">
        <v>16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190</v>
      </c>
      <c r="AU182" s="242" t="s">
        <v>82</v>
      </c>
      <c r="AV182" s="13" t="s">
        <v>82</v>
      </c>
      <c r="AW182" s="13" t="s">
        <v>34</v>
      </c>
      <c r="AX182" s="13" t="s">
        <v>80</v>
      </c>
      <c r="AY182" s="242" t="s">
        <v>126</v>
      </c>
    </row>
    <row r="183" s="2" customFormat="1" ht="49.05" customHeight="1">
      <c r="A183" s="41"/>
      <c r="B183" s="42"/>
      <c r="C183" s="207" t="s">
        <v>416</v>
      </c>
      <c r="D183" s="207" t="s">
        <v>129</v>
      </c>
      <c r="E183" s="208" t="s">
        <v>1798</v>
      </c>
      <c r="F183" s="209" t="s">
        <v>1799</v>
      </c>
      <c r="G183" s="210" t="s">
        <v>373</v>
      </c>
      <c r="H183" s="211">
        <v>0.098000000000000004</v>
      </c>
      <c r="I183" s="212"/>
      <c r="J183" s="213">
        <f>ROUND(I183*H183,2)</f>
        <v>0</v>
      </c>
      <c r="K183" s="209" t="s">
        <v>133</v>
      </c>
      <c r="L183" s="47"/>
      <c r="M183" s="214" t="s">
        <v>19</v>
      </c>
      <c r="N183" s="215" t="s">
        <v>43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312</v>
      </c>
      <c r="AT183" s="218" t="s">
        <v>129</v>
      </c>
      <c r="AU183" s="218" t="s">
        <v>82</v>
      </c>
      <c r="AY183" s="20" t="s">
        <v>126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312</v>
      </c>
      <c r="BM183" s="218" t="s">
        <v>1800</v>
      </c>
    </row>
    <row r="184" s="2" customFormat="1">
      <c r="A184" s="41"/>
      <c r="B184" s="42"/>
      <c r="C184" s="43"/>
      <c r="D184" s="220" t="s">
        <v>136</v>
      </c>
      <c r="E184" s="43"/>
      <c r="F184" s="221" t="s">
        <v>1801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136</v>
      </c>
      <c r="AU184" s="20" t="s">
        <v>82</v>
      </c>
    </row>
    <row r="185" s="12" customFormat="1" ht="22.8" customHeight="1">
      <c r="A185" s="12"/>
      <c r="B185" s="191"/>
      <c r="C185" s="192"/>
      <c r="D185" s="193" t="s">
        <v>71</v>
      </c>
      <c r="E185" s="205" t="s">
        <v>1802</v>
      </c>
      <c r="F185" s="205" t="s">
        <v>1803</v>
      </c>
      <c r="G185" s="192"/>
      <c r="H185" s="192"/>
      <c r="I185" s="195"/>
      <c r="J185" s="206">
        <f>BK185</f>
        <v>0</v>
      </c>
      <c r="K185" s="192"/>
      <c r="L185" s="197"/>
      <c r="M185" s="198"/>
      <c r="N185" s="199"/>
      <c r="O185" s="199"/>
      <c r="P185" s="200">
        <f>SUM(P186:P223)</f>
        <v>0</v>
      </c>
      <c r="Q185" s="199"/>
      <c r="R185" s="200">
        <f>SUM(R186:R223)</f>
        <v>0.013779999999999999</v>
      </c>
      <c r="S185" s="199"/>
      <c r="T185" s="201">
        <f>SUM(T186:T223)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2" t="s">
        <v>82</v>
      </c>
      <c r="AT185" s="203" t="s">
        <v>71</v>
      </c>
      <c r="AU185" s="203" t="s">
        <v>80</v>
      </c>
      <c r="AY185" s="202" t="s">
        <v>126</v>
      </c>
      <c r="BK185" s="204">
        <f>SUM(BK186:BK223)</f>
        <v>0</v>
      </c>
    </row>
    <row r="186" s="2" customFormat="1" ht="37.8" customHeight="1">
      <c r="A186" s="41"/>
      <c r="B186" s="42"/>
      <c r="C186" s="207" t="s">
        <v>422</v>
      </c>
      <c r="D186" s="207" t="s">
        <v>129</v>
      </c>
      <c r="E186" s="208" t="s">
        <v>1804</v>
      </c>
      <c r="F186" s="209" t="s">
        <v>1805</v>
      </c>
      <c r="G186" s="210" t="s">
        <v>325</v>
      </c>
      <c r="H186" s="211">
        <v>1</v>
      </c>
      <c r="I186" s="212"/>
      <c r="J186" s="213">
        <f>ROUND(I186*H186,2)</f>
        <v>0</v>
      </c>
      <c r="K186" s="209" t="s">
        <v>133</v>
      </c>
      <c r="L186" s="47"/>
      <c r="M186" s="214" t="s">
        <v>19</v>
      </c>
      <c r="N186" s="215" t="s">
        <v>43</v>
      </c>
      <c r="O186" s="87"/>
      <c r="P186" s="216">
        <f>O186*H186</f>
        <v>0</v>
      </c>
      <c r="Q186" s="216">
        <v>0.00013999999999999999</v>
      </c>
      <c r="R186" s="216">
        <f>Q186*H186</f>
        <v>0.00013999999999999999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312</v>
      </c>
      <c r="AT186" s="218" t="s">
        <v>129</v>
      </c>
      <c r="AU186" s="218" t="s">
        <v>82</v>
      </c>
      <c r="AY186" s="20" t="s">
        <v>126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80</v>
      </c>
      <c r="BK186" s="219">
        <f>ROUND(I186*H186,2)</f>
        <v>0</v>
      </c>
      <c r="BL186" s="20" t="s">
        <v>312</v>
      </c>
      <c r="BM186" s="218" t="s">
        <v>1806</v>
      </c>
    </row>
    <row r="187" s="2" customFormat="1">
      <c r="A187" s="41"/>
      <c r="B187" s="42"/>
      <c r="C187" s="43"/>
      <c r="D187" s="220" t="s">
        <v>136</v>
      </c>
      <c r="E187" s="43"/>
      <c r="F187" s="221" t="s">
        <v>1807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136</v>
      </c>
      <c r="AU187" s="20" t="s">
        <v>82</v>
      </c>
    </row>
    <row r="188" s="13" customFormat="1">
      <c r="A188" s="13"/>
      <c r="B188" s="232"/>
      <c r="C188" s="233"/>
      <c r="D188" s="225" t="s">
        <v>190</v>
      </c>
      <c r="E188" s="234" t="s">
        <v>19</v>
      </c>
      <c r="F188" s="235" t="s">
        <v>1808</v>
      </c>
      <c r="G188" s="233"/>
      <c r="H188" s="236">
        <v>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190</v>
      </c>
      <c r="AU188" s="242" t="s">
        <v>82</v>
      </c>
      <c r="AV188" s="13" t="s">
        <v>82</v>
      </c>
      <c r="AW188" s="13" t="s">
        <v>34</v>
      </c>
      <c r="AX188" s="13" t="s">
        <v>80</v>
      </c>
      <c r="AY188" s="242" t="s">
        <v>126</v>
      </c>
    </row>
    <row r="189" s="2" customFormat="1" ht="37.8" customHeight="1">
      <c r="A189" s="41"/>
      <c r="B189" s="42"/>
      <c r="C189" s="207" t="s">
        <v>428</v>
      </c>
      <c r="D189" s="207" t="s">
        <v>129</v>
      </c>
      <c r="E189" s="208" t="s">
        <v>1809</v>
      </c>
      <c r="F189" s="209" t="s">
        <v>1810</v>
      </c>
      <c r="G189" s="210" t="s">
        <v>325</v>
      </c>
      <c r="H189" s="211">
        <v>7</v>
      </c>
      <c r="I189" s="212"/>
      <c r="J189" s="213">
        <f>ROUND(I189*H189,2)</f>
        <v>0</v>
      </c>
      <c r="K189" s="209" t="s">
        <v>133</v>
      </c>
      <c r="L189" s="47"/>
      <c r="M189" s="214" t="s">
        <v>19</v>
      </c>
      <c r="N189" s="215" t="s">
        <v>43</v>
      </c>
      <c r="O189" s="87"/>
      <c r="P189" s="216">
        <f>O189*H189</f>
        <v>0</v>
      </c>
      <c r="Q189" s="216">
        <v>0.00013999999999999999</v>
      </c>
      <c r="R189" s="216">
        <f>Q189*H189</f>
        <v>0.00097999999999999997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312</v>
      </c>
      <c r="AT189" s="218" t="s">
        <v>129</v>
      </c>
      <c r="AU189" s="218" t="s">
        <v>82</v>
      </c>
      <c r="AY189" s="20" t="s">
        <v>126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312</v>
      </c>
      <c r="BM189" s="218" t="s">
        <v>1811</v>
      </c>
    </row>
    <row r="190" s="2" customFormat="1">
      <c r="A190" s="41"/>
      <c r="B190" s="42"/>
      <c r="C190" s="43"/>
      <c r="D190" s="220" t="s">
        <v>136</v>
      </c>
      <c r="E190" s="43"/>
      <c r="F190" s="221" t="s">
        <v>1812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136</v>
      </c>
      <c r="AU190" s="20" t="s">
        <v>82</v>
      </c>
    </row>
    <row r="191" s="13" customFormat="1">
      <c r="A191" s="13"/>
      <c r="B191" s="232"/>
      <c r="C191" s="233"/>
      <c r="D191" s="225" t="s">
        <v>190</v>
      </c>
      <c r="E191" s="234" t="s">
        <v>19</v>
      </c>
      <c r="F191" s="235" t="s">
        <v>1813</v>
      </c>
      <c r="G191" s="233"/>
      <c r="H191" s="236">
        <v>7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190</v>
      </c>
      <c r="AU191" s="242" t="s">
        <v>82</v>
      </c>
      <c r="AV191" s="13" t="s">
        <v>82</v>
      </c>
      <c r="AW191" s="13" t="s">
        <v>34</v>
      </c>
      <c r="AX191" s="13" t="s">
        <v>80</v>
      </c>
      <c r="AY191" s="242" t="s">
        <v>126</v>
      </c>
    </row>
    <row r="192" s="2" customFormat="1" ht="37.8" customHeight="1">
      <c r="A192" s="41"/>
      <c r="B192" s="42"/>
      <c r="C192" s="207" t="s">
        <v>433</v>
      </c>
      <c r="D192" s="207" t="s">
        <v>129</v>
      </c>
      <c r="E192" s="208" t="s">
        <v>1814</v>
      </c>
      <c r="F192" s="209" t="s">
        <v>1815</v>
      </c>
      <c r="G192" s="210" t="s">
        <v>325</v>
      </c>
      <c r="H192" s="211">
        <v>1</v>
      </c>
      <c r="I192" s="212"/>
      <c r="J192" s="213">
        <f>ROUND(I192*H192,2)</f>
        <v>0</v>
      </c>
      <c r="K192" s="209" t="s">
        <v>133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0.00027999999999999998</v>
      </c>
      <c r="R192" s="216">
        <f>Q192*H192</f>
        <v>0.00027999999999999998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312</v>
      </c>
      <c r="AT192" s="218" t="s">
        <v>129</v>
      </c>
      <c r="AU192" s="218" t="s">
        <v>82</v>
      </c>
      <c r="AY192" s="20" t="s">
        <v>126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312</v>
      </c>
      <c r="BM192" s="218" t="s">
        <v>1816</v>
      </c>
    </row>
    <row r="193" s="2" customFormat="1">
      <c r="A193" s="41"/>
      <c r="B193" s="42"/>
      <c r="C193" s="43"/>
      <c r="D193" s="220" t="s">
        <v>136</v>
      </c>
      <c r="E193" s="43"/>
      <c r="F193" s="221" t="s">
        <v>1817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136</v>
      </c>
      <c r="AU193" s="20" t="s">
        <v>82</v>
      </c>
    </row>
    <row r="194" s="13" customFormat="1">
      <c r="A194" s="13"/>
      <c r="B194" s="232"/>
      <c r="C194" s="233"/>
      <c r="D194" s="225" t="s">
        <v>190</v>
      </c>
      <c r="E194" s="234" t="s">
        <v>19</v>
      </c>
      <c r="F194" s="235" t="s">
        <v>1808</v>
      </c>
      <c r="G194" s="233"/>
      <c r="H194" s="236">
        <v>1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190</v>
      </c>
      <c r="AU194" s="242" t="s">
        <v>82</v>
      </c>
      <c r="AV194" s="13" t="s">
        <v>82</v>
      </c>
      <c r="AW194" s="13" t="s">
        <v>34</v>
      </c>
      <c r="AX194" s="13" t="s">
        <v>80</v>
      </c>
      <c r="AY194" s="242" t="s">
        <v>126</v>
      </c>
    </row>
    <row r="195" s="2" customFormat="1" ht="21.75" customHeight="1">
      <c r="A195" s="41"/>
      <c r="B195" s="42"/>
      <c r="C195" s="207" t="s">
        <v>438</v>
      </c>
      <c r="D195" s="207" t="s">
        <v>129</v>
      </c>
      <c r="E195" s="208" t="s">
        <v>1818</v>
      </c>
      <c r="F195" s="209" t="s">
        <v>1819</v>
      </c>
      <c r="G195" s="210" t="s">
        <v>325</v>
      </c>
      <c r="H195" s="211">
        <v>1</v>
      </c>
      <c r="I195" s="212"/>
      <c r="J195" s="213">
        <f>ROUND(I195*H195,2)</f>
        <v>0</v>
      </c>
      <c r="K195" s="209" t="s">
        <v>133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0.00052999999999999998</v>
      </c>
      <c r="R195" s="216">
        <f>Q195*H195</f>
        <v>0.00052999999999999998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312</v>
      </c>
      <c r="AT195" s="218" t="s">
        <v>129</v>
      </c>
      <c r="AU195" s="218" t="s">
        <v>82</v>
      </c>
      <c r="AY195" s="20" t="s">
        <v>126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312</v>
      </c>
      <c r="BM195" s="218" t="s">
        <v>1820</v>
      </c>
    </row>
    <row r="196" s="2" customFormat="1">
      <c r="A196" s="41"/>
      <c r="B196" s="42"/>
      <c r="C196" s="43"/>
      <c r="D196" s="220" t="s">
        <v>136</v>
      </c>
      <c r="E196" s="43"/>
      <c r="F196" s="221" t="s">
        <v>1821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136</v>
      </c>
      <c r="AU196" s="20" t="s">
        <v>82</v>
      </c>
    </row>
    <row r="197" s="13" customFormat="1">
      <c r="A197" s="13"/>
      <c r="B197" s="232"/>
      <c r="C197" s="233"/>
      <c r="D197" s="225" t="s">
        <v>190</v>
      </c>
      <c r="E197" s="234" t="s">
        <v>19</v>
      </c>
      <c r="F197" s="235" t="s">
        <v>1822</v>
      </c>
      <c r="G197" s="233"/>
      <c r="H197" s="236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190</v>
      </c>
      <c r="AU197" s="242" t="s">
        <v>82</v>
      </c>
      <c r="AV197" s="13" t="s">
        <v>82</v>
      </c>
      <c r="AW197" s="13" t="s">
        <v>34</v>
      </c>
      <c r="AX197" s="13" t="s">
        <v>80</v>
      </c>
      <c r="AY197" s="242" t="s">
        <v>126</v>
      </c>
    </row>
    <row r="198" s="2" customFormat="1" ht="33" customHeight="1">
      <c r="A198" s="41"/>
      <c r="B198" s="42"/>
      <c r="C198" s="207" t="s">
        <v>443</v>
      </c>
      <c r="D198" s="207" t="s">
        <v>129</v>
      </c>
      <c r="E198" s="208" t="s">
        <v>1823</v>
      </c>
      <c r="F198" s="209" t="s">
        <v>1824</v>
      </c>
      <c r="G198" s="210" t="s">
        <v>325</v>
      </c>
      <c r="H198" s="211">
        <v>7</v>
      </c>
      <c r="I198" s="212"/>
      <c r="J198" s="213">
        <f>ROUND(I198*H198,2)</f>
        <v>0</v>
      </c>
      <c r="K198" s="209" t="s">
        <v>133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0.00069999999999999999</v>
      </c>
      <c r="R198" s="216">
        <f>Q198*H198</f>
        <v>0.0048999999999999998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312</v>
      </c>
      <c r="AT198" s="218" t="s">
        <v>129</v>
      </c>
      <c r="AU198" s="218" t="s">
        <v>82</v>
      </c>
      <c r="AY198" s="20" t="s">
        <v>126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312</v>
      </c>
      <c r="BM198" s="218" t="s">
        <v>1825</v>
      </c>
    </row>
    <row r="199" s="2" customFormat="1">
      <c r="A199" s="41"/>
      <c r="B199" s="42"/>
      <c r="C199" s="43"/>
      <c r="D199" s="220" t="s">
        <v>136</v>
      </c>
      <c r="E199" s="43"/>
      <c r="F199" s="221" t="s">
        <v>1826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136</v>
      </c>
      <c r="AU199" s="20" t="s">
        <v>82</v>
      </c>
    </row>
    <row r="200" s="13" customFormat="1">
      <c r="A200" s="13"/>
      <c r="B200" s="232"/>
      <c r="C200" s="233"/>
      <c r="D200" s="225" t="s">
        <v>190</v>
      </c>
      <c r="E200" s="234" t="s">
        <v>19</v>
      </c>
      <c r="F200" s="235" t="s">
        <v>1813</v>
      </c>
      <c r="G200" s="233"/>
      <c r="H200" s="236">
        <v>7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190</v>
      </c>
      <c r="AU200" s="242" t="s">
        <v>82</v>
      </c>
      <c r="AV200" s="13" t="s">
        <v>82</v>
      </c>
      <c r="AW200" s="13" t="s">
        <v>34</v>
      </c>
      <c r="AX200" s="13" t="s">
        <v>80</v>
      </c>
      <c r="AY200" s="242" t="s">
        <v>126</v>
      </c>
    </row>
    <row r="201" s="2" customFormat="1" ht="16.5" customHeight="1">
      <c r="A201" s="41"/>
      <c r="B201" s="42"/>
      <c r="C201" s="275" t="s">
        <v>448</v>
      </c>
      <c r="D201" s="275" t="s">
        <v>307</v>
      </c>
      <c r="E201" s="276" t="s">
        <v>1827</v>
      </c>
      <c r="F201" s="277" t="s">
        <v>1828</v>
      </c>
      <c r="G201" s="278" t="s">
        <v>325</v>
      </c>
      <c r="H201" s="279">
        <v>14</v>
      </c>
      <c r="I201" s="280"/>
      <c r="J201" s="281">
        <f>ROUND(I201*H201,2)</f>
        <v>0</v>
      </c>
      <c r="K201" s="277" t="s">
        <v>133</v>
      </c>
      <c r="L201" s="282"/>
      <c r="M201" s="283" t="s">
        <v>19</v>
      </c>
      <c r="N201" s="284" t="s">
        <v>43</v>
      </c>
      <c r="O201" s="87"/>
      <c r="P201" s="216">
        <f>O201*H201</f>
        <v>0</v>
      </c>
      <c r="Q201" s="216">
        <v>5.0000000000000002E-05</v>
      </c>
      <c r="R201" s="216">
        <f>Q201*H201</f>
        <v>0.00069999999999999999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409</v>
      </c>
      <c r="AT201" s="218" t="s">
        <v>307</v>
      </c>
      <c r="AU201" s="218" t="s">
        <v>82</v>
      </c>
      <c r="AY201" s="20" t="s">
        <v>126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312</v>
      </c>
      <c r="BM201" s="218" t="s">
        <v>1829</v>
      </c>
    </row>
    <row r="202" s="13" customFormat="1">
      <c r="A202" s="13"/>
      <c r="B202" s="232"/>
      <c r="C202" s="233"/>
      <c r="D202" s="225" t="s">
        <v>190</v>
      </c>
      <c r="E202" s="233"/>
      <c r="F202" s="235" t="s">
        <v>1830</v>
      </c>
      <c r="G202" s="233"/>
      <c r="H202" s="236">
        <v>14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190</v>
      </c>
      <c r="AU202" s="242" t="s">
        <v>82</v>
      </c>
      <c r="AV202" s="13" t="s">
        <v>82</v>
      </c>
      <c r="AW202" s="13" t="s">
        <v>4</v>
      </c>
      <c r="AX202" s="13" t="s">
        <v>80</v>
      </c>
      <c r="AY202" s="242" t="s">
        <v>126</v>
      </c>
    </row>
    <row r="203" s="2" customFormat="1" ht="33" customHeight="1">
      <c r="A203" s="41"/>
      <c r="B203" s="42"/>
      <c r="C203" s="207" t="s">
        <v>454</v>
      </c>
      <c r="D203" s="207" t="s">
        <v>129</v>
      </c>
      <c r="E203" s="208" t="s">
        <v>1831</v>
      </c>
      <c r="F203" s="209" t="s">
        <v>1832</v>
      </c>
      <c r="G203" s="210" t="s">
        <v>325</v>
      </c>
      <c r="H203" s="211">
        <v>2</v>
      </c>
      <c r="I203" s="212"/>
      <c r="J203" s="213">
        <f>ROUND(I203*H203,2)</f>
        <v>0</v>
      </c>
      <c r="K203" s="209" t="s">
        <v>133</v>
      </c>
      <c r="L203" s="47"/>
      <c r="M203" s="214" t="s">
        <v>19</v>
      </c>
      <c r="N203" s="215" t="s">
        <v>43</v>
      </c>
      <c r="O203" s="87"/>
      <c r="P203" s="216">
        <f>O203*H203</f>
        <v>0</v>
      </c>
      <c r="Q203" s="216">
        <v>0.00038999999999999999</v>
      </c>
      <c r="R203" s="216">
        <f>Q203*H203</f>
        <v>0.00077999999999999999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312</v>
      </c>
      <c r="AT203" s="218" t="s">
        <v>129</v>
      </c>
      <c r="AU203" s="218" t="s">
        <v>82</v>
      </c>
      <c r="AY203" s="20" t="s">
        <v>126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312</v>
      </c>
      <c r="BM203" s="218" t="s">
        <v>1833</v>
      </c>
    </row>
    <row r="204" s="2" customFormat="1">
      <c r="A204" s="41"/>
      <c r="B204" s="42"/>
      <c r="C204" s="43"/>
      <c r="D204" s="220" t="s">
        <v>136</v>
      </c>
      <c r="E204" s="43"/>
      <c r="F204" s="221" t="s">
        <v>1834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136</v>
      </c>
      <c r="AU204" s="20" t="s">
        <v>82</v>
      </c>
    </row>
    <row r="205" s="13" customFormat="1">
      <c r="A205" s="13"/>
      <c r="B205" s="232"/>
      <c r="C205" s="233"/>
      <c r="D205" s="225" t="s">
        <v>190</v>
      </c>
      <c r="E205" s="234" t="s">
        <v>19</v>
      </c>
      <c r="F205" s="235" t="s">
        <v>1835</v>
      </c>
      <c r="G205" s="233"/>
      <c r="H205" s="236">
        <v>2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190</v>
      </c>
      <c r="AU205" s="242" t="s">
        <v>82</v>
      </c>
      <c r="AV205" s="13" t="s">
        <v>82</v>
      </c>
      <c r="AW205" s="13" t="s">
        <v>34</v>
      </c>
      <c r="AX205" s="13" t="s">
        <v>80</v>
      </c>
      <c r="AY205" s="242" t="s">
        <v>126</v>
      </c>
    </row>
    <row r="206" s="2" customFormat="1" ht="24.15" customHeight="1">
      <c r="A206" s="41"/>
      <c r="B206" s="42"/>
      <c r="C206" s="207" t="s">
        <v>461</v>
      </c>
      <c r="D206" s="207" t="s">
        <v>129</v>
      </c>
      <c r="E206" s="208" t="s">
        <v>1836</v>
      </c>
      <c r="F206" s="209" t="s">
        <v>1837</v>
      </c>
      <c r="G206" s="210" t="s">
        <v>325</v>
      </c>
      <c r="H206" s="211">
        <v>2</v>
      </c>
      <c r="I206" s="212"/>
      <c r="J206" s="213">
        <f>ROUND(I206*H206,2)</f>
        <v>0</v>
      </c>
      <c r="K206" s="209" t="s">
        <v>133</v>
      </c>
      <c r="L206" s="47"/>
      <c r="M206" s="214" t="s">
        <v>19</v>
      </c>
      <c r="N206" s="215" t="s">
        <v>43</v>
      </c>
      <c r="O206" s="87"/>
      <c r="P206" s="216">
        <f>O206*H206</f>
        <v>0</v>
      </c>
      <c r="Q206" s="216">
        <v>0.00027</v>
      </c>
      <c r="R206" s="216">
        <f>Q206*H206</f>
        <v>0.00054000000000000001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312</v>
      </c>
      <c r="AT206" s="218" t="s">
        <v>129</v>
      </c>
      <c r="AU206" s="218" t="s">
        <v>82</v>
      </c>
      <c r="AY206" s="20" t="s">
        <v>126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312</v>
      </c>
      <c r="BM206" s="218" t="s">
        <v>1838</v>
      </c>
    </row>
    <row r="207" s="2" customFormat="1">
      <c r="A207" s="41"/>
      <c r="B207" s="42"/>
      <c r="C207" s="43"/>
      <c r="D207" s="220" t="s">
        <v>136</v>
      </c>
      <c r="E207" s="43"/>
      <c r="F207" s="221" t="s">
        <v>1839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136</v>
      </c>
      <c r="AU207" s="20" t="s">
        <v>82</v>
      </c>
    </row>
    <row r="208" s="13" customFormat="1">
      <c r="A208" s="13"/>
      <c r="B208" s="232"/>
      <c r="C208" s="233"/>
      <c r="D208" s="225" t="s">
        <v>190</v>
      </c>
      <c r="E208" s="234" t="s">
        <v>19</v>
      </c>
      <c r="F208" s="235" t="s">
        <v>1840</v>
      </c>
      <c r="G208" s="233"/>
      <c r="H208" s="236">
        <v>2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190</v>
      </c>
      <c r="AU208" s="242" t="s">
        <v>82</v>
      </c>
      <c r="AV208" s="13" t="s">
        <v>82</v>
      </c>
      <c r="AW208" s="13" t="s">
        <v>34</v>
      </c>
      <c r="AX208" s="13" t="s">
        <v>80</v>
      </c>
      <c r="AY208" s="242" t="s">
        <v>126</v>
      </c>
    </row>
    <row r="209" s="2" customFormat="1" ht="33" customHeight="1">
      <c r="A209" s="41"/>
      <c r="B209" s="42"/>
      <c r="C209" s="207" t="s">
        <v>466</v>
      </c>
      <c r="D209" s="207" t="s">
        <v>129</v>
      </c>
      <c r="E209" s="208" t="s">
        <v>1841</v>
      </c>
      <c r="F209" s="209" t="s">
        <v>1842</v>
      </c>
      <c r="G209" s="210" t="s">
        <v>325</v>
      </c>
      <c r="H209" s="211">
        <v>1</v>
      </c>
      <c r="I209" s="212"/>
      <c r="J209" s="213">
        <f>ROUND(I209*H209,2)</f>
        <v>0</v>
      </c>
      <c r="K209" s="209" t="s">
        <v>133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0.00056999999999999998</v>
      </c>
      <c r="R209" s="216">
        <f>Q209*H209</f>
        <v>0.00056999999999999998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312</v>
      </c>
      <c r="AT209" s="218" t="s">
        <v>129</v>
      </c>
      <c r="AU209" s="218" t="s">
        <v>82</v>
      </c>
      <c r="AY209" s="20" t="s">
        <v>126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312</v>
      </c>
      <c r="BM209" s="218" t="s">
        <v>1843</v>
      </c>
    </row>
    <row r="210" s="2" customFormat="1">
      <c r="A210" s="41"/>
      <c r="B210" s="42"/>
      <c r="C210" s="43"/>
      <c r="D210" s="220" t="s">
        <v>136</v>
      </c>
      <c r="E210" s="43"/>
      <c r="F210" s="221" t="s">
        <v>1844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136</v>
      </c>
      <c r="AU210" s="20" t="s">
        <v>82</v>
      </c>
    </row>
    <row r="211" s="13" customFormat="1">
      <c r="A211" s="13"/>
      <c r="B211" s="232"/>
      <c r="C211" s="233"/>
      <c r="D211" s="225" t="s">
        <v>190</v>
      </c>
      <c r="E211" s="234" t="s">
        <v>19</v>
      </c>
      <c r="F211" s="235" t="s">
        <v>1845</v>
      </c>
      <c r="G211" s="233"/>
      <c r="H211" s="236">
        <v>1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190</v>
      </c>
      <c r="AU211" s="242" t="s">
        <v>82</v>
      </c>
      <c r="AV211" s="13" t="s">
        <v>82</v>
      </c>
      <c r="AW211" s="13" t="s">
        <v>34</v>
      </c>
      <c r="AX211" s="13" t="s">
        <v>80</v>
      </c>
      <c r="AY211" s="242" t="s">
        <v>126</v>
      </c>
    </row>
    <row r="212" s="2" customFormat="1" ht="24.15" customHeight="1">
      <c r="A212" s="41"/>
      <c r="B212" s="42"/>
      <c r="C212" s="207" t="s">
        <v>471</v>
      </c>
      <c r="D212" s="207" t="s">
        <v>129</v>
      </c>
      <c r="E212" s="208" t="s">
        <v>1846</v>
      </c>
      <c r="F212" s="209" t="s">
        <v>1847</v>
      </c>
      <c r="G212" s="210" t="s">
        <v>325</v>
      </c>
      <c r="H212" s="211">
        <v>1</v>
      </c>
      <c r="I212" s="212"/>
      <c r="J212" s="213">
        <f>ROUND(I212*H212,2)</f>
        <v>0</v>
      </c>
      <c r="K212" s="209" t="s">
        <v>133</v>
      </c>
      <c r="L212" s="47"/>
      <c r="M212" s="214" t="s">
        <v>19</v>
      </c>
      <c r="N212" s="215" t="s">
        <v>43</v>
      </c>
      <c r="O212" s="87"/>
      <c r="P212" s="216">
        <f>O212*H212</f>
        <v>0</v>
      </c>
      <c r="Q212" s="216">
        <v>0.0011199999999999999</v>
      </c>
      <c r="R212" s="216">
        <f>Q212*H212</f>
        <v>0.0011199999999999999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312</v>
      </c>
      <c r="AT212" s="218" t="s">
        <v>129</v>
      </c>
      <c r="AU212" s="218" t="s">
        <v>82</v>
      </c>
      <c r="AY212" s="20" t="s">
        <v>126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312</v>
      </c>
      <c r="BM212" s="218" t="s">
        <v>1848</v>
      </c>
    </row>
    <row r="213" s="2" customFormat="1">
      <c r="A213" s="41"/>
      <c r="B213" s="42"/>
      <c r="C213" s="43"/>
      <c r="D213" s="220" t="s">
        <v>136</v>
      </c>
      <c r="E213" s="43"/>
      <c r="F213" s="221" t="s">
        <v>1849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136</v>
      </c>
      <c r="AU213" s="20" t="s">
        <v>82</v>
      </c>
    </row>
    <row r="214" s="2" customFormat="1" ht="24.15" customHeight="1">
      <c r="A214" s="41"/>
      <c r="B214" s="42"/>
      <c r="C214" s="207" t="s">
        <v>475</v>
      </c>
      <c r="D214" s="207" t="s">
        <v>129</v>
      </c>
      <c r="E214" s="208" t="s">
        <v>1850</v>
      </c>
      <c r="F214" s="209" t="s">
        <v>1851</v>
      </c>
      <c r="G214" s="210" t="s">
        <v>325</v>
      </c>
      <c r="H214" s="211">
        <v>4</v>
      </c>
      <c r="I214" s="212"/>
      <c r="J214" s="213">
        <f>ROUND(I214*H214,2)</f>
        <v>0</v>
      </c>
      <c r="K214" s="209" t="s">
        <v>133</v>
      </c>
      <c r="L214" s="47"/>
      <c r="M214" s="214" t="s">
        <v>19</v>
      </c>
      <c r="N214" s="215" t="s">
        <v>43</v>
      </c>
      <c r="O214" s="87"/>
      <c r="P214" s="216">
        <f>O214*H214</f>
        <v>0</v>
      </c>
      <c r="Q214" s="216">
        <v>0.00055000000000000003</v>
      </c>
      <c r="R214" s="216">
        <f>Q214*H214</f>
        <v>0.0022000000000000001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312</v>
      </c>
      <c r="AT214" s="218" t="s">
        <v>129</v>
      </c>
      <c r="AU214" s="218" t="s">
        <v>82</v>
      </c>
      <c r="AY214" s="20" t="s">
        <v>126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312</v>
      </c>
      <c r="BM214" s="218" t="s">
        <v>1852</v>
      </c>
    </row>
    <row r="215" s="2" customFormat="1">
      <c r="A215" s="41"/>
      <c r="B215" s="42"/>
      <c r="C215" s="43"/>
      <c r="D215" s="220" t="s">
        <v>136</v>
      </c>
      <c r="E215" s="43"/>
      <c r="F215" s="221" t="s">
        <v>1853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136</v>
      </c>
      <c r="AU215" s="20" t="s">
        <v>82</v>
      </c>
    </row>
    <row r="216" s="13" customFormat="1">
      <c r="A216" s="13"/>
      <c r="B216" s="232"/>
      <c r="C216" s="233"/>
      <c r="D216" s="225" t="s">
        <v>190</v>
      </c>
      <c r="E216" s="234" t="s">
        <v>19</v>
      </c>
      <c r="F216" s="235" t="s">
        <v>1854</v>
      </c>
      <c r="G216" s="233"/>
      <c r="H216" s="236">
        <v>3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190</v>
      </c>
      <c r="AU216" s="242" t="s">
        <v>82</v>
      </c>
      <c r="AV216" s="13" t="s">
        <v>82</v>
      </c>
      <c r="AW216" s="13" t="s">
        <v>34</v>
      </c>
      <c r="AX216" s="13" t="s">
        <v>72</v>
      </c>
      <c r="AY216" s="242" t="s">
        <v>126</v>
      </c>
    </row>
    <row r="217" s="13" customFormat="1">
      <c r="A217" s="13"/>
      <c r="B217" s="232"/>
      <c r="C217" s="233"/>
      <c r="D217" s="225" t="s">
        <v>190</v>
      </c>
      <c r="E217" s="234" t="s">
        <v>19</v>
      </c>
      <c r="F217" s="235" t="s">
        <v>1845</v>
      </c>
      <c r="G217" s="233"/>
      <c r="H217" s="236">
        <v>1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190</v>
      </c>
      <c r="AU217" s="242" t="s">
        <v>82</v>
      </c>
      <c r="AV217" s="13" t="s">
        <v>82</v>
      </c>
      <c r="AW217" s="13" t="s">
        <v>34</v>
      </c>
      <c r="AX217" s="13" t="s">
        <v>72</v>
      </c>
      <c r="AY217" s="242" t="s">
        <v>126</v>
      </c>
    </row>
    <row r="218" s="14" customFormat="1">
      <c r="A218" s="14"/>
      <c r="B218" s="243"/>
      <c r="C218" s="244"/>
      <c r="D218" s="225" t="s">
        <v>190</v>
      </c>
      <c r="E218" s="245" t="s">
        <v>19</v>
      </c>
      <c r="F218" s="246" t="s">
        <v>199</v>
      </c>
      <c r="G218" s="244"/>
      <c r="H218" s="247">
        <v>4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190</v>
      </c>
      <c r="AU218" s="253" t="s">
        <v>82</v>
      </c>
      <c r="AV218" s="14" t="s">
        <v>152</v>
      </c>
      <c r="AW218" s="14" t="s">
        <v>34</v>
      </c>
      <c r="AX218" s="14" t="s">
        <v>80</v>
      </c>
      <c r="AY218" s="253" t="s">
        <v>126</v>
      </c>
    </row>
    <row r="219" s="2" customFormat="1" ht="37.8" customHeight="1">
      <c r="A219" s="41"/>
      <c r="B219" s="42"/>
      <c r="C219" s="207" t="s">
        <v>479</v>
      </c>
      <c r="D219" s="207" t="s">
        <v>129</v>
      </c>
      <c r="E219" s="208" t="s">
        <v>1855</v>
      </c>
      <c r="F219" s="209" t="s">
        <v>1856</v>
      </c>
      <c r="G219" s="210" t="s">
        <v>325</v>
      </c>
      <c r="H219" s="211">
        <v>2</v>
      </c>
      <c r="I219" s="212"/>
      <c r="J219" s="213">
        <f>ROUND(I219*H219,2)</f>
        <v>0</v>
      </c>
      <c r="K219" s="209" t="s">
        <v>133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0.00051999999999999995</v>
      </c>
      <c r="R219" s="216">
        <f>Q219*H219</f>
        <v>0.0010399999999999999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312</v>
      </c>
      <c r="AT219" s="218" t="s">
        <v>129</v>
      </c>
      <c r="AU219" s="218" t="s">
        <v>82</v>
      </c>
      <c r="AY219" s="20" t="s">
        <v>126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312</v>
      </c>
      <c r="BM219" s="218" t="s">
        <v>1857</v>
      </c>
    </row>
    <row r="220" s="2" customFormat="1">
      <c r="A220" s="41"/>
      <c r="B220" s="42"/>
      <c r="C220" s="43"/>
      <c r="D220" s="220" t="s">
        <v>136</v>
      </c>
      <c r="E220" s="43"/>
      <c r="F220" s="221" t="s">
        <v>1858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136</v>
      </c>
      <c r="AU220" s="20" t="s">
        <v>82</v>
      </c>
    </row>
    <row r="221" s="13" customFormat="1">
      <c r="A221" s="13"/>
      <c r="B221" s="232"/>
      <c r="C221" s="233"/>
      <c r="D221" s="225" t="s">
        <v>190</v>
      </c>
      <c r="E221" s="234" t="s">
        <v>19</v>
      </c>
      <c r="F221" s="235" t="s">
        <v>1859</v>
      </c>
      <c r="G221" s="233"/>
      <c r="H221" s="236">
        <v>2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190</v>
      </c>
      <c r="AU221" s="242" t="s">
        <v>82</v>
      </c>
      <c r="AV221" s="13" t="s">
        <v>82</v>
      </c>
      <c r="AW221" s="13" t="s">
        <v>34</v>
      </c>
      <c r="AX221" s="13" t="s">
        <v>80</v>
      </c>
      <c r="AY221" s="242" t="s">
        <v>126</v>
      </c>
    </row>
    <row r="222" s="2" customFormat="1" ht="49.05" customHeight="1">
      <c r="A222" s="41"/>
      <c r="B222" s="42"/>
      <c r="C222" s="207" t="s">
        <v>483</v>
      </c>
      <c r="D222" s="207" t="s">
        <v>129</v>
      </c>
      <c r="E222" s="208" t="s">
        <v>1860</v>
      </c>
      <c r="F222" s="209" t="s">
        <v>1861</v>
      </c>
      <c r="G222" s="210" t="s">
        <v>373</v>
      </c>
      <c r="H222" s="211">
        <v>0.014</v>
      </c>
      <c r="I222" s="212"/>
      <c r="J222" s="213">
        <f>ROUND(I222*H222,2)</f>
        <v>0</v>
      </c>
      <c r="K222" s="209" t="s">
        <v>133</v>
      </c>
      <c r="L222" s="47"/>
      <c r="M222" s="214" t="s">
        <v>19</v>
      </c>
      <c r="N222" s="215" t="s">
        <v>43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312</v>
      </c>
      <c r="AT222" s="218" t="s">
        <v>129</v>
      </c>
      <c r="AU222" s="218" t="s">
        <v>82</v>
      </c>
      <c r="AY222" s="20" t="s">
        <v>126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312</v>
      </c>
      <c r="BM222" s="218" t="s">
        <v>1862</v>
      </c>
    </row>
    <row r="223" s="2" customFormat="1">
      <c r="A223" s="41"/>
      <c r="B223" s="42"/>
      <c r="C223" s="43"/>
      <c r="D223" s="220" t="s">
        <v>136</v>
      </c>
      <c r="E223" s="43"/>
      <c r="F223" s="221" t="s">
        <v>1863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136</v>
      </c>
      <c r="AU223" s="20" t="s">
        <v>82</v>
      </c>
    </row>
    <row r="224" s="12" customFormat="1" ht="22.8" customHeight="1">
      <c r="A224" s="12"/>
      <c r="B224" s="191"/>
      <c r="C224" s="192"/>
      <c r="D224" s="193" t="s">
        <v>71</v>
      </c>
      <c r="E224" s="205" t="s">
        <v>1864</v>
      </c>
      <c r="F224" s="205" t="s">
        <v>1865</v>
      </c>
      <c r="G224" s="192"/>
      <c r="H224" s="192"/>
      <c r="I224" s="195"/>
      <c r="J224" s="206">
        <f>BK224</f>
        <v>0</v>
      </c>
      <c r="K224" s="192"/>
      <c r="L224" s="197"/>
      <c r="M224" s="198"/>
      <c r="N224" s="199"/>
      <c r="O224" s="199"/>
      <c r="P224" s="200">
        <f>SUM(P225:P243)</f>
        <v>0</v>
      </c>
      <c r="Q224" s="199"/>
      <c r="R224" s="200">
        <f>SUM(R225:R243)</f>
        <v>0.31641999999999998</v>
      </c>
      <c r="S224" s="199"/>
      <c r="T224" s="201">
        <f>SUM(T225:T243)</f>
        <v>0.29992000000000002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2" t="s">
        <v>82</v>
      </c>
      <c r="AT224" s="203" t="s">
        <v>71</v>
      </c>
      <c r="AU224" s="203" t="s">
        <v>80</v>
      </c>
      <c r="AY224" s="202" t="s">
        <v>126</v>
      </c>
      <c r="BK224" s="204">
        <f>SUM(BK225:BK243)</f>
        <v>0</v>
      </c>
    </row>
    <row r="225" s="2" customFormat="1" ht="24.15" customHeight="1">
      <c r="A225" s="41"/>
      <c r="B225" s="42"/>
      <c r="C225" s="207" t="s">
        <v>487</v>
      </c>
      <c r="D225" s="207" t="s">
        <v>129</v>
      </c>
      <c r="E225" s="208" t="s">
        <v>1866</v>
      </c>
      <c r="F225" s="209" t="s">
        <v>1867</v>
      </c>
      <c r="G225" s="210" t="s">
        <v>325</v>
      </c>
      <c r="H225" s="211">
        <v>8</v>
      </c>
      <c r="I225" s="212"/>
      <c r="J225" s="213">
        <f>ROUND(I225*H225,2)</f>
        <v>0</v>
      </c>
      <c r="K225" s="209" t="s">
        <v>133</v>
      </c>
      <c r="L225" s="47"/>
      <c r="M225" s="214" t="s">
        <v>19</v>
      </c>
      <c r="N225" s="215" t="s">
        <v>43</v>
      </c>
      <c r="O225" s="87"/>
      <c r="P225" s="216">
        <f>O225*H225</f>
        <v>0</v>
      </c>
      <c r="Q225" s="216">
        <v>0.00010000000000000001</v>
      </c>
      <c r="R225" s="216">
        <f>Q225*H225</f>
        <v>0.00080000000000000004</v>
      </c>
      <c r="S225" s="216">
        <v>0.037490000000000002</v>
      </c>
      <c r="T225" s="217">
        <f>S225*H225</f>
        <v>0.29992000000000002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312</v>
      </c>
      <c r="AT225" s="218" t="s">
        <v>129</v>
      </c>
      <c r="AU225" s="218" t="s">
        <v>82</v>
      </c>
      <c r="AY225" s="20" t="s">
        <v>126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312</v>
      </c>
      <c r="BM225" s="218" t="s">
        <v>1868</v>
      </c>
    </row>
    <row r="226" s="2" customFormat="1">
      <c r="A226" s="41"/>
      <c r="B226" s="42"/>
      <c r="C226" s="43"/>
      <c r="D226" s="220" t="s">
        <v>136</v>
      </c>
      <c r="E226" s="43"/>
      <c r="F226" s="221" t="s">
        <v>1869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136</v>
      </c>
      <c r="AU226" s="20" t="s">
        <v>82</v>
      </c>
    </row>
    <row r="227" s="2" customFormat="1" ht="49.05" customHeight="1">
      <c r="A227" s="41"/>
      <c r="B227" s="42"/>
      <c r="C227" s="207" t="s">
        <v>491</v>
      </c>
      <c r="D227" s="207" t="s">
        <v>129</v>
      </c>
      <c r="E227" s="208" t="s">
        <v>1870</v>
      </c>
      <c r="F227" s="209" t="s">
        <v>1871</v>
      </c>
      <c r="G227" s="210" t="s">
        <v>325</v>
      </c>
      <c r="H227" s="211">
        <v>2</v>
      </c>
      <c r="I227" s="212"/>
      <c r="J227" s="213">
        <f>ROUND(I227*H227,2)</f>
        <v>0</v>
      </c>
      <c r="K227" s="209" t="s">
        <v>133</v>
      </c>
      <c r="L227" s="47"/>
      <c r="M227" s="214" t="s">
        <v>19</v>
      </c>
      <c r="N227" s="215" t="s">
        <v>43</v>
      </c>
      <c r="O227" s="87"/>
      <c r="P227" s="216">
        <f>O227*H227</f>
        <v>0</v>
      </c>
      <c r="Q227" s="216">
        <v>0.021760000000000002</v>
      </c>
      <c r="R227" s="216">
        <f>Q227*H227</f>
        <v>0.043520000000000003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312</v>
      </c>
      <c r="AT227" s="218" t="s">
        <v>129</v>
      </c>
      <c r="AU227" s="218" t="s">
        <v>82</v>
      </c>
      <c r="AY227" s="20" t="s">
        <v>126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312</v>
      </c>
      <c r="BM227" s="218" t="s">
        <v>1872</v>
      </c>
    </row>
    <row r="228" s="2" customFormat="1">
      <c r="A228" s="41"/>
      <c r="B228" s="42"/>
      <c r="C228" s="43"/>
      <c r="D228" s="220" t="s">
        <v>136</v>
      </c>
      <c r="E228" s="43"/>
      <c r="F228" s="221" t="s">
        <v>1873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136</v>
      </c>
      <c r="AU228" s="20" t="s">
        <v>82</v>
      </c>
    </row>
    <row r="229" s="2" customFormat="1" ht="49.05" customHeight="1">
      <c r="A229" s="41"/>
      <c r="B229" s="42"/>
      <c r="C229" s="207" t="s">
        <v>495</v>
      </c>
      <c r="D229" s="207" t="s">
        <v>129</v>
      </c>
      <c r="E229" s="208" t="s">
        <v>1874</v>
      </c>
      <c r="F229" s="209" t="s">
        <v>1875</v>
      </c>
      <c r="G229" s="210" t="s">
        <v>325</v>
      </c>
      <c r="H229" s="211">
        <v>1</v>
      </c>
      <c r="I229" s="212"/>
      <c r="J229" s="213">
        <f>ROUND(I229*H229,2)</f>
        <v>0</v>
      </c>
      <c r="K229" s="209" t="s">
        <v>133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0.02828</v>
      </c>
      <c r="R229" s="216">
        <f>Q229*H229</f>
        <v>0.02828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312</v>
      </c>
      <c r="AT229" s="218" t="s">
        <v>129</v>
      </c>
      <c r="AU229" s="218" t="s">
        <v>82</v>
      </c>
      <c r="AY229" s="20" t="s">
        <v>126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312</v>
      </c>
      <c r="BM229" s="218" t="s">
        <v>1876</v>
      </c>
    </row>
    <row r="230" s="2" customFormat="1">
      <c r="A230" s="41"/>
      <c r="B230" s="42"/>
      <c r="C230" s="43"/>
      <c r="D230" s="220" t="s">
        <v>136</v>
      </c>
      <c r="E230" s="43"/>
      <c r="F230" s="221" t="s">
        <v>1877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136</v>
      </c>
      <c r="AU230" s="20" t="s">
        <v>82</v>
      </c>
    </row>
    <row r="231" s="2" customFormat="1" ht="49.05" customHeight="1">
      <c r="A231" s="41"/>
      <c r="B231" s="42"/>
      <c r="C231" s="207" t="s">
        <v>501</v>
      </c>
      <c r="D231" s="207" t="s">
        <v>129</v>
      </c>
      <c r="E231" s="208" t="s">
        <v>1878</v>
      </c>
      <c r="F231" s="209" t="s">
        <v>1879</v>
      </c>
      <c r="G231" s="210" t="s">
        <v>325</v>
      </c>
      <c r="H231" s="211">
        <v>3</v>
      </c>
      <c r="I231" s="212"/>
      <c r="J231" s="213">
        <f>ROUND(I231*H231,2)</f>
        <v>0</v>
      </c>
      <c r="K231" s="209" t="s">
        <v>133</v>
      </c>
      <c r="L231" s="47"/>
      <c r="M231" s="214" t="s">
        <v>19</v>
      </c>
      <c r="N231" s="215" t="s">
        <v>43</v>
      </c>
      <c r="O231" s="87"/>
      <c r="P231" s="216">
        <f>O231*H231</f>
        <v>0</v>
      </c>
      <c r="Q231" s="216">
        <v>0.054359999999999999</v>
      </c>
      <c r="R231" s="216">
        <f>Q231*H231</f>
        <v>0.16308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312</v>
      </c>
      <c r="AT231" s="218" t="s">
        <v>129</v>
      </c>
      <c r="AU231" s="218" t="s">
        <v>82</v>
      </c>
      <c r="AY231" s="20" t="s">
        <v>126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312</v>
      </c>
      <c r="BM231" s="218" t="s">
        <v>1880</v>
      </c>
    </row>
    <row r="232" s="2" customFormat="1">
      <c r="A232" s="41"/>
      <c r="B232" s="42"/>
      <c r="C232" s="43"/>
      <c r="D232" s="220" t="s">
        <v>136</v>
      </c>
      <c r="E232" s="43"/>
      <c r="F232" s="221" t="s">
        <v>1881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136</v>
      </c>
      <c r="AU232" s="20" t="s">
        <v>82</v>
      </c>
    </row>
    <row r="233" s="2" customFormat="1" ht="49.05" customHeight="1">
      <c r="A233" s="41"/>
      <c r="B233" s="42"/>
      <c r="C233" s="207" t="s">
        <v>506</v>
      </c>
      <c r="D233" s="207" t="s">
        <v>129</v>
      </c>
      <c r="E233" s="208" t="s">
        <v>1882</v>
      </c>
      <c r="F233" s="209" t="s">
        <v>1883</v>
      </c>
      <c r="G233" s="210" t="s">
        <v>325</v>
      </c>
      <c r="H233" s="211">
        <v>1</v>
      </c>
      <c r="I233" s="212"/>
      <c r="J233" s="213">
        <f>ROUND(I233*H233,2)</f>
        <v>0</v>
      </c>
      <c r="K233" s="209" t="s">
        <v>133</v>
      </c>
      <c r="L233" s="47"/>
      <c r="M233" s="214" t="s">
        <v>19</v>
      </c>
      <c r="N233" s="215" t="s">
        <v>43</v>
      </c>
      <c r="O233" s="87"/>
      <c r="P233" s="216">
        <f>O233*H233</f>
        <v>0</v>
      </c>
      <c r="Q233" s="216">
        <v>0.06198</v>
      </c>
      <c r="R233" s="216">
        <f>Q233*H233</f>
        <v>0.06198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312</v>
      </c>
      <c r="AT233" s="218" t="s">
        <v>129</v>
      </c>
      <c r="AU233" s="218" t="s">
        <v>82</v>
      </c>
      <c r="AY233" s="20" t="s">
        <v>126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312</v>
      </c>
      <c r="BM233" s="218" t="s">
        <v>1884</v>
      </c>
    </row>
    <row r="234" s="2" customFormat="1">
      <c r="A234" s="41"/>
      <c r="B234" s="42"/>
      <c r="C234" s="43"/>
      <c r="D234" s="220" t="s">
        <v>136</v>
      </c>
      <c r="E234" s="43"/>
      <c r="F234" s="221" t="s">
        <v>1885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136</v>
      </c>
      <c r="AU234" s="20" t="s">
        <v>82</v>
      </c>
    </row>
    <row r="235" s="2" customFormat="1" ht="24.15" customHeight="1">
      <c r="A235" s="41"/>
      <c r="B235" s="42"/>
      <c r="C235" s="207" t="s">
        <v>511</v>
      </c>
      <c r="D235" s="207" t="s">
        <v>129</v>
      </c>
      <c r="E235" s="208" t="s">
        <v>1886</v>
      </c>
      <c r="F235" s="209" t="s">
        <v>1887</v>
      </c>
      <c r="G235" s="210" t="s">
        <v>325</v>
      </c>
      <c r="H235" s="211">
        <v>1</v>
      </c>
      <c r="I235" s="212"/>
      <c r="J235" s="213">
        <f>ROUND(I235*H235,2)</f>
        <v>0</v>
      </c>
      <c r="K235" s="209" t="s">
        <v>133</v>
      </c>
      <c r="L235" s="47"/>
      <c r="M235" s="214" t="s">
        <v>19</v>
      </c>
      <c r="N235" s="215" t="s">
        <v>43</v>
      </c>
      <c r="O235" s="87"/>
      <c r="P235" s="216">
        <f>O235*H235</f>
        <v>0</v>
      </c>
      <c r="Q235" s="216">
        <v>0.017600000000000001</v>
      </c>
      <c r="R235" s="216">
        <f>Q235*H235</f>
        <v>0.017600000000000001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312</v>
      </c>
      <c r="AT235" s="218" t="s">
        <v>129</v>
      </c>
      <c r="AU235" s="218" t="s">
        <v>82</v>
      </c>
      <c r="AY235" s="20" t="s">
        <v>126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312</v>
      </c>
      <c r="BM235" s="218" t="s">
        <v>1888</v>
      </c>
    </row>
    <row r="236" s="2" customFormat="1">
      <c r="A236" s="41"/>
      <c r="B236" s="42"/>
      <c r="C236" s="43"/>
      <c r="D236" s="220" t="s">
        <v>136</v>
      </c>
      <c r="E236" s="43"/>
      <c r="F236" s="221" t="s">
        <v>1889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136</v>
      </c>
      <c r="AU236" s="20" t="s">
        <v>82</v>
      </c>
    </row>
    <row r="237" s="2" customFormat="1" ht="16.5" customHeight="1">
      <c r="A237" s="41"/>
      <c r="B237" s="42"/>
      <c r="C237" s="207" t="s">
        <v>515</v>
      </c>
      <c r="D237" s="207" t="s">
        <v>129</v>
      </c>
      <c r="E237" s="208" t="s">
        <v>1890</v>
      </c>
      <c r="F237" s="209" t="s">
        <v>1891</v>
      </c>
      <c r="G237" s="210" t="s">
        <v>325</v>
      </c>
      <c r="H237" s="211">
        <v>1</v>
      </c>
      <c r="I237" s="212"/>
      <c r="J237" s="213">
        <f>ROUND(I237*H237,2)</f>
        <v>0</v>
      </c>
      <c r="K237" s="209" t="s">
        <v>19</v>
      </c>
      <c r="L237" s="47"/>
      <c r="M237" s="214" t="s">
        <v>19</v>
      </c>
      <c r="N237" s="215" t="s">
        <v>43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312</v>
      </c>
      <c r="AT237" s="218" t="s">
        <v>129</v>
      </c>
      <c r="AU237" s="218" t="s">
        <v>82</v>
      </c>
      <c r="AY237" s="20" t="s">
        <v>126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312</v>
      </c>
      <c r="BM237" s="218" t="s">
        <v>1892</v>
      </c>
    </row>
    <row r="238" s="2" customFormat="1" ht="37.8" customHeight="1">
      <c r="A238" s="41"/>
      <c r="B238" s="42"/>
      <c r="C238" s="207" t="s">
        <v>519</v>
      </c>
      <c r="D238" s="207" t="s">
        <v>129</v>
      </c>
      <c r="E238" s="208" t="s">
        <v>1893</v>
      </c>
      <c r="F238" s="209" t="s">
        <v>1894</v>
      </c>
      <c r="G238" s="210" t="s">
        <v>325</v>
      </c>
      <c r="H238" s="211">
        <v>1</v>
      </c>
      <c r="I238" s="212"/>
      <c r="J238" s="213">
        <f>ROUND(I238*H238,2)</f>
        <v>0</v>
      </c>
      <c r="K238" s="209" t="s">
        <v>133</v>
      </c>
      <c r="L238" s="47"/>
      <c r="M238" s="214" t="s">
        <v>19</v>
      </c>
      <c r="N238" s="215" t="s">
        <v>43</v>
      </c>
      <c r="O238" s="87"/>
      <c r="P238" s="216">
        <f>O238*H238</f>
        <v>0</v>
      </c>
      <c r="Q238" s="216">
        <v>0.00066</v>
      </c>
      <c r="R238" s="216">
        <f>Q238*H238</f>
        <v>0.00066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312</v>
      </c>
      <c r="AT238" s="218" t="s">
        <v>129</v>
      </c>
      <c r="AU238" s="218" t="s">
        <v>82</v>
      </c>
      <c r="AY238" s="20" t="s">
        <v>126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80</v>
      </c>
      <c r="BK238" s="219">
        <f>ROUND(I238*H238,2)</f>
        <v>0</v>
      </c>
      <c r="BL238" s="20" t="s">
        <v>312</v>
      </c>
      <c r="BM238" s="218" t="s">
        <v>1895</v>
      </c>
    </row>
    <row r="239" s="2" customFormat="1">
      <c r="A239" s="41"/>
      <c r="B239" s="42"/>
      <c r="C239" s="43"/>
      <c r="D239" s="220" t="s">
        <v>136</v>
      </c>
      <c r="E239" s="43"/>
      <c r="F239" s="221" t="s">
        <v>1896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136</v>
      </c>
      <c r="AU239" s="20" t="s">
        <v>82</v>
      </c>
    </row>
    <row r="240" s="2" customFormat="1" ht="24.15" customHeight="1">
      <c r="A240" s="41"/>
      <c r="B240" s="42"/>
      <c r="C240" s="207" t="s">
        <v>524</v>
      </c>
      <c r="D240" s="207" t="s">
        <v>129</v>
      </c>
      <c r="E240" s="208" t="s">
        <v>1897</v>
      </c>
      <c r="F240" s="209" t="s">
        <v>1898</v>
      </c>
      <c r="G240" s="210" t="s">
        <v>325</v>
      </c>
      <c r="H240" s="211">
        <v>1</v>
      </c>
      <c r="I240" s="212"/>
      <c r="J240" s="213">
        <f>ROUND(I240*H240,2)</f>
        <v>0</v>
      </c>
      <c r="K240" s="209" t="s">
        <v>133</v>
      </c>
      <c r="L240" s="47"/>
      <c r="M240" s="214" t="s">
        <v>19</v>
      </c>
      <c r="N240" s="215" t="s">
        <v>43</v>
      </c>
      <c r="O240" s="87"/>
      <c r="P240" s="216">
        <f>O240*H240</f>
        <v>0</v>
      </c>
      <c r="Q240" s="216">
        <v>0.00050000000000000001</v>
      </c>
      <c r="R240" s="216">
        <f>Q240*H240</f>
        <v>0.00050000000000000001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312</v>
      </c>
      <c r="AT240" s="218" t="s">
        <v>129</v>
      </c>
      <c r="AU240" s="218" t="s">
        <v>82</v>
      </c>
      <c r="AY240" s="20" t="s">
        <v>126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312</v>
      </c>
      <c r="BM240" s="218" t="s">
        <v>1899</v>
      </c>
    </row>
    <row r="241" s="2" customFormat="1">
      <c r="A241" s="41"/>
      <c r="B241" s="42"/>
      <c r="C241" s="43"/>
      <c r="D241" s="220" t="s">
        <v>136</v>
      </c>
      <c r="E241" s="43"/>
      <c r="F241" s="221" t="s">
        <v>1900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136</v>
      </c>
      <c r="AU241" s="20" t="s">
        <v>82</v>
      </c>
    </row>
    <row r="242" s="2" customFormat="1" ht="49.05" customHeight="1">
      <c r="A242" s="41"/>
      <c r="B242" s="42"/>
      <c r="C242" s="207" t="s">
        <v>529</v>
      </c>
      <c r="D242" s="207" t="s">
        <v>129</v>
      </c>
      <c r="E242" s="208" t="s">
        <v>1901</v>
      </c>
      <c r="F242" s="209" t="s">
        <v>1902</v>
      </c>
      <c r="G242" s="210" t="s">
        <v>373</v>
      </c>
      <c r="H242" s="211">
        <v>0.316</v>
      </c>
      <c r="I242" s="212"/>
      <c r="J242" s="213">
        <f>ROUND(I242*H242,2)</f>
        <v>0</v>
      </c>
      <c r="K242" s="209" t="s">
        <v>133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312</v>
      </c>
      <c r="AT242" s="218" t="s">
        <v>129</v>
      </c>
      <c r="AU242" s="218" t="s">
        <v>82</v>
      </c>
      <c r="AY242" s="20" t="s">
        <v>126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312</v>
      </c>
      <c r="BM242" s="218" t="s">
        <v>1903</v>
      </c>
    </row>
    <row r="243" s="2" customFormat="1">
      <c r="A243" s="41"/>
      <c r="B243" s="42"/>
      <c r="C243" s="43"/>
      <c r="D243" s="220" t="s">
        <v>136</v>
      </c>
      <c r="E243" s="43"/>
      <c r="F243" s="221" t="s">
        <v>1904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136</v>
      </c>
      <c r="AU243" s="20" t="s">
        <v>82</v>
      </c>
    </row>
    <row r="244" s="12" customFormat="1" ht="25.92" customHeight="1">
      <c r="A244" s="12"/>
      <c r="B244" s="191"/>
      <c r="C244" s="192"/>
      <c r="D244" s="193" t="s">
        <v>71</v>
      </c>
      <c r="E244" s="194" t="s">
        <v>1658</v>
      </c>
      <c r="F244" s="194" t="s">
        <v>1659</v>
      </c>
      <c r="G244" s="192"/>
      <c r="H244" s="192"/>
      <c r="I244" s="195"/>
      <c r="J244" s="196">
        <f>BK244</f>
        <v>0</v>
      </c>
      <c r="K244" s="192"/>
      <c r="L244" s="197"/>
      <c r="M244" s="198"/>
      <c r="N244" s="199"/>
      <c r="O244" s="199"/>
      <c r="P244" s="200">
        <f>SUM(P245:P251)</f>
        <v>0</v>
      </c>
      <c r="Q244" s="199"/>
      <c r="R244" s="200">
        <f>SUM(R245:R251)</f>
        <v>0.0033</v>
      </c>
      <c r="S244" s="199"/>
      <c r="T244" s="201">
        <f>SUM(T245:T251)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152</v>
      </c>
      <c r="AT244" s="203" t="s">
        <v>71</v>
      </c>
      <c r="AU244" s="203" t="s">
        <v>72</v>
      </c>
      <c r="AY244" s="202" t="s">
        <v>126</v>
      </c>
      <c r="BK244" s="204">
        <f>SUM(BK245:BK251)</f>
        <v>0</v>
      </c>
    </row>
    <row r="245" s="2" customFormat="1" ht="24.15" customHeight="1">
      <c r="A245" s="41"/>
      <c r="B245" s="42"/>
      <c r="C245" s="207" t="s">
        <v>534</v>
      </c>
      <c r="D245" s="207" t="s">
        <v>129</v>
      </c>
      <c r="E245" s="208" t="s">
        <v>1905</v>
      </c>
      <c r="F245" s="209" t="s">
        <v>1906</v>
      </c>
      <c r="G245" s="210" t="s">
        <v>1662</v>
      </c>
      <c r="H245" s="211">
        <v>4</v>
      </c>
      <c r="I245" s="212"/>
      <c r="J245" s="213">
        <f>ROUND(I245*H245,2)</f>
        <v>0</v>
      </c>
      <c r="K245" s="209" t="s">
        <v>133</v>
      </c>
      <c r="L245" s="47"/>
      <c r="M245" s="214" t="s">
        <v>19</v>
      </c>
      <c r="N245" s="215" t="s">
        <v>43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1663</v>
      </c>
      <c r="AT245" s="218" t="s">
        <v>129</v>
      </c>
      <c r="AU245" s="218" t="s">
        <v>80</v>
      </c>
      <c r="AY245" s="20" t="s">
        <v>126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1663</v>
      </c>
      <c r="BM245" s="218" t="s">
        <v>1907</v>
      </c>
    </row>
    <row r="246" s="2" customFormat="1">
      <c r="A246" s="41"/>
      <c r="B246" s="42"/>
      <c r="C246" s="43"/>
      <c r="D246" s="220" t="s">
        <v>136</v>
      </c>
      <c r="E246" s="43"/>
      <c r="F246" s="221" t="s">
        <v>1908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136</v>
      </c>
      <c r="AU246" s="20" t="s">
        <v>80</v>
      </c>
    </row>
    <row r="247" s="13" customFormat="1">
      <c r="A247" s="13"/>
      <c r="B247" s="232"/>
      <c r="C247" s="233"/>
      <c r="D247" s="225" t="s">
        <v>190</v>
      </c>
      <c r="E247" s="234" t="s">
        <v>19</v>
      </c>
      <c r="F247" s="235" t="s">
        <v>1909</v>
      </c>
      <c r="G247" s="233"/>
      <c r="H247" s="236">
        <v>4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190</v>
      </c>
      <c r="AU247" s="242" t="s">
        <v>80</v>
      </c>
      <c r="AV247" s="13" t="s">
        <v>82</v>
      </c>
      <c r="AW247" s="13" t="s">
        <v>34</v>
      </c>
      <c r="AX247" s="13" t="s">
        <v>80</v>
      </c>
      <c r="AY247" s="242" t="s">
        <v>126</v>
      </c>
    </row>
    <row r="248" s="2" customFormat="1" ht="16.5" customHeight="1">
      <c r="A248" s="41"/>
      <c r="B248" s="42"/>
      <c r="C248" s="275" t="s">
        <v>542</v>
      </c>
      <c r="D248" s="275" t="s">
        <v>307</v>
      </c>
      <c r="E248" s="276" t="s">
        <v>1910</v>
      </c>
      <c r="F248" s="277" t="s">
        <v>1911</v>
      </c>
      <c r="G248" s="278" t="s">
        <v>325</v>
      </c>
      <c r="H248" s="279">
        <v>1</v>
      </c>
      <c r="I248" s="280"/>
      <c r="J248" s="281">
        <f>ROUND(I248*H248,2)</f>
        <v>0</v>
      </c>
      <c r="K248" s="277" t="s">
        <v>19</v>
      </c>
      <c r="L248" s="282"/>
      <c r="M248" s="283" t="s">
        <v>19</v>
      </c>
      <c r="N248" s="284" t="s">
        <v>43</v>
      </c>
      <c r="O248" s="87"/>
      <c r="P248" s="216">
        <f>O248*H248</f>
        <v>0</v>
      </c>
      <c r="Q248" s="216">
        <v>0.0033</v>
      </c>
      <c r="R248" s="216">
        <f>Q248*H248</f>
        <v>0.0033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1663</v>
      </c>
      <c r="AT248" s="218" t="s">
        <v>307</v>
      </c>
      <c r="AU248" s="218" t="s">
        <v>80</v>
      </c>
      <c r="AY248" s="20" t="s">
        <v>126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1663</v>
      </c>
      <c r="BM248" s="218" t="s">
        <v>1912</v>
      </c>
    </row>
    <row r="249" s="2" customFormat="1" ht="24.15" customHeight="1">
      <c r="A249" s="41"/>
      <c r="B249" s="42"/>
      <c r="C249" s="207" t="s">
        <v>551</v>
      </c>
      <c r="D249" s="207" t="s">
        <v>129</v>
      </c>
      <c r="E249" s="208" t="s">
        <v>1913</v>
      </c>
      <c r="F249" s="209" t="s">
        <v>1914</v>
      </c>
      <c r="G249" s="210" t="s">
        <v>1662</v>
      </c>
      <c r="H249" s="211">
        <v>8</v>
      </c>
      <c r="I249" s="212"/>
      <c r="J249" s="213">
        <f>ROUND(I249*H249,2)</f>
        <v>0</v>
      </c>
      <c r="K249" s="209" t="s">
        <v>133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1663</v>
      </c>
      <c r="AT249" s="218" t="s">
        <v>129</v>
      </c>
      <c r="AU249" s="218" t="s">
        <v>80</v>
      </c>
      <c r="AY249" s="20" t="s">
        <v>126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1663</v>
      </c>
      <c r="BM249" s="218" t="s">
        <v>1915</v>
      </c>
    </row>
    <row r="250" s="2" customFormat="1">
      <c r="A250" s="41"/>
      <c r="B250" s="42"/>
      <c r="C250" s="43"/>
      <c r="D250" s="220" t="s">
        <v>136</v>
      </c>
      <c r="E250" s="43"/>
      <c r="F250" s="221" t="s">
        <v>1916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136</v>
      </c>
      <c r="AU250" s="20" t="s">
        <v>80</v>
      </c>
    </row>
    <row r="251" s="13" customFormat="1">
      <c r="A251" s="13"/>
      <c r="B251" s="232"/>
      <c r="C251" s="233"/>
      <c r="D251" s="225" t="s">
        <v>190</v>
      </c>
      <c r="E251" s="234" t="s">
        <v>19</v>
      </c>
      <c r="F251" s="235" t="s">
        <v>1917</v>
      </c>
      <c r="G251" s="233"/>
      <c r="H251" s="236">
        <v>8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190</v>
      </c>
      <c r="AU251" s="242" t="s">
        <v>80</v>
      </c>
      <c r="AV251" s="13" t="s">
        <v>82</v>
      </c>
      <c r="AW251" s="13" t="s">
        <v>34</v>
      </c>
      <c r="AX251" s="13" t="s">
        <v>80</v>
      </c>
      <c r="AY251" s="242" t="s">
        <v>126</v>
      </c>
    </row>
    <row r="252" s="12" customFormat="1" ht="25.92" customHeight="1">
      <c r="A252" s="12"/>
      <c r="B252" s="191"/>
      <c r="C252" s="192"/>
      <c r="D252" s="193" t="s">
        <v>71</v>
      </c>
      <c r="E252" s="194" t="s">
        <v>123</v>
      </c>
      <c r="F252" s="194" t="s">
        <v>124</v>
      </c>
      <c r="G252" s="192"/>
      <c r="H252" s="192"/>
      <c r="I252" s="195"/>
      <c r="J252" s="196">
        <f>BK252</f>
        <v>0</v>
      </c>
      <c r="K252" s="192"/>
      <c r="L252" s="197"/>
      <c r="M252" s="198"/>
      <c r="N252" s="199"/>
      <c r="O252" s="199"/>
      <c r="P252" s="200">
        <f>P253</f>
        <v>0</v>
      </c>
      <c r="Q252" s="199"/>
      <c r="R252" s="200">
        <f>R253</f>
        <v>0</v>
      </c>
      <c r="S252" s="199"/>
      <c r="T252" s="201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125</v>
      </c>
      <c r="AT252" s="203" t="s">
        <v>71</v>
      </c>
      <c r="AU252" s="203" t="s">
        <v>72</v>
      </c>
      <c r="AY252" s="202" t="s">
        <v>126</v>
      </c>
      <c r="BK252" s="204">
        <f>BK253</f>
        <v>0</v>
      </c>
    </row>
    <row r="253" s="12" customFormat="1" ht="22.8" customHeight="1">
      <c r="A253" s="12"/>
      <c r="B253" s="191"/>
      <c r="C253" s="192"/>
      <c r="D253" s="193" t="s">
        <v>71</v>
      </c>
      <c r="E253" s="205" t="s">
        <v>150</v>
      </c>
      <c r="F253" s="205" t="s">
        <v>151</v>
      </c>
      <c r="G253" s="192"/>
      <c r="H253" s="192"/>
      <c r="I253" s="195"/>
      <c r="J253" s="206">
        <f>BK253</f>
        <v>0</v>
      </c>
      <c r="K253" s="192"/>
      <c r="L253" s="197"/>
      <c r="M253" s="198"/>
      <c r="N253" s="199"/>
      <c r="O253" s="199"/>
      <c r="P253" s="200">
        <f>SUM(P254:P255)</f>
        <v>0</v>
      </c>
      <c r="Q253" s="199"/>
      <c r="R253" s="200">
        <f>SUM(R254:R255)</f>
        <v>0</v>
      </c>
      <c r="S253" s="199"/>
      <c r="T253" s="201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2" t="s">
        <v>125</v>
      </c>
      <c r="AT253" s="203" t="s">
        <v>71</v>
      </c>
      <c r="AU253" s="203" t="s">
        <v>80</v>
      </c>
      <c r="AY253" s="202" t="s">
        <v>126</v>
      </c>
      <c r="BK253" s="204">
        <f>SUM(BK254:BK255)</f>
        <v>0</v>
      </c>
    </row>
    <row r="254" s="2" customFormat="1" ht="16.5" customHeight="1">
      <c r="A254" s="41"/>
      <c r="B254" s="42"/>
      <c r="C254" s="207" t="s">
        <v>556</v>
      </c>
      <c r="D254" s="207" t="s">
        <v>129</v>
      </c>
      <c r="E254" s="208" t="s">
        <v>1918</v>
      </c>
      <c r="F254" s="209" t="s">
        <v>1919</v>
      </c>
      <c r="G254" s="210" t="s">
        <v>132</v>
      </c>
      <c r="H254" s="211">
        <v>1</v>
      </c>
      <c r="I254" s="212"/>
      <c r="J254" s="213">
        <f>ROUND(I254*H254,2)</f>
        <v>0</v>
      </c>
      <c r="K254" s="209" t="s">
        <v>133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134</v>
      </c>
      <c r="AT254" s="218" t="s">
        <v>129</v>
      </c>
      <c r="AU254" s="218" t="s">
        <v>82</v>
      </c>
      <c r="AY254" s="20" t="s">
        <v>126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134</v>
      </c>
      <c r="BM254" s="218" t="s">
        <v>1920</v>
      </c>
    </row>
    <row r="255" s="2" customFormat="1">
      <c r="A255" s="41"/>
      <c r="B255" s="42"/>
      <c r="C255" s="43"/>
      <c r="D255" s="220" t="s">
        <v>136</v>
      </c>
      <c r="E255" s="43"/>
      <c r="F255" s="221" t="s">
        <v>1921</v>
      </c>
      <c r="G255" s="43"/>
      <c r="H255" s="43"/>
      <c r="I255" s="222"/>
      <c r="J255" s="43"/>
      <c r="K255" s="43"/>
      <c r="L255" s="47"/>
      <c r="M255" s="286"/>
      <c r="N255" s="287"/>
      <c r="O255" s="229"/>
      <c r="P255" s="229"/>
      <c r="Q255" s="229"/>
      <c r="R255" s="229"/>
      <c r="S255" s="229"/>
      <c r="T255" s="2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136</v>
      </c>
      <c r="AU255" s="20" t="s">
        <v>82</v>
      </c>
    </row>
    <row r="256" s="2" customFormat="1" ht="6.96" customHeight="1">
      <c r="A256" s="41"/>
      <c r="B256" s="62"/>
      <c r="C256" s="63"/>
      <c r="D256" s="63"/>
      <c r="E256" s="63"/>
      <c r="F256" s="63"/>
      <c r="G256" s="63"/>
      <c r="H256" s="63"/>
      <c r="I256" s="63"/>
      <c r="J256" s="63"/>
      <c r="K256" s="63"/>
      <c r="L256" s="47"/>
      <c r="M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</sheetData>
  <sheetProtection sheet="1" autoFilter="0" formatColumns="0" formatRows="0" objects="1" scenarios="1" spinCount="100000" saltValue="GUg+3SSvsZqKEpU4aEwLJ7g1kFDjyw+1LpU2/klCRvdZYu4sWBbR3XHXJcQwFdH2z7fuay8IP9FlYZu5ivp9ww==" hashValue="EfuPLA6viHNWn2otVge8AtLgeq6X3Iuhj3UuwqwRHHySpudvS2rCR+VbPLvIK2y25PE/C5i0rTKV2xo5WZBiHg==" algorithmName="SHA-512" password="CC35"/>
  <autoFilter ref="C92:K255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2/612135101"/>
    <hyperlink ref="F100" r:id="rId2" display="https://podminky.urs.cz/item/CS_URS_2025_02/612335101"/>
    <hyperlink ref="F103" r:id="rId3" display="https://podminky.urs.cz/item/CS_URS_2025_02/622525102"/>
    <hyperlink ref="F106" r:id="rId4" display="https://podminky.urs.cz/item/CS_URS_2025_02/971033131"/>
    <hyperlink ref="F109" r:id="rId5" display="https://podminky.urs.cz/item/CS_URS_2025_02/971033141"/>
    <hyperlink ref="F112" r:id="rId6" display="https://podminky.urs.cz/item/CS_URS_2025_02/974031153"/>
    <hyperlink ref="F115" r:id="rId7" display="https://podminky.urs.cz/item/CS_URS_2025_02/977151119"/>
    <hyperlink ref="F118" r:id="rId8" display="https://podminky.urs.cz/item/CS_URS_2025_02/997013212"/>
    <hyperlink ref="F120" r:id="rId9" display="https://podminky.urs.cz/item/CS_URS_2025_02/997013501"/>
    <hyperlink ref="F122" r:id="rId10" display="https://podminky.urs.cz/item/CS_URS_2025_02/997013509"/>
    <hyperlink ref="F125" r:id="rId11" display="https://podminky.urs.cz/item/CS_URS_2025_02/997013871"/>
    <hyperlink ref="F128" r:id="rId12" display="https://podminky.urs.cz/item/CS_URS_2025_02/998018002"/>
    <hyperlink ref="F132" r:id="rId13" display="https://podminky.urs.cz/item/CS_URS_2025_02/731244491"/>
    <hyperlink ref="F136" r:id="rId14" display="https://podminky.urs.cz/item/CS_URS_2025_02/731810311"/>
    <hyperlink ref="F138" r:id="rId15" display="https://podminky.urs.cz/item/CS_URS_2025_02/731810341"/>
    <hyperlink ref="F141" r:id="rId16" display="https://podminky.urs.cz/item/CS_URS_2025_02/998731121"/>
    <hyperlink ref="F144" r:id="rId17" display="https://podminky.urs.cz/item/CS_URS_2025_02/732219301"/>
    <hyperlink ref="F148" r:id="rId18" display="https://podminky.urs.cz/item/CS_URS_2025_02/998732121"/>
    <hyperlink ref="F151" r:id="rId19" display="https://podminky.urs.cz/item/CS_URS_2025_02/733120815"/>
    <hyperlink ref="F153" r:id="rId20" display="https://podminky.urs.cz/item/CS_URS_2025_02/733120819"/>
    <hyperlink ref="F155" r:id="rId21" display="https://podminky.urs.cz/item/CS_URS_2025_02/733222202"/>
    <hyperlink ref="F158" r:id="rId22" display="https://podminky.urs.cz/item/CS_URS_2025_02/733222203"/>
    <hyperlink ref="F161" r:id="rId23" display="https://podminky.urs.cz/item/CS_URS_2025_02/733222204"/>
    <hyperlink ref="F164" r:id="rId24" display="https://podminky.urs.cz/item/CS_URS_2025_02/733223205"/>
    <hyperlink ref="F167" r:id="rId25" display="https://podminky.urs.cz/item/CS_URS_2025_02/733224205"/>
    <hyperlink ref="F170" r:id="rId26" display="https://podminky.urs.cz/item/CS_URS_2025_02/733224222"/>
    <hyperlink ref="F173" r:id="rId27" display="https://podminky.urs.cz/item/CS_URS_2025_02/733224225"/>
    <hyperlink ref="F175" r:id="rId28" display="https://podminky.urs.cz/item/CS_URS_2025_02/733291101"/>
    <hyperlink ref="F178" r:id="rId29" display="https://podminky.urs.cz/item/CS_URS_2025_02/733811231"/>
    <hyperlink ref="F181" r:id="rId30" display="https://podminky.urs.cz/item/CS_URS_2025_02/733811232"/>
    <hyperlink ref="F184" r:id="rId31" display="https://podminky.urs.cz/item/CS_URS_2025_02/998733121"/>
    <hyperlink ref="F187" r:id="rId32" display="https://podminky.urs.cz/item/CS_URS_2025_02/734221681"/>
    <hyperlink ref="F190" r:id="rId33" display="https://podminky.urs.cz/item/CS_URS_2025_02/734221682"/>
    <hyperlink ref="F193" r:id="rId34" display="https://podminky.urs.cz/item/CS_URS_2025_02/734222802"/>
    <hyperlink ref="F196" r:id="rId35" display="https://podminky.urs.cz/item/CS_URS_2025_02/734242414"/>
    <hyperlink ref="F199" r:id="rId36" display="https://podminky.urs.cz/item/CS_URS_2025_02/734261403"/>
    <hyperlink ref="F204" r:id="rId37" display="https://podminky.urs.cz/item/CS_URS_2025_02/734261734"/>
    <hyperlink ref="F207" r:id="rId38" display="https://podminky.urs.cz/item/CS_URS_2025_02/734291124"/>
    <hyperlink ref="F210" r:id="rId39" display="https://podminky.urs.cz/item/CS_URS_2025_02/734291255"/>
    <hyperlink ref="F213" r:id="rId40" display="https://podminky.urs.cz/item/CS_URS_2025_02/734291314"/>
    <hyperlink ref="F215" r:id="rId41" display="https://podminky.urs.cz/item/CS_URS_2025_02/734292774"/>
    <hyperlink ref="F220" r:id="rId42" display="https://podminky.urs.cz/item/CS_URS_2025_02/734411102"/>
    <hyperlink ref="F223" r:id="rId43" display="https://podminky.urs.cz/item/CS_URS_2025_02/998734121"/>
    <hyperlink ref="F226" r:id="rId44" display="https://podminky.urs.cz/item/CS_URS_2025_02/735151831"/>
    <hyperlink ref="F228" r:id="rId45" display="https://podminky.urs.cz/item/CS_URS_2025_02/735152573"/>
    <hyperlink ref="F230" r:id="rId46" display="https://podminky.urs.cz/item/CS_URS_2025_02/735152575"/>
    <hyperlink ref="F232" r:id="rId47" display="https://podminky.urs.cz/item/CS_URS_2025_02/735152581"/>
    <hyperlink ref="F234" r:id="rId48" display="https://podminky.urs.cz/item/CS_URS_2025_02/735152582"/>
    <hyperlink ref="F236" r:id="rId49" display="https://podminky.urs.cz/item/CS_URS_2025_02/735160144"/>
    <hyperlink ref="F239" r:id="rId50" display="https://podminky.urs.cz/item/CS_URS_2025_02/735890104"/>
    <hyperlink ref="F241" r:id="rId51" display="https://podminky.urs.cz/item/CS_URS_2025_02/735890231"/>
    <hyperlink ref="F243" r:id="rId52" display="https://podminky.urs.cz/item/CS_URS_2025_02/998735121"/>
    <hyperlink ref="F246" r:id="rId53" display="https://podminky.urs.cz/item/CS_URS_2025_02/HZS2221"/>
    <hyperlink ref="F250" r:id="rId54" display="https://podminky.urs.cz/item/CS_URS_2025_02/HZS2222"/>
    <hyperlink ref="F255" r:id="rId55" display="https://podminky.urs.cz/item/CS_URS_2025_02/043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 topLeftCell="A124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7" customFormat="1" ht="45" customHeight="1">
      <c r="B3" s="295"/>
      <c r="C3" s="296" t="s">
        <v>1922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1923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1924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1925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1926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1927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1928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1929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1930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1931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1932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79</v>
      </c>
      <c r="F18" s="302" t="s">
        <v>1933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1934</v>
      </c>
      <c r="F19" s="302" t="s">
        <v>1935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1936</v>
      </c>
      <c r="F20" s="302" t="s">
        <v>1937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1938</v>
      </c>
      <c r="F21" s="302" t="s">
        <v>78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1939</v>
      </c>
      <c r="F22" s="302" t="s">
        <v>1940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1941</v>
      </c>
      <c r="F23" s="302" t="s">
        <v>1942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1943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1944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1945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1946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1947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1948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1949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1950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1951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111</v>
      </c>
      <c r="F36" s="302"/>
      <c r="G36" s="302" t="s">
        <v>1952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1953</v>
      </c>
      <c r="F37" s="302"/>
      <c r="G37" s="302" t="s">
        <v>1954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53</v>
      </c>
      <c r="F38" s="302"/>
      <c r="G38" s="302" t="s">
        <v>1955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54</v>
      </c>
      <c r="F39" s="302"/>
      <c r="G39" s="302" t="s">
        <v>1956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112</v>
      </c>
      <c r="F40" s="302"/>
      <c r="G40" s="302" t="s">
        <v>1957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113</v>
      </c>
      <c r="F41" s="302"/>
      <c r="G41" s="302" t="s">
        <v>1958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1959</v>
      </c>
      <c r="F42" s="302"/>
      <c r="G42" s="302" t="s">
        <v>1960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1961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1962</v>
      </c>
      <c r="F44" s="302"/>
      <c r="G44" s="302" t="s">
        <v>1963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115</v>
      </c>
      <c r="F45" s="302"/>
      <c r="G45" s="302" t="s">
        <v>1964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1965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1966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1967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1968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1969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1970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1971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1972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1973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1974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1975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1976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1977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1978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1979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1980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1981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1982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1983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1984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1985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1986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1987</v>
      </c>
      <c r="D76" s="320"/>
      <c r="E76" s="320"/>
      <c r="F76" s="320" t="s">
        <v>1988</v>
      </c>
      <c r="G76" s="321"/>
      <c r="H76" s="320" t="s">
        <v>54</v>
      </c>
      <c r="I76" s="320" t="s">
        <v>57</v>
      </c>
      <c r="J76" s="320" t="s">
        <v>1989</v>
      </c>
      <c r="K76" s="319"/>
    </row>
    <row r="77" s="1" customFormat="1" ht="17.25" customHeight="1">
      <c r="B77" s="317"/>
      <c r="C77" s="322" t="s">
        <v>1990</v>
      </c>
      <c r="D77" s="322"/>
      <c r="E77" s="322"/>
      <c r="F77" s="323" t="s">
        <v>1991</v>
      </c>
      <c r="G77" s="324"/>
      <c r="H77" s="322"/>
      <c r="I77" s="322"/>
      <c r="J77" s="322" t="s">
        <v>1992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53</v>
      </c>
      <c r="D79" s="327"/>
      <c r="E79" s="327"/>
      <c r="F79" s="328" t="s">
        <v>1993</v>
      </c>
      <c r="G79" s="329"/>
      <c r="H79" s="305" t="s">
        <v>1994</v>
      </c>
      <c r="I79" s="305" t="s">
        <v>1995</v>
      </c>
      <c r="J79" s="305">
        <v>20</v>
      </c>
      <c r="K79" s="319"/>
    </row>
    <row r="80" s="1" customFormat="1" ht="15" customHeight="1">
      <c r="B80" s="317"/>
      <c r="C80" s="305" t="s">
        <v>1996</v>
      </c>
      <c r="D80" s="305"/>
      <c r="E80" s="305"/>
      <c r="F80" s="328" t="s">
        <v>1993</v>
      </c>
      <c r="G80" s="329"/>
      <c r="H80" s="305" t="s">
        <v>1997</v>
      </c>
      <c r="I80" s="305" t="s">
        <v>1995</v>
      </c>
      <c r="J80" s="305">
        <v>120</v>
      </c>
      <c r="K80" s="319"/>
    </row>
    <row r="81" s="1" customFormat="1" ht="15" customHeight="1">
      <c r="B81" s="330"/>
      <c r="C81" s="305" t="s">
        <v>1998</v>
      </c>
      <c r="D81" s="305"/>
      <c r="E81" s="305"/>
      <c r="F81" s="328" t="s">
        <v>1999</v>
      </c>
      <c r="G81" s="329"/>
      <c r="H81" s="305" t="s">
        <v>2000</v>
      </c>
      <c r="I81" s="305" t="s">
        <v>1995</v>
      </c>
      <c r="J81" s="305">
        <v>50</v>
      </c>
      <c r="K81" s="319"/>
    </row>
    <row r="82" s="1" customFormat="1" ht="15" customHeight="1">
      <c r="B82" s="330"/>
      <c r="C82" s="305" t="s">
        <v>2001</v>
      </c>
      <c r="D82" s="305"/>
      <c r="E82" s="305"/>
      <c r="F82" s="328" t="s">
        <v>1993</v>
      </c>
      <c r="G82" s="329"/>
      <c r="H82" s="305" t="s">
        <v>2002</v>
      </c>
      <c r="I82" s="305" t="s">
        <v>2003</v>
      </c>
      <c r="J82" s="305"/>
      <c r="K82" s="319"/>
    </row>
    <row r="83" s="1" customFormat="1" ht="15" customHeight="1">
      <c r="B83" s="330"/>
      <c r="C83" s="331" t="s">
        <v>2004</v>
      </c>
      <c r="D83" s="331"/>
      <c r="E83" s="331"/>
      <c r="F83" s="332" t="s">
        <v>1999</v>
      </c>
      <c r="G83" s="331"/>
      <c r="H83" s="331" t="s">
        <v>2005</v>
      </c>
      <c r="I83" s="331" t="s">
        <v>1995</v>
      </c>
      <c r="J83" s="331">
        <v>15</v>
      </c>
      <c r="K83" s="319"/>
    </row>
    <row r="84" s="1" customFormat="1" ht="15" customHeight="1">
      <c r="B84" s="330"/>
      <c r="C84" s="331" t="s">
        <v>2006</v>
      </c>
      <c r="D84" s="331"/>
      <c r="E84" s="331"/>
      <c r="F84" s="332" t="s">
        <v>1999</v>
      </c>
      <c r="G84" s="331"/>
      <c r="H84" s="331" t="s">
        <v>2007</v>
      </c>
      <c r="I84" s="331" t="s">
        <v>1995</v>
      </c>
      <c r="J84" s="331">
        <v>15</v>
      </c>
      <c r="K84" s="319"/>
    </row>
    <row r="85" s="1" customFormat="1" ht="15" customHeight="1">
      <c r="B85" s="330"/>
      <c r="C85" s="331" t="s">
        <v>2008</v>
      </c>
      <c r="D85" s="331"/>
      <c r="E85" s="331"/>
      <c r="F85" s="332" t="s">
        <v>1999</v>
      </c>
      <c r="G85" s="331"/>
      <c r="H85" s="331" t="s">
        <v>2009</v>
      </c>
      <c r="I85" s="331" t="s">
        <v>1995</v>
      </c>
      <c r="J85" s="331">
        <v>20</v>
      </c>
      <c r="K85" s="319"/>
    </row>
    <row r="86" s="1" customFormat="1" ht="15" customHeight="1">
      <c r="B86" s="330"/>
      <c r="C86" s="331" t="s">
        <v>2010</v>
      </c>
      <c r="D86" s="331"/>
      <c r="E86" s="331"/>
      <c r="F86" s="332" t="s">
        <v>1999</v>
      </c>
      <c r="G86" s="331"/>
      <c r="H86" s="331" t="s">
        <v>2011</v>
      </c>
      <c r="I86" s="331" t="s">
        <v>1995</v>
      </c>
      <c r="J86" s="331">
        <v>20</v>
      </c>
      <c r="K86" s="319"/>
    </row>
    <row r="87" s="1" customFormat="1" ht="15" customHeight="1">
      <c r="B87" s="330"/>
      <c r="C87" s="305" t="s">
        <v>2012</v>
      </c>
      <c r="D87" s="305"/>
      <c r="E87" s="305"/>
      <c r="F87" s="328" t="s">
        <v>1999</v>
      </c>
      <c r="G87" s="329"/>
      <c r="H87" s="305" t="s">
        <v>2013</v>
      </c>
      <c r="I87" s="305" t="s">
        <v>1995</v>
      </c>
      <c r="J87" s="305">
        <v>50</v>
      </c>
      <c r="K87" s="319"/>
    </row>
    <row r="88" s="1" customFormat="1" ht="15" customHeight="1">
      <c r="B88" s="330"/>
      <c r="C88" s="305" t="s">
        <v>2014</v>
      </c>
      <c r="D88" s="305"/>
      <c r="E88" s="305"/>
      <c r="F88" s="328" t="s">
        <v>1999</v>
      </c>
      <c r="G88" s="329"/>
      <c r="H88" s="305" t="s">
        <v>2015</v>
      </c>
      <c r="I88" s="305" t="s">
        <v>1995</v>
      </c>
      <c r="J88" s="305">
        <v>20</v>
      </c>
      <c r="K88" s="319"/>
    </row>
    <row r="89" s="1" customFormat="1" ht="15" customHeight="1">
      <c r="B89" s="330"/>
      <c r="C89" s="305" t="s">
        <v>2016</v>
      </c>
      <c r="D89" s="305"/>
      <c r="E89" s="305"/>
      <c r="F89" s="328" t="s">
        <v>1999</v>
      </c>
      <c r="G89" s="329"/>
      <c r="H89" s="305" t="s">
        <v>2017</v>
      </c>
      <c r="I89" s="305" t="s">
        <v>1995</v>
      </c>
      <c r="J89" s="305">
        <v>20</v>
      </c>
      <c r="K89" s="319"/>
    </row>
    <row r="90" s="1" customFormat="1" ht="15" customHeight="1">
      <c r="B90" s="330"/>
      <c r="C90" s="305" t="s">
        <v>2018</v>
      </c>
      <c r="D90" s="305"/>
      <c r="E90" s="305"/>
      <c r="F90" s="328" t="s">
        <v>1999</v>
      </c>
      <c r="G90" s="329"/>
      <c r="H90" s="305" t="s">
        <v>2019</v>
      </c>
      <c r="I90" s="305" t="s">
        <v>1995</v>
      </c>
      <c r="J90" s="305">
        <v>50</v>
      </c>
      <c r="K90" s="319"/>
    </row>
    <row r="91" s="1" customFormat="1" ht="15" customHeight="1">
      <c r="B91" s="330"/>
      <c r="C91" s="305" t="s">
        <v>2020</v>
      </c>
      <c r="D91" s="305"/>
      <c r="E91" s="305"/>
      <c r="F91" s="328" t="s">
        <v>1999</v>
      </c>
      <c r="G91" s="329"/>
      <c r="H91" s="305" t="s">
        <v>2020</v>
      </c>
      <c r="I91" s="305" t="s">
        <v>1995</v>
      </c>
      <c r="J91" s="305">
        <v>50</v>
      </c>
      <c r="K91" s="319"/>
    </row>
    <row r="92" s="1" customFormat="1" ht="15" customHeight="1">
      <c r="B92" s="330"/>
      <c r="C92" s="305" t="s">
        <v>2021</v>
      </c>
      <c r="D92" s="305"/>
      <c r="E92" s="305"/>
      <c r="F92" s="328" t="s">
        <v>1999</v>
      </c>
      <c r="G92" s="329"/>
      <c r="H92" s="305" t="s">
        <v>2022</v>
      </c>
      <c r="I92" s="305" t="s">
        <v>1995</v>
      </c>
      <c r="J92" s="305">
        <v>255</v>
      </c>
      <c r="K92" s="319"/>
    </row>
    <row r="93" s="1" customFormat="1" ht="15" customHeight="1">
      <c r="B93" s="330"/>
      <c r="C93" s="305" t="s">
        <v>2023</v>
      </c>
      <c r="D93" s="305"/>
      <c r="E93" s="305"/>
      <c r="F93" s="328" t="s">
        <v>1993</v>
      </c>
      <c r="G93" s="329"/>
      <c r="H93" s="305" t="s">
        <v>2024</v>
      </c>
      <c r="I93" s="305" t="s">
        <v>2025</v>
      </c>
      <c r="J93" s="305"/>
      <c r="K93" s="319"/>
    </row>
    <row r="94" s="1" customFormat="1" ht="15" customHeight="1">
      <c r="B94" s="330"/>
      <c r="C94" s="305" t="s">
        <v>2026</v>
      </c>
      <c r="D94" s="305"/>
      <c r="E94" s="305"/>
      <c r="F94" s="328" t="s">
        <v>1993</v>
      </c>
      <c r="G94" s="329"/>
      <c r="H94" s="305" t="s">
        <v>2027</v>
      </c>
      <c r="I94" s="305" t="s">
        <v>2028</v>
      </c>
      <c r="J94" s="305"/>
      <c r="K94" s="319"/>
    </row>
    <row r="95" s="1" customFormat="1" ht="15" customHeight="1">
      <c r="B95" s="330"/>
      <c r="C95" s="305" t="s">
        <v>2029</v>
      </c>
      <c r="D95" s="305"/>
      <c r="E95" s="305"/>
      <c r="F95" s="328" t="s">
        <v>1993</v>
      </c>
      <c r="G95" s="329"/>
      <c r="H95" s="305" t="s">
        <v>2029</v>
      </c>
      <c r="I95" s="305" t="s">
        <v>2028</v>
      </c>
      <c r="J95" s="305"/>
      <c r="K95" s="319"/>
    </row>
    <row r="96" s="1" customFormat="1" ht="15" customHeight="1">
      <c r="B96" s="330"/>
      <c r="C96" s="305" t="s">
        <v>38</v>
      </c>
      <c r="D96" s="305"/>
      <c r="E96" s="305"/>
      <c r="F96" s="328" t="s">
        <v>1993</v>
      </c>
      <c r="G96" s="329"/>
      <c r="H96" s="305" t="s">
        <v>2030</v>
      </c>
      <c r="I96" s="305" t="s">
        <v>2028</v>
      </c>
      <c r="J96" s="305"/>
      <c r="K96" s="319"/>
    </row>
    <row r="97" s="1" customFormat="1" ht="15" customHeight="1">
      <c r="B97" s="330"/>
      <c r="C97" s="305" t="s">
        <v>48</v>
      </c>
      <c r="D97" s="305"/>
      <c r="E97" s="305"/>
      <c r="F97" s="328" t="s">
        <v>1993</v>
      </c>
      <c r="G97" s="329"/>
      <c r="H97" s="305" t="s">
        <v>2031</v>
      </c>
      <c r="I97" s="305" t="s">
        <v>2028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2032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1987</v>
      </c>
      <c r="D103" s="320"/>
      <c r="E103" s="320"/>
      <c r="F103" s="320" t="s">
        <v>1988</v>
      </c>
      <c r="G103" s="321"/>
      <c r="H103" s="320" t="s">
        <v>54</v>
      </c>
      <c r="I103" s="320" t="s">
        <v>57</v>
      </c>
      <c r="J103" s="320" t="s">
        <v>1989</v>
      </c>
      <c r="K103" s="319"/>
    </row>
    <row r="104" s="1" customFormat="1" ht="17.25" customHeight="1">
      <c r="B104" s="317"/>
      <c r="C104" s="322" t="s">
        <v>1990</v>
      </c>
      <c r="D104" s="322"/>
      <c r="E104" s="322"/>
      <c r="F104" s="323" t="s">
        <v>1991</v>
      </c>
      <c r="G104" s="324"/>
      <c r="H104" s="322"/>
      <c r="I104" s="322"/>
      <c r="J104" s="322" t="s">
        <v>1992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53</v>
      </c>
      <c r="D106" s="327"/>
      <c r="E106" s="327"/>
      <c r="F106" s="328" t="s">
        <v>1993</v>
      </c>
      <c r="G106" s="305"/>
      <c r="H106" s="305" t="s">
        <v>2033</v>
      </c>
      <c r="I106" s="305" t="s">
        <v>1995</v>
      </c>
      <c r="J106" s="305">
        <v>20</v>
      </c>
      <c r="K106" s="319"/>
    </row>
    <row r="107" s="1" customFormat="1" ht="15" customHeight="1">
      <c r="B107" s="317"/>
      <c r="C107" s="305" t="s">
        <v>1996</v>
      </c>
      <c r="D107" s="305"/>
      <c r="E107" s="305"/>
      <c r="F107" s="328" t="s">
        <v>1993</v>
      </c>
      <c r="G107" s="305"/>
      <c r="H107" s="305" t="s">
        <v>2033</v>
      </c>
      <c r="I107" s="305" t="s">
        <v>1995</v>
      </c>
      <c r="J107" s="305">
        <v>120</v>
      </c>
      <c r="K107" s="319"/>
    </row>
    <row r="108" s="1" customFormat="1" ht="15" customHeight="1">
      <c r="B108" s="330"/>
      <c r="C108" s="305" t="s">
        <v>1998</v>
      </c>
      <c r="D108" s="305"/>
      <c r="E108" s="305"/>
      <c r="F108" s="328" t="s">
        <v>1999</v>
      </c>
      <c r="G108" s="305"/>
      <c r="H108" s="305" t="s">
        <v>2033</v>
      </c>
      <c r="I108" s="305" t="s">
        <v>1995</v>
      </c>
      <c r="J108" s="305">
        <v>50</v>
      </c>
      <c r="K108" s="319"/>
    </row>
    <row r="109" s="1" customFormat="1" ht="15" customHeight="1">
      <c r="B109" s="330"/>
      <c r="C109" s="305" t="s">
        <v>2001</v>
      </c>
      <c r="D109" s="305"/>
      <c r="E109" s="305"/>
      <c r="F109" s="328" t="s">
        <v>1993</v>
      </c>
      <c r="G109" s="305"/>
      <c r="H109" s="305" t="s">
        <v>2033</v>
      </c>
      <c r="I109" s="305" t="s">
        <v>2003</v>
      </c>
      <c r="J109" s="305"/>
      <c r="K109" s="319"/>
    </row>
    <row r="110" s="1" customFormat="1" ht="15" customHeight="1">
      <c r="B110" s="330"/>
      <c r="C110" s="305" t="s">
        <v>2012</v>
      </c>
      <c r="D110" s="305"/>
      <c r="E110" s="305"/>
      <c r="F110" s="328" t="s">
        <v>1999</v>
      </c>
      <c r="G110" s="305"/>
      <c r="H110" s="305" t="s">
        <v>2033</v>
      </c>
      <c r="I110" s="305" t="s">
        <v>1995</v>
      </c>
      <c r="J110" s="305">
        <v>50</v>
      </c>
      <c r="K110" s="319"/>
    </row>
    <row r="111" s="1" customFormat="1" ht="15" customHeight="1">
      <c r="B111" s="330"/>
      <c r="C111" s="305" t="s">
        <v>2020</v>
      </c>
      <c r="D111" s="305"/>
      <c r="E111" s="305"/>
      <c r="F111" s="328" t="s">
        <v>1999</v>
      </c>
      <c r="G111" s="305"/>
      <c r="H111" s="305" t="s">
        <v>2033</v>
      </c>
      <c r="I111" s="305" t="s">
        <v>1995</v>
      </c>
      <c r="J111" s="305">
        <v>50</v>
      </c>
      <c r="K111" s="319"/>
    </row>
    <row r="112" s="1" customFormat="1" ht="15" customHeight="1">
      <c r="B112" s="330"/>
      <c r="C112" s="305" t="s">
        <v>2018</v>
      </c>
      <c r="D112" s="305"/>
      <c r="E112" s="305"/>
      <c r="F112" s="328" t="s">
        <v>1999</v>
      </c>
      <c r="G112" s="305"/>
      <c r="H112" s="305" t="s">
        <v>2033</v>
      </c>
      <c r="I112" s="305" t="s">
        <v>1995</v>
      </c>
      <c r="J112" s="305">
        <v>50</v>
      </c>
      <c r="K112" s="319"/>
    </row>
    <row r="113" s="1" customFormat="1" ht="15" customHeight="1">
      <c r="B113" s="330"/>
      <c r="C113" s="305" t="s">
        <v>53</v>
      </c>
      <c r="D113" s="305"/>
      <c r="E113" s="305"/>
      <c r="F113" s="328" t="s">
        <v>1993</v>
      </c>
      <c r="G113" s="305"/>
      <c r="H113" s="305" t="s">
        <v>2034</v>
      </c>
      <c r="I113" s="305" t="s">
        <v>1995</v>
      </c>
      <c r="J113" s="305">
        <v>20</v>
      </c>
      <c r="K113" s="319"/>
    </row>
    <row r="114" s="1" customFormat="1" ht="15" customHeight="1">
      <c r="B114" s="330"/>
      <c r="C114" s="305" t="s">
        <v>2035</v>
      </c>
      <c r="D114" s="305"/>
      <c r="E114" s="305"/>
      <c r="F114" s="328" t="s">
        <v>1993</v>
      </c>
      <c r="G114" s="305"/>
      <c r="H114" s="305" t="s">
        <v>2036</v>
      </c>
      <c r="I114" s="305" t="s">
        <v>1995</v>
      </c>
      <c r="J114" s="305">
        <v>120</v>
      </c>
      <c r="K114" s="319"/>
    </row>
    <row r="115" s="1" customFormat="1" ht="15" customHeight="1">
      <c r="B115" s="330"/>
      <c r="C115" s="305" t="s">
        <v>38</v>
      </c>
      <c r="D115" s="305"/>
      <c r="E115" s="305"/>
      <c r="F115" s="328" t="s">
        <v>1993</v>
      </c>
      <c r="G115" s="305"/>
      <c r="H115" s="305" t="s">
        <v>2037</v>
      </c>
      <c r="I115" s="305" t="s">
        <v>2028</v>
      </c>
      <c r="J115" s="305"/>
      <c r="K115" s="319"/>
    </row>
    <row r="116" s="1" customFormat="1" ht="15" customHeight="1">
      <c r="B116" s="330"/>
      <c r="C116" s="305" t="s">
        <v>48</v>
      </c>
      <c r="D116" s="305"/>
      <c r="E116" s="305"/>
      <c r="F116" s="328" t="s">
        <v>1993</v>
      </c>
      <c r="G116" s="305"/>
      <c r="H116" s="305" t="s">
        <v>2038</v>
      </c>
      <c r="I116" s="305" t="s">
        <v>2028</v>
      </c>
      <c r="J116" s="305"/>
      <c r="K116" s="319"/>
    </row>
    <row r="117" s="1" customFormat="1" ht="15" customHeight="1">
      <c r="B117" s="330"/>
      <c r="C117" s="305" t="s">
        <v>57</v>
      </c>
      <c r="D117" s="305"/>
      <c r="E117" s="305"/>
      <c r="F117" s="328" t="s">
        <v>1993</v>
      </c>
      <c r="G117" s="305"/>
      <c r="H117" s="305" t="s">
        <v>2039</v>
      </c>
      <c r="I117" s="305" t="s">
        <v>2040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2041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1987</v>
      </c>
      <c r="D123" s="320"/>
      <c r="E123" s="320"/>
      <c r="F123" s="320" t="s">
        <v>1988</v>
      </c>
      <c r="G123" s="321"/>
      <c r="H123" s="320" t="s">
        <v>54</v>
      </c>
      <c r="I123" s="320" t="s">
        <v>57</v>
      </c>
      <c r="J123" s="320" t="s">
        <v>1989</v>
      </c>
      <c r="K123" s="349"/>
    </row>
    <row r="124" s="1" customFormat="1" ht="17.25" customHeight="1">
      <c r="B124" s="348"/>
      <c r="C124" s="322" t="s">
        <v>1990</v>
      </c>
      <c r="D124" s="322"/>
      <c r="E124" s="322"/>
      <c r="F124" s="323" t="s">
        <v>1991</v>
      </c>
      <c r="G124" s="324"/>
      <c r="H124" s="322"/>
      <c r="I124" s="322"/>
      <c r="J124" s="322" t="s">
        <v>1992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1996</v>
      </c>
      <c r="D126" s="327"/>
      <c r="E126" s="327"/>
      <c r="F126" s="328" t="s">
        <v>1993</v>
      </c>
      <c r="G126" s="305"/>
      <c r="H126" s="305" t="s">
        <v>2033</v>
      </c>
      <c r="I126" s="305" t="s">
        <v>1995</v>
      </c>
      <c r="J126" s="305">
        <v>120</v>
      </c>
      <c r="K126" s="353"/>
    </row>
    <row r="127" s="1" customFormat="1" ht="15" customHeight="1">
      <c r="B127" s="350"/>
      <c r="C127" s="305" t="s">
        <v>2042</v>
      </c>
      <c r="D127" s="305"/>
      <c r="E127" s="305"/>
      <c r="F127" s="328" t="s">
        <v>1993</v>
      </c>
      <c r="G127" s="305"/>
      <c r="H127" s="305" t="s">
        <v>2043</v>
      </c>
      <c r="I127" s="305" t="s">
        <v>1995</v>
      </c>
      <c r="J127" s="305" t="s">
        <v>2044</v>
      </c>
      <c r="K127" s="353"/>
    </row>
    <row r="128" s="1" customFormat="1" ht="15" customHeight="1">
      <c r="B128" s="350"/>
      <c r="C128" s="305" t="s">
        <v>1941</v>
      </c>
      <c r="D128" s="305"/>
      <c r="E128" s="305"/>
      <c r="F128" s="328" t="s">
        <v>1993</v>
      </c>
      <c r="G128" s="305"/>
      <c r="H128" s="305" t="s">
        <v>2045</v>
      </c>
      <c r="I128" s="305" t="s">
        <v>1995</v>
      </c>
      <c r="J128" s="305" t="s">
        <v>2044</v>
      </c>
      <c r="K128" s="353"/>
    </row>
    <row r="129" s="1" customFormat="1" ht="15" customHeight="1">
      <c r="B129" s="350"/>
      <c r="C129" s="305" t="s">
        <v>2004</v>
      </c>
      <c r="D129" s="305"/>
      <c r="E129" s="305"/>
      <c r="F129" s="328" t="s">
        <v>1999</v>
      </c>
      <c r="G129" s="305"/>
      <c r="H129" s="305" t="s">
        <v>2005</v>
      </c>
      <c r="I129" s="305" t="s">
        <v>1995</v>
      </c>
      <c r="J129" s="305">
        <v>15</v>
      </c>
      <c r="K129" s="353"/>
    </row>
    <row r="130" s="1" customFormat="1" ht="15" customHeight="1">
      <c r="B130" s="350"/>
      <c r="C130" s="331" t="s">
        <v>2006</v>
      </c>
      <c r="D130" s="331"/>
      <c r="E130" s="331"/>
      <c r="F130" s="332" t="s">
        <v>1999</v>
      </c>
      <c r="G130" s="331"/>
      <c r="H130" s="331" t="s">
        <v>2007</v>
      </c>
      <c r="I130" s="331" t="s">
        <v>1995</v>
      </c>
      <c r="J130" s="331">
        <v>15</v>
      </c>
      <c r="K130" s="353"/>
    </row>
    <row r="131" s="1" customFormat="1" ht="15" customHeight="1">
      <c r="B131" s="350"/>
      <c r="C131" s="331" t="s">
        <v>2008</v>
      </c>
      <c r="D131" s="331"/>
      <c r="E131" s="331"/>
      <c r="F131" s="332" t="s">
        <v>1999</v>
      </c>
      <c r="G131" s="331"/>
      <c r="H131" s="331" t="s">
        <v>2009</v>
      </c>
      <c r="I131" s="331" t="s">
        <v>1995</v>
      </c>
      <c r="J131" s="331">
        <v>20</v>
      </c>
      <c r="K131" s="353"/>
    </row>
    <row r="132" s="1" customFormat="1" ht="15" customHeight="1">
      <c r="B132" s="350"/>
      <c r="C132" s="331" t="s">
        <v>2010</v>
      </c>
      <c r="D132" s="331"/>
      <c r="E132" s="331"/>
      <c r="F132" s="332" t="s">
        <v>1999</v>
      </c>
      <c r="G132" s="331"/>
      <c r="H132" s="331" t="s">
        <v>2011</v>
      </c>
      <c r="I132" s="331" t="s">
        <v>1995</v>
      </c>
      <c r="J132" s="331">
        <v>20</v>
      </c>
      <c r="K132" s="353"/>
    </row>
    <row r="133" s="1" customFormat="1" ht="15" customHeight="1">
      <c r="B133" s="350"/>
      <c r="C133" s="305" t="s">
        <v>1998</v>
      </c>
      <c r="D133" s="305"/>
      <c r="E133" s="305"/>
      <c r="F133" s="328" t="s">
        <v>1999</v>
      </c>
      <c r="G133" s="305"/>
      <c r="H133" s="305" t="s">
        <v>2033</v>
      </c>
      <c r="I133" s="305" t="s">
        <v>1995</v>
      </c>
      <c r="J133" s="305">
        <v>50</v>
      </c>
      <c r="K133" s="353"/>
    </row>
    <row r="134" s="1" customFormat="1" ht="15" customHeight="1">
      <c r="B134" s="350"/>
      <c r="C134" s="305" t="s">
        <v>2012</v>
      </c>
      <c r="D134" s="305"/>
      <c r="E134" s="305"/>
      <c r="F134" s="328" t="s">
        <v>1999</v>
      </c>
      <c r="G134" s="305"/>
      <c r="H134" s="305" t="s">
        <v>2033</v>
      </c>
      <c r="I134" s="305" t="s">
        <v>1995</v>
      </c>
      <c r="J134" s="305">
        <v>50</v>
      </c>
      <c r="K134" s="353"/>
    </row>
    <row r="135" s="1" customFormat="1" ht="15" customHeight="1">
      <c r="B135" s="350"/>
      <c r="C135" s="305" t="s">
        <v>2018</v>
      </c>
      <c r="D135" s="305"/>
      <c r="E135" s="305"/>
      <c r="F135" s="328" t="s">
        <v>1999</v>
      </c>
      <c r="G135" s="305"/>
      <c r="H135" s="305" t="s">
        <v>2033</v>
      </c>
      <c r="I135" s="305" t="s">
        <v>1995</v>
      </c>
      <c r="J135" s="305">
        <v>50</v>
      </c>
      <c r="K135" s="353"/>
    </row>
    <row r="136" s="1" customFormat="1" ht="15" customHeight="1">
      <c r="B136" s="350"/>
      <c r="C136" s="305" t="s">
        <v>2020</v>
      </c>
      <c r="D136" s="305"/>
      <c r="E136" s="305"/>
      <c r="F136" s="328" t="s">
        <v>1999</v>
      </c>
      <c r="G136" s="305"/>
      <c r="H136" s="305" t="s">
        <v>2033</v>
      </c>
      <c r="I136" s="305" t="s">
        <v>1995</v>
      </c>
      <c r="J136" s="305">
        <v>50</v>
      </c>
      <c r="K136" s="353"/>
    </row>
    <row r="137" s="1" customFormat="1" ht="15" customHeight="1">
      <c r="B137" s="350"/>
      <c r="C137" s="305" t="s">
        <v>2021</v>
      </c>
      <c r="D137" s="305"/>
      <c r="E137" s="305"/>
      <c r="F137" s="328" t="s">
        <v>1999</v>
      </c>
      <c r="G137" s="305"/>
      <c r="H137" s="305" t="s">
        <v>2046</v>
      </c>
      <c r="I137" s="305" t="s">
        <v>1995</v>
      </c>
      <c r="J137" s="305">
        <v>255</v>
      </c>
      <c r="K137" s="353"/>
    </row>
    <row r="138" s="1" customFormat="1" ht="15" customHeight="1">
      <c r="B138" s="350"/>
      <c r="C138" s="305" t="s">
        <v>2023</v>
      </c>
      <c r="D138" s="305"/>
      <c r="E138" s="305"/>
      <c r="F138" s="328" t="s">
        <v>1993</v>
      </c>
      <c r="G138" s="305"/>
      <c r="H138" s="305" t="s">
        <v>2047</v>
      </c>
      <c r="I138" s="305" t="s">
        <v>2025</v>
      </c>
      <c r="J138" s="305"/>
      <c r="K138" s="353"/>
    </row>
    <row r="139" s="1" customFormat="1" ht="15" customHeight="1">
      <c r="B139" s="350"/>
      <c r="C139" s="305" t="s">
        <v>2026</v>
      </c>
      <c r="D139" s="305"/>
      <c r="E139" s="305"/>
      <c r="F139" s="328" t="s">
        <v>1993</v>
      </c>
      <c r="G139" s="305"/>
      <c r="H139" s="305" t="s">
        <v>2048</v>
      </c>
      <c r="I139" s="305" t="s">
        <v>2028</v>
      </c>
      <c r="J139" s="305"/>
      <c r="K139" s="353"/>
    </row>
    <row r="140" s="1" customFormat="1" ht="15" customHeight="1">
      <c r="B140" s="350"/>
      <c r="C140" s="305" t="s">
        <v>2029</v>
      </c>
      <c r="D140" s="305"/>
      <c r="E140" s="305"/>
      <c r="F140" s="328" t="s">
        <v>1993</v>
      </c>
      <c r="G140" s="305"/>
      <c r="H140" s="305" t="s">
        <v>2029</v>
      </c>
      <c r="I140" s="305" t="s">
        <v>2028</v>
      </c>
      <c r="J140" s="305"/>
      <c r="K140" s="353"/>
    </row>
    <row r="141" s="1" customFormat="1" ht="15" customHeight="1">
      <c r="B141" s="350"/>
      <c r="C141" s="305" t="s">
        <v>38</v>
      </c>
      <c r="D141" s="305"/>
      <c r="E141" s="305"/>
      <c r="F141" s="328" t="s">
        <v>1993</v>
      </c>
      <c r="G141" s="305"/>
      <c r="H141" s="305" t="s">
        <v>2049</v>
      </c>
      <c r="I141" s="305" t="s">
        <v>2028</v>
      </c>
      <c r="J141" s="305"/>
      <c r="K141" s="353"/>
    </row>
    <row r="142" s="1" customFormat="1" ht="15" customHeight="1">
      <c r="B142" s="350"/>
      <c r="C142" s="305" t="s">
        <v>2050</v>
      </c>
      <c r="D142" s="305"/>
      <c r="E142" s="305"/>
      <c r="F142" s="328" t="s">
        <v>1993</v>
      </c>
      <c r="G142" s="305"/>
      <c r="H142" s="305" t="s">
        <v>2051</v>
      </c>
      <c r="I142" s="305" t="s">
        <v>2028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2052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1987</v>
      </c>
      <c r="D148" s="320"/>
      <c r="E148" s="320"/>
      <c r="F148" s="320" t="s">
        <v>1988</v>
      </c>
      <c r="G148" s="321"/>
      <c r="H148" s="320" t="s">
        <v>54</v>
      </c>
      <c r="I148" s="320" t="s">
        <v>57</v>
      </c>
      <c r="J148" s="320" t="s">
        <v>1989</v>
      </c>
      <c r="K148" s="319"/>
    </row>
    <row r="149" s="1" customFormat="1" ht="17.25" customHeight="1">
      <c r="B149" s="317"/>
      <c r="C149" s="322" t="s">
        <v>1990</v>
      </c>
      <c r="D149" s="322"/>
      <c r="E149" s="322"/>
      <c r="F149" s="323" t="s">
        <v>1991</v>
      </c>
      <c r="G149" s="324"/>
      <c r="H149" s="322"/>
      <c r="I149" s="322"/>
      <c r="J149" s="322" t="s">
        <v>1992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1996</v>
      </c>
      <c r="D151" s="305"/>
      <c r="E151" s="305"/>
      <c r="F151" s="358" t="s">
        <v>1993</v>
      </c>
      <c r="G151" s="305"/>
      <c r="H151" s="357" t="s">
        <v>2033</v>
      </c>
      <c r="I151" s="357" t="s">
        <v>1995</v>
      </c>
      <c r="J151" s="357">
        <v>120</v>
      </c>
      <c r="K151" s="353"/>
    </row>
    <row r="152" s="1" customFormat="1" ht="15" customHeight="1">
      <c r="B152" s="330"/>
      <c r="C152" s="357" t="s">
        <v>2042</v>
      </c>
      <c r="D152" s="305"/>
      <c r="E152" s="305"/>
      <c r="F152" s="358" t="s">
        <v>1993</v>
      </c>
      <c r="G152" s="305"/>
      <c r="H152" s="357" t="s">
        <v>2053</v>
      </c>
      <c r="I152" s="357" t="s">
        <v>1995</v>
      </c>
      <c r="J152" s="357" t="s">
        <v>2044</v>
      </c>
      <c r="K152" s="353"/>
    </row>
    <row r="153" s="1" customFormat="1" ht="15" customHeight="1">
      <c r="B153" s="330"/>
      <c r="C153" s="357" t="s">
        <v>1941</v>
      </c>
      <c r="D153" s="305"/>
      <c r="E153" s="305"/>
      <c r="F153" s="358" t="s">
        <v>1993</v>
      </c>
      <c r="G153" s="305"/>
      <c r="H153" s="357" t="s">
        <v>2054</v>
      </c>
      <c r="I153" s="357" t="s">
        <v>1995</v>
      </c>
      <c r="J153" s="357" t="s">
        <v>2044</v>
      </c>
      <c r="K153" s="353"/>
    </row>
    <row r="154" s="1" customFormat="1" ht="15" customHeight="1">
      <c r="B154" s="330"/>
      <c r="C154" s="357" t="s">
        <v>1998</v>
      </c>
      <c r="D154" s="305"/>
      <c r="E154" s="305"/>
      <c r="F154" s="358" t="s">
        <v>1999</v>
      </c>
      <c r="G154" s="305"/>
      <c r="H154" s="357" t="s">
        <v>2033</v>
      </c>
      <c r="I154" s="357" t="s">
        <v>1995</v>
      </c>
      <c r="J154" s="357">
        <v>50</v>
      </c>
      <c r="K154" s="353"/>
    </row>
    <row r="155" s="1" customFormat="1" ht="15" customHeight="1">
      <c r="B155" s="330"/>
      <c r="C155" s="357" t="s">
        <v>2001</v>
      </c>
      <c r="D155" s="305"/>
      <c r="E155" s="305"/>
      <c r="F155" s="358" t="s">
        <v>1993</v>
      </c>
      <c r="G155" s="305"/>
      <c r="H155" s="357" t="s">
        <v>2033</v>
      </c>
      <c r="I155" s="357" t="s">
        <v>2003</v>
      </c>
      <c r="J155" s="357"/>
      <c r="K155" s="353"/>
    </row>
    <row r="156" s="1" customFormat="1" ht="15" customHeight="1">
      <c r="B156" s="330"/>
      <c r="C156" s="357" t="s">
        <v>2012</v>
      </c>
      <c r="D156" s="305"/>
      <c r="E156" s="305"/>
      <c r="F156" s="358" t="s">
        <v>1999</v>
      </c>
      <c r="G156" s="305"/>
      <c r="H156" s="357" t="s">
        <v>2033</v>
      </c>
      <c r="I156" s="357" t="s">
        <v>1995</v>
      </c>
      <c r="J156" s="357">
        <v>50</v>
      </c>
      <c r="K156" s="353"/>
    </row>
    <row r="157" s="1" customFormat="1" ht="15" customHeight="1">
      <c r="B157" s="330"/>
      <c r="C157" s="357" t="s">
        <v>2020</v>
      </c>
      <c r="D157" s="305"/>
      <c r="E157" s="305"/>
      <c r="F157" s="358" t="s">
        <v>1999</v>
      </c>
      <c r="G157" s="305"/>
      <c r="H157" s="357" t="s">
        <v>2033</v>
      </c>
      <c r="I157" s="357" t="s">
        <v>1995</v>
      </c>
      <c r="J157" s="357">
        <v>50</v>
      </c>
      <c r="K157" s="353"/>
    </row>
    <row r="158" s="1" customFormat="1" ht="15" customHeight="1">
      <c r="B158" s="330"/>
      <c r="C158" s="357" t="s">
        <v>2018</v>
      </c>
      <c r="D158" s="305"/>
      <c r="E158" s="305"/>
      <c r="F158" s="358" t="s">
        <v>1999</v>
      </c>
      <c r="G158" s="305"/>
      <c r="H158" s="357" t="s">
        <v>2033</v>
      </c>
      <c r="I158" s="357" t="s">
        <v>1995</v>
      </c>
      <c r="J158" s="357">
        <v>50</v>
      </c>
      <c r="K158" s="353"/>
    </row>
    <row r="159" s="1" customFormat="1" ht="15" customHeight="1">
      <c r="B159" s="330"/>
      <c r="C159" s="357" t="s">
        <v>102</v>
      </c>
      <c r="D159" s="305"/>
      <c r="E159" s="305"/>
      <c r="F159" s="358" t="s">
        <v>1993</v>
      </c>
      <c r="G159" s="305"/>
      <c r="H159" s="357" t="s">
        <v>2055</v>
      </c>
      <c r="I159" s="357" t="s">
        <v>1995</v>
      </c>
      <c r="J159" s="357" t="s">
        <v>2056</v>
      </c>
      <c r="K159" s="353"/>
    </row>
    <row r="160" s="1" customFormat="1" ht="15" customHeight="1">
      <c r="B160" s="330"/>
      <c r="C160" s="357" t="s">
        <v>2057</v>
      </c>
      <c r="D160" s="305"/>
      <c r="E160" s="305"/>
      <c r="F160" s="358" t="s">
        <v>1993</v>
      </c>
      <c r="G160" s="305"/>
      <c r="H160" s="357" t="s">
        <v>2058</v>
      </c>
      <c r="I160" s="357" t="s">
        <v>2028</v>
      </c>
      <c r="J160" s="357"/>
      <c r="K160" s="353"/>
    </row>
    <row r="161" s="1" customFormat="1" ht="15" customHeight="1">
      <c r="B161" s="359"/>
      <c r="C161" s="360"/>
      <c r="D161" s="360"/>
      <c r="E161" s="360"/>
      <c r="F161" s="360"/>
      <c r="G161" s="360"/>
      <c r="H161" s="360"/>
      <c r="I161" s="360"/>
      <c r="J161" s="360"/>
      <c r="K161" s="361"/>
    </row>
    <row r="162" s="1" customFormat="1" ht="18.75" customHeight="1">
      <c r="B162" s="341"/>
      <c r="C162" s="351"/>
      <c r="D162" s="351"/>
      <c r="E162" s="351"/>
      <c r="F162" s="362"/>
      <c r="G162" s="351"/>
      <c r="H162" s="351"/>
      <c r="I162" s="351"/>
      <c r="J162" s="351"/>
      <c r="K162" s="341"/>
    </row>
    <row r="163" s="1" customFormat="1" ht="18.75" customHeight="1">
      <c r="B163" s="341"/>
      <c r="C163" s="351"/>
      <c r="D163" s="351"/>
      <c r="E163" s="351"/>
      <c r="F163" s="362"/>
      <c r="G163" s="351"/>
      <c r="H163" s="351"/>
      <c r="I163" s="351"/>
      <c r="J163" s="351"/>
      <c r="K163" s="341"/>
    </row>
    <row r="164" s="1" customFormat="1" ht="18.75" customHeight="1">
      <c r="B164" s="341"/>
      <c r="C164" s="351"/>
      <c r="D164" s="351"/>
      <c r="E164" s="351"/>
      <c r="F164" s="362"/>
      <c r="G164" s="351"/>
      <c r="H164" s="351"/>
      <c r="I164" s="351"/>
      <c r="J164" s="351"/>
      <c r="K164" s="341"/>
    </row>
    <row r="165" s="1" customFormat="1" ht="18.75" customHeight="1">
      <c r="B165" s="341"/>
      <c r="C165" s="351"/>
      <c r="D165" s="351"/>
      <c r="E165" s="351"/>
      <c r="F165" s="362"/>
      <c r="G165" s="351"/>
      <c r="H165" s="351"/>
      <c r="I165" s="351"/>
      <c r="J165" s="351"/>
      <c r="K165" s="341"/>
    </row>
    <row r="166" s="1" customFormat="1" ht="18.75" customHeight="1">
      <c r="B166" s="341"/>
      <c r="C166" s="351"/>
      <c r="D166" s="351"/>
      <c r="E166" s="351"/>
      <c r="F166" s="362"/>
      <c r="G166" s="351"/>
      <c r="H166" s="351"/>
      <c r="I166" s="351"/>
      <c r="J166" s="351"/>
      <c r="K166" s="341"/>
    </row>
    <row r="167" s="1" customFormat="1" ht="18.75" customHeight="1">
      <c r="B167" s="341"/>
      <c r="C167" s="351"/>
      <c r="D167" s="351"/>
      <c r="E167" s="351"/>
      <c r="F167" s="362"/>
      <c r="G167" s="351"/>
      <c r="H167" s="351"/>
      <c r="I167" s="351"/>
      <c r="J167" s="351"/>
      <c r="K167" s="341"/>
    </row>
    <row r="168" s="1" customFormat="1" ht="18.75" customHeight="1">
      <c r="B168" s="341"/>
      <c r="C168" s="351"/>
      <c r="D168" s="351"/>
      <c r="E168" s="351"/>
      <c r="F168" s="362"/>
      <c r="G168" s="351"/>
      <c r="H168" s="351"/>
      <c r="I168" s="351"/>
      <c r="J168" s="351"/>
      <c r="K168" s="341"/>
    </row>
    <row r="169" s="1" customFormat="1" ht="18.75" customHeight="1">
      <c r="B169" s="313"/>
      <c r="C169" s="313"/>
      <c r="D169" s="313"/>
      <c r="E169" s="313"/>
      <c r="F169" s="313"/>
      <c r="G169" s="313"/>
      <c r="H169" s="313"/>
      <c r="I169" s="313"/>
      <c r="J169" s="313"/>
      <c r="K169" s="313"/>
    </row>
    <row r="170" s="1" customFormat="1" ht="7.5" customHeight="1">
      <c r="B170" s="292"/>
      <c r="C170" s="293"/>
      <c r="D170" s="293"/>
      <c r="E170" s="293"/>
      <c r="F170" s="293"/>
      <c r="G170" s="293"/>
      <c r="H170" s="293"/>
      <c r="I170" s="293"/>
      <c r="J170" s="293"/>
      <c r="K170" s="294"/>
    </row>
    <row r="171" s="1" customFormat="1" ht="45" customHeight="1">
      <c r="B171" s="295"/>
      <c r="C171" s="296" t="s">
        <v>2059</v>
      </c>
      <c r="D171" s="296"/>
      <c r="E171" s="296"/>
      <c r="F171" s="296"/>
      <c r="G171" s="296"/>
      <c r="H171" s="296"/>
      <c r="I171" s="296"/>
      <c r="J171" s="296"/>
      <c r="K171" s="297"/>
    </row>
    <row r="172" s="1" customFormat="1" ht="17.25" customHeight="1">
      <c r="B172" s="295"/>
      <c r="C172" s="320" t="s">
        <v>1987</v>
      </c>
      <c r="D172" s="320"/>
      <c r="E172" s="320"/>
      <c r="F172" s="320" t="s">
        <v>1988</v>
      </c>
      <c r="G172" s="363"/>
      <c r="H172" s="364" t="s">
        <v>54</v>
      </c>
      <c r="I172" s="364" t="s">
        <v>57</v>
      </c>
      <c r="J172" s="320" t="s">
        <v>1989</v>
      </c>
      <c r="K172" s="297"/>
    </row>
    <row r="173" s="1" customFormat="1" ht="17.25" customHeight="1">
      <c r="B173" s="298"/>
      <c r="C173" s="322" t="s">
        <v>1990</v>
      </c>
      <c r="D173" s="322"/>
      <c r="E173" s="322"/>
      <c r="F173" s="323" t="s">
        <v>1991</v>
      </c>
      <c r="G173" s="365"/>
      <c r="H173" s="366"/>
      <c r="I173" s="366"/>
      <c r="J173" s="322" t="s">
        <v>1992</v>
      </c>
      <c r="K173" s="300"/>
    </row>
    <row r="174" s="1" customFormat="1" ht="5.25" customHeight="1">
      <c r="B174" s="330"/>
      <c r="C174" s="325"/>
      <c r="D174" s="325"/>
      <c r="E174" s="325"/>
      <c r="F174" s="325"/>
      <c r="G174" s="326"/>
      <c r="H174" s="325"/>
      <c r="I174" s="325"/>
      <c r="J174" s="325"/>
      <c r="K174" s="353"/>
    </row>
    <row r="175" s="1" customFormat="1" ht="15" customHeight="1">
      <c r="B175" s="330"/>
      <c r="C175" s="305" t="s">
        <v>1996</v>
      </c>
      <c r="D175" s="305"/>
      <c r="E175" s="305"/>
      <c r="F175" s="328" t="s">
        <v>1993</v>
      </c>
      <c r="G175" s="305"/>
      <c r="H175" s="305" t="s">
        <v>2033</v>
      </c>
      <c r="I175" s="305" t="s">
        <v>1995</v>
      </c>
      <c r="J175" s="305">
        <v>120</v>
      </c>
      <c r="K175" s="353"/>
    </row>
    <row r="176" s="1" customFormat="1" ht="15" customHeight="1">
      <c r="B176" s="330"/>
      <c r="C176" s="305" t="s">
        <v>2042</v>
      </c>
      <c r="D176" s="305"/>
      <c r="E176" s="305"/>
      <c r="F176" s="328" t="s">
        <v>1993</v>
      </c>
      <c r="G176" s="305"/>
      <c r="H176" s="305" t="s">
        <v>2043</v>
      </c>
      <c r="I176" s="305" t="s">
        <v>1995</v>
      </c>
      <c r="J176" s="305" t="s">
        <v>2044</v>
      </c>
      <c r="K176" s="353"/>
    </row>
    <row r="177" s="1" customFormat="1" ht="15" customHeight="1">
      <c r="B177" s="330"/>
      <c r="C177" s="305" t="s">
        <v>1941</v>
      </c>
      <c r="D177" s="305"/>
      <c r="E177" s="305"/>
      <c r="F177" s="328" t="s">
        <v>1993</v>
      </c>
      <c r="G177" s="305"/>
      <c r="H177" s="305" t="s">
        <v>2060</v>
      </c>
      <c r="I177" s="305" t="s">
        <v>1995</v>
      </c>
      <c r="J177" s="305" t="s">
        <v>2044</v>
      </c>
      <c r="K177" s="353"/>
    </row>
    <row r="178" s="1" customFormat="1" ht="15" customHeight="1">
      <c r="B178" s="330"/>
      <c r="C178" s="305" t="s">
        <v>1998</v>
      </c>
      <c r="D178" s="305"/>
      <c r="E178" s="305"/>
      <c r="F178" s="328" t="s">
        <v>1999</v>
      </c>
      <c r="G178" s="305"/>
      <c r="H178" s="305" t="s">
        <v>2060</v>
      </c>
      <c r="I178" s="305" t="s">
        <v>1995</v>
      </c>
      <c r="J178" s="305">
        <v>50</v>
      </c>
      <c r="K178" s="353"/>
    </row>
    <row r="179" s="1" customFormat="1" ht="15" customHeight="1">
      <c r="B179" s="330"/>
      <c r="C179" s="305" t="s">
        <v>2001</v>
      </c>
      <c r="D179" s="305"/>
      <c r="E179" s="305"/>
      <c r="F179" s="328" t="s">
        <v>1993</v>
      </c>
      <c r="G179" s="305"/>
      <c r="H179" s="305" t="s">
        <v>2060</v>
      </c>
      <c r="I179" s="305" t="s">
        <v>2003</v>
      </c>
      <c r="J179" s="305"/>
      <c r="K179" s="353"/>
    </row>
    <row r="180" s="1" customFormat="1" ht="15" customHeight="1">
      <c r="B180" s="330"/>
      <c r="C180" s="305" t="s">
        <v>2012</v>
      </c>
      <c r="D180" s="305"/>
      <c r="E180" s="305"/>
      <c r="F180" s="328" t="s">
        <v>1999</v>
      </c>
      <c r="G180" s="305"/>
      <c r="H180" s="305" t="s">
        <v>2060</v>
      </c>
      <c r="I180" s="305" t="s">
        <v>1995</v>
      </c>
      <c r="J180" s="305">
        <v>50</v>
      </c>
      <c r="K180" s="353"/>
    </row>
    <row r="181" s="1" customFormat="1" ht="15" customHeight="1">
      <c r="B181" s="330"/>
      <c r="C181" s="305" t="s">
        <v>2020</v>
      </c>
      <c r="D181" s="305"/>
      <c r="E181" s="305"/>
      <c r="F181" s="328" t="s">
        <v>1999</v>
      </c>
      <c r="G181" s="305"/>
      <c r="H181" s="305" t="s">
        <v>2060</v>
      </c>
      <c r="I181" s="305" t="s">
        <v>1995</v>
      </c>
      <c r="J181" s="305">
        <v>50</v>
      </c>
      <c r="K181" s="353"/>
    </row>
    <row r="182" s="1" customFormat="1" ht="15" customHeight="1">
      <c r="B182" s="330"/>
      <c r="C182" s="305" t="s">
        <v>2018</v>
      </c>
      <c r="D182" s="305"/>
      <c r="E182" s="305"/>
      <c r="F182" s="328" t="s">
        <v>1999</v>
      </c>
      <c r="G182" s="305"/>
      <c r="H182" s="305" t="s">
        <v>2060</v>
      </c>
      <c r="I182" s="305" t="s">
        <v>1995</v>
      </c>
      <c r="J182" s="305">
        <v>50</v>
      </c>
      <c r="K182" s="353"/>
    </row>
    <row r="183" s="1" customFormat="1" ht="15" customHeight="1">
      <c r="B183" s="330"/>
      <c r="C183" s="305" t="s">
        <v>111</v>
      </c>
      <c r="D183" s="305"/>
      <c r="E183" s="305"/>
      <c r="F183" s="328" t="s">
        <v>1993</v>
      </c>
      <c r="G183" s="305"/>
      <c r="H183" s="305" t="s">
        <v>2061</v>
      </c>
      <c r="I183" s="305" t="s">
        <v>2062</v>
      </c>
      <c r="J183" s="305"/>
      <c r="K183" s="353"/>
    </row>
    <row r="184" s="1" customFormat="1" ht="15" customHeight="1">
      <c r="B184" s="330"/>
      <c r="C184" s="305" t="s">
        <v>57</v>
      </c>
      <c r="D184" s="305"/>
      <c r="E184" s="305"/>
      <c r="F184" s="328" t="s">
        <v>1993</v>
      </c>
      <c r="G184" s="305"/>
      <c r="H184" s="305" t="s">
        <v>2063</v>
      </c>
      <c r="I184" s="305" t="s">
        <v>2064</v>
      </c>
      <c r="J184" s="305">
        <v>1</v>
      </c>
      <c r="K184" s="353"/>
    </row>
    <row r="185" s="1" customFormat="1" ht="15" customHeight="1">
      <c r="B185" s="330"/>
      <c r="C185" s="305" t="s">
        <v>53</v>
      </c>
      <c r="D185" s="305"/>
      <c r="E185" s="305"/>
      <c r="F185" s="328" t="s">
        <v>1993</v>
      </c>
      <c r="G185" s="305"/>
      <c r="H185" s="305" t="s">
        <v>2065</v>
      </c>
      <c r="I185" s="305" t="s">
        <v>1995</v>
      </c>
      <c r="J185" s="305">
        <v>20</v>
      </c>
      <c r="K185" s="353"/>
    </row>
    <row r="186" s="1" customFormat="1" ht="15" customHeight="1">
      <c r="B186" s="330"/>
      <c r="C186" s="305" t="s">
        <v>54</v>
      </c>
      <c r="D186" s="305"/>
      <c r="E186" s="305"/>
      <c r="F186" s="328" t="s">
        <v>1993</v>
      </c>
      <c r="G186" s="305"/>
      <c r="H186" s="305" t="s">
        <v>2066</v>
      </c>
      <c r="I186" s="305" t="s">
        <v>1995</v>
      </c>
      <c r="J186" s="305">
        <v>255</v>
      </c>
      <c r="K186" s="353"/>
    </row>
    <row r="187" s="1" customFormat="1" ht="15" customHeight="1">
      <c r="B187" s="330"/>
      <c r="C187" s="305" t="s">
        <v>112</v>
      </c>
      <c r="D187" s="305"/>
      <c r="E187" s="305"/>
      <c r="F187" s="328" t="s">
        <v>1993</v>
      </c>
      <c r="G187" s="305"/>
      <c r="H187" s="305" t="s">
        <v>1957</v>
      </c>
      <c r="I187" s="305" t="s">
        <v>1995</v>
      </c>
      <c r="J187" s="305">
        <v>10</v>
      </c>
      <c r="K187" s="353"/>
    </row>
    <row r="188" s="1" customFormat="1" ht="15" customHeight="1">
      <c r="B188" s="330"/>
      <c r="C188" s="305" t="s">
        <v>113</v>
      </c>
      <c r="D188" s="305"/>
      <c r="E188" s="305"/>
      <c r="F188" s="328" t="s">
        <v>1993</v>
      </c>
      <c r="G188" s="305"/>
      <c r="H188" s="305" t="s">
        <v>2067</v>
      </c>
      <c r="I188" s="305" t="s">
        <v>2028</v>
      </c>
      <c r="J188" s="305"/>
      <c r="K188" s="353"/>
    </row>
    <row r="189" s="1" customFormat="1" ht="15" customHeight="1">
      <c r="B189" s="330"/>
      <c r="C189" s="305" t="s">
        <v>2068</v>
      </c>
      <c r="D189" s="305"/>
      <c r="E189" s="305"/>
      <c r="F189" s="328" t="s">
        <v>1993</v>
      </c>
      <c r="G189" s="305"/>
      <c r="H189" s="305" t="s">
        <v>2069</v>
      </c>
      <c r="I189" s="305" t="s">
        <v>2028</v>
      </c>
      <c r="J189" s="305"/>
      <c r="K189" s="353"/>
    </row>
    <row r="190" s="1" customFormat="1" ht="15" customHeight="1">
      <c r="B190" s="330"/>
      <c r="C190" s="305" t="s">
        <v>2057</v>
      </c>
      <c r="D190" s="305"/>
      <c r="E190" s="305"/>
      <c r="F190" s="328" t="s">
        <v>1993</v>
      </c>
      <c r="G190" s="305"/>
      <c r="H190" s="305" t="s">
        <v>2070</v>
      </c>
      <c r="I190" s="305" t="s">
        <v>2028</v>
      </c>
      <c r="J190" s="305"/>
      <c r="K190" s="353"/>
    </row>
    <row r="191" s="1" customFormat="1" ht="15" customHeight="1">
      <c r="B191" s="330"/>
      <c r="C191" s="305" t="s">
        <v>115</v>
      </c>
      <c r="D191" s="305"/>
      <c r="E191" s="305"/>
      <c r="F191" s="328" t="s">
        <v>1999</v>
      </c>
      <c r="G191" s="305"/>
      <c r="H191" s="305" t="s">
        <v>2071</v>
      </c>
      <c r="I191" s="305" t="s">
        <v>1995</v>
      </c>
      <c r="J191" s="305">
        <v>50</v>
      </c>
      <c r="K191" s="353"/>
    </row>
    <row r="192" s="1" customFormat="1" ht="15" customHeight="1">
      <c r="B192" s="330"/>
      <c r="C192" s="305" t="s">
        <v>2072</v>
      </c>
      <c r="D192" s="305"/>
      <c r="E192" s="305"/>
      <c r="F192" s="328" t="s">
        <v>1999</v>
      </c>
      <c r="G192" s="305"/>
      <c r="H192" s="305" t="s">
        <v>2073</v>
      </c>
      <c r="I192" s="305" t="s">
        <v>2074</v>
      </c>
      <c r="J192" s="305"/>
      <c r="K192" s="353"/>
    </row>
    <row r="193" s="1" customFormat="1" ht="15" customHeight="1">
      <c r="B193" s="330"/>
      <c r="C193" s="305" t="s">
        <v>2075</v>
      </c>
      <c r="D193" s="305"/>
      <c r="E193" s="305"/>
      <c r="F193" s="328" t="s">
        <v>1999</v>
      </c>
      <c r="G193" s="305"/>
      <c r="H193" s="305" t="s">
        <v>2076</v>
      </c>
      <c r="I193" s="305" t="s">
        <v>2074</v>
      </c>
      <c r="J193" s="305"/>
      <c r="K193" s="353"/>
    </row>
    <row r="194" s="1" customFormat="1" ht="15" customHeight="1">
      <c r="B194" s="330"/>
      <c r="C194" s="305" t="s">
        <v>2077</v>
      </c>
      <c r="D194" s="305"/>
      <c r="E194" s="305"/>
      <c r="F194" s="328" t="s">
        <v>1999</v>
      </c>
      <c r="G194" s="305"/>
      <c r="H194" s="305" t="s">
        <v>2078</v>
      </c>
      <c r="I194" s="305" t="s">
        <v>2074</v>
      </c>
      <c r="J194" s="305"/>
      <c r="K194" s="353"/>
    </row>
    <row r="195" s="1" customFormat="1" ht="15" customHeight="1">
      <c r="B195" s="330"/>
      <c r="C195" s="367" t="s">
        <v>2079</v>
      </c>
      <c r="D195" s="305"/>
      <c r="E195" s="305"/>
      <c r="F195" s="328" t="s">
        <v>1999</v>
      </c>
      <c r="G195" s="305"/>
      <c r="H195" s="305" t="s">
        <v>2080</v>
      </c>
      <c r="I195" s="305" t="s">
        <v>2081</v>
      </c>
      <c r="J195" s="368" t="s">
        <v>2082</v>
      </c>
      <c r="K195" s="353"/>
    </row>
    <row r="196" s="18" customFormat="1" ht="15" customHeight="1">
      <c r="B196" s="369"/>
      <c r="C196" s="370" t="s">
        <v>2083</v>
      </c>
      <c r="D196" s="371"/>
      <c r="E196" s="371"/>
      <c r="F196" s="372" t="s">
        <v>1999</v>
      </c>
      <c r="G196" s="371"/>
      <c r="H196" s="371" t="s">
        <v>2084</v>
      </c>
      <c r="I196" s="371" t="s">
        <v>2081</v>
      </c>
      <c r="J196" s="373" t="s">
        <v>2082</v>
      </c>
      <c r="K196" s="374"/>
    </row>
    <row r="197" s="1" customFormat="1" ht="15" customHeight="1">
      <c r="B197" s="330"/>
      <c r="C197" s="367" t="s">
        <v>42</v>
      </c>
      <c r="D197" s="305"/>
      <c r="E197" s="305"/>
      <c r="F197" s="328" t="s">
        <v>1993</v>
      </c>
      <c r="G197" s="305"/>
      <c r="H197" s="302" t="s">
        <v>2085</v>
      </c>
      <c r="I197" s="305" t="s">
        <v>2086</v>
      </c>
      <c r="J197" s="305"/>
      <c r="K197" s="353"/>
    </row>
    <row r="198" s="1" customFormat="1" ht="15" customHeight="1">
      <c r="B198" s="330"/>
      <c r="C198" s="367" t="s">
        <v>2087</v>
      </c>
      <c r="D198" s="305"/>
      <c r="E198" s="305"/>
      <c r="F198" s="328" t="s">
        <v>1993</v>
      </c>
      <c r="G198" s="305"/>
      <c r="H198" s="305" t="s">
        <v>2088</v>
      </c>
      <c r="I198" s="305" t="s">
        <v>2028</v>
      </c>
      <c r="J198" s="305"/>
      <c r="K198" s="353"/>
    </row>
    <row r="199" s="1" customFormat="1" ht="15" customHeight="1">
      <c r="B199" s="330"/>
      <c r="C199" s="367" t="s">
        <v>2089</v>
      </c>
      <c r="D199" s="305"/>
      <c r="E199" s="305"/>
      <c r="F199" s="328" t="s">
        <v>1993</v>
      </c>
      <c r="G199" s="305"/>
      <c r="H199" s="305" t="s">
        <v>2090</v>
      </c>
      <c r="I199" s="305" t="s">
        <v>2028</v>
      </c>
      <c r="J199" s="305"/>
      <c r="K199" s="353"/>
    </row>
    <row r="200" s="1" customFormat="1" ht="15" customHeight="1">
      <c r="B200" s="330"/>
      <c r="C200" s="367" t="s">
        <v>2091</v>
      </c>
      <c r="D200" s="305"/>
      <c r="E200" s="305"/>
      <c r="F200" s="328" t="s">
        <v>1999</v>
      </c>
      <c r="G200" s="305"/>
      <c r="H200" s="305" t="s">
        <v>2092</v>
      </c>
      <c r="I200" s="305" t="s">
        <v>2028</v>
      </c>
      <c r="J200" s="305"/>
      <c r="K200" s="353"/>
    </row>
    <row r="201" s="1" customFormat="1" ht="15" customHeight="1">
      <c r="B201" s="359"/>
      <c r="C201" s="375"/>
      <c r="D201" s="360"/>
      <c r="E201" s="360"/>
      <c r="F201" s="360"/>
      <c r="G201" s="360"/>
      <c r="H201" s="360"/>
      <c r="I201" s="360"/>
      <c r="J201" s="360"/>
      <c r="K201" s="361"/>
    </row>
    <row r="202" s="1" customFormat="1" ht="18.75" customHeight="1">
      <c r="B202" s="341"/>
      <c r="C202" s="351"/>
      <c r="D202" s="351"/>
      <c r="E202" s="351"/>
      <c r="F202" s="362"/>
      <c r="G202" s="351"/>
      <c r="H202" s="351"/>
      <c r="I202" s="351"/>
      <c r="J202" s="351"/>
      <c r="K202" s="341"/>
    </row>
    <row r="203" s="1" customFormat="1" ht="18.75" customHeight="1">
      <c r="B203" s="313"/>
      <c r="C203" s="313"/>
      <c r="D203" s="313"/>
      <c r="E203" s="313"/>
      <c r="F203" s="313"/>
      <c r="G203" s="313"/>
      <c r="H203" s="313"/>
      <c r="I203" s="313"/>
      <c r="J203" s="313"/>
      <c r="K203" s="313"/>
    </row>
    <row r="204" s="1" customFormat="1" ht="13.5">
      <c r="B204" s="292"/>
      <c r="C204" s="293"/>
      <c r="D204" s="293"/>
      <c r="E204" s="293"/>
      <c r="F204" s="293"/>
      <c r="G204" s="293"/>
      <c r="H204" s="293"/>
      <c r="I204" s="293"/>
      <c r="J204" s="293"/>
      <c r="K204" s="294"/>
    </row>
    <row r="205" s="1" customFormat="1" ht="21" customHeight="1">
      <c r="B205" s="295"/>
      <c r="C205" s="296" t="s">
        <v>2093</v>
      </c>
      <c r="D205" s="296"/>
      <c r="E205" s="296"/>
      <c r="F205" s="296"/>
      <c r="G205" s="296"/>
      <c r="H205" s="296"/>
      <c r="I205" s="296"/>
      <c r="J205" s="296"/>
      <c r="K205" s="297"/>
    </row>
    <row r="206" s="1" customFormat="1" ht="25.5" customHeight="1">
      <c r="B206" s="295"/>
      <c r="C206" s="376" t="s">
        <v>2094</v>
      </c>
      <c r="D206" s="376"/>
      <c r="E206" s="376"/>
      <c r="F206" s="376" t="s">
        <v>2095</v>
      </c>
      <c r="G206" s="377"/>
      <c r="H206" s="376" t="s">
        <v>2096</v>
      </c>
      <c r="I206" s="376"/>
      <c r="J206" s="376"/>
      <c r="K206" s="297"/>
    </row>
    <row r="207" s="1" customFormat="1" ht="5.25" customHeight="1">
      <c r="B207" s="330"/>
      <c r="C207" s="325"/>
      <c r="D207" s="325"/>
      <c r="E207" s="325"/>
      <c r="F207" s="325"/>
      <c r="G207" s="351"/>
      <c r="H207" s="325"/>
      <c r="I207" s="325"/>
      <c r="J207" s="325"/>
      <c r="K207" s="353"/>
    </row>
    <row r="208" s="1" customFormat="1" ht="15" customHeight="1">
      <c r="B208" s="330"/>
      <c r="C208" s="305" t="s">
        <v>2086</v>
      </c>
      <c r="D208" s="305"/>
      <c r="E208" s="305"/>
      <c r="F208" s="328" t="s">
        <v>43</v>
      </c>
      <c r="G208" s="305"/>
      <c r="H208" s="305" t="s">
        <v>2097</v>
      </c>
      <c r="I208" s="305"/>
      <c r="J208" s="305"/>
      <c r="K208" s="353"/>
    </row>
    <row r="209" s="1" customFormat="1" ht="15" customHeight="1">
      <c r="B209" s="330"/>
      <c r="C209" s="305"/>
      <c r="D209" s="305"/>
      <c r="E209" s="305"/>
      <c r="F209" s="328" t="s">
        <v>44</v>
      </c>
      <c r="G209" s="305"/>
      <c r="H209" s="305" t="s">
        <v>2098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47</v>
      </c>
      <c r="G210" s="305"/>
      <c r="H210" s="305" t="s">
        <v>2099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45</v>
      </c>
      <c r="G211" s="305"/>
      <c r="H211" s="305" t="s">
        <v>2100</v>
      </c>
      <c r="I211" s="305"/>
      <c r="J211" s="305"/>
      <c r="K211" s="353"/>
    </row>
    <row r="212" s="1" customFormat="1" ht="15" customHeight="1">
      <c r="B212" s="330"/>
      <c r="C212" s="305"/>
      <c r="D212" s="305"/>
      <c r="E212" s="305"/>
      <c r="F212" s="328" t="s">
        <v>46</v>
      </c>
      <c r="G212" s="305"/>
      <c r="H212" s="305" t="s">
        <v>2101</v>
      </c>
      <c r="I212" s="305"/>
      <c r="J212" s="305"/>
      <c r="K212" s="353"/>
    </row>
    <row r="213" s="1" customFormat="1" ht="15" customHeight="1">
      <c r="B213" s="330"/>
      <c r="C213" s="305"/>
      <c r="D213" s="305"/>
      <c r="E213" s="305"/>
      <c r="F213" s="328"/>
      <c r="G213" s="305"/>
      <c r="H213" s="305"/>
      <c r="I213" s="305"/>
      <c r="J213" s="305"/>
      <c r="K213" s="353"/>
    </row>
    <row r="214" s="1" customFormat="1" ht="15" customHeight="1">
      <c r="B214" s="330"/>
      <c r="C214" s="305" t="s">
        <v>2040</v>
      </c>
      <c r="D214" s="305"/>
      <c r="E214" s="305"/>
      <c r="F214" s="328" t="s">
        <v>79</v>
      </c>
      <c r="G214" s="305"/>
      <c r="H214" s="305" t="s">
        <v>2102</v>
      </c>
      <c r="I214" s="305"/>
      <c r="J214" s="305"/>
      <c r="K214" s="353"/>
    </row>
    <row r="215" s="1" customFormat="1" ht="15" customHeight="1">
      <c r="B215" s="330"/>
      <c r="C215" s="305"/>
      <c r="D215" s="305"/>
      <c r="E215" s="305"/>
      <c r="F215" s="328" t="s">
        <v>1936</v>
      </c>
      <c r="G215" s="305"/>
      <c r="H215" s="305" t="s">
        <v>1937</v>
      </c>
      <c r="I215" s="305"/>
      <c r="J215" s="305"/>
      <c r="K215" s="353"/>
    </row>
    <row r="216" s="1" customFormat="1" ht="15" customHeight="1">
      <c r="B216" s="330"/>
      <c r="C216" s="305"/>
      <c r="D216" s="305"/>
      <c r="E216" s="305"/>
      <c r="F216" s="328" t="s">
        <v>1934</v>
      </c>
      <c r="G216" s="305"/>
      <c r="H216" s="305" t="s">
        <v>2103</v>
      </c>
      <c r="I216" s="305"/>
      <c r="J216" s="305"/>
      <c r="K216" s="353"/>
    </row>
    <row r="217" s="1" customFormat="1" ht="15" customHeight="1">
      <c r="B217" s="378"/>
      <c r="C217" s="305"/>
      <c r="D217" s="305"/>
      <c r="E217" s="305"/>
      <c r="F217" s="328" t="s">
        <v>1938</v>
      </c>
      <c r="G217" s="367"/>
      <c r="H217" s="357" t="s">
        <v>78</v>
      </c>
      <c r="I217" s="357"/>
      <c r="J217" s="357"/>
      <c r="K217" s="379"/>
    </row>
    <row r="218" s="1" customFormat="1" ht="15" customHeight="1">
      <c r="B218" s="378"/>
      <c r="C218" s="305"/>
      <c r="D218" s="305"/>
      <c r="E218" s="305"/>
      <c r="F218" s="328" t="s">
        <v>1939</v>
      </c>
      <c r="G218" s="367"/>
      <c r="H218" s="357" t="s">
        <v>2104</v>
      </c>
      <c r="I218" s="357"/>
      <c r="J218" s="357"/>
      <c r="K218" s="379"/>
    </row>
    <row r="219" s="1" customFormat="1" ht="15" customHeight="1">
      <c r="B219" s="378"/>
      <c r="C219" s="305"/>
      <c r="D219" s="305"/>
      <c r="E219" s="305"/>
      <c r="F219" s="328"/>
      <c r="G219" s="367"/>
      <c r="H219" s="357"/>
      <c r="I219" s="357"/>
      <c r="J219" s="357"/>
      <c r="K219" s="379"/>
    </row>
    <row r="220" s="1" customFormat="1" ht="15" customHeight="1">
      <c r="B220" s="378"/>
      <c r="C220" s="305" t="s">
        <v>2064</v>
      </c>
      <c r="D220" s="305"/>
      <c r="E220" s="305"/>
      <c r="F220" s="328">
        <v>1</v>
      </c>
      <c r="G220" s="367"/>
      <c r="H220" s="357" t="s">
        <v>2105</v>
      </c>
      <c r="I220" s="357"/>
      <c r="J220" s="357"/>
      <c r="K220" s="379"/>
    </row>
    <row r="221" s="1" customFormat="1" ht="15" customHeight="1">
      <c r="B221" s="378"/>
      <c r="C221" s="305"/>
      <c r="D221" s="305"/>
      <c r="E221" s="305"/>
      <c r="F221" s="328">
        <v>2</v>
      </c>
      <c r="G221" s="367"/>
      <c r="H221" s="357" t="s">
        <v>2106</v>
      </c>
      <c r="I221" s="357"/>
      <c r="J221" s="357"/>
      <c r="K221" s="379"/>
    </row>
    <row r="222" s="1" customFormat="1" ht="15" customHeight="1">
      <c r="B222" s="378"/>
      <c r="C222" s="305"/>
      <c r="D222" s="305"/>
      <c r="E222" s="305"/>
      <c r="F222" s="328">
        <v>3</v>
      </c>
      <c r="G222" s="367"/>
      <c r="H222" s="357" t="s">
        <v>2107</v>
      </c>
      <c r="I222" s="357"/>
      <c r="J222" s="357"/>
      <c r="K222" s="379"/>
    </row>
    <row r="223" s="1" customFormat="1" ht="15" customHeight="1">
      <c r="B223" s="378"/>
      <c r="C223" s="305"/>
      <c r="D223" s="305"/>
      <c r="E223" s="305"/>
      <c r="F223" s="328">
        <v>4</v>
      </c>
      <c r="G223" s="367"/>
      <c r="H223" s="357" t="s">
        <v>2108</v>
      </c>
      <c r="I223" s="357"/>
      <c r="J223" s="357"/>
      <c r="K223" s="379"/>
    </row>
    <row r="224" s="1" customFormat="1" ht="12.75" customHeight="1">
      <c r="B224" s="380"/>
      <c r="C224" s="381"/>
      <c r="D224" s="381"/>
      <c r="E224" s="381"/>
      <c r="F224" s="381"/>
      <c r="G224" s="381"/>
      <c r="H224" s="381"/>
      <c r="I224" s="381"/>
      <c r="J224" s="381"/>
      <c r="K224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71:J171"/>
    <mergeCell ref="C205:J205"/>
    <mergeCell ref="H206:J206"/>
    <mergeCell ref="H209:J209"/>
    <mergeCell ref="H210:J210"/>
    <mergeCell ref="H216:J216"/>
    <mergeCell ref="H217:J217"/>
    <mergeCell ref="H218:J218"/>
    <mergeCell ref="H220:J220"/>
    <mergeCell ref="H221:J221"/>
    <mergeCell ref="H222:J222"/>
    <mergeCell ref="H208:J208"/>
    <mergeCell ref="H223:J223"/>
    <mergeCell ref="H211:J211"/>
    <mergeCell ref="H212:J212"/>
    <mergeCell ref="H214:J214"/>
    <mergeCell ref="H215:J215"/>
  </mergeCells>
  <pageSetup r:id="rId1" paperSize="9" orientation="landscape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Rousek</dc:creator>
  <cp:lastModifiedBy>Rousek</cp:lastModifiedBy>
  <dcterms:created xsi:type="dcterms:W3CDTF">2025-11-23T08:21:36Z</dcterms:created>
  <dcterms:modified xsi:type="dcterms:W3CDTF">2025-11-23T08:21:40Z</dcterms:modified>
</cp:coreProperties>
</file>