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U:\KROS data\Export\"/>
    </mc:Choice>
  </mc:AlternateContent>
  <bookViews>
    <workbookView xWindow="0" yWindow="0" windowWidth="0" windowHeight="0"/>
  </bookViews>
  <sheets>
    <sheet name="Rekapitulace zakázky" sheetId="1" r:id="rId1"/>
    <sheet name="SO 0 - Vedlejší a ostatní..." sheetId="2" r:id="rId2"/>
    <sheet name="SO 1 - Oprava zděného opl..." sheetId="3" r:id="rId3"/>
    <sheet name="SO 2 - Oprava kovového op..." sheetId="4" r:id="rId4"/>
    <sheet name="Seznam figur" sheetId="5" r:id="rId5"/>
    <sheet name="Pokyny pro vyplnění" sheetId="6" r:id="rId6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'SO 0 - Vedlejší a ostatní...'!$C$82:$K$93</definedName>
    <definedName name="_xlnm.Print_Area" localSheetId="1">'SO 0 - Vedlejší a ostatní...'!$C$4:$J$39,'SO 0 - Vedlejší a ostatní...'!$C$45:$J$64,'SO 0 - Vedlejší a ostatní...'!$C$70:$K$93</definedName>
    <definedName name="_xlnm.Print_Titles" localSheetId="1">'SO 0 - Vedlejší a ostatní...'!$82:$82</definedName>
    <definedName name="_xlnm._FilterDatabase" localSheetId="2" hidden="1">'SO 1 - Oprava zděného opl...'!$C$89:$K$394</definedName>
    <definedName name="_xlnm.Print_Area" localSheetId="2">'SO 1 - Oprava zděného opl...'!$C$4:$J$39,'SO 1 - Oprava zděného opl...'!$C$45:$J$71,'SO 1 - Oprava zděného opl...'!$C$77:$K$394</definedName>
    <definedName name="_xlnm.Print_Titles" localSheetId="2">'SO 1 - Oprava zděného opl...'!$89:$89</definedName>
    <definedName name="_xlnm._FilterDatabase" localSheetId="3" hidden="1">'SO 2 - Oprava kovového op...'!$C$88:$K$382</definedName>
    <definedName name="_xlnm.Print_Area" localSheetId="3">'SO 2 - Oprava kovového op...'!$C$4:$J$39,'SO 2 - Oprava kovového op...'!$C$45:$J$70,'SO 2 - Oprava kovového op...'!$C$76:$K$382</definedName>
    <definedName name="_xlnm.Print_Titles" localSheetId="3">'SO 2 - Oprava kovového op...'!$88:$88</definedName>
    <definedName name="_xlnm.Print_Area" localSheetId="4">'Seznam figur'!$C$4:$G$57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371"/>
  <c r="BH371"/>
  <c r="BG371"/>
  <c r="BF371"/>
  <c r="T371"/>
  <c r="T358"/>
  <c r="T357"/>
  <c r="R371"/>
  <c r="R358"/>
  <c r="R357"/>
  <c r="P371"/>
  <c r="P358"/>
  <c r="P357"/>
  <c r="BI359"/>
  <c r="BH359"/>
  <c r="BG359"/>
  <c r="BF359"/>
  <c r="T359"/>
  <c r="R359"/>
  <c r="P359"/>
  <c r="BI355"/>
  <c r="BH355"/>
  <c r="BG355"/>
  <c r="BF355"/>
  <c r="T355"/>
  <c r="T354"/>
  <c r="R355"/>
  <c r="R354"/>
  <c r="P355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38"/>
  <c r="BH338"/>
  <c r="BG338"/>
  <c r="BF338"/>
  <c r="T338"/>
  <c r="R338"/>
  <c r="P338"/>
  <c r="BI330"/>
  <c r="BH330"/>
  <c r="BG330"/>
  <c r="BF330"/>
  <c r="T330"/>
  <c r="R330"/>
  <c r="P330"/>
  <c r="BI325"/>
  <c r="BH325"/>
  <c r="BG325"/>
  <c r="BF325"/>
  <c r="T325"/>
  <c r="R325"/>
  <c r="P325"/>
  <c r="BI321"/>
  <c r="BH321"/>
  <c r="BG321"/>
  <c r="BF321"/>
  <c r="T321"/>
  <c r="R321"/>
  <c r="P321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292"/>
  <c r="BH292"/>
  <c r="BG292"/>
  <c r="BF292"/>
  <c r="T292"/>
  <c r="R292"/>
  <c r="P292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54"/>
  <c r="BH254"/>
  <c r="BG254"/>
  <c r="BF254"/>
  <c r="T254"/>
  <c r="T241"/>
  <c r="R254"/>
  <c r="R241"/>
  <c r="P254"/>
  <c r="P241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3"/>
  <c r="BH183"/>
  <c r="BG183"/>
  <c r="BF183"/>
  <c r="T183"/>
  <c r="R183"/>
  <c r="P183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1"/>
  <c r="BH161"/>
  <c r="BG161"/>
  <c r="BF161"/>
  <c r="T161"/>
  <c r="R161"/>
  <c r="P161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83"/>
  <c r="E7"/>
  <c r="E79"/>
  <c i="3" r="J37"/>
  <c r="J36"/>
  <c i="1" r="AY56"/>
  <c i="3" r="J35"/>
  <c i="1" r="AX56"/>
  <c i="3" r="BI381"/>
  <c r="BH381"/>
  <c r="BG381"/>
  <c r="BF381"/>
  <c r="T381"/>
  <c r="R381"/>
  <c r="P381"/>
  <c r="BI378"/>
  <c r="BH378"/>
  <c r="BG378"/>
  <c r="BF378"/>
  <c r="T378"/>
  <c r="R378"/>
  <c r="P378"/>
  <c r="BI363"/>
  <c r="BH363"/>
  <c r="BG363"/>
  <c r="BF363"/>
  <c r="T363"/>
  <c r="R363"/>
  <c r="P363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T293"/>
  <c r="R294"/>
  <c r="R293"/>
  <c r="P294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09"/>
  <c r="BH209"/>
  <c r="BG209"/>
  <c r="BF209"/>
  <c r="T209"/>
  <c r="R209"/>
  <c r="P209"/>
  <c r="BI203"/>
  <c r="BH203"/>
  <c r="BG203"/>
  <c r="BF203"/>
  <c r="T203"/>
  <c r="R203"/>
  <c r="P203"/>
  <c r="BI198"/>
  <c r="BH198"/>
  <c r="BG198"/>
  <c r="BF198"/>
  <c r="T198"/>
  <c r="R198"/>
  <c r="P198"/>
  <c r="BI188"/>
  <c r="BH188"/>
  <c r="BG188"/>
  <c r="BF188"/>
  <c r="T188"/>
  <c r="R188"/>
  <c r="P188"/>
  <c r="BI177"/>
  <c r="BH177"/>
  <c r="BG177"/>
  <c r="BF177"/>
  <c r="T177"/>
  <c r="R177"/>
  <c r="P177"/>
  <c r="BI169"/>
  <c r="BH169"/>
  <c r="BG169"/>
  <c r="BF169"/>
  <c r="T169"/>
  <c r="R169"/>
  <c r="P169"/>
  <c r="BI162"/>
  <c r="BH162"/>
  <c r="BG162"/>
  <c r="BF162"/>
  <c r="T162"/>
  <c r="R162"/>
  <c r="P162"/>
  <c r="BI151"/>
  <c r="BH151"/>
  <c r="BG151"/>
  <c r="BF151"/>
  <c r="T151"/>
  <c r="R151"/>
  <c r="P15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2" r="J37"/>
  <c r="J36"/>
  <c i="1" r="AY55"/>
  <c i="2" r="J35"/>
  <c i="1" r="AX55"/>
  <c i="2"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P89"/>
  <c r="P88"/>
  <c r="BI86"/>
  <c r="BH86"/>
  <c r="BG86"/>
  <c r="BF86"/>
  <c r="T86"/>
  <c r="T85"/>
  <c r="T84"/>
  <c r="T83"/>
  <c r="R86"/>
  <c r="R85"/>
  <c r="R84"/>
  <c r="R83"/>
  <c r="P86"/>
  <c r="P85"/>
  <c r="P84"/>
  <c r="P83"/>
  <c i="1" r="AU55"/>
  <c i="2" r="J80"/>
  <c r="J79"/>
  <c r="F79"/>
  <c r="F77"/>
  <c r="E75"/>
  <c r="J55"/>
  <c r="J54"/>
  <c r="F54"/>
  <c r="F52"/>
  <c r="E50"/>
  <c r="J18"/>
  <c r="E18"/>
  <c r="F80"/>
  <c r="J17"/>
  <c r="J12"/>
  <c r="J52"/>
  <c r="E7"/>
  <c r="E48"/>
  <c i="1" r="L50"/>
  <c r="AM50"/>
  <c r="AM49"/>
  <c r="L49"/>
  <c r="AM47"/>
  <c r="L47"/>
  <c r="L45"/>
  <c r="L44"/>
  <c i="3" r="J289"/>
  <c r="J222"/>
  <c r="J123"/>
  <c r="J101"/>
  <c r="J363"/>
  <c r="J339"/>
  <c r="J324"/>
  <c r="J304"/>
  <c r="BK289"/>
  <c r="J241"/>
  <c r="BK151"/>
  <c r="BK112"/>
  <c i="4" r="BK350"/>
  <c r="BK330"/>
  <c r="BK312"/>
  <c r="J270"/>
  <c r="BK207"/>
  <c r="BK194"/>
  <c r="J173"/>
  <c r="BK355"/>
  <c r="BK274"/>
  <c r="J224"/>
  <c r="J215"/>
  <c r="J192"/>
  <c r="BK141"/>
  <c r="BK125"/>
  <c r="J96"/>
  <c r="J325"/>
  <c r="BK306"/>
  <c r="J238"/>
  <c r="BK221"/>
  <c r="BK209"/>
  <c r="J189"/>
  <c r="J144"/>
  <c r="BK122"/>
  <c r="J100"/>
  <c r="J371"/>
  <c r="J346"/>
  <c r="BK304"/>
  <c r="BK273"/>
  <c r="BK254"/>
  <c r="J199"/>
  <c r="J175"/>
  <c r="BK144"/>
  <c r="J125"/>
  <c r="J108"/>
  <c i="2" r="BK92"/>
  <c r="BK89"/>
  <c r="J89"/>
  <c i="3" r="J327"/>
  <c r="J310"/>
  <c r="BK301"/>
  <c r="BK284"/>
  <c r="BK264"/>
  <c r="BK209"/>
  <c r="J177"/>
  <c r="J131"/>
  <c r="BK110"/>
  <c r="BK101"/>
  <c r="J381"/>
  <c r="BK339"/>
  <c r="BK316"/>
  <c r="BK298"/>
  <c r="BK267"/>
  <c r="J247"/>
  <c r="BK203"/>
  <c r="BK162"/>
  <c r="BK134"/>
  <c r="J112"/>
  <c r="BK348"/>
  <c r="J321"/>
  <c r="BK294"/>
  <c r="BK276"/>
  <c r="J267"/>
  <c r="BK237"/>
  <c r="J188"/>
  <c r="J162"/>
  <c r="J107"/>
  <c r="BK381"/>
  <c r="J345"/>
  <c r="J333"/>
  <c r="BK313"/>
  <c r="J298"/>
  <c r="J276"/>
  <c r="BK261"/>
  <c r="J209"/>
  <c r="BK117"/>
  <c i="4" r="BK343"/>
  <c r="BK316"/>
  <c r="J306"/>
  <c r="BK238"/>
  <c r="J209"/>
  <c r="BK189"/>
  <c r="J147"/>
  <c r="J138"/>
  <c r="J128"/>
  <c r="J122"/>
  <c r="J92"/>
  <c r="BK314"/>
  <c r="BK267"/>
  <c r="J227"/>
  <c r="J213"/>
  <c r="J202"/>
  <c r="BK150"/>
  <c r="J133"/>
  <c r="BK277"/>
  <c r="BK232"/>
  <c r="BK215"/>
  <c r="BK199"/>
  <c r="BK177"/>
  <c r="J150"/>
  <c r="BK133"/>
  <c r="BK108"/>
  <c r="BK359"/>
  <c r="J350"/>
  <c r="J330"/>
  <c r="J292"/>
  <c r="BK270"/>
  <c r="J232"/>
  <c r="J194"/>
  <c r="BK138"/>
  <c r="BK119"/>
  <c r="BK104"/>
  <c i="2" r="J86"/>
  <c r="J92"/>
  <c r="BK86"/>
  <c i="3" r="BK363"/>
  <c r="BK321"/>
  <c r="J307"/>
  <c r="BK286"/>
  <c r="BK247"/>
  <c r="J237"/>
  <c r="BK198"/>
  <c r="J169"/>
  <c r="J117"/>
  <c r="BK96"/>
  <c r="BK345"/>
  <c r="BK336"/>
  <c r="J313"/>
  <c r="J284"/>
  <c r="J264"/>
  <c r="J219"/>
  <c r="BK169"/>
  <c r="BK138"/>
  <c r="BK128"/>
  <c r="BK107"/>
  <c r="BK333"/>
  <c r="J316"/>
  <c r="J286"/>
  <c r="BK273"/>
  <c r="BK244"/>
  <c r="J240"/>
  <c r="J216"/>
  <c r="J128"/>
  <c r="J104"/>
  <c r="J378"/>
  <c r="BK342"/>
  <c r="BK330"/>
  <c r="J319"/>
  <c r="J301"/>
  <c r="J291"/>
  <c r="J244"/>
  <c r="J198"/>
  <c r="BK123"/>
  <c i="4" r="BK352"/>
  <c r="J338"/>
  <c r="J314"/>
  <c r="BK292"/>
  <c r="BK235"/>
  <c r="BK211"/>
  <c r="BK192"/>
  <c r="BK175"/>
  <c r="J104"/>
  <c r="BK338"/>
  <c r="J304"/>
  <c r="J221"/>
  <c r="J207"/>
  <c r="J177"/>
  <c r="J130"/>
  <c r="J355"/>
  <c r="J321"/>
  <c r="BK280"/>
  <c r="BK242"/>
  <c r="BK224"/>
  <c r="BK213"/>
  <c r="J197"/>
  <c r="BK173"/>
  <c r="J141"/>
  <c r="BK111"/>
  <c r="BK371"/>
  <c r="J352"/>
  <c r="J343"/>
  <c r="J312"/>
  <c r="J274"/>
  <c r="J242"/>
  <c r="BK197"/>
  <c r="BK147"/>
  <c r="BK128"/>
  <c r="J111"/>
  <c r="BK92"/>
  <c i="1" r="AS54"/>
  <c i="3" r="BK378"/>
  <c r="BK319"/>
  <c r="BK291"/>
  <c r="J278"/>
  <c r="BK240"/>
  <c r="J203"/>
  <c r="BK188"/>
  <c r="J134"/>
  <c r="BK104"/>
  <c r="J93"/>
  <c r="J342"/>
  <c r="J330"/>
  <c r="BK304"/>
  <c r="BK270"/>
  <c r="J261"/>
  <c r="BK216"/>
  <c r="J151"/>
  <c r="BK131"/>
  <c r="J115"/>
  <c r="BK93"/>
  <c r="BK324"/>
  <c r="BK307"/>
  <c r="BK278"/>
  <c r="J270"/>
  <c r="BK241"/>
  <c r="BK219"/>
  <c r="BK177"/>
  <c r="BK115"/>
  <c r="J96"/>
  <c r="J348"/>
  <c r="J336"/>
  <c r="BK327"/>
  <c r="BK310"/>
  <c r="J294"/>
  <c r="J273"/>
  <c r="BK222"/>
  <c r="J138"/>
  <c r="J110"/>
  <c i="4" r="BK346"/>
  <c r="BK325"/>
  <c r="BK309"/>
  <c r="J280"/>
  <c r="BK227"/>
  <c r="BK202"/>
  <c r="J183"/>
  <c r="BK100"/>
  <c r="BK321"/>
  <c r="J273"/>
  <c r="J218"/>
  <c r="BK205"/>
  <c r="BK183"/>
  <c r="BK136"/>
  <c r="BK116"/>
  <c r="BK348"/>
  <c r="J309"/>
  <c r="J254"/>
  <c r="J235"/>
  <c r="BK218"/>
  <c r="J205"/>
  <c r="J161"/>
  <c r="J136"/>
  <c r="J119"/>
  <c r="BK96"/>
  <c r="J359"/>
  <c r="J348"/>
  <c r="J316"/>
  <c r="J277"/>
  <c r="J267"/>
  <c r="J211"/>
  <c r="BK161"/>
  <c r="BK130"/>
  <c r="J116"/>
  <c i="3" l="1" r="BK92"/>
  <c r="J92"/>
  <c r="J61"/>
  <c r="BK122"/>
  <c r="J122"/>
  <c r="J62"/>
  <c r="P137"/>
  <c r="P236"/>
  <c r="T275"/>
  <c r="P297"/>
  <c r="P306"/>
  <c r="T323"/>
  <c i="4" r="T91"/>
  <c r="P149"/>
  <c r="P226"/>
  <c i="3" r="R92"/>
  <c r="R122"/>
  <c r="BK137"/>
  <c r="J137"/>
  <c r="J63"/>
  <c r="BK236"/>
  <c r="J236"/>
  <c r="J64"/>
  <c r="P275"/>
  <c r="T297"/>
  <c r="T306"/>
  <c r="R323"/>
  <c i="4" r="BK91"/>
  <c r="J91"/>
  <c r="J61"/>
  <c r="BK149"/>
  <c r="J149"/>
  <c r="J62"/>
  <c r="BK226"/>
  <c r="J226"/>
  <c r="J63"/>
  <c r="R226"/>
  <c r="P266"/>
  <c r="P324"/>
  <c i="3" r="T92"/>
  <c r="T122"/>
  <c r="T137"/>
  <c r="T236"/>
  <c r="R275"/>
  <c r="BK297"/>
  <c r="J297"/>
  <c r="J68"/>
  <c r="BK306"/>
  <c r="J306"/>
  <c r="J69"/>
  <c r="BK323"/>
  <c r="J323"/>
  <c r="J70"/>
  <c i="4" r="R91"/>
  <c r="R149"/>
  <c r="T226"/>
  <c r="BK266"/>
  <c r="J266"/>
  <c r="J65"/>
  <c r="T266"/>
  <c r="T324"/>
  <c i="3" r="P92"/>
  <c r="P91"/>
  <c r="P122"/>
  <c r="R137"/>
  <c r="R236"/>
  <c r="BK275"/>
  <c r="J275"/>
  <c r="J65"/>
  <c r="R297"/>
  <c r="R306"/>
  <c r="P323"/>
  <c i="4" r="P91"/>
  <c r="P90"/>
  <c r="P89"/>
  <c i="1" r="AU57"/>
  <c i="4" r="T149"/>
  <c r="R266"/>
  <c r="BK324"/>
  <c r="J324"/>
  <c r="J66"/>
  <c r="R324"/>
  <c i="3" r="BK293"/>
  <c r="J293"/>
  <c r="J66"/>
  <c i="2" r="BK85"/>
  <c r="J85"/>
  <c r="J61"/>
  <c r="BK88"/>
  <c r="J88"/>
  <c r="J62"/>
  <c r="BK91"/>
  <c r="J91"/>
  <c r="J63"/>
  <c i="4" r="BK241"/>
  <c r="J241"/>
  <c r="J64"/>
  <c r="BK354"/>
  <c r="J354"/>
  <c r="J67"/>
  <c r="BK358"/>
  <c r="J358"/>
  <c r="J69"/>
  <c r="E48"/>
  <c r="BE92"/>
  <c r="BE96"/>
  <c r="BE100"/>
  <c r="BE104"/>
  <c r="BE122"/>
  <c r="BE133"/>
  <c r="BE183"/>
  <c r="BE189"/>
  <c r="BE199"/>
  <c r="BE202"/>
  <c r="BE205"/>
  <c r="BE207"/>
  <c r="BE211"/>
  <c r="BE215"/>
  <c r="BE218"/>
  <c r="BE221"/>
  <c r="BE235"/>
  <c r="BE304"/>
  <c r="BE314"/>
  <c r="BE316"/>
  <c r="BE321"/>
  <c r="BE350"/>
  <c r="BE352"/>
  <c r="BE359"/>
  <c r="BE371"/>
  <c r="J52"/>
  <c r="BE136"/>
  <c r="BE147"/>
  <c r="BE192"/>
  <c r="BE267"/>
  <c r="BE270"/>
  <c r="BE292"/>
  <c r="BE312"/>
  <c r="BE330"/>
  <c r="BE338"/>
  <c r="BE343"/>
  <c r="F86"/>
  <c r="BE119"/>
  <c r="BE144"/>
  <c r="BE161"/>
  <c r="BE173"/>
  <c r="BE175"/>
  <c r="BE194"/>
  <c r="BE209"/>
  <c r="BE227"/>
  <c r="BE232"/>
  <c r="BE238"/>
  <c r="BE277"/>
  <c r="BE280"/>
  <c r="BE306"/>
  <c r="BE309"/>
  <c r="BE325"/>
  <c r="BE346"/>
  <c r="BE108"/>
  <c r="BE111"/>
  <c r="BE116"/>
  <c r="BE125"/>
  <c r="BE128"/>
  <c r="BE130"/>
  <c r="BE138"/>
  <c r="BE141"/>
  <c r="BE150"/>
  <c r="BE177"/>
  <c r="BE197"/>
  <c r="BE213"/>
  <c r="BE224"/>
  <c r="BE242"/>
  <c r="BE254"/>
  <c r="BE273"/>
  <c r="BE274"/>
  <c r="BE348"/>
  <c r="BE355"/>
  <c i="3" r="J84"/>
  <c r="BE93"/>
  <c r="BE101"/>
  <c r="BE104"/>
  <c r="BE107"/>
  <c r="BE115"/>
  <c r="BE131"/>
  <c r="BE169"/>
  <c r="BE209"/>
  <c r="BE216"/>
  <c r="BE240"/>
  <c r="BE241"/>
  <c r="BE244"/>
  <c r="BE301"/>
  <c r="BE313"/>
  <c r="BE381"/>
  <c r="E48"/>
  <c r="F55"/>
  <c r="BE110"/>
  <c r="BE128"/>
  <c r="BE134"/>
  <c r="BE138"/>
  <c r="BE162"/>
  <c r="BE198"/>
  <c r="BE247"/>
  <c r="BE261"/>
  <c r="BE264"/>
  <c r="BE267"/>
  <c r="BE291"/>
  <c r="BE298"/>
  <c r="BE304"/>
  <c r="BE327"/>
  <c r="BE330"/>
  <c r="BE345"/>
  <c r="BE363"/>
  <c r="BE96"/>
  <c r="BE117"/>
  <c r="BE177"/>
  <c r="BE188"/>
  <c r="BE203"/>
  <c r="BE219"/>
  <c r="BE222"/>
  <c r="BE237"/>
  <c r="BE273"/>
  <c r="BE276"/>
  <c r="BE278"/>
  <c r="BE284"/>
  <c r="BE286"/>
  <c r="BE289"/>
  <c r="BE307"/>
  <c r="BE316"/>
  <c r="BE319"/>
  <c r="BE321"/>
  <c r="BE324"/>
  <c r="BE378"/>
  <c r="BE112"/>
  <c r="BE123"/>
  <c r="BE151"/>
  <c r="BE270"/>
  <c r="BE294"/>
  <c r="BE310"/>
  <c r="BE333"/>
  <c r="BE336"/>
  <c r="BE339"/>
  <c r="BE342"/>
  <c r="BE348"/>
  <c i="2" r="BE89"/>
  <c r="F55"/>
  <c r="E73"/>
  <c r="J77"/>
  <c r="BE86"/>
  <c r="BE92"/>
  <c r="F35"/>
  <c i="1" r="BB55"/>
  <c i="3" r="F34"/>
  <c i="1" r="BA56"/>
  <c i="4" r="F35"/>
  <c i="1" r="BB57"/>
  <c i="2" r="F37"/>
  <c i="1" r="BD55"/>
  <c i="3" r="F35"/>
  <c i="1" r="BB56"/>
  <c i="3" r="F37"/>
  <c i="1" r="BD56"/>
  <c i="4" r="F34"/>
  <c i="1" r="BA57"/>
  <c i="4" r="F36"/>
  <c i="1" r="BC57"/>
  <c i="2" r="F34"/>
  <c i="1" r="BA55"/>
  <c i="2" r="J34"/>
  <c i="1" r="AW55"/>
  <c i="3" r="F36"/>
  <c i="1" r="BC56"/>
  <c i="4" r="J34"/>
  <c i="1" r="AW57"/>
  <c i="2" r="F36"/>
  <c i="1" r="BC55"/>
  <c i="3" r="J34"/>
  <c i="1" r="AW56"/>
  <c i="4" r="F37"/>
  <c i="1" r="BD57"/>
  <c i="3" l="1" r="R296"/>
  <c r="T91"/>
  <c r="T296"/>
  <c r="R91"/>
  <c r="R90"/>
  <c r="P296"/>
  <c r="P90"/>
  <c i="1" r="AU56"/>
  <c i="4" r="T90"/>
  <c r="T89"/>
  <c r="R90"/>
  <c r="R89"/>
  <c i="3" r="BK296"/>
  <c r="J296"/>
  <c r="J67"/>
  <c i="2" r="BK84"/>
  <c r="J84"/>
  <c r="J60"/>
  <c i="4" r="BK90"/>
  <c r="J90"/>
  <c r="J60"/>
  <c i="3" r="BK91"/>
  <c r="J91"/>
  <c r="J60"/>
  <c i="4" r="BK357"/>
  <c r="J357"/>
  <c r="J68"/>
  <c i="3" r="J33"/>
  <c i="1" r="AV56"/>
  <c r="AT56"/>
  <c r="BC54"/>
  <c r="W32"/>
  <c i="2" r="J33"/>
  <c i="1" r="AV55"/>
  <c r="AT55"/>
  <c i="4" r="J33"/>
  <c i="1" r="AV57"/>
  <c r="AT57"/>
  <c r="BD54"/>
  <c r="W33"/>
  <c i="3" r="F33"/>
  <c i="1" r="AZ56"/>
  <c r="BB54"/>
  <c r="W31"/>
  <c i="2" r="F33"/>
  <c i="1" r="AZ55"/>
  <c i="4" r="F33"/>
  <c i="1" r="AZ57"/>
  <c r="BA54"/>
  <c r="W30"/>
  <c r="AU54"/>
  <c i="3" l="1" r="T90"/>
  <c i="2" r="BK83"/>
  <c r="J83"/>
  <c r="J59"/>
  <c i="3" r="BK90"/>
  <c r="J90"/>
  <c i="4" r="BK89"/>
  <c r="J89"/>
  <c i="3" r="J30"/>
  <c i="1" r="AG56"/>
  <c r="AY54"/>
  <c i="4" r="J30"/>
  <c i="1" r="AG57"/>
  <c r="AW54"/>
  <c r="AK30"/>
  <c r="AX54"/>
  <c r="AZ54"/>
  <c r="AV54"/>
  <c r="AK29"/>
  <c i="4" l="1" r="J39"/>
  <c i="3" r="J39"/>
  <c r="J59"/>
  <c i="4" r="J59"/>
  <c i="1" r="AN56"/>
  <c r="AN57"/>
  <c i="2" r="J30"/>
  <c i="1" r="AG55"/>
  <c r="AN55"/>
  <c r="AT54"/>
  <c r="W29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<sst xmlns="http://schemas.openxmlformats.org/spreadsheetml/2006/main">
  <si>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</si>
  <si>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</si>
  <si>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</si>
  <si>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</si>
  <si>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</si>
  <si>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{c4d4efcb-c93e-4360-b99e-08588f03234d}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</si>
  <si>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</si>
  <si>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</si>
  <si>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</si>
  <si>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</si>
  <si>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</si>
  <si>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</si>
  <si>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</si>
  <si>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</si>
  <si>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2405-2023030H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</si>
  <si>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</si>
  <si>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</si>
  <si>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uličního oplocení u objekttu MŠ T.G. Masaryka 2180 ve Varnsdorfu</t>
  </si>
  <si>
    <t>KSO:</t>
  </si>
  <si>
    <t/>
  </si>
  <si>
    <t>CC-CZ:</t>
  </si>
  <si>
    <t>Místo:</t>
  </si>
  <si>
    <t>Varnsdorf</t>
  </si>
  <si>
    <t>Datum:</t>
  </si>
  <si>
    <t>22. 5. 2024</t>
  </si>
  <si>
    <t>Zadavatel:</t>
  </si>
  <si>
    <t>IČ:</t>
  </si>
  <si>
    <t>00261718</t>
  </si>
  <si>
    <t>Město Varnsdorf</t>
  </si>
  <si>
    <t>DIČ:</t>
  </si>
  <si>
    <t>Uchazeč:</t>
  </si>
  <si>
    <t>Vyplň údaj</t>
  </si>
  <si>
    <t>Projektant:</t>
  </si>
  <si>
    <t>Pavel Hruška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</si>
  <si>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</si>
  <si>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</si>
  <si>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</si>
  <si>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</si>
  <si>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</si>
  <si>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</si>
  <si>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</si>
  <si>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</si>
  <si>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</si>
  <si>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</si>
  <si>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</si>
  <si>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</si>
  <si>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</si>
  <si>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</si>
  <si>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</si>
  <si>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</si>
  <si>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</si>
  <si>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</si>
  <si>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</si>
  <si>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</si>
  <si>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</si>
  <si>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</si>
  <si>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</si>
  <si>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</si>
  <si>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</si>
  <si>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</si>
  <si>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</si>
  <si>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</si>
  <si>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</si>
  <si>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</si>
  <si>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</si>
  <si>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</si>
  <si>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</si>
  <si>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</si>
  <si>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</si>
  <si>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</si>
  <si>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</si>
  <si>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</si>
  <si>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</si>
  <si>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</si>
  <si>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</si>
  <si>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</si>
  <si>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</si>
  <si>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</t>
  </si>
  <si>
    <t>Vedlejší a ostatní náklady</t>
  </si>
  <si>
    <t>STA</t>
  </si>
  <si>
    <t>1</t>
  </si>
  <si>
    <t>{66fc2c05-58e4-4e78-b2a5-a0557b3b958e}</t>
  </si>
  <si>
    <t>2</t>
  </si>
  <si>
    <t>SO 1</t>
  </si>
  <si>
    <t>Oprava zděného oplocení</t>
  </si>
  <si>
    <t>{b1f9b415-5e78-4569-9fc0-4a99d2e49721}</t>
  </si>
  <si>
    <t>SO 2</t>
  </si>
  <si>
    <t>Oprava kovového oplocení</t>
  </si>
  <si>
    <t>{4ae0b9f2-4772-4de5-b0bc-4d7a6d6add34}</t>
  </si>
  <si>
    <t>KRYCÍ LIST SOUPISU PRACÍ</t>
  </si>
  <si>
    <t>Objekt:</t>
  </si>
  <si>
    <t>SO 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</si>
  <si>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</si>
  <si>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</si>
  <si>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</si>
  <si>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</si>
  <si>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</si>
  <si>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</si>
  <si>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</si>
  <si>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</si>
  <si>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</si>
  <si>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</si>
  <si>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</si>
  <si>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</si>
  <si>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</si>
  <si>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</si>
  <si>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</si>
  <si>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</si>
  <si>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</si>
  <si>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</si>
  <si>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</si>
  <si>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</si>
  <si>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</si>
  <si>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</si>
  <si>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</si>
  <si>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</si>
  <si>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</si>
  <si>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</si>
  <si>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</si>
  <si>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</si>
  <si>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</si>
  <si>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Geodetické práce včetně vytyčení inženýrských sítí</t>
  </si>
  <si>
    <t>…</t>
  </si>
  <si>
    <t>CS ÚRS 2024 01</t>
  </si>
  <si>
    <t>1024</t>
  </si>
  <si>
    <t>1156719262</t>
  </si>
  <si>
    <t>Online PSC</t>
  </si>
  <si>
    <t>https://podminky.urs.cz/item/CS_URS_2024_01/012002000</t>
  </si>
  <si>
    <t>VRN3</t>
  </si>
  <si>
    <t>Zařízení staveniště</t>
  </si>
  <si>
    <t>030001000</t>
  </si>
  <si>
    <t>-178700193</t>
  </si>
  <si>
    <t>https://podminky.urs.cz/item/CS_URS_2024_01/030001000</t>
  </si>
  <si>
    <t>VRN7</t>
  </si>
  <si>
    <t>Provozní vlivy</t>
  </si>
  <si>
    <t>3</t>
  </si>
  <si>
    <t>070001000</t>
  </si>
  <si>
    <t xml:space="preserve">Provozní vlivy včetně DIO, DIR, dočasné dopravního značení a záborů </t>
  </si>
  <si>
    <t>1261623512</t>
  </si>
  <si>
    <t>https://podminky.urs.cz/item/CS_URS_2024_01/070001000</t>
  </si>
  <si>
    <t>SO 1 - Oprava zděného oplocení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</si>
  <si>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</si>
  <si>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</si>
  <si>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</si>
  <si>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</si>
  <si>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</si>
  <si>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</si>
  <si>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</si>
  <si>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</si>
  <si>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</si>
  <si>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</si>
  <si>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783 - Dokončovací práce - nátěry</t>
  </si>
  <si>
    <t>HSV</t>
  </si>
  <si>
    <t>Práce a dodávky HSV</t>
  </si>
  <si>
    <t>Zemní práce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</si>
  <si>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</si>
  <si>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</si>
  <si>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m2</t>
  </si>
  <si>
    <t>4</t>
  </si>
  <si>
    <t>1968854448</t>
  </si>
  <si>
    <t>https://podminky.urs.cz/item/CS_URS_2024_01/113106023</t>
  </si>
  <si>
    <t>VV</t>
  </si>
  <si>
    <t>(4+0,5+7)*0,5"chodník zámková dlažba - rozebrání pro zatažení omítky</t>
  </si>
  <si>
    <t>113107022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</si>
  <si>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</si>
  <si>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229029735</t>
  </si>
  <si>
    <t>https://podminky.urs.cz/item/CS_URS_2024_01/113107022</t>
  </si>
  <si>
    <t>(3,5)*0,5"chodník asfaltový - rozebrání pro zatažení omítky</t>
  </si>
  <si>
    <t>Součet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</si>
  <si>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</si>
  <si>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</si>
  <si>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-491542312</t>
  </si>
  <si>
    <t>https://podminky.urs.cz/item/CS_URS_2024_01/113107042</t>
  </si>
  <si>
    <t>113204111</t>
  </si>
  <si>
    <t>Vytrhání obrub s vybouráním lože, s přemístěním hmot na skládku na vzdálenost do 3 m nebo s naložením na dopravní prostředek záhonových</t>
  </si>
  <si>
    <t>m</t>
  </si>
  <si>
    <t>-340705742</t>
  </si>
  <si>
    <t>https://podminky.urs.cz/item/CS_URS_2024_01/113204111</t>
  </si>
  <si>
    <t>1*2"chodník zámková dlažba - rozebrání pro zatažení omítky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</si>
  <si>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</si>
  <si>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</si>
  <si>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</si>
  <si>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27624765</t>
  </si>
  <si>
    <t>https://podminky.urs.cz/item/CS_URS_2024_01/132212131</t>
  </si>
  <si>
    <t xml:space="preserve">(3,5+2,5)*0,3*0,3"pro zatažení omítky </t>
  </si>
  <si>
    <t>6</t>
  </si>
  <si>
    <t>174111101</t>
  </si>
  <si>
    <t>Zásyp sypaninou z jakékoliv horniny ručně s uložením výkopku ve vrstvách se zhutněním jam, šachet, rýh nebo kolem objektů v těchto vykopávkách</t>
  </si>
  <si>
    <t>-2010465224</t>
  </si>
  <si>
    <t>https://podminky.urs.cz/item/CS_URS_2024_01/174111101</t>
  </si>
  <si>
    <t>7</t>
  </si>
  <si>
    <t>181411131</t>
  </si>
  <si>
    <t>Založení trávníku na půdě předem připravené plochy do 1000 m2 výsevem včetně utažení parkového v rovině nebo na svahu do 1:5</t>
  </si>
  <si>
    <t>-1026602874</t>
  </si>
  <si>
    <t>https://podminky.urs.cz/item/CS_URS_2024_01/181411131</t>
  </si>
  <si>
    <t>(3,5+2,5)*1"po odkopávce</t>
  </si>
  <si>
    <t>8</t>
  </si>
  <si>
    <t>M</t>
  </si>
  <si>
    <t>00572410</t>
  </si>
  <si>
    <t>osivo směs travní parková</t>
  </si>
  <si>
    <t>kg</t>
  </si>
  <si>
    <t>2067511955</t>
  </si>
  <si>
    <t>6*0,02 'Přepočtené koeficientem množství</t>
  </si>
  <si>
    <t>9</t>
  </si>
  <si>
    <t>181912112</t>
  </si>
  <si>
    <t>Úprava pláně vyrovnáním výškových rozdílů ručně v hornině třídy těžitelnosti I skupiny 3 se zhutněním</t>
  </si>
  <si>
    <t>-812161027</t>
  </si>
  <si>
    <t>https://podminky.urs.cz/item/CS_URS_2024_01/181912112</t>
  </si>
  <si>
    <t>Komunikace pozemní</t>
  </si>
  <si>
    <t>10</t>
  </si>
  <si>
    <t>566901132</t>
  </si>
  <si>
    <t>Vyspravení podkladu po překopech inženýrských sítí plochy do 15 m2 s rozprostřením a zhutněním štěrkodrtí tl. 150 mm</t>
  </si>
  <si>
    <t>-1648420680</t>
  </si>
  <si>
    <t>https://podminky.urs.cz/item/CS_URS_2024_01/566901132</t>
  </si>
  <si>
    <t>11</t>
  </si>
  <si>
    <t>566901161</t>
  </si>
  <si>
    <t>Vyspravení podkladu po překopech inženýrských sítí plochy do 15 m2 s rozprostřením a zhutněním obalovaným kamenivem ACP (OK) tl. 100 mm</t>
  </si>
  <si>
    <t>-1732361618</t>
  </si>
  <si>
    <t>https://podminky.urs.cz/item/CS_URS_2024_01/566901161</t>
  </si>
  <si>
    <t>572340111</t>
  </si>
  <si>
    <t>Vyspravení krytu komunikací po překopech inženýrských sítí plochy do 15 m2 asfaltovým betonem ACO (AB), po zhutnění tl. přes 30 do 50 mm</t>
  </si>
  <si>
    <t>-1649409283</t>
  </si>
  <si>
    <t>https://podminky.urs.cz/item/CS_URS_2024_01/572340111</t>
  </si>
  <si>
    <t>13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</si>
  <si>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</si>
  <si>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</si>
  <si>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-617402642</t>
  </si>
  <si>
    <t>https://podminky.urs.cz/item/CS_URS_2024_01/596211110</t>
  </si>
  <si>
    <t>Úpravy povrchů, podlahy a osazování výplní</t>
  </si>
  <si>
    <t>14</t>
  </si>
  <si>
    <t>622125101</t>
  </si>
  <si>
    <t>Vyplnění spár vnějších povrchů cementovou maltou, ploch z cihel stěn</t>
  </si>
  <si>
    <t>-1406759607</t>
  </si>
  <si>
    <t>https://podminky.urs.cz/item/CS_URS_2024_01/622125101</t>
  </si>
  <si>
    <t>(0,35+6,3+3,5)*0,2"sokl - vnějí strana - pod terénem</t>
  </si>
  <si>
    <t>(3,25+5,95)*0,2"sokl - vnitřní stana - pod terénem</t>
  </si>
  <si>
    <t>(0,35+6,3+1)*0,2+(2,25+0,25+0,35)*0,25"sokl - vnější strana - nad terénem</t>
  </si>
  <si>
    <t xml:space="preserve">(3,25+5,95)*0,25"sokl - vnitřní strana - nad terénem </t>
  </si>
  <si>
    <t>(6,3+1)*0,05+(2,25*0,1)"sokl - vnější strana - vodorovná plocha</t>
  </si>
  <si>
    <t>(3+5,95)*0,05"sokl - vnitřní strana - vodorovná plocha</t>
  </si>
  <si>
    <t>Mezisoučet - sokl - viz. legenda ozn. 8</t>
  </si>
  <si>
    <t>(0,35+6,3+1+0,25)*1,45+(2,25)*1,25"horní část - vnější strana</t>
  </si>
  <si>
    <t>(2,25)*1,25+(0,75+5,95)*1,45"horní část - vnitřní strana</t>
  </si>
  <si>
    <t>Mezisoučet - horní část - viz. legenda ozn. 7</t>
  </si>
  <si>
    <t>15</t>
  </si>
  <si>
    <t>622131151</t>
  </si>
  <si>
    <t>Sanační postřik vnějších ploch nanášený ručně celoplošně stěn</t>
  </si>
  <si>
    <t>-1886222848</t>
  </si>
  <si>
    <t>https://podminky.urs.cz/item/CS_URS_2024_01/622131151</t>
  </si>
  <si>
    <t>P</t>
  </si>
  <si>
    <t>Poznámka k položce:_x000d_
MATERIÁL: SÍRANOVZDORNÝ PODHOZ WEBERSAN 951 S</t>
  </si>
  <si>
    <t>16</t>
  </si>
  <si>
    <t>622321121</t>
  </si>
  <si>
    <t>Omítka vápenocementová vnějších ploch nanášená ručně jednovrstvá, tloušťky do 15 mm hladká stěn</t>
  </si>
  <si>
    <t>-11624224</t>
  </si>
  <si>
    <t>https://podminky.urs.cz/item/CS_URS_2024_01/622321121</t>
  </si>
  <si>
    <t>Poznámka k položce:_x000d_
MATERIÁL: JÁDROVÁ OMÍTKA WEBERDUR RS1</t>
  </si>
  <si>
    <t>17</t>
  </si>
  <si>
    <t>622321191</t>
  </si>
  <si>
    <t>Omítka vápenocementová vnějších ploch nanášená ručně Příplatek k cenám za každých dalších i započatých 5 mm tloušťky omítky přes 15 mm stěn</t>
  </si>
  <si>
    <t>-702828315</t>
  </si>
  <si>
    <t>https://podminky.urs.cz/item/CS_URS_2024_01/622321191</t>
  </si>
  <si>
    <t>26,796*2 'Přepočtené koeficientem množství</t>
  </si>
  <si>
    <t>18</t>
  </si>
  <si>
    <t>622326121</t>
  </si>
  <si>
    <t>Omítka sanační vnějších ploch jednovrstvá tloušťky do 20 mm nanášená ručně stěn</t>
  </si>
  <si>
    <t>-1193891703</t>
  </si>
  <si>
    <t>https://podminky.urs.cz/item/CS_URS_2024_01/622326121</t>
  </si>
  <si>
    <t>Poznámka k položce:_x000d_
MATERIÁL: SPECIÁLNÍ VODOTĚSNÁ OMÍTKA WEBERTEC 934 VYZUŽENÁ VLÁKNY</t>
  </si>
  <si>
    <t>19</t>
  </si>
  <si>
    <t>622326191</t>
  </si>
  <si>
    <t>Omítka sanační vnějších ploch jednovrstvá tloušťky do 20 mm Příplatek k cenám za každých dalších i započatých 5 mm tloušťky omítky přes 20 mm stěn</t>
  </si>
  <si>
    <t>-644137461</t>
  </si>
  <si>
    <t>https://podminky.urs.cz/item/CS_URS_2024_01/622326191</t>
  </si>
  <si>
    <t>20</t>
  </si>
  <si>
    <t>623125101</t>
  </si>
  <si>
    <t>Vyplnění spár vnějších povrchů cementovou maltou, ploch z cihel pilířů nebo sloupů</t>
  </si>
  <si>
    <t>1676997370</t>
  </si>
  <si>
    <t>https://podminky.urs.cz/item/CS_URS_2024_01/623125101</t>
  </si>
  <si>
    <t>(0,1+0,25+0,35+0,25+0,1)*1,25"horní část - pilíř</t>
  </si>
  <si>
    <t>623321121</t>
  </si>
  <si>
    <t>Omítka vápenocementová vnějších ploch nanášená ručně jednovrstvá, tloušťky do 15 mm hladká pilířů nebo sloupů</t>
  </si>
  <si>
    <t>570396415</t>
  </si>
  <si>
    <t>https://podminky.urs.cz/item/CS_URS_2024_01/623321121</t>
  </si>
  <si>
    <t>22</t>
  </si>
  <si>
    <t>623321191</t>
  </si>
  <si>
    <t>Omítka vápenocementová vnějších ploch nanášená ručně Příplatek k cenám za každých dalších i započatých 5 mm tloušťky omítky přes 15 mm pilířů nebo sloupů</t>
  </si>
  <si>
    <t>-1866305186</t>
  </si>
  <si>
    <t>https://podminky.urs.cz/item/CS_URS_2024_01/623321191</t>
  </si>
  <si>
    <t>1,313*2 'Přepočtené koeficientem množství</t>
  </si>
  <si>
    <t>23</t>
  </si>
  <si>
    <t>629135101</t>
  </si>
  <si>
    <t>Vyrovnávací vrstva z cementové malty pod klempířskými prvky šířky do 150 mm</t>
  </si>
  <si>
    <t>-1810756133</t>
  </si>
  <si>
    <t>https://podminky.urs.cz/item/CS_URS_2024_01/629135101</t>
  </si>
  <si>
    <t>2,25"pod oplechování zdi - vi. legenda ozn. K2</t>
  </si>
  <si>
    <t>24</t>
  </si>
  <si>
    <t>629135102</t>
  </si>
  <si>
    <t>Vyrovnávací vrstva z cementové malty pod klempířskými prvky šířky přes 150 do 300 mm</t>
  </si>
  <si>
    <t>1986954710</t>
  </si>
  <si>
    <t>https://podminky.urs.cz/item/CS_URS_2024_01/629135102</t>
  </si>
  <si>
    <t>6,3+1+0,35"pod oplechování zdi - viz. legenda K1</t>
  </si>
  <si>
    <t>25</t>
  </si>
  <si>
    <t>629995101</t>
  </si>
  <si>
    <t>Očištění vnějších ploch tlakovou vodou omytím</t>
  </si>
  <si>
    <t>1834645733</t>
  </si>
  <si>
    <t>https://podminky.urs.cz/item/CS_URS_2024_01/629995101</t>
  </si>
  <si>
    <t>Ostatní konstrukce a práce, bourání</t>
  </si>
  <si>
    <t>26</t>
  </si>
  <si>
    <t>916331112</t>
  </si>
  <si>
    <t>Osazení zahradního obrubníku betonového s ložem tl. od 50 do 100 mm z betonu prostého tř. C 12/15 s boční opěrou z betonu prostého tř. C 12/15</t>
  </si>
  <si>
    <t>690337120</t>
  </si>
  <si>
    <t>https://podminky.urs.cz/item/CS_URS_2024_01/916331112</t>
  </si>
  <si>
    <t>2"chodník zámková dlažba - rozebrání pro zatažení omítky</t>
  </si>
  <si>
    <t>27</t>
  </si>
  <si>
    <t>59217001</t>
  </si>
  <si>
    <t>obrubník zahradní betonový 1000x50x250mm</t>
  </si>
  <si>
    <t>-1675916507</t>
  </si>
  <si>
    <t>28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</si>
  <si>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</si>
  <si>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</si>
  <si>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1123148944</t>
  </si>
  <si>
    <t>https://podminky.urs.cz/item/CS_URS_2024_01/919732221</t>
  </si>
  <si>
    <t>3,5"chodník asfaltový - rozebrání pro zatažení omítky</t>
  </si>
  <si>
    <t>29</t>
  </si>
  <si>
    <t>919735112</t>
  </si>
  <si>
    <t>Řezání stávajícího živičného krytu nebo podkladu hloubky přes 50 do 100 mm</t>
  </si>
  <si>
    <t>221234633</t>
  </si>
  <si>
    <t>https://podminky.urs.cz/item/CS_URS_2024_01/919735112</t>
  </si>
  <si>
    <t>30</t>
  </si>
  <si>
    <t>978036191</t>
  </si>
  <si>
    <t>Otlučení cementových omítek vnějších ploch s vyškrabáním spar zdiva a s očištěním povrchu, v rozsahu přes 80 do 100 %</t>
  </si>
  <si>
    <t>-447262130</t>
  </si>
  <si>
    <t>https://podminky.urs.cz/item/CS_URS_2024_01/978036191</t>
  </si>
  <si>
    <t>31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</si>
  <si>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</si>
  <si>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</si>
  <si>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1458494821</t>
  </si>
  <si>
    <t>https://podminky.urs.cz/item/CS_URS_2024_01/979024443</t>
  </si>
  <si>
    <t>32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</si>
  <si>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</si>
  <si>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</si>
  <si>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44380774</t>
  </si>
  <si>
    <t>https://podminky.urs.cz/item/CS_URS_2024_01/979054451</t>
  </si>
  <si>
    <t>33</t>
  </si>
  <si>
    <t>985131311</t>
  </si>
  <si>
    <t>Očištění ploch stěn, rubu kleneb a podlah ruční dočištění ocelovými kartáči</t>
  </si>
  <si>
    <t>-441851657</t>
  </si>
  <si>
    <t>https://podminky.urs.cz/item/CS_URS_2024_01/985131311</t>
  </si>
  <si>
    <t>(37,56)/100*5"předpoklad 5% z celkové plochy (plocha viz. otluk omítky) - viz. legenda ozn. 7+8</t>
  </si>
  <si>
    <t>34</t>
  </si>
  <si>
    <t>985223410</t>
  </si>
  <si>
    <t>Přezdívání zdiva do cementové malty cihelného, objemu do 1 m3</t>
  </si>
  <si>
    <t>1268319657</t>
  </si>
  <si>
    <t>https://podminky.urs.cz/item/CS_URS_2024_01/985223410</t>
  </si>
  <si>
    <t>0,2"předpoklad - viz. legenda ozn. 7+8</t>
  </si>
  <si>
    <t>35</t>
  </si>
  <si>
    <t>59610001</t>
  </si>
  <si>
    <t>cihla pálená plná do P15 290x140x65mm</t>
  </si>
  <si>
    <t>kus</t>
  </si>
  <si>
    <t>1297842020</t>
  </si>
  <si>
    <t>0,2*320,25 'Přepočtené koeficientem množství</t>
  </si>
  <si>
    <t>997</t>
  </si>
  <si>
    <t>Přesun sutě</t>
  </si>
  <si>
    <t>36</t>
  </si>
  <si>
    <t>997231111</t>
  </si>
  <si>
    <t>Vodorovná doprava suti a vybouraných hmot s vyložením a hrubým urovnáním na vzdálenost do 1 km</t>
  </si>
  <si>
    <t>t</t>
  </si>
  <si>
    <t>-1881340866</t>
  </si>
  <si>
    <t>https://podminky.urs.cz/item/CS_URS_2024_01/997231111</t>
  </si>
  <si>
    <t>37</t>
  </si>
  <si>
    <t>997231119</t>
  </si>
  <si>
    <t>Vodorovná doprava suti a vybouraných hmot s vyložením a hrubým urovnáním na vzdálenost Příplatek k cenám za každý další započatý 1 km</t>
  </si>
  <si>
    <t>-1096224643</t>
  </si>
  <si>
    <t>https://podminky.urs.cz/item/CS_URS_2024_01/997231119</t>
  </si>
  <si>
    <t>6,422"celkové množství suti</t>
  </si>
  <si>
    <t>-1,495"zámková dlažba</t>
  </si>
  <si>
    <t>4,927*39 'Přepočtené koeficientem množství</t>
  </si>
  <si>
    <t>38</t>
  </si>
  <si>
    <t>997231511</t>
  </si>
  <si>
    <t>Vodorovná doprava suti a vybouraných hmot s vyložením a hrubým urovnáním nakládání nebo překládání na dopravní prostředek při vodorovné dopravě suti a vybouraných hmot</t>
  </si>
  <si>
    <t>-772328841</t>
  </si>
  <si>
    <t>https://podminky.urs.cz/item/CS_URS_2024_01/997231511</t>
  </si>
  <si>
    <t>39</t>
  </si>
  <si>
    <t>997013871</t>
  </si>
  <si>
    <t>Poplatek za uložení stavebního odpadu na recyklační skládce (skládkovné) směsného stavebního a demoličního zatříděného do Katalogu odpadů pod kódem 17 09 04</t>
  </si>
  <si>
    <t>1281693357</t>
  </si>
  <si>
    <t>https://podminky.urs.cz/item/CS_URS_2024_01/997013871</t>
  </si>
  <si>
    <t>0,080+2,268+0,019</t>
  </si>
  <si>
    <t>40</t>
  </si>
  <si>
    <t>997013873</t>
  </si>
  <si>
    <t>Poplatek za uložení stavebního odpadu na recyklační skládce (skládkovné) zeminy a kamení zatříděného do Katalogu odpadů pod kódem 17 05 04</t>
  </si>
  <si>
    <t>-558886323</t>
  </si>
  <si>
    <t>https://podminky.urs.cz/item/CS_URS_2024_01/997013873</t>
  </si>
  <si>
    <t>41</t>
  </si>
  <si>
    <t>997013875</t>
  </si>
  <si>
    <t>Poplatek za uložení stavebního odpadu na recyklační skládce (skládkovné) asfaltového bez obsahu dehtu zatříděného do Katalogu odpadů pod kódem 17 03 02</t>
  </si>
  <si>
    <t>519761844</t>
  </si>
  <si>
    <t>https://podminky.urs.cz/item/CS_URS_2024_01/997013875</t>
  </si>
  <si>
    <t>998</t>
  </si>
  <si>
    <t>Přesun hmot</t>
  </si>
  <si>
    <t>42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</si>
  <si>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</si>
  <si>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</si>
  <si>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2047705115</t>
  </si>
  <si>
    <t>https://podminky.urs.cz/item/CS_URS_2024_01/998232110</t>
  </si>
  <si>
    <t>PSV</t>
  </si>
  <si>
    <t>Práce a dodávky PSV</t>
  </si>
  <si>
    <t>711</t>
  </si>
  <si>
    <t>Izolace proti vodě, vlhkosti a plynům</t>
  </si>
  <si>
    <t>43</t>
  </si>
  <si>
    <t>711161212</t>
  </si>
  <si>
    <t>Izolace proti zemní vlhkosti a beztlakové vodě nopovými fóliemi na ploše svislé S vrstva ochranná, odvětrávací a drenážní výška nopku 8,0 mm, tl. fólie do 0,6 mm</t>
  </si>
  <si>
    <t>-1584401812</t>
  </si>
  <si>
    <t>https://podminky.urs.cz/item/CS_URS_2024_01/711161212</t>
  </si>
  <si>
    <t>(0,5+6,3*2+3,5*2)*0,5"k separaci zdiva a chodníku</t>
  </si>
  <si>
    <t>44</t>
  </si>
  <si>
    <t>711161383</t>
  </si>
  <si>
    <t>Izolace proti zemní vlhkosti a beztlakové vodě nopovými fóliemi ostatní ukončení izolace lištou</t>
  </si>
  <si>
    <t>600852474</t>
  </si>
  <si>
    <t>https://podminky.urs.cz/item/CS_URS_2024_01/711161383</t>
  </si>
  <si>
    <t>(0,5+6,3*2+3,5*2)"k separaci zdiva a chodníku</t>
  </si>
  <si>
    <t>45</t>
  </si>
  <si>
    <t>998711101</t>
  </si>
  <si>
    <t>Přesun hmot pro izolace proti vodě, vlhkosti a plynům stanovený z hmotnosti přesunovaného materiálu vodorovná dopravní vzdálenost do 50 m základní v objektech výšky do 6 m</t>
  </si>
  <si>
    <t>1767974125</t>
  </si>
  <si>
    <t>https://podminky.urs.cz/item/CS_URS_2024_01/998711101</t>
  </si>
  <si>
    <t>764</t>
  </si>
  <si>
    <t>Konstrukce klempířské</t>
  </si>
  <si>
    <t>46</t>
  </si>
  <si>
    <t>764002841</t>
  </si>
  <si>
    <t>Demontáž klempířských konstrukcí oplechování horních ploch zdí a nadezdívek do suti</t>
  </si>
  <si>
    <t>-1892136860</t>
  </si>
  <si>
    <t>https://podminky.urs.cz/item/CS_URS_2024_01/764002841</t>
  </si>
  <si>
    <t>6,3+3,5" viz. legenda ozn. K1 + K2</t>
  </si>
  <si>
    <t>47</t>
  </si>
  <si>
    <t>764011441</t>
  </si>
  <si>
    <t>Podkladní plech z pozinkovaného plechu tloušťky 1,0 mm pro TiZn rš 150 mm</t>
  </si>
  <si>
    <t>1483258704</t>
  </si>
  <si>
    <t>https://podminky.urs.cz/item/CS_URS_2024_01/764011441</t>
  </si>
  <si>
    <t>(2,25+7,65)*2+(0,4+0,5)</t>
  </si>
  <si>
    <t>48</t>
  </si>
  <si>
    <t>764244405</t>
  </si>
  <si>
    <t>Oplechování horních ploch zdí a nadezdívek (atik) z titanzinkového předzvětralého plechu mechanicky kotvené rš 400 mm</t>
  </si>
  <si>
    <t>-1965676367</t>
  </si>
  <si>
    <t>https://podminky.urs.cz/item/CS_URS_2024_01/764244405</t>
  </si>
  <si>
    <t>2,25"viz. legenda ozn. K2</t>
  </si>
  <si>
    <t>49</t>
  </si>
  <si>
    <t>764244406</t>
  </si>
  <si>
    <t>Oplechování horních ploch zdí a nadezdívek (atik) z titanzinkového předzvětralého plechu mechanicky kotvené rš 500 mm</t>
  </si>
  <si>
    <t>1160107066</t>
  </si>
  <si>
    <t>https://podminky.urs.cz/item/CS_URS_2024_01/764244406</t>
  </si>
  <si>
    <t>6,3+1+0,35"viz. legenda ozn. K1</t>
  </si>
  <si>
    <t>50</t>
  </si>
  <si>
    <t>764245446</t>
  </si>
  <si>
    <t>Oplechování horních ploch zdí a nadezdívek (atik) z titanzinkového předzvětralého plechu Příplatek k cenám za zvýšenou pracnost při provedení rohu nebo koutu přes rš 400 mm</t>
  </si>
  <si>
    <t>-1709056430</t>
  </si>
  <si>
    <t>https://podminky.urs.cz/item/CS_URS_2024_01/764245446</t>
  </si>
  <si>
    <t>51</t>
  </si>
  <si>
    <t>998764101</t>
  </si>
  <si>
    <t>Přesun hmot pro konstrukce klempířské stanovený z hmotnosti přesunovaného materiálu vodorovná dopravní vzdálenost do 50 m základní v objektech výšky do 6 m</t>
  </si>
  <si>
    <t>1041649743</t>
  </si>
  <si>
    <t>https://podminky.urs.cz/item/CS_URS_2024_01/998764101</t>
  </si>
  <si>
    <t>783</t>
  </si>
  <si>
    <t>Dokončovací práce - nátěry</t>
  </si>
  <si>
    <t>52</t>
  </si>
  <si>
    <t>783301303</t>
  </si>
  <si>
    <t>Příprava podkladu zámečnických konstrukcí před provedením nátěru odrezivění odrezovačem bezoplachovým</t>
  </si>
  <si>
    <t>17504806</t>
  </si>
  <si>
    <t>https://podminky.urs.cz/item/CS_URS_2024_01/783301303</t>
  </si>
  <si>
    <t>(1,4*1,7)*3"renovace branky - viz. legenda ozn. 6</t>
  </si>
  <si>
    <t>53</t>
  </si>
  <si>
    <t>783301313</t>
  </si>
  <si>
    <t>Příprava podkladu zámečnických konstrukcí před provedením nátěru odmaštění odmašťovačem ředidlovým</t>
  </si>
  <si>
    <t>-1074349309</t>
  </si>
  <si>
    <t>https://podminky.urs.cz/item/CS_URS_2024_01/783301313</t>
  </si>
  <si>
    <t>54</t>
  </si>
  <si>
    <t>783301401</t>
  </si>
  <si>
    <t>Příprava podkladu zámečnických konstrukcí před provedením nátěru ometení</t>
  </si>
  <si>
    <t>2063521266</t>
  </si>
  <si>
    <t>https://podminky.urs.cz/item/CS_URS_2024_01/783301401</t>
  </si>
  <si>
    <t>55</t>
  </si>
  <si>
    <t>783306807</t>
  </si>
  <si>
    <t>Odstranění nátěrů ze zámečnických konstrukcí odstraňovačem nátěrů s obroušením</t>
  </si>
  <si>
    <t>-2009634347</t>
  </si>
  <si>
    <t>https://podminky.urs.cz/item/CS_URS_2024_01/783306807</t>
  </si>
  <si>
    <t>56</t>
  </si>
  <si>
    <t>783314203</t>
  </si>
  <si>
    <t>Základní antikorozní nátěr zámečnických konstrukcí jednonásobný syntetický samozákladující</t>
  </si>
  <si>
    <t>836498712</t>
  </si>
  <si>
    <t>https://podminky.urs.cz/item/CS_URS_2024_01/783314203</t>
  </si>
  <si>
    <t>57</t>
  </si>
  <si>
    <t>783315101</t>
  </si>
  <si>
    <t>Mezinátěr zámečnických konstrukcí jednonásobný syntetický standardní</t>
  </si>
  <si>
    <t>608929689</t>
  </si>
  <si>
    <t>https://podminky.urs.cz/item/CS_URS_2024_01/783315101</t>
  </si>
  <si>
    <t>58</t>
  </si>
  <si>
    <t>783317101</t>
  </si>
  <si>
    <t>Krycí nátěr (email) zámečnických konstrukcí jednonásobný syntetický standardní</t>
  </si>
  <si>
    <t>-798036972</t>
  </si>
  <si>
    <t>https://podminky.urs.cz/item/CS_URS_2024_01/783317101</t>
  </si>
  <si>
    <t>59</t>
  </si>
  <si>
    <t>783343101</t>
  </si>
  <si>
    <t>Základní impregnační nátěr zámečnických konstrukcí aktivátorem rzi na zkorodovaný povrch jednonásobný polyuretanový</t>
  </si>
  <si>
    <t>-761623843</t>
  </si>
  <si>
    <t>https://podminky.urs.cz/item/CS_URS_2024_01/783343101</t>
  </si>
  <si>
    <t>60</t>
  </si>
  <si>
    <t>783823135</t>
  </si>
  <si>
    <t>Penetrační nátěr omítek hladkých omítek hladkých, zrnitých tenkovrstvých nebo štukových stupně členitosti 1 a 2 silikonový</t>
  </si>
  <si>
    <t>-1257360306</t>
  </si>
  <si>
    <t>https://podminky.urs.cz/item/CS_URS_2024_01/783823135</t>
  </si>
  <si>
    <t>Poznámka k položce:_x000d_
MATERIÁL: PENETRAČNÍ NÁTĚR WEBER G500</t>
  </si>
  <si>
    <t>61</t>
  </si>
  <si>
    <t>783826315</t>
  </si>
  <si>
    <t>Nátěr omítek se schopností překlenutí trhlin mikroarmovací silikonový</t>
  </si>
  <si>
    <t>1164586928</t>
  </si>
  <si>
    <t>https://podminky.urs.cz/item/CS_URS_2024_01/783826315</t>
  </si>
  <si>
    <t>Poznámka k položce:_x000d_
MATERIÁL: NÁTĚR WEBERTON MICROV</t>
  </si>
  <si>
    <t>62</t>
  </si>
  <si>
    <t>783896301</t>
  </si>
  <si>
    <t>Nátěr omítek se schopností překlenutí trhlin Příplatek k cenám za za zvýšenou pracnost provedení styku 2 barev</t>
  </si>
  <si>
    <t>-1946098332</t>
  </si>
  <si>
    <t>https://podminky.urs.cz/item/CS_URS_2024_01/783896301</t>
  </si>
  <si>
    <t>(0,35+6,3+3,5+0,35+3,25+5,95)"oddělení soklu</t>
  </si>
  <si>
    <t>63</t>
  </si>
  <si>
    <t>783896307</t>
  </si>
  <si>
    <t>Nátěr omítek se schopností překlenutí trhlin Příplatek k cenám za provedení barevného nátěru v odstínu sytém</t>
  </si>
  <si>
    <t>-1709491162</t>
  </si>
  <si>
    <t>https://podminky.urs.cz/item/CS_URS_2024_01/783896307</t>
  </si>
  <si>
    <t>SO 2 - Oprava kovového oplocení</t>
  </si>
  <si>
    <t xml:space="preserve">    3 - Svislé a kompletní konstrukce</t>
  </si>
  <si>
    <t>112151111</t>
  </si>
  <si>
    <t>Pokácení stromu směrové v celku s odřezáním kmene a s odvětvením průměru kmene přes 100 do 200 mm</t>
  </si>
  <si>
    <t>696686288</t>
  </si>
  <si>
    <t>https://podminky.urs.cz/item/CS_URS_2024_01/112151111</t>
  </si>
  <si>
    <t>(20+6+11)/0,5"odstranění živého plotu</t>
  </si>
  <si>
    <t>50"předpoklad kusů do 200 mm</t>
  </si>
  <si>
    <t>112151112</t>
  </si>
  <si>
    <t>Pokácení stromu směrové v celku s odřezáním kmene a s odvětvením průměru kmene přes 200 do 300 mm</t>
  </si>
  <si>
    <t>2011426289</t>
  </si>
  <si>
    <t>https://podminky.urs.cz/item/CS_URS_2024_01/112151112</t>
  </si>
  <si>
    <t>24"předpoklad kusů do 200 mm</t>
  </si>
  <si>
    <t>112201111</t>
  </si>
  <si>
    <t>Odstranění pařezu v rovině nebo na svahu do 1:5 o průměru pařezu na řezné ploše do 200 mm</t>
  </si>
  <si>
    <t>412920705</t>
  </si>
  <si>
    <t>https://podminky.urs.cz/item/CS_URS_2024_01/112201111</t>
  </si>
  <si>
    <t>112201112</t>
  </si>
  <si>
    <t>Odstranění pařezu v rovině nebo na svahu do 1:5 o průměru pařezu na řezné ploše přes 200 do 300 mm</t>
  </si>
  <si>
    <t>1358321720</t>
  </si>
  <si>
    <t>https://podminky.urs.cz/item/CS_URS_2024_01/112201112</t>
  </si>
  <si>
    <t>1176568700</t>
  </si>
  <si>
    <t>1,5*1"přístupový chodník - zámková dlažba</t>
  </si>
  <si>
    <t>246142554</t>
  </si>
  <si>
    <t>35*0,5"asfaltový chodník</t>
  </si>
  <si>
    <t>-842577955</t>
  </si>
  <si>
    <t>113201112</t>
  </si>
  <si>
    <t>Vytrhání obrub s vybouráním lože, s přemístěním hmot na skládku na vzdálenost do 3 m nebo s naložením na dopravní prostředek silničních ležatých</t>
  </si>
  <si>
    <t>-223844827</t>
  </si>
  <si>
    <t>https://podminky.urs.cz/item/CS_URS_2024_01/113201112</t>
  </si>
  <si>
    <t>1"asfaltový chodník</t>
  </si>
  <si>
    <t>607876280</t>
  </si>
  <si>
    <t>1*2"přístupový chodník - zámková dlažba</t>
  </si>
  <si>
    <t>119003227</t>
  </si>
  <si>
    <t>Pomocné konstrukce při zabezpečení výkopu svislé ocelové mobilní oplocení, výšky přes 1,5 do 2,2 m panely vyplněné dráty zřízení</t>
  </si>
  <si>
    <t>844791602</t>
  </si>
  <si>
    <t>https://podminky.urs.cz/item/CS_URS_2024_01/119003227</t>
  </si>
  <si>
    <t>2+6,5+4+35+2+6,5+15,5+2"oddělení provozu školky</t>
  </si>
  <si>
    <t>119003228</t>
  </si>
  <si>
    <t>Pomocné konstrukce při zabezpečení výkopu svislé ocelové mobilní oplocení, výšky přes 1,5 do 2,2 m panely vyplněné dráty odstranění</t>
  </si>
  <si>
    <t>221300702</t>
  </si>
  <si>
    <t>https://podminky.urs.cz/item/CS_URS_2024_01/119003228</t>
  </si>
  <si>
    <t>132253101</t>
  </si>
  <si>
    <t>Hloubení nezapažených rýh šířky do 800 mm strojně s urovnáním dna do předepsaného profilu a spádu v omezeném prostoru v hornině třídy těžitelnosti I skupiny 3 do 20 m3</t>
  </si>
  <si>
    <t>1202630162</t>
  </si>
  <si>
    <t>https://podminky.urs.cz/item/CS_URS_2024_01/132253101</t>
  </si>
  <si>
    <t>(35+6,3+11,1)*0,5*0,5"odkopávka pro vybourání základů podezdívky plotu</t>
  </si>
  <si>
    <t>174151101</t>
  </si>
  <si>
    <t>Zásyp sypaninou z jakékoliv horniny strojně s uložením výkopku ve vrstvách se zhutněním jam, šachet, rýh nebo kolem objektů v těchto vykopávkách</t>
  </si>
  <si>
    <t>708689273</t>
  </si>
  <si>
    <t>https://podminky.urs.cz/item/CS_URS_2024_01/174151101</t>
  </si>
  <si>
    <t>(35+6,3+11,1)*0,5*0,5"záspy odkopávky pro vybourání základů podezdívky plotu</t>
  </si>
  <si>
    <t>174251201</t>
  </si>
  <si>
    <t>Zásyp jam po pařezech strojně výkopkem z horniny získané při dobývání pařezů s hrubým urovnáním povrchu zasypávky průměru pařezu přes 100 do 300 mm</t>
  </si>
  <si>
    <t>-481996647</t>
  </si>
  <si>
    <t>https://podminky.urs.cz/item/CS_URS_2024_01/174251201</t>
  </si>
  <si>
    <t>10364101</t>
  </si>
  <si>
    <t>zemina pro terénní úpravy - ornice</t>
  </si>
  <si>
    <t>-284138103</t>
  </si>
  <si>
    <t>74*(0,3*0,3*0,15)</t>
  </si>
  <si>
    <t>0,999*2 'Přepočtené koeficientem množství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</si>
  <si>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</si>
  <si>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</si>
  <si>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1797398064</t>
  </si>
  <si>
    <t>https://podminky.urs.cz/item/CS_URS_2024_01/181111121</t>
  </si>
  <si>
    <t>(20+6,3+11)*2"po vytrhání pařezů</t>
  </si>
  <si>
    <t>-1543738877</t>
  </si>
  <si>
    <t>(35+6,3+15,3)*2"po odkopávce</t>
  </si>
  <si>
    <t>1711658345</t>
  </si>
  <si>
    <t>113,2*0,02 'Přepočtené koeficientem množství</t>
  </si>
  <si>
    <t>Svislé a kompletní konstrukce</t>
  </si>
  <si>
    <t>311321815</t>
  </si>
  <si>
    <t>Nadzákladové zdi z betonu železového (bez výztuže) nosné pohledového (v přírodní barvě drtí a přísad) tř. C 30/37 XF4</t>
  </si>
  <si>
    <t>-1251424602</t>
  </si>
  <si>
    <t>https://podminky.urs.cz/item/CS_URS_2024_01/311321815</t>
  </si>
  <si>
    <t>6,82*0,3*1,1</t>
  </si>
  <si>
    <t>6,89*0,3*1,1</t>
  </si>
  <si>
    <t>7,89*0,3*1,1</t>
  </si>
  <si>
    <t>6,69*0,3*1,1</t>
  </si>
  <si>
    <t>6,3*0,3*1,1</t>
  </si>
  <si>
    <t>11,08*0,3*1,1</t>
  </si>
  <si>
    <t>0,5*0,3*1,1</t>
  </si>
  <si>
    <t>311351121</t>
  </si>
  <si>
    <t>Bednění nadzákladových zdí nosných rovné oboustranné za každou stranu zřízení</t>
  </si>
  <si>
    <t>14857880</t>
  </si>
  <si>
    <t>https://podminky.urs.cz/item/CS_URS_2024_01/311351121</t>
  </si>
  <si>
    <t>(6,82*2)*0,5</t>
  </si>
  <si>
    <t>(6,89*2)*0,5</t>
  </si>
  <si>
    <t>(7,89*2)*0,5</t>
  </si>
  <si>
    <t>(6,69*2)*0,5</t>
  </si>
  <si>
    <t>(6,3*2)*0,5</t>
  </si>
  <si>
    <t>(11,08*2+0,3)*0,5</t>
  </si>
  <si>
    <t>(0,5*2+0,3)*0,5</t>
  </si>
  <si>
    <t>0,3*(0,1*5)</t>
  </si>
  <si>
    <t>311351122</t>
  </si>
  <si>
    <t>Bednění nadzákladových zdí nosných rovné oboustranné za každou stranu odstranění</t>
  </si>
  <si>
    <t>-1876588443</t>
  </si>
  <si>
    <t>https://podminky.urs.cz/item/CS_URS_2024_01/311351122</t>
  </si>
  <si>
    <t>311351911</t>
  </si>
  <si>
    <t>Bednění nadzákladových zdí nosných Příplatek k cenám bednění za pohledový beton</t>
  </si>
  <si>
    <t>1183976254</t>
  </si>
  <si>
    <t>https://podminky.urs.cz/item/CS_URS_2024_01/311351911</t>
  </si>
  <si>
    <t>311361821</t>
  </si>
  <si>
    <t>Výztuž nadzákladových zdí nosných svislých nebo odkloněných od svislice, rovných nebo oblých z betonářské oceli 10 505 (R) nebo BSt 500</t>
  </si>
  <si>
    <t>1341756445</t>
  </si>
  <si>
    <t>https://podminky.urs.cz/item/CS_URS_2024_01/311361821</t>
  </si>
  <si>
    <t>(35,1+6,3+11,1+0,5)*4*(0,61/1000)"R10</t>
  </si>
  <si>
    <t>(35,1+6,3+11,1+0,5)/0,2*(0,39/1000)"R8</t>
  </si>
  <si>
    <t>0,232*1,05 'Přepočtené koeficientem množství</t>
  </si>
  <si>
    <t>338171111</t>
  </si>
  <si>
    <t>Montáž sloupků a vzpěr plotových ocelových trubkových nebo profilovaných výšky do 2 m se zalitím cementovou maltou do vynechaných otvorů</t>
  </si>
  <si>
    <t>-366979155</t>
  </si>
  <si>
    <t>https://podminky.urs.cz/item/CS_URS_2024_01/338171111</t>
  </si>
  <si>
    <t>21"sloupky polí</t>
  </si>
  <si>
    <t>2"sloupky branky</t>
  </si>
  <si>
    <t>2"sloupky brány</t>
  </si>
  <si>
    <t>5534226-s1</t>
  </si>
  <si>
    <t>sloupek plotový Pz a komaxitový 2000/48x1,5mm</t>
  </si>
  <si>
    <t>1165002030</t>
  </si>
  <si>
    <t xml:space="preserve">Poznámka k položce:_x000d_
POZINKOVANÉ POPLASTOVANÉ SLOUPKY prům. 48 mm, V. 1,3 m /CELKOVÁ DÉLKA 2,0 m/ -  BARVA ANTRACIT</t>
  </si>
  <si>
    <t>348101210</t>
  </si>
  <si>
    <t>Osazení vrat nebo vrátek k oplocení na sloupky ocelové, plochy jednotlivě do 2 m2</t>
  </si>
  <si>
    <t>1762844935</t>
  </si>
  <si>
    <t>https://podminky.urs.cz/item/CS_URS_2024_01/348101210</t>
  </si>
  <si>
    <t>5534233-b1</t>
  </si>
  <si>
    <t>branka kompletní plotová jednokřídlá pro osovou vzdálenost sloupků 1200 mm výšky 1300 mm s výplní z krepovaného pletiva, Pz a komaxit včetně příslušenství - viz. poznámka</t>
  </si>
  <si>
    <t>1351726032</t>
  </si>
  <si>
    <t>Poznámka k položce:_x000d_
Kompletní zahradní branka včetně:_x000d_
2 sloupky, držáky pletiva, doraz zámku, zámek seřiditelný, klika, euro vložka + 3 klíče, stavitelný závěs._x000d_
_x000d_
JEDNOKŘÍDLÁ BRANKA - OSOVÁ VZDÁLENOST SLOUPKŮ %%C 48 mm BUDE 1,2 m - BARVA ANTRACIT_x000d_
UMÍSTĚNÍ BUDE PROVEDENO V OSE VNITŘNÍHO CHODNÍČKU, V MÍSTĚ PŮVODNÍ BRANKY - ZDE DOJDE K ZÁKLADNÍMU VYTYČENÍ SLOUPKŮ</t>
  </si>
  <si>
    <t>1"viz. legenda ozn. 4</t>
  </si>
  <si>
    <t>348101220</t>
  </si>
  <si>
    <t>Osazení vrat nebo vrátek k oplocení na sloupky ocelové, plochy jednotlivě přes 2 do 4 m2</t>
  </si>
  <si>
    <t>-984956645</t>
  </si>
  <si>
    <t>https://podminky.urs.cz/item/CS_URS_2024_01/348101220</t>
  </si>
  <si>
    <t>5534236-b2</t>
  </si>
  <si>
    <t>brána dvoukřídlá kompletní plotová jednokřídlá pro osovou vzdálenost sloupků 4150 mm výšky 1200 mm s výplní z krepovaného pletiva, Pz a komaxit včetně příslušenství - viz. poznámka</t>
  </si>
  <si>
    <t>-1236366154</t>
  </si>
  <si>
    <t>Poznámka k položce:_x000d_
Kompletní zahradní branka včetně:_x000d_
2x sloupek d=60 mm, 2x klobouček, 2x držák pletiva, 1x zámek seřiditelný, 1x doraz zámku, 1x klika oboustranná, 1x euro cylindrická vložka + 3 klíče, 4x závěs stavitelný 16 (2 páry), 4x pouzdro závěsu, 1x stavěč křídla_x000d_
_x000d_
DVOUKŘÍDLÁ VRATA - OSOVÁ VZDÁLENOST SLOUPKŮ %%C 60 mm BUDE 4,15 m - BARVA ANTRACIT</t>
  </si>
  <si>
    <t>1"viz. legenda ozn. 5</t>
  </si>
  <si>
    <t>348171120</t>
  </si>
  <si>
    <t>Montáž oplocení z dílců kovových rámových, na ocelové sloupky, výšky přes 1,0 do 1,5 m</t>
  </si>
  <si>
    <t>-2078260787</t>
  </si>
  <si>
    <t>https://podminky.urs.cz/item/CS_URS_2024_01/348171120</t>
  </si>
  <si>
    <t>13,75+20,07+6,3+11,08</t>
  </si>
  <si>
    <t>3139100-p0</t>
  </si>
  <si>
    <t>plotový atypický panel s výpletem z krepovaného pletiva pro osovou vzdálenost sloupků 2275 mm výšky 1200 mm, Pz a komaxit včetně držáků na sloupky/do zdiva</t>
  </si>
  <si>
    <t>-1542256743</t>
  </si>
  <si>
    <t>Poznámka k položce:_x000d_
PLOTOVÉ RÁMY PEREN prům. 14 mm, V. 1,2 m, VÝPLET Z POPLASTOVANÉHO PLETIVA prům. 3,6 mm, OKATOST 40/40 - BARVA ANTRACIT</t>
  </si>
  <si>
    <t>3139100-p1</t>
  </si>
  <si>
    <t>plotový atypický panel s výpletem z krepovaného pletiva pro osovou vzdálenost sloupků 2295 mm výšky 1200 mm, Pz a komaxit včetně držáků na sloupky/do zdiva</t>
  </si>
  <si>
    <t>-1514083087</t>
  </si>
  <si>
    <t>3139100-p2</t>
  </si>
  <si>
    <t>plotový atypický panel s výpletem z krepovaného pletiva pro osovou vzdálenost sloupků 2230 mm výšky 1200 mm, Pz a komaxit včetně držáků na sloupky/do zdiva</t>
  </si>
  <si>
    <t>739332500</t>
  </si>
  <si>
    <t>3139100-p3</t>
  </si>
  <si>
    <t>plotový atypický panel s výpletem z krepovaného pletiva pro osovou vzdálenost sloupků 2075 mm výšky 1200 mm, Pz a komaxit včetně držáků na sloupky/do zdiva</t>
  </si>
  <si>
    <t>-1924554099</t>
  </si>
  <si>
    <t>3139100-p4</t>
  </si>
  <si>
    <t>plotový atypický panel s výpletem z krepovaného pletiva pro osovou vzdálenost sloupků 2185 mm výšky 1200 mm, Pz a komaxit včetně držáků na sloupky/do zdiva</t>
  </si>
  <si>
    <t>-1271803579</t>
  </si>
  <si>
    <t>348171146</t>
  </si>
  <si>
    <t>Montáž oplocení z dílců kovových panelových svařovaných, na ocelové profilované sloupky, výšky přes 1,5 do 2,0 m</t>
  </si>
  <si>
    <t>1677179938</t>
  </si>
  <si>
    <t>https://podminky.urs.cz/item/CS_URS_2024_01/348171146</t>
  </si>
  <si>
    <t>3"zpená montáž plotu u brány - sousedův plot</t>
  </si>
  <si>
    <t>348401130</t>
  </si>
  <si>
    <t>Montáž oplocení z pletiva strojového s napínacími dráty přes 1,6 do 2,0 m</t>
  </si>
  <si>
    <t>-1686497030</t>
  </si>
  <si>
    <t>https://podminky.urs.cz/item/CS_URS_2024_01/348401130</t>
  </si>
  <si>
    <t>348401350</t>
  </si>
  <si>
    <t>Montáž oplocení z pletiva rozvinutí, uchycení a napnutí drátu napínacího</t>
  </si>
  <si>
    <t>820532696</t>
  </si>
  <si>
    <t>https://podminky.urs.cz/item/CS_URS_2024_01/348401350</t>
  </si>
  <si>
    <t>3*3"zpená montáž plotu u brány - sousedův plot</t>
  </si>
  <si>
    <t>348401360</t>
  </si>
  <si>
    <t>Montáž oplocení z pletiva rozvinutí, uchycení a napnutí drátu přiháčkování pletiva k napínacímu drátu</t>
  </si>
  <si>
    <t>-1691750495</t>
  </si>
  <si>
    <t>https://podminky.urs.cz/item/CS_URS_2024_01/348401360</t>
  </si>
  <si>
    <t>566901232</t>
  </si>
  <si>
    <t>Vyspravení podkladu po překopech inženýrských sítí plochy přes 15 m2 s rozprostřením a zhutněním štěrkodrtí tl. 150 mm</t>
  </si>
  <si>
    <t>802490352</t>
  </si>
  <si>
    <t>https://podminky.urs.cz/item/CS_URS_2024_01/566901232</t>
  </si>
  <si>
    <t>566901261</t>
  </si>
  <si>
    <t>Vyspravení podkladu po překopech inženýrských sítí plochy přes 15 m2 s rozprostřením a zhutněním obalovaným kamenivem ACP (OK) tl. 100 mm</t>
  </si>
  <si>
    <t>-909246803</t>
  </si>
  <si>
    <t>https://podminky.urs.cz/item/CS_URS_2024_01/566901261</t>
  </si>
  <si>
    <t>572341111</t>
  </si>
  <si>
    <t>Vyspravení krytu komunikací po překopech inženýrských sítí plochy přes 15 m2 asfaltovým betonem ACO (AB), po zhutnění tl. přes 30 do 50 mm</t>
  </si>
  <si>
    <t>-1697714056</t>
  </si>
  <si>
    <t>https://podminky.urs.cz/item/CS_URS_2024_01/572341111</t>
  </si>
  <si>
    <t>-947402695</t>
  </si>
  <si>
    <t>623111001</t>
  </si>
  <si>
    <t>Ubroušení výstupků betonu po odbednění neomítaných vnějších ploch ze spár bednicích desek do roviny povrchu pilířů nebo sloupů</t>
  </si>
  <si>
    <t>902184589</t>
  </si>
  <si>
    <t>https://podminky.urs.cz/item/CS_URS_2024_01/623111001</t>
  </si>
  <si>
    <t>(6,82*2)*0,25+(6,82*0,3)</t>
  </si>
  <si>
    <t>(6,89*2)*0,25+(6,89*0,3)</t>
  </si>
  <si>
    <t>(7,89*2)*0,25+(7,89*0,3)</t>
  </si>
  <si>
    <t>(6,69*2)*0,25+(6,69*0,3)</t>
  </si>
  <si>
    <t>(6,3*2)*0,25+(6,3*0,3)</t>
  </si>
  <si>
    <t>(11,08*2+0,3)*0,25+(11,08*0,3)</t>
  </si>
  <si>
    <t>(0,5*2+0,3)*0,25+(0,5*0,3)</t>
  </si>
  <si>
    <t>Součet - viditelné části podezdíkvy</t>
  </si>
  <si>
    <t>623111121</t>
  </si>
  <si>
    <t>Vyspravení povrchu neomítaných vnějších ploch betonových nebo železobetonových konstrukcí s rozetřením vysprávky do ztracena maltou cementovou lokálně v rozsahu vyspravované plochy do 30 % z celkové plochy pilířů nebo sloupů</t>
  </si>
  <si>
    <t>958953944</t>
  </si>
  <si>
    <t>https://podminky.urs.cz/item/CS_URS_2024_01/623111121</t>
  </si>
  <si>
    <t>916241113</t>
  </si>
  <si>
    <t>Osazení obrubníku kamenného se zřízením lože, s vyplněním a zatřením spár cementovou maltou ležatého s boční opěrou z betonu prostého, do lože z betonu prostého</t>
  </si>
  <si>
    <t>878282560</t>
  </si>
  <si>
    <t>https://podminky.urs.cz/item/CS_URS_2024_01/916241113</t>
  </si>
  <si>
    <t>1541593175</t>
  </si>
  <si>
    <t>1921315356</t>
  </si>
  <si>
    <t>998947916</t>
  </si>
  <si>
    <t>35"asfaltový chodník</t>
  </si>
  <si>
    <t>-289315344</t>
  </si>
  <si>
    <t>961044111</t>
  </si>
  <si>
    <t>Bourání základů z betonu prostého</t>
  </si>
  <si>
    <t>1057474307</t>
  </si>
  <si>
    <t>https://podminky.urs.cz/item/CS_URS_2024_01/961044111</t>
  </si>
  <si>
    <t>Součet - předpoklad 50% prostý a 50% žb</t>
  </si>
  <si>
    <t>17,445*0,5 'Přepočtené koeficientem množství</t>
  </si>
  <si>
    <t>961055111</t>
  </si>
  <si>
    <t>Bourání základů z betonu železového</t>
  </si>
  <si>
    <t>1694789785</t>
  </si>
  <si>
    <t>https://podminky.urs.cz/item/CS_URS_2024_01/961055111</t>
  </si>
  <si>
    <t>966071721</t>
  </si>
  <si>
    <t>Bourání plotových sloupků a vzpěr ocelových trubkových nebo profilovaných výšky do 2,50 m odřezáním</t>
  </si>
  <si>
    <t>341497123</t>
  </si>
  <si>
    <t>https://podminky.urs.cz/item/CS_URS_2024_01/966071721</t>
  </si>
  <si>
    <t>966071822</t>
  </si>
  <si>
    <t>Rozebrání oplocení z pletiva drátěného se čtvercovými oky, výšky přes 1,6 do 2,0 m</t>
  </si>
  <si>
    <t>-207328870</t>
  </si>
  <si>
    <t>https://podminky.urs.cz/item/CS_URS_2024_01/966071822</t>
  </si>
  <si>
    <t>966072811</t>
  </si>
  <si>
    <t>Rozebrání oplocení z dílců rámových na ocelové sloupky, výšky přes 1 do 2 m</t>
  </si>
  <si>
    <t>-292908661</t>
  </si>
  <si>
    <t>https://podminky.urs.cz/item/CS_URS_2024_01/966072811</t>
  </si>
  <si>
    <t>966073810</t>
  </si>
  <si>
    <t>Rozebrání vrat a vrátek k oplocení plochy jednotlivě do 2 m2</t>
  </si>
  <si>
    <t>1320510228</t>
  </si>
  <si>
    <t>https://podminky.urs.cz/item/CS_URS_2024_01/966073810</t>
  </si>
  <si>
    <t>966073811</t>
  </si>
  <si>
    <t>Rozebrání vrat a vrátek k oplocení plochy jednotlivě přes 2 do 6 m2</t>
  </si>
  <si>
    <t>2100939394</t>
  </si>
  <si>
    <t>https://podminky.urs.cz/item/CS_URS_2024_01/966073811</t>
  </si>
  <si>
    <t>1190142415</t>
  </si>
  <si>
    <t>-1450728664</t>
  </si>
  <si>
    <t>1883890564</t>
  </si>
  <si>
    <t>49,5"stavební suť</t>
  </si>
  <si>
    <t>6"živý plot</t>
  </si>
  <si>
    <t>-1047488382</t>
  </si>
  <si>
    <t>Mezisoučet</t>
  </si>
  <si>
    <t>-(0,9+0,29)"zámková dlažba a kam. obrubník</t>
  </si>
  <si>
    <t>54,31*39 'Přepočtené koeficientem množství</t>
  </si>
  <si>
    <t>-1707265397</t>
  </si>
  <si>
    <t>997013861</t>
  </si>
  <si>
    <t>Poplatek za uložení stavebního odpadu na recyklační skládce (skládkovné) z prostého betonu zatříděného do Katalogu odpadů pod kódem 17 01 01</t>
  </si>
  <si>
    <t>986347394</t>
  </si>
  <si>
    <t>https://podminky.urs.cz/item/CS_URS_2024_01/997013861</t>
  </si>
  <si>
    <t>0,08+17,446+0,028+0,420</t>
  </si>
  <si>
    <t>64</t>
  </si>
  <si>
    <t>997013862</t>
  </si>
  <si>
    <t>Poplatek za uložení stavebního odpadu na recyklační skládce (skládkovné) z armovaného betonu zatříděného do Katalogu odpadů pod kódem 17 01 01</t>
  </si>
  <si>
    <t>-1580706974</t>
  </si>
  <si>
    <t>https://podminky.urs.cz/item/CS_URS_2024_01/997013862</t>
  </si>
  <si>
    <t>65</t>
  </si>
  <si>
    <t>1617730305</t>
  </si>
  <si>
    <t>66</t>
  </si>
  <si>
    <t>1611994709</t>
  </si>
  <si>
    <t>67</t>
  </si>
  <si>
    <t>997221858</t>
  </si>
  <si>
    <t>Poplatek za uložení stavebního odpadu na recyklační skládce (skládkovné) z rostlinných pletiv zatříděného do Katalogu odpadů pod kódem 02 01 03</t>
  </si>
  <si>
    <t>1709212899</t>
  </si>
  <si>
    <t>https://podminky.urs.cz/item/CS_URS_2024_01/997221858</t>
  </si>
  <si>
    <t>68</t>
  </si>
  <si>
    <t>2032757649</t>
  </si>
  <si>
    <t>69</t>
  </si>
  <si>
    <t>783801403</t>
  </si>
  <si>
    <t>Příprava podkladu omítek před provedením nátěru oprášení</t>
  </si>
  <si>
    <t>-1133478720</t>
  </si>
  <si>
    <t>https://podminky.urs.cz/item/CS_URS_2024_01/783801403</t>
  </si>
  <si>
    <t>70</t>
  </si>
  <si>
    <t>783826605</t>
  </si>
  <si>
    <t>Hydrofobizační nátěr omítek silikonový, transparentní, povrchů hladkých betonových povrchů nebo povrchů z desek na bázi dřeva (dřevovláknitých apod.)</t>
  </si>
  <si>
    <t>2091097412</t>
  </si>
  <si>
    <t>https://podminky.urs.cz/item/CS_URS_2024_01/783826605</t>
  </si>
  <si>
    <t>SEZNAM FIGUR</t>
  </si>
  <si>
    <t>Výměra</t>
  </si>
  <si>
    <t>JVh</t>
  </si>
  <si>
    <t>Plocha hlavice - jihovýchodního oplocení</t>
  </si>
  <si>
    <t>(49,4*0,11+48,45*0,11)+(0,1*0,1*63)"čelní plocha + odskoky = vnější strana oplocení</t>
  </si>
  <si>
    <t xml:space="preserve">0,42*(2,65+1,95+2,8*2+2,4*12)+0,42*(2,4*14+2,3+2,35)+(0,72*0,57)*33+(1,52*0,57)*1"horní plocha </t>
  </si>
  <si>
    <t>(49*0,11+47,8*0,11+0,6*2*0,11)+(0,05*0,11*63)"čelní plocha + odskoky = vnitřní strana oplocení</t>
  </si>
  <si>
    <t>(49,4+48,45)*0,06+0,1*(33*2)*0,06"spodní hrana hlavy = vnější strana oplocení</t>
  </si>
  <si>
    <t>(49+47,8)*0,06+0,05*(33*2)*0,06+(0,57*2)*0,06"spodní strana hlavy = vnitřní strana oplocení</t>
  </si>
  <si>
    <t>(0,67*0,11)*11"výškové odskoky</t>
  </si>
  <si>
    <t>JVo</t>
  </si>
  <si>
    <t>Plocha ohradní zdi - jihovýchodního oplocení</t>
  </si>
  <si>
    <t>(71,6+70,2)-(1,3*4)"čení plocha nad soklem = vnější stran oplocení</t>
  </si>
  <si>
    <t>(71,2+69,8)-(1,3*4)"čení plocha nad soklem = vnitřní stran oplocení</t>
  </si>
  <si>
    <t>(1,8+2,8)*4*0,3"dopočet ostění otvorů</t>
  </si>
  <si>
    <t>-(29,87*2)"čelní plocha nad soklem pilířů = vnější a vnitřní strana oplocení</t>
  </si>
  <si>
    <t>Mezisoučet - stěny</t>
  </si>
  <si>
    <t>(1,45*0,6)*32+(1,45*1,4)*1"čelní plocha nad soklem pilířů = vnější strana oplocení</t>
  </si>
  <si>
    <t>(1,45*0,6)*32+(1,45*1,4)*1"čelní plocha nad soklem pilířů = vnitřní strana oplocení</t>
  </si>
  <si>
    <t>(1,45*0,1)*(31+31)+(1,55*0,1)"dopočet odskoků sloupků = vnější strana</t>
  </si>
  <si>
    <t>(1,45*0,05)*(31+31)+(1,55*0,05)"dopočet odskoků sloupků = vnitřní strana</t>
  </si>
  <si>
    <t>(0,05*0,45)*10+(0,4*0,45)"dopočet výškových odskoků</t>
  </si>
  <si>
    <t>(1,45*2*0,45)"dopočet boků brány</t>
  </si>
  <si>
    <t>Mezisoučet - pilíře</t>
  </si>
  <si>
    <t>JVoP</t>
  </si>
  <si>
    <t>Plocha ohradní zdi (pilířů) - jihovýchodního oplocení</t>
  </si>
  <si>
    <t>JVoS</t>
  </si>
  <si>
    <t>Plocha ohradní zdi (stěn) - jihovýchodního oplocení</t>
  </si>
  <si>
    <t>JVs</t>
  </si>
  <si>
    <t>Plocha soklu - jihovýchodního oplocení</t>
  </si>
  <si>
    <t>(49,4+48,45)*0,1"plocha pod terénem = vnější strana oplocení</t>
  </si>
  <si>
    <t>(48,9+47,95)*0,1"plocha pod terénem = vnitřní strana oplocení</t>
  </si>
  <si>
    <t>(22,2+29,3)"čelní plocha soklu = vnější strana oplocení</t>
  </si>
  <si>
    <t>(22,0+29,1)+(48,9+47,95)*0,1"čelní plocha soklu = vnitřní strana oplocení</t>
  </si>
  <si>
    <t>(0,5*2)*0,85"dopočet boků brány</t>
  </si>
  <si>
    <t>(48,6*0,15-(0,6*0,1*15+1,4*0,1)+(0,15*0,15*3))+(48,45*0,15-(0,6*0,1*17)+(0,15*0,25*7+0,15*0,4))"vodorovná plocha soklu = vnější strana oplocení</t>
  </si>
  <si>
    <t xml:space="preserve">(49*0,05-(0,6*0,05*17+1,4*0,05)+(0,05*0,15*3))+(47,8*0,05-(0,6*0,05*17)+(0,05*0,25*7+0,05*0,4))"vodorovná plocha soklu = vnitřní strana 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</si>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</sst>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30001000" TargetMode="External" /><Relationship Id="rId3" Type="http://schemas.openxmlformats.org/officeDocument/2006/relationships/hyperlink" Target="https://podminky.urs.cz/item/CS_URS_2024_01/070001000" TargetMode="External" /><Relationship Id="rId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023" TargetMode="External" /><Relationship Id="rId2" Type="http://schemas.openxmlformats.org/officeDocument/2006/relationships/hyperlink" Target="https://podminky.urs.cz/item/CS_URS_2024_01/113107022" TargetMode="External" /><Relationship Id="rId3" Type="http://schemas.openxmlformats.org/officeDocument/2006/relationships/hyperlink" Target="https://podminky.urs.cz/item/CS_URS_2024_01/113107042" TargetMode="External" /><Relationship Id="rId4" Type="http://schemas.openxmlformats.org/officeDocument/2006/relationships/hyperlink" Target="https://podminky.urs.cz/item/CS_URS_2024_01/113204111" TargetMode="External" /><Relationship Id="rId5" Type="http://schemas.openxmlformats.org/officeDocument/2006/relationships/hyperlink" Target="https://podminky.urs.cz/item/CS_URS_2024_01/132212131" TargetMode="External" /><Relationship Id="rId6" Type="http://schemas.openxmlformats.org/officeDocument/2006/relationships/hyperlink" Target="https://podminky.urs.cz/item/CS_URS_2024_01/174111101" TargetMode="External" /><Relationship Id="rId7" Type="http://schemas.openxmlformats.org/officeDocument/2006/relationships/hyperlink" Target="https://podminky.urs.cz/item/CS_URS_2024_01/181411131" TargetMode="External" /><Relationship Id="rId8" Type="http://schemas.openxmlformats.org/officeDocument/2006/relationships/hyperlink" Target="https://podminky.urs.cz/item/CS_URS_2024_01/181912112" TargetMode="External" /><Relationship Id="rId9" Type="http://schemas.openxmlformats.org/officeDocument/2006/relationships/hyperlink" Target="https://podminky.urs.cz/item/CS_URS_2024_01/566901132" TargetMode="External" /><Relationship Id="rId10" Type="http://schemas.openxmlformats.org/officeDocument/2006/relationships/hyperlink" Target="https://podminky.urs.cz/item/CS_URS_2024_01/566901161" TargetMode="External" /><Relationship Id="rId11" Type="http://schemas.openxmlformats.org/officeDocument/2006/relationships/hyperlink" Target="https://podminky.urs.cz/item/CS_URS_2024_01/572340111" TargetMode="External" /><Relationship Id="rId12" Type="http://schemas.openxmlformats.org/officeDocument/2006/relationships/hyperlink" Target="https://podminky.urs.cz/item/CS_URS_2024_01/596211110" TargetMode="External" /><Relationship Id="rId13" Type="http://schemas.openxmlformats.org/officeDocument/2006/relationships/hyperlink" Target="https://podminky.urs.cz/item/CS_URS_2024_01/622125101" TargetMode="External" /><Relationship Id="rId14" Type="http://schemas.openxmlformats.org/officeDocument/2006/relationships/hyperlink" Target="https://podminky.urs.cz/item/CS_URS_2024_01/622131151" TargetMode="External" /><Relationship Id="rId15" Type="http://schemas.openxmlformats.org/officeDocument/2006/relationships/hyperlink" Target="https://podminky.urs.cz/item/CS_URS_2024_01/622321121" TargetMode="External" /><Relationship Id="rId16" Type="http://schemas.openxmlformats.org/officeDocument/2006/relationships/hyperlink" Target="https://podminky.urs.cz/item/CS_URS_2024_01/622321191" TargetMode="External" /><Relationship Id="rId17" Type="http://schemas.openxmlformats.org/officeDocument/2006/relationships/hyperlink" Target="https://podminky.urs.cz/item/CS_URS_2024_01/622326121" TargetMode="External" /><Relationship Id="rId18" Type="http://schemas.openxmlformats.org/officeDocument/2006/relationships/hyperlink" Target="https://podminky.urs.cz/item/CS_URS_2024_01/622326191" TargetMode="External" /><Relationship Id="rId19" Type="http://schemas.openxmlformats.org/officeDocument/2006/relationships/hyperlink" Target="https://podminky.urs.cz/item/CS_URS_2024_01/623125101" TargetMode="External" /><Relationship Id="rId20" Type="http://schemas.openxmlformats.org/officeDocument/2006/relationships/hyperlink" Target="https://podminky.urs.cz/item/CS_URS_2024_01/623321121" TargetMode="External" /><Relationship Id="rId21" Type="http://schemas.openxmlformats.org/officeDocument/2006/relationships/hyperlink" Target="https://podminky.urs.cz/item/CS_URS_2024_01/623321191" TargetMode="External" /><Relationship Id="rId22" Type="http://schemas.openxmlformats.org/officeDocument/2006/relationships/hyperlink" Target="https://podminky.urs.cz/item/CS_URS_2024_01/629135101" TargetMode="External" /><Relationship Id="rId23" Type="http://schemas.openxmlformats.org/officeDocument/2006/relationships/hyperlink" Target="https://podminky.urs.cz/item/CS_URS_2024_01/629135102" TargetMode="External" /><Relationship Id="rId24" Type="http://schemas.openxmlformats.org/officeDocument/2006/relationships/hyperlink" Target="https://podminky.urs.cz/item/CS_URS_2024_01/629995101" TargetMode="External" /><Relationship Id="rId25" Type="http://schemas.openxmlformats.org/officeDocument/2006/relationships/hyperlink" Target="https://podminky.urs.cz/item/CS_URS_2024_01/916331112" TargetMode="External" /><Relationship Id="rId26" Type="http://schemas.openxmlformats.org/officeDocument/2006/relationships/hyperlink" Target="https://podminky.urs.cz/item/CS_URS_2024_01/919732221" TargetMode="External" /><Relationship Id="rId27" Type="http://schemas.openxmlformats.org/officeDocument/2006/relationships/hyperlink" Target="https://podminky.urs.cz/item/CS_URS_2024_01/919735112" TargetMode="External" /><Relationship Id="rId28" Type="http://schemas.openxmlformats.org/officeDocument/2006/relationships/hyperlink" Target="https://podminky.urs.cz/item/CS_URS_2024_01/978036191" TargetMode="External" /><Relationship Id="rId29" Type="http://schemas.openxmlformats.org/officeDocument/2006/relationships/hyperlink" Target="https://podminky.urs.cz/item/CS_URS_2024_01/979024443" TargetMode="External" /><Relationship Id="rId30" Type="http://schemas.openxmlformats.org/officeDocument/2006/relationships/hyperlink" Target="https://podminky.urs.cz/item/CS_URS_2024_01/979054451" TargetMode="External" /><Relationship Id="rId31" Type="http://schemas.openxmlformats.org/officeDocument/2006/relationships/hyperlink" Target="https://podminky.urs.cz/item/CS_URS_2024_01/985131311" TargetMode="External" /><Relationship Id="rId32" Type="http://schemas.openxmlformats.org/officeDocument/2006/relationships/hyperlink" Target="https://podminky.urs.cz/item/CS_URS_2024_01/985223410" TargetMode="External" /><Relationship Id="rId33" Type="http://schemas.openxmlformats.org/officeDocument/2006/relationships/hyperlink" Target="https://podminky.urs.cz/item/CS_URS_2024_01/997231111" TargetMode="External" /><Relationship Id="rId34" Type="http://schemas.openxmlformats.org/officeDocument/2006/relationships/hyperlink" Target="https://podminky.urs.cz/item/CS_URS_2024_01/997231119" TargetMode="External" /><Relationship Id="rId35" Type="http://schemas.openxmlformats.org/officeDocument/2006/relationships/hyperlink" Target="https://podminky.urs.cz/item/CS_URS_2024_01/997231511" TargetMode="External" /><Relationship Id="rId36" Type="http://schemas.openxmlformats.org/officeDocument/2006/relationships/hyperlink" Target="https://podminky.urs.cz/item/CS_URS_2024_01/997013871" TargetMode="External" /><Relationship Id="rId37" Type="http://schemas.openxmlformats.org/officeDocument/2006/relationships/hyperlink" Target="https://podminky.urs.cz/item/CS_URS_2024_01/997013873" TargetMode="External" /><Relationship Id="rId38" Type="http://schemas.openxmlformats.org/officeDocument/2006/relationships/hyperlink" Target="https://podminky.urs.cz/item/CS_URS_2024_01/997013875" TargetMode="External" /><Relationship Id="rId39" Type="http://schemas.openxmlformats.org/officeDocument/2006/relationships/hyperlink" Target="https://podminky.urs.cz/item/CS_URS_2024_01/998232110" TargetMode="External" /><Relationship Id="rId40" Type="http://schemas.openxmlformats.org/officeDocument/2006/relationships/hyperlink" Target="https://podminky.urs.cz/item/CS_URS_2024_01/711161212" TargetMode="External" /><Relationship Id="rId41" Type="http://schemas.openxmlformats.org/officeDocument/2006/relationships/hyperlink" Target="https://podminky.urs.cz/item/CS_URS_2024_01/711161383" TargetMode="External" /><Relationship Id="rId42" Type="http://schemas.openxmlformats.org/officeDocument/2006/relationships/hyperlink" Target="https://podminky.urs.cz/item/CS_URS_2024_01/998711101" TargetMode="External" /><Relationship Id="rId43" Type="http://schemas.openxmlformats.org/officeDocument/2006/relationships/hyperlink" Target="https://podminky.urs.cz/item/CS_URS_2024_01/764002841" TargetMode="External" /><Relationship Id="rId44" Type="http://schemas.openxmlformats.org/officeDocument/2006/relationships/hyperlink" Target="https://podminky.urs.cz/item/CS_URS_2024_01/764011441" TargetMode="External" /><Relationship Id="rId45" Type="http://schemas.openxmlformats.org/officeDocument/2006/relationships/hyperlink" Target="https://podminky.urs.cz/item/CS_URS_2024_01/764244405" TargetMode="External" /><Relationship Id="rId46" Type="http://schemas.openxmlformats.org/officeDocument/2006/relationships/hyperlink" Target="https://podminky.urs.cz/item/CS_URS_2024_01/764244406" TargetMode="External" /><Relationship Id="rId47" Type="http://schemas.openxmlformats.org/officeDocument/2006/relationships/hyperlink" Target="https://podminky.urs.cz/item/CS_URS_2024_01/764245446" TargetMode="External" /><Relationship Id="rId48" Type="http://schemas.openxmlformats.org/officeDocument/2006/relationships/hyperlink" Target="https://podminky.urs.cz/item/CS_URS_2024_01/998764101" TargetMode="External" /><Relationship Id="rId49" Type="http://schemas.openxmlformats.org/officeDocument/2006/relationships/hyperlink" Target="https://podminky.urs.cz/item/CS_URS_2024_01/783301303" TargetMode="External" /><Relationship Id="rId50" Type="http://schemas.openxmlformats.org/officeDocument/2006/relationships/hyperlink" Target="https://podminky.urs.cz/item/CS_URS_2024_01/783301313" TargetMode="External" /><Relationship Id="rId51" Type="http://schemas.openxmlformats.org/officeDocument/2006/relationships/hyperlink" Target="https://podminky.urs.cz/item/CS_URS_2024_01/783301401" TargetMode="External" /><Relationship Id="rId52" Type="http://schemas.openxmlformats.org/officeDocument/2006/relationships/hyperlink" Target="https://podminky.urs.cz/item/CS_URS_2024_01/783306807" TargetMode="External" /><Relationship Id="rId53" Type="http://schemas.openxmlformats.org/officeDocument/2006/relationships/hyperlink" Target="https://podminky.urs.cz/item/CS_URS_2024_01/783314203" TargetMode="External" /><Relationship Id="rId54" Type="http://schemas.openxmlformats.org/officeDocument/2006/relationships/hyperlink" Target="https://podminky.urs.cz/item/CS_URS_2024_01/783315101" TargetMode="External" /><Relationship Id="rId55" Type="http://schemas.openxmlformats.org/officeDocument/2006/relationships/hyperlink" Target="https://podminky.urs.cz/item/CS_URS_2024_01/783317101" TargetMode="External" /><Relationship Id="rId56" Type="http://schemas.openxmlformats.org/officeDocument/2006/relationships/hyperlink" Target="https://podminky.urs.cz/item/CS_URS_2024_01/783343101" TargetMode="External" /><Relationship Id="rId57" Type="http://schemas.openxmlformats.org/officeDocument/2006/relationships/hyperlink" Target="https://podminky.urs.cz/item/CS_URS_2024_01/783823135" TargetMode="External" /><Relationship Id="rId58" Type="http://schemas.openxmlformats.org/officeDocument/2006/relationships/hyperlink" Target="https://podminky.urs.cz/item/CS_URS_2024_01/783826315" TargetMode="External" /><Relationship Id="rId59" Type="http://schemas.openxmlformats.org/officeDocument/2006/relationships/hyperlink" Target="https://podminky.urs.cz/item/CS_URS_2024_01/783896301" TargetMode="External" /><Relationship Id="rId60" Type="http://schemas.openxmlformats.org/officeDocument/2006/relationships/hyperlink" Target="https://podminky.urs.cz/item/CS_URS_2024_01/783896307" TargetMode="External" /><Relationship Id="rId6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51111" TargetMode="External" /><Relationship Id="rId2" Type="http://schemas.openxmlformats.org/officeDocument/2006/relationships/hyperlink" Target="https://podminky.urs.cz/item/CS_URS_2024_01/112151112" TargetMode="External" /><Relationship Id="rId3" Type="http://schemas.openxmlformats.org/officeDocument/2006/relationships/hyperlink" Target="https://podminky.urs.cz/item/CS_URS_2024_01/112201111" TargetMode="External" /><Relationship Id="rId4" Type="http://schemas.openxmlformats.org/officeDocument/2006/relationships/hyperlink" Target="https://podminky.urs.cz/item/CS_URS_2024_01/112201112" TargetMode="External" /><Relationship Id="rId5" Type="http://schemas.openxmlformats.org/officeDocument/2006/relationships/hyperlink" Target="https://podminky.urs.cz/item/CS_URS_2024_01/113106023" TargetMode="External" /><Relationship Id="rId6" Type="http://schemas.openxmlformats.org/officeDocument/2006/relationships/hyperlink" Target="https://podminky.urs.cz/item/CS_URS_2024_01/113107022" TargetMode="External" /><Relationship Id="rId7" Type="http://schemas.openxmlformats.org/officeDocument/2006/relationships/hyperlink" Target="https://podminky.urs.cz/item/CS_URS_2024_01/113107042" TargetMode="External" /><Relationship Id="rId8" Type="http://schemas.openxmlformats.org/officeDocument/2006/relationships/hyperlink" Target="https://podminky.urs.cz/item/CS_URS_2024_01/113201112" TargetMode="External" /><Relationship Id="rId9" Type="http://schemas.openxmlformats.org/officeDocument/2006/relationships/hyperlink" Target="https://podminky.urs.cz/item/CS_URS_2024_01/113204111" TargetMode="External" /><Relationship Id="rId10" Type="http://schemas.openxmlformats.org/officeDocument/2006/relationships/hyperlink" Target="https://podminky.urs.cz/item/CS_URS_2024_01/119003227" TargetMode="External" /><Relationship Id="rId11" Type="http://schemas.openxmlformats.org/officeDocument/2006/relationships/hyperlink" Target="https://podminky.urs.cz/item/CS_URS_2024_01/119003228" TargetMode="External" /><Relationship Id="rId12" Type="http://schemas.openxmlformats.org/officeDocument/2006/relationships/hyperlink" Target="https://podminky.urs.cz/item/CS_URS_2024_01/132253101" TargetMode="External" /><Relationship Id="rId13" Type="http://schemas.openxmlformats.org/officeDocument/2006/relationships/hyperlink" Target="https://podminky.urs.cz/item/CS_URS_2024_01/174151101" TargetMode="External" /><Relationship Id="rId14" Type="http://schemas.openxmlformats.org/officeDocument/2006/relationships/hyperlink" Target="https://podminky.urs.cz/item/CS_URS_2024_01/174251201" TargetMode="External" /><Relationship Id="rId15" Type="http://schemas.openxmlformats.org/officeDocument/2006/relationships/hyperlink" Target="https://podminky.urs.cz/item/CS_URS_2024_01/181111121" TargetMode="External" /><Relationship Id="rId16" Type="http://schemas.openxmlformats.org/officeDocument/2006/relationships/hyperlink" Target="https://podminky.urs.cz/item/CS_URS_2024_01/181411131" TargetMode="External" /><Relationship Id="rId17" Type="http://schemas.openxmlformats.org/officeDocument/2006/relationships/hyperlink" Target="https://podminky.urs.cz/item/CS_URS_2024_01/311321815" TargetMode="External" /><Relationship Id="rId18" Type="http://schemas.openxmlformats.org/officeDocument/2006/relationships/hyperlink" Target="https://podminky.urs.cz/item/CS_URS_2024_01/311351121" TargetMode="External" /><Relationship Id="rId19" Type="http://schemas.openxmlformats.org/officeDocument/2006/relationships/hyperlink" Target="https://podminky.urs.cz/item/CS_URS_2024_01/311351122" TargetMode="External" /><Relationship Id="rId20" Type="http://schemas.openxmlformats.org/officeDocument/2006/relationships/hyperlink" Target="https://podminky.urs.cz/item/CS_URS_2024_01/311351911" TargetMode="External" /><Relationship Id="rId21" Type="http://schemas.openxmlformats.org/officeDocument/2006/relationships/hyperlink" Target="https://podminky.urs.cz/item/CS_URS_2024_01/311361821" TargetMode="External" /><Relationship Id="rId22" Type="http://schemas.openxmlformats.org/officeDocument/2006/relationships/hyperlink" Target="https://podminky.urs.cz/item/CS_URS_2024_01/338171111" TargetMode="External" /><Relationship Id="rId23" Type="http://schemas.openxmlformats.org/officeDocument/2006/relationships/hyperlink" Target="https://podminky.urs.cz/item/CS_URS_2024_01/348101210" TargetMode="External" /><Relationship Id="rId24" Type="http://schemas.openxmlformats.org/officeDocument/2006/relationships/hyperlink" Target="https://podminky.urs.cz/item/CS_URS_2024_01/348101220" TargetMode="External" /><Relationship Id="rId25" Type="http://schemas.openxmlformats.org/officeDocument/2006/relationships/hyperlink" Target="https://podminky.urs.cz/item/CS_URS_2024_01/348171120" TargetMode="External" /><Relationship Id="rId26" Type="http://schemas.openxmlformats.org/officeDocument/2006/relationships/hyperlink" Target="https://podminky.urs.cz/item/CS_URS_2024_01/348171146" TargetMode="External" /><Relationship Id="rId27" Type="http://schemas.openxmlformats.org/officeDocument/2006/relationships/hyperlink" Target="https://podminky.urs.cz/item/CS_URS_2024_01/348401130" TargetMode="External" /><Relationship Id="rId28" Type="http://schemas.openxmlformats.org/officeDocument/2006/relationships/hyperlink" Target="https://podminky.urs.cz/item/CS_URS_2024_01/348401350" TargetMode="External" /><Relationship Id="rId29" Type="http://schemas.openxmlformats.org/officeDocument/2006/relationships/hyperlink" Target="https://podminky.urs.cz/item/CS_URS_2024_01/348401360" TargetMode="External" /><Relationship Id="rId30" Type="http://schemas.openxmlformats.org/officeDocument/2006/relationships/hyperlink" Target="https://podminky.urs.cz/item/CS_URS_2024_01/566901232" TargetMode="External" /><Relationship Id="rId31" Type="http://schemas.openxmlformats.org/officeDocument/2006/relationships/hyperlink" Target="https://podminky.urs.cz/item/CS_URS_2024_01/566901261" TargetMode="External" /><Relationship Id="rId32" Type="http://schemas.openxmlformats.org/officeDocument/2006/relationships/hyperlink" Target="https://podminky.urs.cz/item/CS_URS_2024_01/572341111" TargetMode="External" /><Relationship Id="rId33" Type="http://schemas.openxmlformats.org/officeDocument/2006/relationships/hyperlink" Target="https://podminky.urs.cz/item/CS_URS_2024_01/596211110" TargetMode="External" /><Relationship Id="rId34" Type="http://schemas.openxmlformats.org/officeDocument/2006/relationships/hyperlink" Target="https://podminky.urs.cz/item/CS_URS_2024_01/623111001" TargetMode="External" /><Relationship Id="rId35" Type="http://schemas.openxmlformats.org/officeDocument/2006/relationships/hyperlink" Target="https://podminky.urs.cz/item/CS_URS_2024_01/623111121" TargetMode="External" /><Relationship Id="rId36" Type="http://schemas.openxmlformats.org/officeDocument/2006/relationships/hyperlink" Target="https://podminky.urs.cz/item/CS_URS_2024_01/916241113" TargetMode="External" /><Relationship Id="rId37" Type="http://schemas.openxmlformats.org/officeDocument/2006/relationships/hyperlink" Target="https://podminky.urs.cz/item/CS_URS_2024_01/916331112" TargetMode="External" /><Relationship Id="rId38" Type="http://schemas.openxmlformats.org/officeDocument/2006/relationships/hyperlink" Target="https://podminky.urs.cz/item/CS_URS_2024_01/919732221" TargetMode="External" /><Relationship Id="rId39" Type="http://schemas.openxmlformats.org/officeDocument/2006/relationships/hyperlink" Target="https://podminky.urs.cz/item/CS_URS_2024_01/919735112" TargetMode="External" /><Relationship Id="rId40" Type="http://schemas.openxmlformats.org/officeDocument/2006/relationships/hyperlink" Target="https://podminky.urs.cz/item/CS_URS_2024_01/961044111" TargetMode="External" /><Relationship Id="rId41" Type="http://schemas.openxmlformats.org/officeDocument/2006/relationships/hyperlink" Target="https://podminky.urs.cz/item/CS_URS_2024_01/961055111" TargetMode="External" /><Relationship Id="rId42" Type="http://schemas.openxmlformats.org/officeDocument/2006/relationships/hyperlink" Target="https://podminky.urs.cz/item/CS_URS_2024_01/966071721" TargetMode="External" /><Relationship Id="rId43" Type="http://schemas.openxmlformats.org/officeDocument/2006/relationships/hyperlink" Target="https://podminky.urs.cz/item/CS_URS_2024_01/966071822" TargetMode="External" /><Relationship Id="rId44" Type="http://schemas.openxmlformats.org/officeDocument/2006/relationships/hyperlink" Target="https://podminky.urs.cz/item/CS_URS_2024_01/966072811" TargetMode="External" /><Relationship Id="rId45" Type="http://schemas.openxmlformats.org/officeDocument/2006/relationships/hyperlink" Target="https://podminky.urs.cz/item/CS_URS_2024_01/966073810" TargetMode="External" /><Relationship Id="rId46" Type="http://schemas.openxmlformats.org/officeDocument/2006/relationships/hyperlink" Target="https://podminky.urs.cz/item/CS_URS_2024_01/966073811" TargetMode="External" /><Relationship Id="rId47" Type="http://schemas.openxmlformats.org/officeDocument/2006/relationships/hyperlink" Target="https://podminky.urs.cz/item/CS_URS_2024_01/979024443" TargetMode="External" /><Relationship Id="rId48" Type="http://schemas.openxmlformats.org/officeDocument/2006/relationships/hyperlink" Target="https://podminky.urs.cz/item/CS_URS_2024_01/979054451" TargetMode="External" /><Relationship Id="rId49" Type="http://schemas.openxmlformats.org/officeDocument/2006/relationships/hyperlink" Target="https://podminky.urs.cz/item/CS_URS_2024_01/997231111" TargetMode="External" /><Relationship Id="rId50" Type="http://schemas.openxmlformats.org/officeDocument/2006/relationships/hyperlink" Target="https://podminky.urs.cz/item/CS_URS_2024_01/997231119" TargetMode="External" /><Relationship Id="rId51" Type="http://schemas.openxmlformats.org/officeDocument/2006/relationships/hyperlink" Target="https://podminky.urs.cz/item/CS_URS_2024_01/997231511" TargetMode="External" /><Relationship Id="rId52" Type="http://schemas.openxmlformats.org/officeDocument/2006/relationships/hyperlink" Target="https://podminky.urs.cz/item/CS_URS_2024_01/997013861" TargetMode="External" /><Relationship Id="rId53" Type="http://schemas.openxmlformats.org/officeDocument/2006/relationships/hyperlink" Target="https://podminky.urs.cz/item/CS_URS_2024_01/997013862" TargetMode="External" /><Relationship Id="rId54" Type="http://schemas.openxmlformats.org/officeDocument/2006/relationships/hyperlink" Target="https://podminky.urs.cz/item/CS_URS_2024_01/997013873" TargetMode="External" /><Relationship Id="rId55" Type="http://schemas.openxmlformats.org/officeDocument/2006/relationships/hyperlink" Target="https://podminky.urs.cz/item/CS_URS_2024_01/997013875" TargetMode="External" /><Relationship Id="rId56" Type="http://schemas.openxmlformats.org/officeDocument/2006/relationships/hyperlink" Target="https://podminky.urs.cz/item/CS_URS_2024_01/997221858" TargetMode="External" /><Relationship Id="rId57" Type="http://schemas.openxmlformats.org/officeDocument/2006/relationships/hyperlink" Target="https://podminky.urs.cz/item/CS_URS_2024_01/998232110" TargetMode="External" /><Relationship Id="rId58" Type="http://schemas.openxmlformats.org/officeDocument/2006/relationships/hyperlink" Target="https://podminky.urs.cz/item/CS_URS_2024_01/783801403" TargetMode="External" /><Relationship Id="rId59" Type="http://schemas.openxmlformats.org/officeDocument/2006/relationships/hyperlink" Target="https://podminky.urs.cz/item/CS_URS_2024_01/783826605" TargetMode="External" /><Relationship Id="rId6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2405-2023030H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uličního oplocení u objekttu MŠ T.G. Masaryka 2180 ve Varnsdorfu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Varnsdorf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22. 5. 2024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Varnsdorf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Pavel Hruška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Pavel Hruška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0 - Vedlejší a ostatní...'!J30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0 - Vedlejší a ostatní...'!P83</f>
        <v>0</v>
      </c>
      <c r="AV55" s="122">
        <f>'SO 0 - Vedlejší a ostatní...'!J33</f>
        <v>0</v>
      </c>
      <c r="AW55" s="122">
        <f>'SO 0 - Vedlejší a ostatní...'!J34</f>
        <v>0</v>
      </c>
      <c r="AX55" s="122">
        <f>'SO 0 - Vedlejší a ostatní...'!J35</f>
        <v>0</v>
      </c>
      <c r="AY55" s="122">
        <f>'SO 0 - Vedlejší a ostatní...'!J36</f>
        <v>0</v>
      </c>
      <c r="AZ55" s="122">
        <f>'SO 0 - Vedlejší a ostatní...'!F33</f>
        <v>0</v>
      </c>
      <c r="BA55" s="122">
        <f>'SO 0 - Vedlejší a ostatní...'!F34</f>
        <v>0</v>
      </c>
      <c r="BB55" s="122">
        <f>'SO 0 - Vedlejší a ostatní...'!F35</f>
        <v>0</v>
      </c>
      <c r="BC55" s="122">
        <f>'SO 0 - Vedlejší a ostatní...'!F36</f>
        <v>0</v>
      </c>
      <c r="BD55" s="124">
        <f>'SO 0 - Vedlejší a ostatní...'!F37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1 - Oprava zděného opl...'!J30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'SO 1 - Oprava zděného opl...'!P90</f>
        <v>0</v>
      </c>
      <c r="AV56" s="122">
        <f>'SO 1 - Oprava zděného opl...'!J33</f>
        <v>0</v>
      </c>
      <c r="AW56" s="122">
        <f>'SO 1 - Oprava zděného opl...'!J34</f>
        <v>0</v>
      </c>
      <c r="AX56" s="122">
        <f>'SO 1 - Oprava zděného opl...'!J35</f>
        <v>0</v>
      </c>
      <c r="AY56" s="122">
        <f>'SO 1 - Oprava zděného opl...'!J36</f>
        <v>0</v>
      </c>
      <c r="AZ56" s="122">
        <f>'SO 1 - Oprava zděného opl...'!F33</f>
        <v>0</v>
      </c>
      <c r="BA56" s="122">
        <f>'SO 1 - Oprava zděného opl...'!F34</f>
        <v>0</v>
      </c>
      <c r="BB56" s="122">
        <f>'SO 1 - Oprava zděného opl...'!F35</f>
        <v>0</v>
      </c>
      <c r="BC56" s="122">
        <f>'SO 1 - Oprava zděného opl...'!F36</f>
        <v>0</v>
      </c>
      <c r="BD56" s="124">
        <f>'SO 1 - Oprava zděného opl...'!F37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2 - Oprava kovového op...'!J30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6">
        <v>0</v>
      </c>
      <c r="AT57" s="127">
        <f>ROUND(SUM(AV57:AW57),2)</f>
        <v>0</v>
      </c>
      <c r="AU57" s="128">
        <f>'SO 2 - Oprava kovového op...'!P89</f>
        <v>0</v>
      </c>
      <c r="AV57" s="127">
        <f>'SO 2 - Oprava kovového op...'!J33</f>
        <v>0</v>
      </c>
      <c r="AW57" s="127">
        <f>'SO 2 - Oprava kovového op...'!J34</f>
        <v>0</v>
      </c>
      <c r="AX57" s="127">
        <f>'SO 2 - Oprava kovového op...'!J35</f>
        <v>0</v>
      </c>
      <c r="AY57" s="127">
        <f>'SO 2 - Oprava kovového op...'!J36</f>
        <v>0</v>
      </c>
      <c r="AZ57" s="127">
        <f>'SO 2 - Oprava kovového op...'!F33</f>
        <v>0</v>
      </c>
      <c r="BA57" s="127">
        <f>'SO 2 - Oprava kovového op...'!F34</f>
        <v>0</v>
      </c>
      <c r="BB57" s="127">
        <f>'SO 2 - Oprava kovového op...'!F35</f>
        <v>0</v>
      </c>
      <c r="BC57" s="127">
        <f>'SO 2 - Oprava kovového op...'!F36</f>
        <v>0</v>
      </c>
      <c r="BD57" s="129">
        <f>'SO 2 - Oprava kovového op...'!F37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TQo/t/1Ed1hEm8UN5n3y4UGCFexWfY8GjGA8thEa7opQYuzqg6Wow/Jy9UN+m1gxusFAZ6NPBVNwYTRvx74toA==" hashValue="s4wVNy6zezeyyeIaQPYE1dC+k1ZnHrhwQN08xgJg7pT2IktDGL/tXMK6KVdL0yCfJrJhVsgCm7vn+XCXPQC5p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 - Vedlejší a ostatní...'!C2" display="/"/>
    <hyperlink ref="A56" location="'SO 1 - Oprava zděného opl...'!C2" display="/"/>
    <hyperlink ref="A57" location="'SO 2 - Oprava kovového o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Oprava uličního oplocení u objekttu MŠ T.G. Masaryka 2180 ve Varnsdorfu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zakázky'!AN8</f>
        <v>22. 5. 2024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ROUND((SUM(BE83:BE93)),  2)</f>
        <v>0</v>
      </c>
      <c r="G33" s="40"/>
      <c r="H33" s="40"/>
      <c r="I33" s="150">
        <v>0.20999999999999999</v>
      </c>
      <c r="J33" s="149">
        <f>ROUND(((SUM(BE83:BE93))*I33),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ROUND((SUM(BF83:BF93)),  2)</f>
        <v>0</v>
      </c>
      <c r="G34" s="40"/>
      <c r="H34" s="40"/>
      <c r="I34" s="150">
        <v>0.12</v>
      </c>
      <c r="J34" s="149">
        <f>ROUND(((SUM(BF83:BF93))*I34),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ROUND((SUM(BG83:BG93)),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ROUND((SUM(BH83:BH93)),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ROUND((SUM(BI83:BI93)),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uličního oplocení u objekttu MŠ T.G. Masaryka 2180 ve Varnsdorfu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Varnsdorf</v>
      </c>
      <c r="G52" s="42"/>
      <c r="H52" s="42"/>
      <c r="I52" s="34" t="s">
        <v>23</v>
      </c>
      <c r="J52" s="74" t="str">
        <f>IF(J12="","",J12)</f>
        <v>22. 5. 2024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Varnsdorf</v>
      </c>
      <c r="G54" s="42"/>
      <c r="H54" s="42"/>
      <c r="I54" s="34" t="s">
        <v>32</v>
      </c>
      <c r="J54" s="38" t="str">
        <f>E21</f>
        <v>Pavel Hruška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Pavel Hruška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</v>
      </c>
      <c r="E62" s="176"/>
      <c r="F62" s="176"/>
      <c r="G62" s="176"/>
      <c r="H62" s="176"/>
      <c r="I62" s="176"/>
      <c r="J62" s="177">
        <f>J88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J91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100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Oprava uličního oplocení u objekttu MŠ T.G. Masaryka 2180 ve Varnsdorfu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90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0 - Vedlejší a ostatní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Varnsdorf</v>
      </c>
      <c r="G77" s="42"/>
      <c r="H77" s="42"/>
      <c r="I77" s="34" t="s">
        <v>23</v>
      </c>
      <c r="J77" s="74" t="str">
        <f>IF(J12="","",J12)</f>
        <v>22. 5. 2024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Město Varnsdorf</v>
      </c>
      <c r="G79" s="42"/>
      <c r="H79" s="42"/>
      <c r="I79" s="34" t="s">
        <v>32</v>
      </c>
      <c r="J79" s="38" t="str">
        <f>E21</f>
        <v>Pavel Hruška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30</v>
      </c>
      <c r="D80" s="42"/>
      <c r="E80" s="42"/>
      <c r="F80" s="29" t="str">
        <f>IF(E18="","",E18)</f>
        <v>Vyplň údaj</v>
      </c>
      <c r="G80" s="42"/>
      <c r="H80" s="42"/>
      <c r="I80" s="34" t="s">
        <v>35</v>
      </c>
      <c r="J80" s="38" t="str">
        <f>E24</f>
        <v>Pavel Hruška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101</v>
      </c>
      <c r="D82" s="182" t="s">
        <v>57</v>
      </c>
      <c r="E82" s="182" t="s">
        <v>53</v>
      </c>
      <c r="F82" s="182" t="s">
        <v>54</v>
      </c>
      <c r="G82" s="182" t="s">
        <v>102</v>
      </c>
      <c r="H82" s="182" t="s">
        <v>103</v>
      </c>
      <c r="I82" s="182" t="s">
        <v>104</v>
      </c>
      <c r="J82" s="182" t="s">
        <v>94</v>
      </c>
      <c r="K82" s="183" t="s">
        <v>105</v>
      </c>
      <c r="L82" s="184"/>
      <c r="M82" s="94" t="s">
        <v>19</v>
      </c>
      <c r="N82" s="95" t="s">
        <v>42</v>
      </c>
      <c r="O82" s="95" t="s">
        <v>106</v>
      </c>
      <c r="P82" s="95" t="s">
        <v>107</v>
      </c>
      <c r="Q82" s="95" t="s">
        <v>108</v>
      </c>
      <c r="R82" s="95" t="s">
        <v>109</v>
      </c>
      <c r="S82" s="95" t="s">
        <v>110</v>
      </c>
      <c r="T82" s="96" t="s">
        <v>111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112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71</v>
      </c>
      <c r="AU83" s="19" t="s">
        <v>95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71</v>
      </c>
      <c r="E84" s="193" t="s">
        <v>113</v>
      </c>
      <c r="F84" s="193" t="s">
        <v>114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P85+P88+P91</f>
        <v>0</v>
      </c>
      <c r="Q84" s="198"/>
      <c r="R84" s="199">
        <f>R85+R88+R91</f>
        <v>0</v>
      </c>
      <c r="S84" s="198"/>
      <c r="T84" s="200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115</v>
      </c>
      <c r="AT84" s="202" t="s">
        <v>71</v>
      </c>
      <c r="AU84" s="202" t="s">
        <v>72</v>
      </c>
      <c r="AY84" s="201" t="s">
        <v>116</v>
      </c>
      <c r="BK84" s="203">
        <f>BK85+BK88+BK91</f>
        <v>0</v>
      </c>
    </row>
    <row r="85" s="12" customFormat="1" ht="22.8" customHeight="1">
      <c r="A85" s="12"/>
      <c r="B85" s="190"/>
      <c r="C85" s="191"/>
      <c r="D85" s="192" t="s">
        <v>71</v>
      </c>
      <c r="E85" s="204" t="s">
        <v>117</v>
      </c>
      <c r="F85" s="204" t="s">
        <v>118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SUM(P86:P87)</f>
        <v>0</v>
      </c>
      <c r="Q85" s="198"/>
      <c r="R85" s="199">
        <f>SUM(R86:R87)</f>
        <v>0</v>
      </c>
      <c r="S85" s="198"/>
      <c r="T85" s="200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115</v>
      </c>
      <c r="AT85" s="202" t="s">
        <v>71</v>
      </c>
      <c r="AU85" s="202" t="s">
        <v>80</v>
      </c>
      <c r="AY85" s="201" t="s">
        <v>116</v>
      </c>
      <c r="BK85" s="203">
        <f>SUM(BK86:BK87)</f>
        <v>0</v>
      </c>
    </row>
    <row r="86" s="2" customFormat="1" ht="16.5" customHeight="1">
      <c r="A86" s="40"/>
      <c r="B86" s="41"/>
      <c r="C86" s="206" t="s">
        <v>80</v>
      </c>
      <c r="D86" s="206" t="s">
        <v>119</v>
      </c>
      <c r="E86" s="207" t="s">
        <v>120</v>
      </c>
      <c r="F86" s="208" t="s">
        <v>121</v>
      </c>
      <c r="G86" s="209" t="s">
        <v>122</v>
      </c>
      <c r="H86" s="210">
        <v>1</v>
      </c>
      <c r="I86" s="211"/>
      <c r="J86" s="212">
        <f>ROUND(I86*H86,2)</f>
        <v>0</v>
      </c>
      <c r="K86" s="208" t="s">
        <v>123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124</v>
      </c>
      <c r="AT86" s="217" t="s">
        <v>119</v>
      </c>
      <c r="AU86" s="217" t="s">
        <v>82</v>
      </c>
      <c r="AY86" s="19" t="s">
        <v>116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124</v>
      </c>
      <c r="BM86" s="217" t="s">
        <v>125</v>
      </c>
    </row>
    <row r="87" s="2" customFormat="1">
      <c r="A87" s="40"/>
      <c r="B87" s="41"/>
      <c r="C87" s="42"/>
      <c r="D87" s="219" t="s">
        <v>126</v>
      </c>
      <c r="E87" s="42"/>
      <c r="F87" s="220" t="s">
        <v>127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126</v>
      </c>
      <c r="AU87" s="19" t="s">
        <v>82</v>
      </c>
    </row>
    <row r="88" s="12" customFormat="1" ht="22.8" customHeight="1">
      <c r="A88" s="12"/>
      <c r="B88" s="190"/>
      <c r="C88" s="191"/>
      <c r="D88" s="192" t="s">
        <v>71</v>
      </c>
      <c r="E88" s="204" t="s">
        <v>128</v>
      </c>
      <c r="F88" s="204" t="s">
        <v>129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SUM(P89:P90)</f>
        <v>0</v>
      </c>
      <c r="Q88" s="198"/>
      <c r="R88" s="199">
        <f>SUM(R89:R90)</f>
        <v>0</v>
      </c>
      <c r="S88" s="198"/>
      <c r="T88" s="200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115</v>
      </c>
      <c r="AT88" s="202" t="s">
        <v>71</v>
      </c>
      <c r="AU88" s="202" t="s">
        <v>80</v>
      </c>
      <c r="AY88" s="201" t="s">
        <v>116</v>
      </c>
      <c r="BK88" s="203">
        <f>SUM(BK89:BK90)</f>
        <v>0</v>
      </c>
    </row>
    <row r="89" s="2" customFormat="1" ht="16.5" customHeight="1">
      <c r="A89" s="40"/>
      <c r="B89" s="41"/>
      <c r="C89" s="206" t="s">
        <v>82</v>
      </c>
      <c r="D89" s="206" t="s">
        <v>119</v>
      </c>
      <c r="E89" s="207" t="s">
        <v>130</v>
      </c>
      <c r="F89" s="208" t="s">
        <v>129</v>
      </c>
      <c r="G89" s="209" t="s">
        <v>122</v>
      </c>
      <c r="H89" s="210">
        <v>1</v>
      </c>
      <c r="I89" s="211"/>
      <c r="J89" s="212">
        <f>ROUND(I89*H89,2)</f>
        <v>0</v>
      </c>
      <c r="K89" s="208" t="s">
        <v>123</v>
      </c>
      <c r="L89" s="46"/>
      <c r="M89" s="213" t="s">
        <v>19</v>
      </c>
      <c r="N89" s="214" t="s">
        <v>43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124</v>
      </c>
      <c r="AT89" s="217" t="s">
        <v>119</v>
      </c>
      <c r="AU89" s="217" t="s">
        <v>82</v>
      </c>
      <c r="AY89" s="19" t="s">
        <v>116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80</v>
      </c>
      <c r="BK89" s="218">
        <f>ROUND(I89*H89,2)</f>
        <v>0</v>
      </c>
      <c r="BL89" s="19" t="s">
        <v>124</v>
      </c>
      <c r="BM89" s="217" t="s">
        <v>131</v>
      </c>
    </row>
    <row r="90" s="2" customFormat="1">
      <c r="A90" s="40"/>
      <c r="B90" s="41"/>
      <c r="C90" s="42"/>
      <c r="D90" s="219" t="s">
        <v>126</v>
      </c>
      <c r="E90" s="42"/>
      <c r="F90" s="220" t="s">
        <v>132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126</v>
      </c>
      <c r="AU90" s="19" t="s">
        <v>82</v>
      </c>
    </row>
    <row r="91" s="12" customFormat="1" ht="22.8" customHeight="1">
      <c r="A91" s="12"/>
      <c r="B91" s="190"/>
      <c r="C91" s="191"/>
      <c r="D91" s="192" t="s">
        <v>71</v>
      </c>
      <c r="E91" s="204" t="s">
        <v>133</v>
      </c>
      <c r="F91" s="204" t="s">
        <v>134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SUM(P92:P93)</f>
        <v>0</v>
      </c>
      <c r="Q91" s="198"/>
      <c r="R91" s="199">
        <f>SUM(R92:R93)</f>
        <v>0</v>
      </c>
      <c r="S91" s="198"/>
      <c r="T91" s="200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115</v>
      </c>
      <c r="AT91" s="202" t="s">
        <v>71</v>
      </c>
      <c r="AU91" s="202" t="s">
        <v>80</v>
      </c>
      <c r="AY91" s="201" t="s">
        <v>116</v>
      </c>
      <c r="BK91" s="203">
        <f>SUM(BK92:BK93)</f>
        <v>0</v>
      </c>
    </row>
    <row r="92" s="2" customFormat="1" ht="16.5" customHeight="1">
      <c r="A92" s="40"/>
      <c r="B92" s="41"/>
      <c r="C92" s="206" t="s">
        <v>135</v>
      </c>
      <c r="D92" s="206" t="s">
        <v>119</v>
      </c>
      <c r="E92" s="207" t="s">
        <v>136</v>
      </c>
      <c r="F92" s="208" t="s">
        <v>137</v>
      </c>
      <c r="G92" s="209" t="s">
        <v>122</v>
      </c>
      <c r="H92" s="210">
        <v>1</v>
      </c>
      <c r="I92" s="211"/>
      <c r="J92" s="212">
        <f>ROUND(I92*H92,2)</f>
        <v>0</v>
      </c>
      <c r="K92" s="208" t="s">
        <v>123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124</v>
      </c>
      <c r="AT92" s="217" t="s">
        <v>119</v>
      </c>
      <c r="AU92" s="217" t="s">
        <v>82</v>
      </c>
      <c r="AY92" s="19" t="s">
        <v>116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124</v>
      </c>
      <c r="BM92" s="217" t="s">
        <v>138</v>
      </c>
    </row>
    <row r="93" s="2" customFormat="1">
      <c r="A93" s="40"/>
      <c r="B93" s="41"/>
      <c r="C93" s="42"/>
      <c r="D93" s="219" t="s">
        <v>126</v>
      </c>
      <c r="E93" s="42"/>
      <c r="F93" s="220" t="s">
        <v>139</v>
      </c>
      <c r="G93" s="42"/>
      <c r="H93" s="42"/>
      <c r="I93" s="221"/>
      <c r="J93" s="42"/>
      <c r="K93" s="42"/>
      <c r="L93" s="46"/>
      <c r="M93" s="224"/>
      <c r="N93" s="225"/>
      <c r="O93" s="226"/>
      <c r="P93" s="226"/>
      <c r="Q93" s="226"/>
      <c r="R93" s="226"/>
      <c r="S93" s="226"/>
      <c r="T93" s="22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126</v>
      </c>
      <c r="AU93" s="19" t="s">
        <v>82</v>
      </c>
    </row>
    <row r="94" s="2" customFormat="1" ht="6.96" customHeight="1">
      <c r="A94" s="40"/>
      <c r="B94" s="61"/>
      <c r="C94" s="62"/>
      <c r="D94" s="62"/>
      <c r="E94" s="62"/>
      <c r="F94" s="62"/>
      <c r="G94" s="62"/>
      <c r="H94" s="62"/>
      <c r="I94" s="62"/>
      <c r="J94" s="62"/>
      <c r="K94" s="62"/>
      <c r="L94" s="46"/>
      <c r="M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</sheetData>
  <sheetProtection sheet="1" autoFilter="0" formatColumns="0" formatRows="0" objects="1" scenarios="1" spinCount="100000" saltValue="o/rk7JnUnGGVEMUxpjjWuSLOb82Lf+d/vDHj/hR9K4a1gLEujGFfW2IV7uqowcVl2oqxQZH9HMi0zaeP5STxHA==" hashValue="1Tgu3VEMHdh29p1Lo1WpYcRQ5N3+lC/dTuYDA6TXNSu4MLd9rKE+7joTFGrIpc25NT88+C7ULOhUMtqTHJTX/Q==" algorithmName="SHA-512" password="CC35"/>
  <autoFilter ref="C82:K9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012002000"/>
    <hyperlink ref="F90" r:id="rId2" display="https://podminky.urs.cz/item/CS_URS_2024_01/030001000"/>
    <hyperlink ref="F93" r:id="rId3" display="https://podminky.urs.cz/item/CS_URS_2024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Oprava uličního oplocení u objekttu MŠ T.G. Masaryka 2180 ve Varnsdorfu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zakázky'!AN8</f>
        <v>22. 5. 2024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ROUND((SUM(BE90:BE394)),  2)</f>
        <v>0</v>
      </c>
      <c r="G33" s="40"/>
      <c r="H33" s="40"/>
      <c r="I33" s="150">
        <v>0.20999999999999999</v>
      </c>
      <c r="J33" s="149">
        <f>ROUND(((SUM(BE90:BE394))*I33),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ROUND((SUM(BF90:BF394)),  2)</f>
        <v>0</v>
      </c>
      <c r="G34" s="40"/>
      <c r="H34" s="40"/>
      <c r="I34" s="150">
        <v>0.12</v>
      </c>
      <c r="J34" s="149">
        <f>ROUND(((SUM(BF90:BF394))*I34),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ROUND((SUM(BG90:BG394)),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ROUND((SUM(BH90:BH394)),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ROUND((SUM(BI90:BI394)),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uličního oplocení u objekttu MŠ T.G. Masaryka 2180 ve Varnsdorfu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1 - Oprava zděného oplocení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Varnsdorf</v>
      </c>
      <c r="G52" s="42"/>
      <c r="H52" s="42"/>
      <c r="I52" s="34" t="s">
        <v>23</v>
      </c>
      <c r="J52" s="74" t="str">
        <f>IF(J12="","",J12)</f>
        <v>22. 5. 2024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Varnsdorf</v>
      </c>
      <c r="G54" s="42"/>
      <c r="H54" s="42"/>
      <c r="I54" s="34" t="s">
        <v>32</v>
      </c>
      <c r="J54" s="38" t="str">
        <f>E21</f>
        <v>Pavel Hruška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Pavel Hruška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141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142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143</v>
      </c>
      <c r="E62" s="176"/>
      <c r="F62" s="176"/>
      <c r="G62" s="176"/>
      <c r="H62" s="176"/>
      <c r="I62" s="176"/>
      <c r="J62" s="177">
        <f>J122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144</v>
      </c>
      <c r="E63" s="176"/>
      <c r="F63" s="176"/>
      <c r="G63" s="176"/>
      <c r="H63" s="176"/>
      <c r="I63" s="176"/>
      <c r="J63" s="177">
        <f>J137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145</v>
      </c>
      <c r="E64" s="176"/>
      <c r="F64" s="176"/>
      <c r="G64" s="176"/>
      <c r="H64" s="176"/>
      <c r="I64" s="176"/>
      <c r="J64" s="177">
        <f>J236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146</v>
      </c>
      <c r="E65" s="176"/>
      <c r="F65" s="176"/>
      <c r="G65" s="176"/>
      <c r="H65" s="176"/>
      <c r="I65" s="176"/>
      <c r="J65" s="177">
        <f>J275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147</v>
      </c>
      <c r="E66" s="176"/>
      <c r="F66" s="176"/>
      <c r="G66" s="176"/>
      <c r="H66" s="176"/>
      <c r="I66" s="176"/>
      <c r="J66" s="177">
        <f>J293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148</v>
      </c>
      <c r="E67" s="170"/>
      <c r="F67" s="170"/>
      <c r="G67" s="170"/>
      <c r="H67" s="170"/>
      <c r="I67" s="170"/>
      <c r="J67" s="171">
        <f>J296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149</v>
      </c>
      <c r="E68" s="176"/>
      <c r="F68" s="176"/>
      <c r="G68" s="176"/>
      <c r="H68" s="176"/>
      <c r="I68" s="176"/>
      <c r="J68" s="177">
        <f>J297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150</v>
      </c>
      <c r="E69" s="176"/>
      <c r="F69" s="176"/>
      <c r="G69" s="176"/>
      <c r="H69" s="176"/>
      <c r="I69" s="176"/>
      <c r="J69" s="177">
        <f>J306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151</v>
      </c>
      <c r="E70" s="176"/>
      <c r="F70" s="176"/>
      <c r="G70" s="176"/>
      <c r="H70" s="176"/>
      <c r="I70" s="176"/>
      <c r="J70" s="177">
        <f>J323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100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Oprava uličního oplocení u objekttu MŠ T.G. Masaryka 2180 ve Varnsdorfu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90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1 - Oprava zděného oplocení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Varnsdorf</v>
      </c>
      <c r="G84" s="42"/>
      <c r="H84" s="42"/>
      <c r="I84" s="34" t="s">
        <v>23</v>
      </c>
      <c r="J84" s="74" t="str">
        <f>IF(J12="","",J12)</f>
        <v>22. 5. 2024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>Město Varnsdorf</v>
      </c>
      <c r="G86" s="42"/>
      <c r="H86" s="42"/>
      <c r="I86" s="34" t="s">
        <v>32</v>
      </c>
      <c r="J86" s="38" t="str">
        <f>E21</f>
        <v>Pavel Hruška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30</v>
      </c>
      <c r="D87" s="42"/>
      <c r="E87" s="42"/>
      <c r="F87" s="29" t="str">
        <f>IF(E18="","",E18)</f>
        <v>Vyplň údaj</v>
      </c>
      <c r="G87" s="42"/>
      <c r="H87" s="42"/>
      <c r="I87" s="34" t="s">
        <v>35</v>
      </c>
      <c r="J87" s="38" t="str">
        <f>E24</f>
        <v>Pavel Hruška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101</v>
      </c>
      <c r="D89" s="182" t="s">
        <v>57</v>
      </c>
      <c r="E89" s="182" t="s">
        <v>53</v>
      </c>
      <c r="F89" s="182" t="s">
        <v>54</v>
      </c>
      <c r="G89" s="182" t="s">
        <v>102</v>
      </c>
      <c r="H89" s="182" t="s">
        <v>103</v>
      </c>
      <c r="I89" s="182" t="s">
        <v>104</v>
      </c>
      <c r="J89" s="182" t="s">
        <v>94</v>
      </c>
      <c r="K89" s="183" t="s">
        <v>105</v>
      </c>
      <c r="L89" s="184"/>
      <c r="M89" s="94" t="s">
        <v>19</v>
      </c>
      <c r="N89" s="95" t="s">
        <v>42</v>
      </c>
      <c r="O89" s="95" t="s">
        <v>106</v>
      </c>
      <c r="P89" s="95" t="s">
        <v>107</v>
      </c>
      <c r="Q89" s="95" t="s">
        <v>108</v>
      </c>
      <c r="R89" s="95" t="s">
        <v>109</v>
      </c>
      <c r="S89" s="95" t="s">
        <v>110</v>
      </c>
      <c r="T89" s="96" t="s">
        <v>111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112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P91+P296</f>
        <v>0</v>
      </c>
      <c r="Q90" s="98"/>
      <c r="R90" s="187">
        <f>R91+R296</f>
        <v>6.3795519500000006</v>
      </c>
      <c r="S90" s="98"/>
      <c r="T90" s="188">
        <f>T91+T296</f>
        <v>6.4217180000000003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71</v>
      </c>
      <c r="AU90" s="19" t="s">
        <v>95</v>
      </c>
      <c r="BK90" s="189">
        <f>BK91+BK296</f>
        <v>0</v>
      </c>
    </row>
    <row r="91" s="12" customFormat="1" ht="25.92" customHeight="1">
      <c r="A91" s="12"/>
      <c r="B91" s="190"/>
      <c r="C91" s="191"/>
      <c r="D91" s="192" t="s">
        <v>71</v>
      </c>
      <c r="E91" s="193" t="s">
        <v>152</v>
      </c>
      <c r="F91" s="193" t="s">
        <v>153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P92+P122+P137+P236+P275+P293</f>
        <v>0</v>
      </c>
      <c r="Q91" s="198"/>
      <c r="R91" s="199">
        <f>R92+R122+R137+R236+R275+R293</f>
        <v>6.2663277500000003</v>
      </c>
      <c r="S91" s="198"/>
      <c r="T91" s="200">
        <f>T92+T122+T137+T236+T275+T293</f>
        <v>6.4030000000000005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80</v>
      </c>
      <c r="AT91" s="202" t="s">
        <v>71</v>
      </c>
      <c r="AU91" s="202" t="s">
        <v>72</v>
      </c>
      <c r="AY91" s="201" t="s">
        <v>116</v>
      </c>
      <c r="BK91" s="203">
        <f>BK92+BK122+BK137+BK236+BK275+BK293</f>
        <v>0</v>
      </c>
    </row>
    <row r="92" s="12" customFormat="1" ht="22.8" customHeight="1">
      <c r="A92" s="12"/>
      <c r="B92" s="190"/>
      <c r="C92" s="191"/>
      <c r="D92" s="192" t="s">
        <v>71</v>
      </c>
      <c r="E92" s="204" t="s">
        <v>80</v>
      </c>
      <c r="F92" s="204" t="s">
        <v>154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SUM(P93:P121)</f>
        <v>0</v>
      </c>
      <c r="Q92" s="198"/>
      <c r="R92" s="199">
        <f>SUM(R93:R121)</f>
        <v>0.00012</v>
      </c>
      <c r="S92" s="198"/>
      <c r="T92" s="200">
        <f>SUM(T93:T121)</f>
        <v>4.1349999999999998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80</v>
      </c>
      <c r="AT92" s="202" t="s">
        <v>71</v>
      </c>
      <c r="AU92" s="202" t="s">
        <v>80</v>
      </c>
      <c r="AY92" s="201" t="s">
        <v>116</v>
      </c>
      <c r="BK92" s="203">
        <f>SUM(BK93:BK121)</f>
        <v>0</v>
      </c>
    </row>
    <row r="93" s="2" customFormat="1" ht="37.8" customHeight="1">
      <c r="A93" s="40"/>
      <c r="B93" s="41"/>
      <c r="C93" s="206" t="s">
        <v>80</v>
      </c>
      <c r="D93" s="206" t="s">
        <v>119</v>
      </c>
      <c r="E93" s="207" t="s">
        <v>155</v>
      </c>
      <c r="F93" s="208" t="s">
        <v>156</v>
      </c>
      <c r="G93" s="209" t="s">
        <v>157</v>
      </c>
      <c r="H93" s="210">
        <v>5.75</v>
      </c>
      <c r="I93" s="211"/>
      <c r="J93" s="212">
        <f>ROUND(I93*H93,2)</f>
        <v>0</v>
      </c>
      <c r="K93" s="208" t="s">
        <v>123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0.26000000000000001</v>
      </c>
      <c r="T93" s="216">
        <f>S93*H93</f>
        <v>1.4950000000000001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158</v>
      </c>
      <c r="AT93" s="217" t="s">
        <v>119</v>
      </c>
      <c r="AU93" s="217" t="s">
        <v>82</v>
      </c>
      <c r="AY93" s="19" t="s">
        <v>116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158</v>
      </c>
      <c r="BM93" s="217" t="s">
        <v>159</v>
      </c>
    </row>
    <row r="94" s="2" customFormat="1">
      <c r="A94" s="40"/>
      <c r="B94" s="41"/>
      <c r="C94" s="42"/>
      <c r="D94" s="219" t="s">
        <v>126</v>
      </c>
      <c r="E94" s="42"/>
      <c r="F94" s="220" t="s">
        <v>160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126</v>
      </c>
      <c r="AU94" s="19" t="s">
        <v>82</v>
      </c>
    </row>
    <row r="95" s="13" customFormat="1">
      <c r="A95" s="13"/>
      <c r="B95" s="228"/>
      <c r="C95" s="229"/>
      <c r="D95" s="230" t="s">
        <v>161</v>
      </c>
      <c r="E95" s="231" t="s">
        <v>19</v>
      </c>
      <c r="F95" s="232" t="s">
        <v>162</v>
      </c>
      <c r="G95" s="229"/>
      <c r="H95" s="233">
        <v>5.75</v>
      </c>
      <c r="I95" s="234"/>
      <c r="J95" s="229"/>
      <c r="K95" s="229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161</v>
      </c>
      <c r="AU95" s="239" t="s">
        <v>82</v>
      </c>
      <c r="AV95" s="13" t="s">
        <v>82</v>
      </c>
      <c r="AW95" s="13" t="s">
        <v>34</v>
      </c>
      <c r="AX95" s="13" t="s">
        <v>80</v>
      </c>
      <c r="AY95" s="239" t="s">
        <v>116</v>
      </c>
    </row>
    <row r="96" s="2" customFormat="1" ht="37.8" customHeight="1">
      <c r="A96" s="40"/>
      <c r="B96" s="41"/>
      <c r="C96" s="206" t="s">
        <v>82</v>
      </c>
      <c r="D96" s="206" t="s">
        <v>119</v>
      </c>
      <c r="E96" s="207" t="s">
        <v>163</v>
      </c>
      <c r="F96" s="208" t="s">
        <v>164</v>
      </c>
      <c r="G96" s="209" t="s">
        <v>157</v>
      </c>
      <c r="H96" s="210">
        <v>7.5</v>
      </c>
      <c r="I96" s="211"/>
      <c r="J96" s="212">
        <f>ROUND(I96*H96,2)</f>
        <v>0</v>
      </c>
      <c r="K96" s="208" t="s">
        <v>123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0.28999999999999998</v>
      </c>
      <c r="T96" s="216">
        <f>S96*H96</f>
        <v>2.1749999999999998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158</v>
      </c>
      <c r="AT96" s="217" t="s">
        <v>119</v>
      </c>
      <c r="AU96" s="217" t="s">
        <v>82</v>
      </c>
      <c r="AY96" s="19" t="s">
        <v>116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158</v>
      </c>
      <c r="BM96" s="217" t="s">
        <v>165</v>
      </c>
    </row>
    <row r="97" s="2" customFormat="1">
      <c r="A97" s="40"/>
      <c r="B97" s="41"/>
      <c r="C97" s="42"/>
      <c r="D97" s="219" t="s">
        <v>126</v>
      </c>
      <c r="E97" s="42"/>
      <c r="F97" s="220" t="s">
        <v>166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126</v>
      </c>
      <c r="AU97" s="19" t="s">
        <v>82</v>
      </c>
    </row>
    <row r="98" s="13" customFormat="1">
      <c r="A98" s="13"/>
      <c r="B98" s="228"/>
      <c r="C98" s="229"/>
      <c r="D98" s="230" t="s">
        <v>161</v>
      </c>
      <c r="E98" s="231" t="s">
        <v>19</v>
      </c>
      <c r="F98" s="232" t="s">
        <v>162</v>
      </c>
      <c r="G98" s="229"/>
      <c r="H98" s="233">
        <v>5.75</v>
      </c>
      <c r="I98" s="234"/>
      <c r="J98" s="229"/>
      <c r="K98" s="229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161</v>
      </c>
      <c r="AU98" s="239" t="s">
        <v>82</v>
      </c>
      <c r="AV98" s="13" t="s">
        <v>82</v>
      </c>
      <c r="AW98" s="13" t="s">
        <v>34</v>
      </c>
      <c r="AX98" s="13" t="s">
        <v>72</v>
      </c>
      <c r="AY98" s="239" t="s">
        <v>116</v>
      </c>
    </row>
    <row r="99" s="13" customFormat="1">
      <c r="A99" s="13"/>
      <c r="B99" s="228"/>
      <c r="C99" s="229"/>
      <c r="D99" s="230" t="s">
        <v>161</v>
      </c>
      <c r="E99" s="231" t="s">
        <v>19</v>
      </c>
      <c r="F99" s="232" t="s">
        <v>167</v>
      </c>
      <c r="G99" s="229"/>
      <c r="H99" s="233">
        <v>1.75</v>
      </c>
      <c r="I99" s="234"/>
      <c r="J99" s="229"/>
      <c r="K99" s="229"/>
      <c r="L99" s="235"/>
      <c r="M99" s="236"/>
      <c r="N99" s="237"/>
      <c r="O99" s="237"/>
      <c r="P99" s="237"/>
      <c r="Q99" s="237"/>
      <c r="R99" s="237"/>
      <c r="S99" s="237"/>
      <c r="T99" s="23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9" t="s">
        <v>161</v>
      </c>
      <c r="AU99" s="239" t="s">
        <v>82</v>
      </c>
      <c r="AV99" s="13" t="s">
        <v>82</v>
      </c>
      <c r="AW99" s="13" t="s">
        <v>34</v>
      </c>
      <c r="AX99" s="13" t="s">
        <v>72</v>
      </c>
      <c r="AY99" s="239" t="s">
        <v>116</v>
      </c>
    </row>
    <row r="100" s="14" customFormat="1">
      <c r="A100" s="14"/>
      <c r="B100" s="240"/>
      <c r="C100" s="241"/>
      <c r="D100" s="230" t="s">
        <v>161</v>
      </c>
      <c r="E100" s="242" t="s">
        <v>19</v>
      </c>
      <c r="F100" s="243" t="s">
        <v>168</v>
      </c>
      <c r="G100" s="241"/>
      <c r="H100" s="244">
        <v>7.5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0" t="s">
        <v>161</v>
      </c>
      <c r="AU100" s="250" t="s">
        <v>82</v>
      </c>
      <c r="AV100" s="14" t="s">
        <v>158</v>
      </c>
      <c r="AW100" s="14" t="s">
        <v>34</v>
      </c>
      <c r="AX100" s="14" t="s">
        <v>80</v>
      </c>
      <c r="AY100" s="250" t="s">
        <v>116</v>
      </c>
    </row>
    <row r="101" s="2" customFormat="1" ht="33" customHeight="1">
      <c r="A101" s="40"/>
      <c r="B101" s="41"/>
      <c r="C101" s="206" t="s">
        <v>135</v>
      </c>
      <c r="D101" s="206" t="s">
        <v>119</v>
      </c>
      <c r="E101" s="207" t="s">
        <v>169</v>
      </c>
      <c r="F101" s="208" t="s">
        <v>170</v>
      </c>
      <c r="G101" s="209" t="s">
        <v>157</v>
      </c>
      <c r="H101" s="210">
        <v>1.75</v>
      </c>
      <c r="I101" s="211"/>
      <c r="J101" s="212">
        <f>ROUND(I101*H101,2)</f>
        <v>0</v>
      </c>
      <c r="K101" s="208" t="s">
        <v>123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0.22</v>
      </c>
      <c r="T101" s="216">
        <f>S101*H101</f>
        <v>0.38500000000000001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158</v>
      </c>
      <c r="AT101" s="217" t="s">
        <v>119</v>
      </c>
      <c r="AU101" s="217" t="s">
        <v>82</v>
      </c>
      <c r="AY101" s="19" t="s">
        <v>116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158</v>
      </c>
      <c r="BM101" s="217" t="s">
        <v>171</v>
      </c>
    </row>
    <row r="102" s="2" customFormat="1">
      <c r="A102" s="40"/>
      <c r="B102" s="41"/>
      <c r="C102" s="42"/>
      <c r="D102" s="219" t="s">
        <v>126</v>
      </c>
      <c r="E102" s="42"/>
      <c r="F102" s="220" t="s">
        <v>172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126</v>
      </c>
      <c r="AU102" s="19" t="s">
        <v>82</v>
      </c>
    </row>
    <row r="103" s="13" customFormat="1">
      <c r="A103" s="13"/>
      <c r="B103" s="228"/>
      <c r="C103" s="229"/>
      <c r="D103" s="230" t="s">
        <v>161</v>
      </c>
      <c r="E103" s="231" t="s">
        <v>19</v>
      </c>
      <c r="F103" s="232" t="s">
        <v>167</v>
      </c>
      <c r="G103" s="229"/>
      <c r="H103" s="233">
        <v>1.75</v>
      </c>
      <c r="I103" s="234"/>
      <c r="J103" s="229"/>
      <c r="K103" s="229"/>
      <c r="L103" s="235"/>
      <c r="M103" s="236"/>
      <c r="N103" s="237"/>
      <c r="O103" s="237"/>
      <c r="P103" s="237"/>
      <c r="Q103" s="237"/>
      <c r="R103" s="237"/>
      <c r="S103" s="237"/>
      <c r="T103" s="23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9" t="s">
        <v>161</v>
      </c>
      <c r="AU103" s="239" t="s">
        <v>82</v>
      </c>
      <c r="AV103" s="13" t="s">
        <v>82</v>
      </c>
      <c r="AW103" s="13" t="s">
        <v>34</v>
      </c>
      <c r="AX103" s="13" t="s">
        <v>80</v>
      </c>
      <c r="AY103" s="239" t="s">
        <v>116</v>
      </c>
    </row>
    <row r="104" s="2" customFormat="1" ht="24.15" customHeight="1">
      <c r="A104" s="40"/>
      <c r="B104" s="41"/>
      <c r="C104" s="206" t="s">
        <v>158</v>
      </c>
      <c r="D104" s="206" t="s">
        <v>119</v>
      </c>
      <c r="E104" s="207" t="s">
        <v>173</v>
      </c>
      <c r="F104" s="208" t="s">
        <v>174</v>
      </c>
      <c r="G104" s="209" t="s">
        <v>175</v>
      </c>
      <c r="H104" s="210">
        <v>2</v>
      </c>
      <c r="I104" s="211"/>
      <c r="J104" s="212">
        <f>ROUND(I104*H104,2)</f>
        <v>0</v>
      </c>
      <c r="K104" s="208" t="s">
        <v>123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0.040000000000000001</v>
      </c>
      <c r="T104" s="216">
        <f>S104*H104</f>
        <v>0.080000000000000002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158</v>
      </c>
      <c r="AT104" s="217" t="s">
        <v>119</v>
      </c>
      <c r="AU104" s="217" t="s">
        <v>82</v>
      </c>
      <c r="AY104" s="19" t="s">
        <v>116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158</v>
      </c>
      <c r="BM104" s="217" t="s">
        <v>176</v>
      </c>
    </row>
    <row r="105" s="2" customFormat="1">
      <c r="A105" s="40"/>
      <c r="B105" s="41"/>
      <c r="C105" s="42"/>
      <c r="D105" s="219" t="s">
        <v>126</v>
      </c>
      <c r="E105" s="42"/>
      <c r="F105" s="220" t="s">
        <v>177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126</v>
      </c>
      <c r="AU105" s="19" t="s">
        <v>82</v>
      </c>
    </row>
    <row r="106" s="13" customFormat="1">
      <c r="A106" s="13"/>
      <c r="B106" s="228"/>
      <c r="C106" s="229"/>
      <c r="D106" s="230" t="s">
        <v>161</v>
      </c>
      <c r="E106" s="231" t="s">
        <v>19</v>
      </c>
      <c r="F106" s="232" t="s">
        <v>178</v>
      </c>
      <c r="G106" s="229"/>
      <c r="H106" s="233">
        <v>2</v>
      </c>
      <c r="I106" s="234"/>
      <c r="J106" s="229"/>
      <c r="K106" s="229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161</v>
      </c>
      <c r="AU106" s="239" t="s">
        <v>82</v>
      </c>
      <c r="AV106" s="13" t="s">
        <v>82</v>
      </c>
      <c r="AW106" s="13" t="s">
        <v>34</v>
      </c>
      <c r="AX106" s="13" t="s">
        <v>80</v>
      </c>
      <c r="AY106" s="239" t="s">
        <v>116</v>
      </c>
    </row>
    <row r="107" s="2" customFormat="1" ht="24.15" customHeight="1">
      <c r="A107" s="40"/>
      <c r="B107" s="41"/>
      <c r="C107" s="206" t="s">
        <v>115</v>
      </c>
      <c r="D107" s="206" t="s">
        <v>119</v>
      </c>
      <c r="E107" s="207" t="s">
        <v>179</v>
      </c>
      <c r="F107" s="208" t="s">
        <v>180</v>
      </c>
      <c r="G107" s="209" t="s">
        <v>181</v>
      </c>
      <c r="H107" s="210">
        <v>0.54000000000000004</v>
      </c>
      <c r="I107" s="211"/>
      <c r="J107" s="212">
        <f>ROUND(I107*H107,2)</f>
        <v>0</v>
      </c>
      <c r="K107" s="208" t="s">
        <v>123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158</v>
      </c>
      <c r="AT107" s="217" t="s">
        <v>119</v>
      </c>
      <c r="AU107" s="217" t="s">
        <v>82</v>
      </c>
      <c r="AY107" s="19" t="s">
        <v>116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158</v>
      </c>
      <c r="BM107" s="217" t="s">
        <v>182</v>
      </c>
    </row>
    <row r="108" s="2" customFormat="1">
      <c r="A108" s="40"/>
      <c r="B108" s="41"/>
      <c r="C108" s="42"/>
      <c r="D108" s="219" t="s">
        <v>126</v>
      </c>
      <c r="E108" s="42"/>
      <c r="F108" s="220" t="s">
        <v>183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126</v>
      </c>
      <c r="AU108" s="19" t="s">
        <v>82</v>
      </c>
    </row>
    <row r="109" s="13" customFormat="1">
      <c r="A109" s="13"/>
      <c r="B109" s="228"/>
      <c r="C109" s="229"/>
      <c r="D109" s="230" t="s">
        <v>161</v>
      </c>
      <c r="E109" s="231" t="s">
        <v>19</v>
      </c>
      <c r="F109" s="232" t="s">
        <v>184</v>
      </c>
      <c r="G109" s="229"/>
      <c r="H109" s="233">
        <v>0.54000000000000004</v>
      </c>
      <c r="I109" s="234"/>
      <c r="J109" s="229"/>
      <c r="K109" s="229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161</v>
      </c>
      <c r="AU109" s="239" t="s">
        <v>82</v>
      </c>
      <c r="AV109" s="13" t="s">
        <v>82</v>
      </c>
      <c r="AW109" s="13" t="s">
        <v>34</v>
      </c>
      <c r="AX109" s="13" t="s">
        <v>80</v>
      </c>
      <c r="AY109" s="239" t="s">
        <v>116</v>
      </c>
    </row>
    <row r="110" s="2" customFormat="1" ht="24.15" customHeight="1">
      <c r="A110" s="40"/>
      <c r="B110" s="41"/>
      <c r="C110" s="206" t="s">
        <v>185</v>
      </c>
      <c r="D110" s="206" t="s">
        <v>119</v>
      </c>
      <c r="E110" s="207" t="s">
        <v>186</v>
      </c>
      <c r="F110" s="208" t="s">
        <v>187</v>
      </c>
      <c r="G110" s="209" t="s">
        <v>181</v>
      </c>
      <c r="H110" s="210">
        <v>0.54000000000000004</v>
      </c>
      <c r="I110" s="211"/>
      <c r="J110" s="212">
        <f>ROUND(I110*H110,2)</f>
        <v>0</v>
      </c>
      <c r="K110" s="208" t="s">
        <v>123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158</v>
      </c>
      <c r="AT110" s="217" t="s">
        <v>119</v>
      </c>
      <c r="AU110" s="217" t="s">
        <v>82</v>
      </c>
      <c r="AY110" s="19" t="s">
        <v>116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158</v>
      </c>
      <c r="BM110" s="217" t="s">
        <v>188</v>
      </c>
    </row>
    <row r="111" s="2" customFormat="1">
      <c r="A111" s="40"/>
      <c r="B111" s="41"/>
      <c r="C111" s="42"/>
      <c r="D111" s="219" t="s">
        <v>126</v>
      </c>
      <c r="E111" s="42"/>
      <c r="F111" s="220" t="s">
        <v>189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126</v>
      </c>
      <c r="AU111" s="19" t="s">
        <v>82</v>
      </c>
    </row>
    <row r="112" s="2" customFormat="1" ht="24.15" customHeight="1">
      <c r="A112" s="40"/>
      <c r="B112" s="41"/>
      <c r="C112" s="206" t="s">
        <v>190</v>
      </c>
      <c r="D112" s="206" t="s">
        <v>119</v>
      </c>
      <c r="E112" s="207" t="s">
        <v>191</v>
      </c>
      <c r="F112" s="208" t="s">
        <v>192</v>
      </c>
      <c r="G112" s="209" t="s">
        <v>157</v>
      </c>
      <c r="H112" s="210">
        <v>6</v>
      </c>
      <c r="I112" s="211"/>
      <c r="J112" s="212">
        <f>ROUND(I112*H112,2)</f>
        <v>0</v>
      </c>
      <c r="K112" s="208" t="s">
        <v>123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158</v>
      </c>
      <c r="AT112" s="217" t="s">
        <v>119</v>
      </c>
      <c r="AU112" s="217" t="s">
        <v>82</v>
      </c>
      <c r="AY112" s="19" t="s">
        <v>116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158</v>
      </c>
      <c r="BM112" s="217" t="s">
        <v>193</v>
      </c>
    </row>
    <row r="113" s="2" customFormat="1">
      <c r="A113" s="40"/>
      <c r="B113" s="41"/>
      <c r="C113" s="42"/>
      <c r="D113" s="219" t="s">
        <v>126</v>
      </c>
      <c r="E113" s="42"/>
      <c r="F113" s="220" t="s">
        <v>194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126</v>
      </c>
      <c r="AU113" s="19" t="s">
        <v>82</v>
      </c>
    </row>
    <row r="114" s="13" customFormat="1">
      <c r="A114" s="13"/>
      <c r="B114" s="228"/>
      <c r="C114" s="229"/>
      <c r="D114" s="230" t="s">
        <v>161</v>
      </c>
      <c r="E114" s="231" t="s">
        <v>19</v>
      </c>
      <c r="F114" s="232" t="s">
        <v>195</v>
      </c>
      <c r="G114" s="229"/>
      <c r="H114" s="233">
        <v>6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161</v>
      </c>
      <c r="AU114" s="239" t="s">
        <v>82</v>
      </c>
      <c r="AV114" s="13" t="s">
        <v>82</v>
      </c>
      <c r="AW114" s="13" t="s">
        <v>34</v>
      </c>
      <c r="AX114" s="13" t="s">
        <v>80</v>
      </c>
      <c r="AY114" s="239" t="s">
        <v>116</v>
      </c>
    </row>
    <row r="115" s="2" customFormat="1" ht="16.5" customHeight="1">
      <c r="A115" s="40"/>
      <c r="B115" s="41"/>
      <c r="C115" s="251" t="s">
        <v>196</v>
      </c>
      <c r="D115" s="251" t="s">
        <v>197</v>
      </c>
      <c r="E115" s="252" t="s">
        <v>198</v>
      </c>
      <c r="F115" s="253" t="s">
        <v>199</v>
      </c>
      <c r="G115" s="254" t="s">
        <v>200</v>
      </c>
      <c r="H115" s="255">
        <v>0.12</v>
      </c>
      <c r="I115" s="256"/>
      <c r="J115" s="257">
        <f>ROUND(I115*H115,2)</f>
        <v>0</v>
      </c>
      <c r="K115" s="253" t="s">
        <v>123</v>
      </c>
      <c r="L115" s="258"/>
      <c r="M115" s="259" t="s">
        <v>19</v>
      </c>
      <c r="N115" s="260" t="s">
        <v>43</v>
      </c>
      <c r="O115" s="86"/>
      <c r="P115" s="215">
        <f>O115*H115</f>
        <v>0</v>
      </c>
      <c r="Q115" s="215">
        <v>0.001</v>
      </c>
      <c r="R115" s="215">
        <f>Q115*H115</f>
        <v>0.00012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196</v>
      </c>
      <c r="AT115" s="217" t="s">
        <v>197</v>
      </c>
      <c r="AU115" s="217" t="s">
        <v>82</v>
      </c>
      <c r="AY115" s="19" t="s">
        <v>116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158</v>
      </c>
      <c r="BM115" s="217" t="s">
        <v>201</v>
      </c>
    </row>
    <row r="116" s="13" customFormat="1">
      <c r="A116" s="13"/>
      <c r="B116" s="228"/>
      <c r="C116" s="229"/>
      <c r="D116" s="230" t="s">
        <v>161</v>
      </c>
      <c r="E116" s="229"/>
      <c r="F116" s="232" t="s">
        <v>202</v>
      </c>
      <c r="G116" s="229"/>
      <c r="H116" s="233">
        <v>0.12</v>
      </c>
      <c r="I116" s="234"/>
      <c r="J116" s="229"/>
      <c r="K116" s="229"/>
      <c r="L116" s="235"/>
      <c r="M116" s="236"/>
      <c r="N116" s="237"/>
      <c r="O116" s="237"/>
      <c r="P116" s="237"/>
      <c r="Q116" s="237"/>
      <c r="R116" s="237"/>
      <c r="S116" s="237"/>
      <c r="T116" s="23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9" t="s">
        <v>161</v>
      </c>
      <c r="AU116" s="239" t="s">
        <v>82</v>
      </c>
      <c r="AV116" s="13" t="s">
        <v>82</v>
      </c>
      <c r="AW116" s="13" t="s">
        <v>4</v>
      </c>
      <c r="AX116" s="13" t="s">
        <v>80</v>
      </c>
      <c r="AY116" s="239" t="s">
        <v>116</v>
      </c>
    </row>
    <row r="117" s="2" customFormat="1" ht="21.75" customHeight="1">
      <c r="A117" s="40"/>
      <c r="B117" s="41"/>
      <c r="C117" s="206" t="s">
        <v>203</v>
      </c>
      <c r="D117" s="206" t="s">
        <v>119</v>
      </c>
      <c r="E117" s="207" t="s">
        <v>204</v>
      </c>
      <c r="F117" s="208" t="s">
        <v>205</v>
      </c>
      <c r="G117" s="209" t="s">
        <v>157</v>
      </c>
      <c r="H117" s="210">
        <v>7.5</v>
      </c>
      <c r="I117" s="211"/>
      <c r="J117" s="212">
        <f>ROUND(I117*H117,2)</f>
        <v>0</v>
      </c>
      <c r="K117" s="208" t="s">
        <v>123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158</v>
      </c>
      <c r="AT117" s="217" t="s">
        <v>119</v>
      </c>
      <c r="AU117" s="217" t="s">
        <v>82</v>
      </c>
      <c r="AY117" s="19" t="s">
        <v>116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158</v>
      </c>
      <c r="BM117" s="217" t="s">
        <v>206</v>
      </c>
    </row>
    <row r="118" s="2" customFormat="1">
      <c r="A118" s="40"/>
      <c r="B118" s="41"/>
      <c r="C118" s="42"/>
      <c r="D118" s="219" t="s">
        <v>126</v>
      </c>
      <c r="E118" s="42"/>
      <c r="F118" s="220" t="s">
        <v>207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126</v>
      </c>
      <c r="AU118" s="19" t="s">
        <v>82</v>
      </c>
    </row>
    <row r="119" s="13" customFormat="1">
      <c r="A119" s="13"/>
      <c r="B119" s="228"/>
      <c r="C119" s="229"/>
      <c r="D119" s="230" t="s">
        <v>161</v>
      </c>
      <c r="E119" s="231" t="s">
        <v>19</v>
      </c>
      <c r="F119" s="232" t="s">
        <v>162</v>
      </c>
      <c r="G119" s="229"/>
      <c r="H119" s="233">
        <v>5.75</v>
      </c>
      <c r="I119" s="234"/>
      <c r="J119" s="229"/>
      <c r="K119" s="229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161</v>
      </c>
      <c r="AU119" s="239" t="s">
        <v>82</v>
      </c>
      <c r="AV119" s="13" t="s">
        <v>82</v>
      </c>
      <c r="AW119" s="13" t="s">
        <v>34</v>
      </c>
      <c r="AX119" s="13" t="s">
        <v>72</v>
      </c>
      <c r="AY119" s="239" t="s">
        <v>116</v>
      </c>
    </row>
    <row r="120" s="13" customFormat="1">
      <c r="A120" s="13"/>
      <c r="B120" s="228"/>
      <c r="C120" s="229"/>
      <c r="D120" s="230" t="s">
        <v>161</v>
      </c>
      <c r="E120" s="231" t="s">
        <v>19</v>
      </c>
      <c r="F120" s="232" t="s">
        <v>167</v>
      </c>
      <c r="G120" s="229"/>
      <c r="H120" s="233">
        <v>1.75</v>
      </c>
      <c r="I120" s="234"/>
      <c r="J120" s="229"/>
      <c r="K120" s="229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161</v>
      </c>
      <c r="AU120" s="239" t="s">
        <v>82</v>
      </c>
      <c r="AV120" s="13" t="s">
        <v>82</v>
      </c>
      <c r="AW120" s="13" t="s">
        <v>34</v>
      </c>
      <c r="AX120" s="13" t="s">
        <v>72</v>
      </c>
      <c r="AY120" s="239" t="s">
        <v>116</v>
      </c>
    </row>
    <row r="121" s="14" customFormat="1">
      <c r="A121" s="14"/>
      <c r="B121" s="240"/>
      <c r="C121" s="241"/>
      <c r="D121" s="230" t="s">
        <v>161</v>
      </c>
      <c r="E121" s="242" t="s">
        <v>19</v>
      </c>
      <c r="F121" s="243" t="s">
        <v>168</v>
      </c>
      <c r="G121" s="241"/>
      <c r="H121" s="244">
        <v>7.5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0" t="s">
        <v>161</v>
      </c>
      <c r="AU121" s="250" t="s">
        <v>82</v>
      </c>
      <c r="AV121" s="14" t="s">
        <v>158</v>
      </c>
      <c r="AW121" s="14" t="s">
        <v>34</v>
      </c>
      <c r="AX121" s="14" t="s">
        <v>80</v>
      </c>
      <c r="AY121" s="250" t="s">
        <v>116</v>
      </c>
    </row>
    <row r="122" s="12" customFormat="1" ht="22.8" customHeight="1">
      <c r="A122" s="12"/>
      <c r="B122" s="190"/>
      <c r="C122" s="191"/>
      <c r="D122" s="192" t="s">
        <v>71</v>
      </c>
      <c r="E122" s="204" t="s">
        <v>115</v>
      </c>
      <c r="F122" s="204" t="s">
        <v>208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SUM(P123:P136)</f>
        <v>0</v>
      </c>
      <c r="Q122" s="198"/>
      <c r="R122" s="199">
        <f>SUM(R123:R136)</f>
        <v>3.7890000000000001</v>
      </c>
      <c r="S122" s="198"/>
      <c r="T122" s="200">
        <f>SUM(T123:T136)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80</v>
      </c>
      <c r="AT122" s="202" t="s">
        <v>71</v>
      </c>
      <c r="AU122" s="202" t="s">
        <v>80</v>
      </c>
      <c r="AY122" s="201" t="s">
        <v>116</v>
      </c>
      <c r="BK122" s="203">
        <f>SUM(BK123:BK136)</f>
        <v>0</v>
      </c>
    </row>
    <row r="123" s="2" customFormat="1" ht="24.15" customHeight="1">
      <c r="A123" s="40"/>
      <c r="B123" s="41"/>
      <c r="C123" s="206" t="s">
        <v>209</v>
      </c>
      <c r="D123" s="206" t="s">
        <v>119</v>
      </c>
      <c r="E123" s="207" t="s">
        <v>210</v>
      </c>
      <c r="F123" s="208" t="s">
        <v>211</v>
      </c>
      <c r="G123" s="209" t="s">
        <v>157</v>
      </c>
      <c r="H123" s="210">
        <v>7.5</v>
      </c>
      <c r="I123" s="211"/>
      <c r="J123" s="212">
        <f>ROUND(I123*H123,2)</f>
        <v>0</v>
      </c>
      <c r="K123" s="208" t="s">
        <v>123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0.34499999999999997</v>
      </c>
      <c r="R123" s="215">
        <f>Q123*H123</f>
        <v>2.5874999999999999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158</v>
      </c>
      <c r="AT123" s="217" t="s">
        <v>119</v>
      </c>
      <c r="AU123" s="217" t="s">
        <v>82</v>
      </c>
      <c r="AY123" s="19" t="s">
        <v>116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158</v>
      </c>
      <c r="BM123" s="217" t="s">
        <v>212</v>
      </c>
    </row>
    <row r="124" s="2" customFormat="1">
      <c r="A124" s="40"/>
      <c r="B124" s="41"/>
      <c r="C124" s="42"/>
      <c r="D124" s="219" t="s">
        <v>126</v>
      </c>
      <c r="E124" s="42"/>
      <c r="F124" s="220" t="s">
        <v>213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126</v>
      </c>
      <c r="AU124" s="19" t="s">
        <v>82</v>
      </c>
    </row>
    <row r="125" s="13" customFormat="1">
      <c r="A125" s="13"/>
      <c r="B125" s="228"/>
      <c r="C125" s="229"/>
      <c r="D125" s="230" t="s">
        <v>161</v>
      </c>
      <c r="E125" s="231" t="s">
        <v>19</v>
      </c>
      <c r="F125" s="232" t="s">
        <v>162</v>
      </c>
      <c r="G125" s="229"/>
      <c r="H125" s="233">
        <v>5.75</v>
      </c>
      <c r="I125" s="234"/>
      <c r="J125" s="229"/>
      <c r="K125" s="229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161</v>
      </c>
      <c r="AU125" s="239" t="s">
        <v>82</v>
      </c>
      <c r="AV125" s="13" t="s">
        <v>82</v>
      </c>
      <c r="AW125" s="13" t="s">
        <v>34</v>
      </c>
      <c r="AX125" s="13" t="s">
        <v>72</v>
      </c>
      <c r="AY125" s="239" t="s">
        <v>116</v>
      </c>
    </row>
    <row r="126" s="13" customFormat="1">
      <c r="A126" s="13"/>
      <c r="B126" s="228"/>
      <c r="C126" s="229"/>
      <c r="D126" s="230" t="s">
        <v>161</v>
      </c>
      <c r="E126" s="231" t="s">
        <v>19</v>
      </c>
      <c r="F126" s="232" t="s">
        <v>167</v>
      </c>
      <c r="G126" s="229"/>
      <c r="H126" s="233">
        <v>1.75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161</v>
      </c>
      <c r="AU126" s="239" t="s">
        <v>82</v>
      </c>
      <c r="AV126" s="13" t="s">
        <v>82</v>
      </c>
      <c r="AW126" s="13" t="s">
        <v>34</v>
      </c>
      <c r="AX126" s="13" t="s">
        <v>72</v>
      </c>
      <c r="AY126" s="239" t="s">
        <v>116</v>
      </c>
    </row>
    <row r="127" s="14" customFormat="1">
      <c r="A127" s="14"/>
      <c r="B127" s="240"/>
      <c r="C127" s="241"/>
      <c r="D127" s="230" t="s">
        <v>161</v>
      </c>
      <c r="E127" s="242" t="s">
        <v>19</v>
      </c>
      <c r="F127" s="243" t="s">
        <v>168</v>
      </c>
      <c r="G127" s="241"/>
      <c r="H127" s="244">
        <v>7.5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0" t="s">
        <v>161</v>
      </c>
      <c r="AU127" s="250" t="s">
        <v>82</v>
      </c>
      <c r="AV127" s="14" t="s">
        <v>158</v>
      </c>
      <c r="AW127" s="14" t="s">
        <v>34</v>
      </c>
      <c r="AX127" s="14" t="s">
        <v>80</v>
      </c>
      <c r="AY127" s="250" t="s">
        <v>116</v>
      </c>
    </row>
    <row r="128" s="2" customFormat="1" ht="24.15" customHeight="1">
      <c r="A128" s="40"/>
      <c r="B128" s="41"/>
      <c r="C128" s="206" t="s">
        <v>214</v>
      </c>
      <c r="D128" s="206" t="s">
        <v>119</v>
      </c>
      <c r="E128" s="207" t="s">
        <v>215</v>
      </c>
      <c r="F128" s="208" t="s">
        <v>216</v>
      </c>
      <c r="G128" s="209" t="s">
        <v>157</v>
      </c>
      <c r="H128" s="210">
        <v>1.75</v>
      </c>
      <c r="I128" s="211"/>
      <c r="J128" s="212">
        <f>ROUND(I128*H128,2)</f>
        <v>0</v>
      </c>
      <c r="K128" s="208" t="s">
        <v>123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0.26375999999999999</v>
      </c>
      <c r="R128" s="215">
        <f>Q128*H128</f>
        <v>0.46157999999999999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158</v>
      </c>
      <c r="AT128" s="217" t="s">
        <v>119</v>
      </c>
      <c r="AU128" s="217" t="s">
        <v>82</v>
      </c>
      <c r="AY128" s="19" t="s">
        <v>116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158</v>
      </c>
      <c r="BM128" s="217" t="s">
        <v>217</v>
      </c>
    </row>
    <row r="129" s="2" customFormat="1">
      <c r="A129" s="40"/>
      <c r="B129" s="41"/>
      <c r="C129" s="42"/>
      <c r="D129" s="219" t="s">
        <v>126</v>
      </c>
      <c r="E129" s="42"/>
      <c r="F129" s="220" t="s">
        <v>218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126</v>
      </c>
      <c r="AU129" s="19" t="s">
        <v>82</v>
      </c>
    </row>
    <row r="130" s="13" customFormat="1">
      <c r="A130" s="13"/>
      <c r="B130" s="228"/>
      <c r="C130" s="229"/>
      <c r="D130" s="230" t="s">
        <v>161</v>
      </c>
      <c r="E130" s="231" t="s">
        <v>19</v>
      </c>
      <c r="F130" s="232" t="s">
        <v>167</v>
      </c>
      <c r="G130" s="229"/>
      <c r="H130" s="233">
        <v>1.75</v>
      </c>
      <c r="I130" s="234"/>
      <c r="J130" s="229"/>
      <c r="K130" s="229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161</v>
      </c>
      <c r="AU130" s="239" t="s">
        <v>82</v>
      </c>
      <c r="AV130" s="13" t="s">
        <v>82</v>
      </c>
      <c r="AW130" s="13" t="s">
        <v>34</v>
      </c>
      <c r="AX130" s="13" t="s">
        <v>80</v>
      </c>
      <c r="AY130" s="239" t="s">
        <v>116</v>
      </c>
    </row>
    <row r="131" s="2" customFormat="1" ht="24.15" customHeight="1">
      <c r="A131" s="40"/>
      <c r="B131" s="41"/>
      <c r="C131" s="206" t="s">
        <v>8</v>
      </c>
      <c r="D131" s="206" t="s">
        <v>119</v>
      </c>
      <c r="E131" s="207" t="s">
        <v>219</v>
      </c>
      <c r="F131" s="208" t="s">
        <v>220</v>
      </c>
      <c r="G131" s="209" t="s">
        <v>157</v>
      </c>
      <c r="H131" s="210">
        <v>1.75</v>
      </c>
      <c r="I131" s="211"/>
      <c r="J131" s="212">
        <f>ROUND(I131*H131,2)</f>
        <v>0</v>
      </c>
      <c r="K131" s="208" t="s">
        <v>123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0.12966</v>
      </c>
      <c r="R131" s="215">
        <f>Q131*H131</f>
        <v>0.226905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158</v>
      </c>
      <c r="AT131" s="217" t="s">
        <v>119</v>
      </c>
      <c r="AU131" s="217" t="s">
        <v>82</v>
      </c>
      <c r="AY131" s="19" t="s">
        <v>116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158</v>
      </c>
      <c r="BM131" s="217" t="s">
        <v>221</v>
      </c>
    </row>
    <row r="132" s="2" customFormat="1">
      <c r="A132" s="40"/>
      <c r="B132" s="41"/>
      <c r="C132" s="42"/>
      <c r="D132" s="219" t="s">
        <v>126</v>
      </c>
      <c r="E132" s="42"/>
      <c r="F132" s="220" t="s">
        <v>222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126</v>
      </c>
      <c r="AU132" s="19" t="s">
        <v>82</v>
      </c>
    </row>
    <row r="133" s="13" customFormat="1">
      <c r="A133" s="13"/>
      <c r="B133" s="228"/>
      <c r="C133" s="229"/>
      <c r="D133" s="230" t="s">
        <v>161</v>
      </c>
      <c r="E133" s="231" t="s">
        <v>19</v>
      </c>
      <c r="F133" s="232" t="s">
        <v>167</v>
      </c>
      <c r="G133" s="229"/>
      <c r="H133" s="233">
        <v>1.75</v>
      </c>
      <c r="I133" s="234"/>
      <c r="J133" s="229"/>
      <c r="K133" s="229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161</v>
      </c>
      <c r="AU133" s="239" t="s">
        <v>82</v>
      </c>
      <c r="AV133" s="13" t="s">
        <v>82</v>
      </c>
      <c r="AW133" s="13" t="s">
        <v>34</v>
      </c>
      <c r="AX133" s="13" t="s">
        <v>80</v>
      </c>
      <c r="AY133" s="239" t="s">
        <v>116</v>
      </c>
    </row>
    <row r="134" s="2" customFormat="1" ht="37.8" customHeight="1">
      <c r="A134" s="40"/>
      <c r="B134" s="41"/>
      <c r="C134" s="206" t="s">
        <v>223</v>
      </c>
      <c r="D134" s="206" t="s">
        <v>119</v>
      </c>
      <c r="E134" s="207" t="s">
        <v>224</v>
      </c>
      <c r="F134" s="208" t="s">
        <v>225</v>
      </c>
      <c r="G134" s="209" t="s">
        <v>157</v>
      </c>
      <c r="H134" s="210">
        <v>5.75</v>
      </c>
      <c r="I134" s="211"/>
      <c r="J134" s="212">
        <f>ROUND(I134*H134,2)</f>
        <v>0</v>
      </c>
      <c r="K134" s="208" t="s">
        <v>123</v>
      </c>
      <c r="L134" s="46"/>
      <c r="M134" s="213" t="s">
        <v>19</v>
      </c>
      <c r="N134" s="214" t="s">
        <v>43</v>
      </c>
      <c r="O134" s="86"/>
      <c r="P134" s="215">
        <f>O134*H134</f>
        <v>0</v>
      </c>
      <c r="Q134" s="215">
        <v>0.089219999999999994</v>
      </c>
      <c r="R134" s="215">
        <f>Q134*H134</f>
        <v>0.513015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158</v>
      </c>
      <c r="AT134" s="217" t="s">
        <v>119</v>
      </c>
      <c r="AU134" s="217" t="s">
        <v>82</v>
      </c>
      <c r="AY134" s="19" t="s">
        <v>116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158</v>
      </c>
      <c r="BM134" s="217" t="s">
        <v>226</v>
      </c>
    </row>
    <row r="135" s="2" customFormat="1">
      <c r="A135" s="40"/>
      <c r="B135" s="41"/>
      <c r="C135" s="42"/>
      <c r="D135" s="219" t="s">
        <v>126</v>
      </c>
      <c r="E135" s="42"/>
      <c r="F135" s="220" t="s">
        <v>227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126</v>
      </c>
      <c r="AU135" s="19" t="s">
        <v>82</v>
      </c>
    </row>
    <row r="136" s="13" customFormat="1">
      <c r="A136" s="13"/>
      <c r="B136" s="228"/>
      <c r="C136" s="229"/>
      <c r="D136" s="230" t="s">
        <v>161</v>
      </c>
      <c r="E136" s="231" t="s">
        <v>19</v>
      </c>
      <c r="F136" s="232" t="s">
        <v>162</v>
      </c>
      <c r="G136" s="229"/>
      <c r="H136" s="233">
        <v>5.75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161</v>
      </c>
      <c r="AU136" s="239" t="s">
        <v>82</v>
      </c>
      <c r="AV136" s="13" t="s">
        <v>82</v>
      </c>
      <c r="AW136" s="13" t="s">
        <v>34</v>
      </c>
      <c r="AX136" s="13" t="s">
        <v>80</v>
      </c>
      <c r="AY136" s="239" t="s">
        <v>116</v>
      </c>
    </row>
    <row r="137" s="12" customFormat="1" ht="22.8" customHeight="1">
      <c r="A137" s="12"/>
      <c r="B137" s="190"/>
      <c r="C137" s="191"/>
      <c r="D137" s="192" t="s">
        <v>71</v>
      </c>
      <c r="E137" s="204" t="s">
        <v>185</v>
      </c>
      <c r="F137" s="204" t="s">
        <v>228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SUM(P138:P235)</f>
        <v>0</v>
      </c>
      <c r="Q137" s="198"/>
      <c r="R137" s="199">
        <f>SUM(R138:R235)</f>
        <v>1.87220275</v>
      </c>
      <c r="S137" s="198"/>
      <c r="T137" s="200">
        <f>SUM(T138:T235)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80</v>
      </c>
      <c r="AT137" s="202" t="s">
        <v>71</v>
      </c>
      <c r="AU137" s="202" t="s">
        <v>80</v>
      </c>
      <c r="AY137" s="201" t="s">
        <v>116</v>
      </c>
      <c r="BK137" s="203">
        <f>SUM(BK138:BK235)</f>
        <v>0</v>
      </c>
    </row>
    <row r="138" s="2" customFormat="1" ht="16.5" customHeight="1">
      <c r="A138" s="40"/>
      <c r="B138" s="41"/>
      <c r="C138" s="206" t="s">
        <v>229</v>
      </c>
      <c r="D138" s="206" t="s">
        <v>119</v>
      </c>
      <c r="E138" s="207" t="s">
        <v>230</v>
      </c>
      <c r="F138" s="208" t="s">
        <v>231</v>
      </c>
      <c r="G138" s="209" t="s">
        <v>157</v>
      </c>
      <c r="H138" s="210">
        <v>36.247</v>
      </c>
      <c r="I138" s="211"/>
      <c r="J138" s="212">
        <f>ROUND(I138*H138,2)</f>
        <v>0</v>
      </c>
      <c r="K138" s="208" t="s">
        <v>123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0.0070400000000000003</v>
      </c>
      <c r="R138" s="215">
        <f>Q138*H138</f>
        <v>0.25517888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158</v>
      </c>
      <c r="AT138" s="217" t="s">
        <v>119</v>
      </c>
      <c r="AU138" s="217" t="s">
        <v>82</v>
      </c>
      <c r="AY138" s="19" t="s">
        <v>116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158</v>
      </c>
      <c r="BM138" s="217" t="s">
        <v>232</v>
      </c>
    </row>
    <row r="139" s="2" customFormat="1">
      <c r="A139" s="40"/>
      <c r="B139" s="41"/>
      <c r="C139" s="42"/>
      <c r="D139" s="219" t="s">
        <v>126</v>
      </c>
      <c r="E139" s="42"/>
      <c r="F139" s="220" t="s">
        <v>233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126</v>
      </c>
      <c r="AU139" s="19" t="s">
        <v>82</v>
      </c>
    </row>
    <row r="140" s="13" customFormat="1">
      <c r="A140" s="13"/>
      <c r="B140" s="228"/>
      <c r="C140" s="229"/>
      <c r="D140" s="230" t="s">
        <v>161</v>
      </c>
      <c r="E140" s="231" t="s">
        <v>19</v>
      </c>
      <c r="F140" s="232" t="s">
        <v>234</v>
      </c>
      <c r="G140" s="229"/>
      <c r="H140" s="233">
        <v>2.0299999999999998</v>
      </c>
      <c r="I140" s="234"/>
      <c r="J140" s="229"/>
      <c r="K140" s="229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161</v>
      </c>
      <c r="AU140" s="239" t="s">
        <v>82</v>
      </c>
      <c r="AV140" s="13" t="s">
        <v>82</v>
      </c>
      <c r="AW140" s="13" t="s">
        <v>34</v>
      </c>
      <c r="AX140" s="13" t="s">
        <v>72</v>
      </c>
      <c r="AY140" s="239" t="s">
        <v>116</v>
      </c>
    </row>
    <row r="141" s="13" customFormat="1">
      <c r="A141" s="13"/>
      <c r="B141" s="228"/>
      <c r="C141" s="229"/>
      <c r="D141" s="230" t="s">
        <v>161</v>
      </c>
      <c r="E141" s="231" t="s">
        <v>19</v>
      </c>
      <c r="F141" s="232" t="s">
        <v>235</v>
      </c>
      <c r="G141" s="229"/>
      <c r="H141" s="233">
        <v>1.8400000000000001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161</v>
      </c>
      <c r="AU141" s="239" t="s">
        <v>82</v>
      </c>
      <c r="AV141" s="13" t="s">
        <v>82</v>
      </c>
      <c r="AW141" s="13" t="s">
        <v>34</v>
      </c>
      <c r="AX141" s="13" t="s">
        <v>72</v>
      </c>
      <c r="AY141" s="239" t="s">
        <v>116</v>
      </c>
    </row>
    <row r="142" s="13" customFormat="1">
      <c r="A142" s="13"/>
      <c r="B142" s="228"/>
      <c r="C142" s="229"/>
      <c r="D142" s="230" t="s">
        <v>161</v>
      </c>
      <c r="E142" s="231" t="s">
        <v>19</v>
      </c>
      <c r="F142" s="232" t="s">
        <v>236</v>
      </c>
      <c r="G142" s="229"/>
      <c r="H142" s="233">
        <v>2.2429999999999999</v>
      </c>
      <c r="I142" s="234"/>
      <c r="J142" s="229"/>
      <c r="K142" s="229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161</v>
      </c>
      <c r="AU142" s="239" t="s">
        <v>82</v>
      </c>
      <c r="AV142" s="13" t="s">
        <v>82</v>
      </c>
      <c r="AW142" s="13" t="s">
        <v>34</v>
      </c>
      <c r="AX142" s="13" t="s">
        <v>72</v>
      </c>
      <c r="AY142" s="239" t="s">
        <v>116</v>
      </c>
    </row>
    <row r="143" s="13" customFormat="1">
      <c r="A143" s="13"/>
      <c r="B143" s="228"/>
      <c r="C143" s="229"/>
      <c r="D143" s="230" t="s">
        <v>161</v>
      </c>
      <c r="E143" s="231" t="s">
        <v>19</v>
      </c>
      <c r="F143" s="232" t="s">
        <v>237</v>
      </c>
      <c r="G143" s="229"/>
      <c r="H143" s="233">
        <v>2.2999999999999998</v>
      </c>
      <c r="I143" s="234"/>
      <c r="J143" s="229"/>
      <c r="K143" s="229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161</v>
      </c>
      <c r="AU143" s="239" t="s">
        <v>82</v>
      </c>
      <c r="AV143" s="13" t="s">
        <v>82</v>
      </c>
      <c r="AW143" s="13" t="s">
        <v>34</v>
      </c>
      <c r="AX143" s="13" t="s">
        <v>72</v>
      </c>
      <c r="AY143" s="239" t="s">
        <v>116</v>
      </c>
    </row>
    <row r="144" s="13" customFormat="1">
      <c r="A144" s="13"/>
      <c r="B144" s="228"/>
      <c r="C144" s="229"/>
      <c r="D144" s="230" t="s">
        <v>161</v>
      </c>
      <c r="E144" s="231" t="s">
        <v>19</v>
      </c>
      <c r="F144" s="232" t="s">
        <v>238</v>
      </c>
      <c r="G144" s="229"/>
      <c r="H144" s="233">
        <v>0.58999999999999997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161</v>
      </c>
      <c r="AU144" s="239" t="s">
        <v>82</v>
      </c>
      <c r="AV144" s="13" t="s">
        <v>82</v>
      </c>
      <c r="AW144" s="13" t="s">
        <v>34</v>
      </c>
      <c r="AX144" s="13" t="s">
        <v>72</v>
      </c>
      <c r="AY144" s="239" t="s">
        <v>116</v>
      </c>
    </row>
    <row r="145" s="13" customFormat="1">
      <c r="A145" s="13"/>
      <c r="B145" s="228"/>
      <c r="C145" s="229"/>
      <c r="D145" s="230" t="s">
        <v>161</v>
      </c>
      <c r="E145" s="231" t="s">
        <v>19</v>
      </c>
      <c r="F145" s="232" t="s">
        <v>239</v>
      </c>
      <c r="G145" s="229"/>
      <c r="H145" s="233">
        <v>0.44800000000000001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161</v>
      </c>
      <c r="AU145" s="239" t="s">
        <v>82</v>
      </c>
      <c r="AV145" s="13" t="s">
        <v>82</v>
      </c>
      <c r="AW145" s="13" t="s">
        <v>34</v>
      </c>
      <c r="AX145" s="13" t="s">
        <v>72</v>
      </c>
      <c r="AY145" s="239" t="s">
        <v>116</v>
      </c>
    </row>
    <row r="146" s="15" customFormat="1">
      <c r="A146" s="15"/>
      <c r="B146" s="261"/>
      <c r="C146" s="262"/>
      <c r="D146" s="230" t="s">
        <v>161</v>
      </c>
      <c r="E146" s="263" t="s">
        <v>19</v>
      </c>
      <c r="F146" s="264" t="s">
        <v>240</v>
      </c>
      <c r="G146" s="262"/>
      <c r="H146" s="265">
        <v>9.4510000000000005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161</v>
      </c>
      <c r="AU146" s="271" t="s">
        <v>82</v>
      </c>
      <c r="AV146" s="15" t="s">
        <v>135</v>
      </c>
      <c r="AW146" s="15" t="s">
        <v>34</v>
      </c>
      <c r="AX146" s="15" t="s">
        <v>72</v>
      </c>
      <c r="AY146" s="271" t="s">
        <v>116</v>
      </c>
    </row>
    <row r="147" s="13" customFormat="1">
      <c r="A147" s="13"/>
      <c r="B147" s="228"/>
      <c r="C147" s="229"/>
      <c r="D147" s="230" t="s">
        <v>161</v>
      </c>
      <c r="E147" s="231" t="s">
        <v>19</v>
      </c>
      <c r="F147" s="232" t="s">
        <v>241</v>
      </c>
      <c r="G147" s="229"/>
      <c r="H147" s="233">
        <v>14.268000000000001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161</v>
      </c>
      <c r="AU147" s="239" t="s">
        <v>82</v>
      </c>
      <c r="AV147" s="13" t="s">
        <v>82</v>
      </c>
      <c r="AW147" s="13" t="s">
        <v>34</v>
      </c>
      <c r="AX147" s="13" t="s">
        <v>72</v>
      </c>
      <c r="AY147" s="239" t="s">
        <v>116</v>
      </c>
    </row>
    <row r="148" s="13" customFormat="1">
      <c r="A148" s="13"/>
      <c r="B148" s="228"/>
      <c r="C148" s="229"/>
      <c r="D148" s="230" t="s">
        <v>161</v>
      </c>
      <c r="E148" s="231" t="s">
        <v>19</v>
      </c>
      <c r="F148" s="232" t="s">
        <v>242</v>
      </c>
      <c r="G148" s="229"/>
      <c r="H148" s="233">
        <v>12.528000000000001</v>
      </c>
      <c r="I148" s="234"/>
      <c r="J148" s="229"/>
      <c r="K148" s="229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161</v>
      </c>
      <c r="AU148" s="239" t="s">
        <v>82</v>
      </c>
      <c r="AV148" s="13" t="s">
        <v>82</v>
      </c>
      <c r="AW148" s="13" t="s">
        <v>34</v>
      </c>
      <c r="AX148" s="13" t="s">
        <v>72</v>
      </c>
      <c r="AY148" s="239" t="s">
        <v>116</v>
      </c>
    </row>
    <row r="149" s="15" customFormat="1">
      <c r="A149" s="15"/>
      <c r="B149" s="261"/>
      <c r="C149" s="262"/>
      <c r="D149" s="230" t="s">
        <v>161</v>
      </c>
      <c r="E149" s="263" t="s">
        <v>19</v>
      </c>
      <c r="F149" s="264" t="s">
        <v>243</v>
      </c>
      <c r="G149" s="262"/>
      <c r="H149" s="265">
        <v>26.795999999999999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161</v>
      </c>
      <c r="AU149" s="271" t="s">
        <v>82</v>
      </c>
      <c r="AV149" s="15" t="s">
        <v>135</v>
      </c>
      <c r="AW149" s="15" t="s">
        <v>34</v>
      </c>
      <c r="AX149" s="15" t="s">
        <v>72</v>
      </c>
      <c r="AY149" s="271" t="s">
        <v>116</v>
      </c>
    </row>
    <row r="150" s="14" customFormat="1">
      <c r="A150" s="14"/>
      <c r="B150" s="240"/>
      <c r="C150" s="241"/>
      <c r="D150" s="230" t="s">
        <v>161</v>
      </c>
      <c r="E150" s="242" t="s">
        <v>19</v>
      </c>
      <c r="F150" s="243" t="s">
        <v>168</v>
      </c>
      <c r="G150" s="241"/>
      <c r="H150" s="244">
        <v>36.247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161</v>
      </c>
      <c r="AU150" s="250" t="s">
        <v>82</v>
      </c>
      <c r="AV150" s="14" t="s">
        <v>158</v>
      </c>
      <c r="AW150" s="14" t="s">
        <v>34</v>
      </c>
      <c r="AX150" s="14" t="s">
        <v>80</v>
      </c>
      <c r="AY150" s="250" t="s">
        <v>116</v>
      </c>
    </row>
    <row r="151" s="2" customFormat="1" ht="16.5" customHeight="1">
      <c r="A151" s="40"/>
      <c r="B151" s="41"/>
      <c r="C151" s="206" t="s">
        <v>244</v>
      </c>
      <c r="D151" s="206" t="s">
        <v>119</v>
      </c>
      <c r="E151" s="207" t="s">
        <v>245</v>
      </c>
      <c r="F151" s="208" t="s">
        <v>246</v>
      </c>
      <c r="G151" s="209" t="s">
        <v>157</v>
      </c>
      <c r="H151" s="210">
        <v>9.4510000000000005</v>
      </c>
      <c r="I151" s="211"/>
      <c r="J151" s="212">
        <f>ROUND(I151*H151,2)</f>
        <v>0</v>
      </c>
      <c r="K151" s="208" t="s">
        <v>123</v>
      </c>
      <c r="L151" s="46"/>
      <c r="M151" s="213" t="s">
        <v>19</v>
      </c>
      <c r="N151" s="214" t="s">
        <v>43</v>
      </c>
      <c r="O151" s="86"/>
      <c r="P151" s="215">
        <f>O151*H151</f>
        <v>0</v>
      </c>
      <c r="Q151" s="215">
        <v>0.0089999999999999993</v>
      </c>
      <c r="R151" s="215">
        <f>Q151*H151</f>
        <v>0.085058999999999996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158</v>
      </c>
      <c r="AT151" s="217" t="s">
        <v>119</v>
      </c>
      <c r="AU151" s="217" t="s">
        <v>82</v>
      </c>
      <c r="AY151" s="19" t="s">
        <v>116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158</v>
      </c>
      <c r="BM151" s="217" t="s">
        <v>247</v>
      </c>
    </row>
    <row r="152" s="2" customFormat="1">
      <c r="A152" s="40"/>
      <c r="B152" s="41"/>
      <c r="C152" s="42"/>
      <c r="D152" s="219" t="s">
        <v>126</v>
      </c>
      <c r="E152" s="42"/>
      <c r="F152" s="220" t="s">
        <v>248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126</v>
      </c>
      <c r="AU152" s="19" t="s">
        <v>82</v>
      </c>
    </row>
    <row r="153" s="2" customFormat="1">
      <c r="A153" s="40"/>
      <c r="B153" s="41"/>
      <c r="C153" s="42"/>
      <c r="D153" s="230" t="s">
        <v>249</v>
      </c>
      <c r="E153" s="42"/>
      <c r="F153" s="272" t="s">
        <v>250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249</v>
      </c>
      <c r="AU153" s="19" t="s">
        <v>82</v>
      </c>
    </row>
    <row r="154" s="13" customFormat="1">
      <c r="A154" s="13"/>
      <c r="B154" s="228"/>
      <c r="C154" s="229"/>
      <c r="D154" s="230" t="s">
        <v>161</v>
      </c>
      <c r="E154" s="231" t="s">
        <v>19</v>
      </c>
      <c r="F154" s="232" t="s">
        <v>234</v>
      </c>
      <c r="G154" s="229"/>
      <c r="H154" s="233">
        <v>2.0299999999999998</v>
      </c>
      <c r="I154" s="234"/>
      <c r="J154" s="229"/>
      <c r="K154" s="229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161</v>
      </c>
      <c r="AU154" s="239" t="s">
        <v>82</v>
      </c>
      <c r="AV154" s="13" t="s">
        <v>82</v>
      </c>
      <c r="AW154" s="13" t="s">
        <v>34</v>
      </c>
      <c r="AX154" s="13" t="s">
        <v>72</v>
      </c>
      <c r="AY154" s="239" t="s">
        <v>116</v>
      </c>
    </row>
    <row r="155" s="13" customFormat="1">
      <c r="A155" s="13"/>
      <c r="B155" s="228"/>
      <c r="C155" s="229"/>
      <c r="D155" s="230" t="s">
        <v>161</v>
      </c>
      <c r="E155" s="231" t="s">
        <v>19</v>
      </c>
      <c r="F155" s="232" t="s">
        <v>235</v>
      </c>
      <c r="G155" s="229"/>
      <c r="H155" s="233">
        <v>1.8400000000000001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161</v>
      </c>
      <c r="AU155" s="239" t="s">
        <v>82</v>
      </c>
      <c r="AV155" s="13" t="s">
        <v>82</v>
      </c>
      <c r="AW155" s="13" t="s">
        <v>34</v>
      </c>
      <c r="AX155" s="13" t="s">
        <v>72</v>
      </c>
      <c r="AY155" s="239" t="s">
        <v>116</v>
      </c>
    </row>
    <row r="156" s="13" customFormat="1">
      <c r="A156" s="13"/>
      <c r="B156" s="228"/>
      <c r="C156" s="229"/>
      <c r="D156" s="230" t="s">
        <v>161</v>
      </c>
      <c r="E156" s="231" t="s">
        <v>19</v>
      </c>
      <c r="F156" s="232" t="s">
        <v>236</v>
      </c>
      <c r="G156" s="229"/>
      <c r="H156" s="233">
        <v>2.2429999999999999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161</v>
      </c>
      <c r="AU156" s="239" t="s">
        <v>82</v>
      </c>
      <c r="AV156" s="13" t="s">
        <v>82</v>
      </c>
      <c r="AW156" s="13" t="s">
        <v>34</v>
      </c>
      <c r="AX156" s="13" t="s">
        <v>72</v>
      </c>
      <c r="AY156" s="239" t="s">
        <v>116</v>
      </c>
    </row>
    <row r="157" s="13" customFormat="1">
      <c r="A157" s="13"/>
      <c r="B157" s="228"/>
      <c r="C157" s="229"/>
      <c r="D157" s="230" t="s">
        <v>161</v>
      </c>
      <c r="E157" s="231" t="s">
        <v>19</v>
      </c>
      <c r="F157" s="232" t="s">
        <v>237</v>
      </c>
      <c r="G157" s="229"/>
      <c r="H157" s="233">
        <v>2.2999999999999998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161</v>
      </c>
      <c r="AU157" s="239" t="s">
        <v>82</v>
      </c>
      <c r="AV157" s="13" t="s">
        <v>82</v>
      </c>
      <c r="AW157" s="13" t="s">
        <v>34</v>
      </c>
      <c r="AX157" s="13" t="s">
        <v>72</v>
      </c>
      <c r="AY157" s="239" t="s">
        <v>116</v>
      </c>
    </row>
    <row r="158" s="13" customFormat="1">
      <c r="A158" s="13"/>
      <c r="B158" s="228"/>
      <c r="C158" s="229"/>
      <c r="D158" s="230" t="s">
        <v>161</v>
      </c>
      <c r="E158" s="231" t="s">
        <v>19</v>
      </c>
      <c r="F158" s="232" t="s">
        <v>238</v>
      </c>
      <c r="G158" s="229"/>
      <c r="H158" s="233">
        <v>0.58999999999999997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161</v>
      </c>
      <c r="AU158" s="239" t="s">
        <v>82</v>
      </c>
      <c r="AV158" s="13" t="s">
        <v>82</v>
      </c>
      <c r="AW158" s="13" t="s">
        <v>34</v>
      </c>
      <c r="AX158" s="13" t="s">
        <v>72</v>
      </c>
      <c r="AY158" s="239" t="s">
        <v>116</v>
      </c>
    </row>
    <row r="159" s="13" customFormat="1">
      <c r="A159" s="13"/>
      <c r="B159" s="228"/>
      <c r="C159" s="229"/>
      <c r="D159" s="230" t="s">
        <v>161</v>
      </c>
      <c r="E159" s="231" t="s">
        <v>19</v>
      </c>
      <c r="F159" s="232" t="s">
        <v>239</v>
      </c>
      <c r="G159" s="229"/>
      <c r="H159" s="233">
        <v>0.44800000000000001</v>
      </c>
      <c r="I159" s="234"/>
      <c r="J159" s="229"/>
      <c r="K159" s="229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161</v>
      </c>
      <c r="AU159" s="239" t="s">
        <v>82</v>
      </c>
      <c r="AV159" s="13" t="s">
        <v>82</v>
      </c>
      <c r="AW159" s="13" t="s">
        <v>34</v>
      </c>
      <c r="AX159" s="13" t="s">
        <v>72</v>
      </c>
      <c r="AY159" s="239" t="s">
        <v>116</v>
      </c>
    </row>
    <row r="160" s="15" customFormat="1">
      <c r="A160" s="15"/>
      <c r="B160" s="261"/>
      <c r="C160" s="262"/>
      <c r="D160" s="230" t="s">
        <v>161</v>
      </c>
      <c r="E160" s="263" t="s">
        <v>19</v>
      </c>
      <c r="F160" s="264" t="s">
        <v>240</v>
      </c>
      <c r="G160" s="262"/>
      <c r="H160" s="265">
        <v>9.4510000000000005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1" t="s">
        <v>161</v>
      </c>
      <c r="AU160" s="271" t="s">
        <v>82</v>
      </c>
      <c r="AV160" s="15" t="s">
        <v>135</v>
      </c>
      <c r="AW160" s="15" t="s">
        <v>34</v>
      </c>
      <c r="AX160" s="15" t="s">
        <v>72</v>
      </c>
      <c r="AY160" s="271" t="s">
        <v>116</v>
      </c>
    </row>
    <row r="161" s="14" customFormat="1">
      <c r="A161" s="14"/>
      <c r="B161" s="240"/>
      <c r="C161" s="241"/>
      <c r="D161" s="230" t="s">
        <v>161</v>
      </c>
      <c r="E161" s="242" t="s">
        <v>19</v>
      </c>
      <c r="F161" s="243" t="s">
        <v>168</v>
      </c>
      <c r="G161" s="241"/>
      <c r="H161" s="244">
        <v>9.4510000000000005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161</v>
      </c>
      <c r="AU161" s="250" t="s">
        <v>82</v>
      </c>
      <c r="AV161" s="14" t="s">
        <v>158</v>
      </c>
      <c r="AW161" s="14" t="s">
        <v>34</v>
      </c>
      <c r="AX161" s="14" t="s">
        <v>80</v>
      </c>
      <c r="AY161" s="250" t="s">
        <v>116</v>
      </c>
    </row>
    <row r="162" s="2" customFormat="1" ht="21.75" customHeight="1">
      <c r="A162" s="40"/>
      <c r="B162" s="41"/>
      <c r="C162" s="206" t="s">
        <v>251</v>
      </c>
      <c r="D162" s="206" t="s">
        <v>119</v>
      </c>
      <c r="E162" s="207" t="s">
        <v>252</v>
      </c>
      <c r="F162" s="208" t="s">
        <v>253</v>
      </c>
      <c r="G162" s="209" t="s">
        <v>157</v>
      </c>
      <c r="H162" s="210">
        <v>26.795999999999999</v>
      </c>
      <c r="I162" s="211"/>
      <c r="J162" s="212">
        <f>ROUND(I162*H162,2)</f>
        <v>0</v>
      </c>
      <c r="K162" s="208" t="s">
        <v>123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0.023099999999999999</v>
      </c>
      <c r="R162" s="215">
        <f>Q162*H162</f>
        <v>0.61898759999999997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158</v>
      </c>
      <c r="AT162" s="217" t="s">
        <v>119</v>
      </c>
      <c r="AU162" s="217" t="s">
        <v>82</v>
      </c>
      <c r="AY162" s="19" t="s">
        <v>116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158</v>
      </c>
      <c r="BM162" s="217" t="s">
        <v>254</v>
      </c>
    </row>
    <row r="163" s="2" customFormat="1">
      <c r="A163" s="40"/>
      <c r="B163" s="41"/>
      <c r="C163" s="42"/>
      <c r="D163" s="219" t="s">
        <v>126</v>
      </c>
      <c r="E163" s="42"/>
      <c r="F163" s="220" t="s">
        <v>255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126</v>
      </c>
      <c r="AU163" s="19" t="s">
        <v>82</v>
      </c>
    </row>
    <row r="164" s="2" customFormat="1">
      <c r="A164" s="40"/>
      <c r="B164" s="41"/>
      <c r="C164" s="42"/>
      <c r="D164" s="230" t="s">
        <v>249</v>
      </c>
      <c r="E164" s="42"/>
      <c r="F164" s="272" t="s">
        <v>256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249</v>
      </c>
      <c r="AU164" s="19" t="s">
        <v>82</v>
      </c>
    </row>
    <row r="165" s="13" customFormat="1">
      <c r="A165" s="13"/>
      <c r="B165" s="228"/>
      <c r="C165" s="229"/>
      <c r="D165" s="230" t="s">
        <v>161</v>
      </c>
      <c r="E165" s="231" t="s">
        <v>19</v>
      </c>
      <c r="F165" s="232" t="s">
        <v>241</v>
      </c>
      <c r="G165" s="229"/>
      <c r="H165" s="233">
        <v>14.268000000000001</v>
      </c>
      <c r="I165" s="234"/>
      <c r="J165" s="229"/>
      <c r="K165" s="229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161</v>
      </c>
      <c r="AU165" s="239" t="s">
        <v>82</v>
      </c>
      <c r="AV165" s="13" t="s">
        <v>82</v>
      </c>
      <c r="AW165" s="13" t="s">
        <v>34</v>
      </c>
      <c r="AX165" s="13" t="s">
        <v>72</v>
      </c>
      <c r="AY165" s="239" t="s">
        <v>116</v>
      </c>
    </row>
    <row r="166" s="13" customFormat="1">
      <c r="A166" s="13"/>
      <c r="B166" s="228"/>
      <c r="C166" s="229"/>
      <c r="D166" s="230" t="s">
        <v>161</v>
      </c>
      <c r="E166" s="231" t="s">
        <v>19</v>
      </c>
      <c r="F166" s="232" t="s">
        <v>242</v>
      </c>
      <c r="G166" s="229"/>
      <c r="H166" s="233">
        <v>12.528000000000001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161</v>
      </c>
      <c r="AU166" s="239" t="s">
        <v>82</v>
      </c>
      <c r="AV166" s="13" t="s">
        <v>82</v>
      </c>
      <c r="AW166" s="13" t="s">
        <v>34</v>
      </c>
      <c r="AX166" s="13" t="s">
        <v>72</v>
      </c>
      <c r="AY166" s="239" t="s">
        <v>116</v>
      </c>
    </row>
    <row r="167" s="15" customFormat="1">
      <c r="A167" s="15"/>
      <c r="B167" s="261"/>
      <c r="C167" s="262"/>
      <c r="D167" s="230" t="s">
        <v>161</v>
      </c>
      <c r="E167" s="263" t="s">
        <v>19</v>
      </c>
      <c r="F167" s="264" t="s">
        <v>243</v>
      </c>
      <c r="G167" s="262"/>
      <c r="H167" s="265">
        <v>26.795999999999999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1" t="s">
        <v>161</v>
      </c>
      <c r="AU167" s="271" t="s">
        <v>82</v>
      </c>
      <c r="AV167" s="15" t="s">
        <v>135</v>
      </c>
      <c r="AW167" s="15" t="s">
        <v>34</v>
      </c>
      <c r="AX167" s="15" t="s">
        <v>72</v>
      </c>
      <c r="AY167" s="271" t="s">
        <v>116</v>
      </c>
    </row>
    <row r="168" s="14" customFormat="1">
      <c r="A168" s="14"/>
      <c r="B168" s="240"/>
      <c r="C168" s="241"/>
      <c r="D168" s="230" t="s">
        <v>161</v>
      </c>
      <c r="E168" s="242" t="s">
        <v>19</v>
      </c>
      <c r="F168" s="243" t="s">
        <v>168</v>
      </c>
      <c r="G168" s="241"/>
      <c r="H168" s="244">
        <v>26.795999999999999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161</v>
      </c>
      <c r="AU168" s="250" t="s">
        <v>82</v>
      </c>
      <c r="AV168" s="14" t="s">
        <v>158</v>
      </c>
      <c r="AW168" s="14" t="s">
        <v>34</v>
      </c>
      <c r="AX168" s="14" t="s">
        <v>80</v>
      </c>
      <c r="AY168" s="250" t="s">
        <v>116</v>
      </c>
    </row>
    <row r="169" s="2" customFormat="1" ht="24.15" customHeight="1">
      <c r="A169" s="40"/>
      <c r="B169" s="41"/>
      <c r="C169" s="206" t="s">
        <v>257</v>
      </c>
      <c r="D169" s="206" t="s">
        <v>119</v>
      </c>
      <c r="E169" s="207" t="s">
        <v>258</v>
      </c>
      <c r="F169" s="208" t="s">
        <v>259</v>
      </c>
      <c r="G169" s="209" t="s">
        <v>157</v>
      </c>
      <c r="H169" s="210">
        <v>53.591999999999999</v>
      </c>
      <c r="I169" s="211"/>
      <c r="J169" s="212">
        <f>ROUND(I169*H169,2)</f>
        <v>0</v>
      </c>
      <c r="K169" s="208" t="s">
        <v>123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0.0079000000000000008</v>
      </c>
      <c r="R169" s="215">
        <f>Q169*H169</f>
        <v>0.42337680000000005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158</v>
      </c>
      <c r="AT169" s="217" t="s">
        <v>119</v>
      </c>
      <c r="AU169" s="217" t="s">
        <v>82</v>
      </c>
      <c r="AY169" s="19" t="s">
        <v>116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158</v>
      </c>
      <c r="BM169" s="217" t="s">
        <v>260</v>
      </c>
    </row>
    <row r="170" s="2" customFormat="1">
      <c r="A170" s="40"/>
      <c r="B170" s="41"/>
      <c r="C170" s="42"/>
      <c r="D170" s="219" t="s">
        <v>126</v>
      </c>
      <c r="E170" s="42"/>
      <c r="F170" s="220" t="s">
        <v>261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126</v>
      </c>
      <c r="AU170" s="19" t="s">
        <v>82</v>
      </c>
    </row>
    <row r="171" s="2" customFormat="1">
      <c r="A171" s="40"/>
      <c r="B171" s="41"/>
      <c r="C171" s="42"/>
      <c r="D171" s="230" t="s">
        <v>249</v>
      </c>
      <c r="E171" s="42"/>
      <c r="F171" s="272" t="s">
        <v>256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249</v>
      </c>
      <c r="AU171" s="19" t="s">
        <v>82</v>
      </c>
    </row>
    <row r="172" s="13" customFormat="1">
      <c r="A172" s="13"/>
      <c r="B172" s="228"/>
      <c r="C172" s="229"/>
      <c r="D172" s="230" t="s">
        <v>161</v>
      </c>
      <c r="E172" s="231" t="s">
        <v>19</v>
      </c>
      <c r="F172" s="232" t="s">
        <v>241</v>
      </c>
      <c r="G172" s="229"/>
      <c r="H172" s="233">
        <v>14.268000000000001</v>
      </c>
      <c r="I172" s="234"/>
      <c r="J172" s="229"/>
      <c r="K172" s="229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161</v>
      </c>
      <c r="AU172" s="239" t="s">
        <v>82</v>
      </c>
      <c r="AV172" s="13" t="s">
        <v>82</v>
      </c>
      <c r="AW172" s="13" t="s">
        <v>34</v>
      </c>
      <c r="AX172" s="13" t="s">
        <v>72</v>
      </c>
      <c r="AY172" s="239" t="s">
        <v>116</v>
      </c>
    </row>
    <row r="173" s="13" customFormat="1">
      <c r="A173" s="13"/>
      <c r="B173" s="228"/>
      <c r="C173" s="229"/>
      <c r="D173" s="230" t="s">
        <v>161</v>
      </c>
      <c r="E173" s="231" t="s">
        <v>19</v>
      </c>
      <c r="F173" s="232" t="s">
        <v>242</v>
      </c>
      <c r="G173" s="229"/>
      <c r="H173" s="233">
        <v>12.528000000000001</v>
      </c>
      <c r="I173" s="234"/>
      <c r="J173" s="229"/>
      <c r="K173" s="229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161</v>
      </c>
      <c r="AU173" s="239" t="s">
        <v>82</v>
      </c>
      <c r="AV173" s="13" t="s">
        <v>82</v>
      </c>
      <c r="AW173" s="13" t="s">
        <v>34</v>
      </c>
      <c r="AX173" s="13" t="s">
        <v>72</v>
      </c>
      <c r="AY173" s="239" t="s">
        <v>116</v>
      </c>
    </row>
    <row r="174" s="15" customFormat="1">
      <c r="A174" s="15"/>
      <c r="B174" s="261"/>
      <c r="C174" s="262"/>
      <c r="D174" s="230" t="s">
        <v>161</v>
      </c>
      <c r="E174" s="263" t="s">
        <v>19</v>
      </c>
      <c r="F174" s="264" t="s">
        <v>243</v>
      </c>
      <c r="G174" s="262"/>
      <c r="H174" s="265">
        <v>26.795999999999999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1" t="s">
        <v>161</v>
      </c>
      <c r="AU174" s="271" t="s">
        <v>82</v>
      </c>
      <c r="AV174" s="15" t="s">
        <v>135</v>
      </c>
      <c r="AW174" s="15" t="s">
        <v>34</v>
      </c>
      <c r="AX174" s="15" t="s">
        <v>72</v>
      </c>
      <c r="AY174" s="271" t="s">
        <v>116</v>
      </c>
    </row>
    <row r="175" s="14" customFormat="1">
      <c r="A175" s="14"/>
      <c r="B175" s="240"/>
      <c r="C175" s="241"/>
      <c r="D175" s="230" t="s">
        <v>161</v>
      </c>
      <c r="E175" s="242" t="s">
        <v>19</v>
      </c>
      <c r="F175" s="243" t="s">
        <v>168</v>
      </c>
      <c r="G175" s="241"/>
      <c r="H175" s="244">
        <v>26.795999999999999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161</v>
      </c>
      <c r="AU175" s="250" t="s">
        <v>82</v>
      </c>
      <c r="AV175" s="14" t="s">
        <v>158</v>
      </c>
      <c r="AW175" s="14" t="s">
        <v>34</v>
      </c>
      <c r="AX175" s="14" t="s">
        <v>80</v>
      </c>
      <c r="AY175" s="250" t="s">
        <v>116</v>
      </c>
    </row>
    <row r="176" s="13" customFormat="1">
      <c r="A176" s="13"/>
      <c r="B176" s="228"/>
      <c r="C176" s="229"/>
      <c r="D176" s="230" t="s">
        <v>161</v>
      </c>
      <c r="E176" s="229"/>
      <c r="F176" s="232" t="s">
        <v>262</v>
      </c>
      <c r="G176" s="229"/>
      <c r="H176" s="233">
        <v>53.591999999999999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161</v>
      </c>
      <c r="AU176" s="239" t="s">
        <v>82</v>
      </c>
      <c r="AV176" s="13" t="s">
        <v>82</v>
      </c>
      <c r="AW176" s="13" t="s">
        <v>4</v>
      </c>
      <c r="AX176" s="13" t="s">
        <v>80</v>
      </c>
      <c r="AY176" s="239" t="s">
        <v>116</v>
      </c>
    </row>
    <row r="177" s="2" customFormat="1" ht="16.5" customHeight="1">
      <c r="A177" s="40"/>
      <c r="B177" s="41"/>
      <c r="C177" s="206" t="s">
        <v>263</v>
      </c>
      <c r="D177" s="206" t="s">
        <v>119</v>
      </c>
      <c r="E177" s="207" t="s">
        <v>264</v>
      </c>
      <c r="F177" s="208" t="s">
        <v>265</v>
      </c>
      <c r="G177" s="209" t="s">
        <v>157</v>
      </c>
      <c r="H177" s="210">
        <v>9.4510000000000005</v>
      </c>
      <c r="I177" s="211"/>
      <c r="J177" s="212">
        <f>ROUND(I177*H177,2)</f>
        <v>0</v>
      </c>
      <c r="K177" s="208" t="s">
        <v>123</v>
      </c>
      <c r="L177" s="46"/>
      <c r="M177" s="213" t="s">
        <v>19</v>
      </c>
      <c r="N177" s="214" t="s">
        <v>43</v>
      </c>
      <c r="O177" s="86"/>
      <c r="P177" s="215">
        <f>O177*H177</f>
        <v>0</v>
      </c>
      <c r="Q177" s="215">
        <v>0.021000000000000001</v>
      </c>
      <c r="R177" s="215">
        <f>Q177*H177</f>
        <v>0.19847100000000004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158</v>
      </c>
      <c r="AT177" s="217" t="s">
        <v>119</v>
      </c>
      <c r="AU177" s="217" t="s">
        <v>82</v>
      </c>
      <c r="AY177" s="19" t="s">
        <v>116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80</v>
      </c>
      <c r="BK177" s="218">
        <f>ROUND(I177*H177,2)</f>
        <v>0</v>
      </c>
      <c r="BL177" s="19" t="s">
        <v>158</v>
      </c>
      <c r="BM177" s="217" t="s">
        <v>266</v>
      </c>
    </row>
    <row r="178" s="2" customFormat="1">
      <c r="A178" s="40"/>
      <c r="B178" s="41"/>
      <c r="C178" s="42"/>
      <c r="D178" s="219" t="s">
        <v>126</v>
      </c>
      <c r="E178" s="42"/>
      <c r="F178" s="220" t="s">
        <v>267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126</v>
      </c>
      <c r="AU178" s="19" t="s">
        <v>82</v>
      </c>
    </row>
    <row r="179" s="2" customFormat="1">
      <c r="A179" s="40"/>
      <c r="B179" s="41"/>
      <c r="C179" s="42"/>
      <c r="D179" s="230" t="s">
        <v>249</v>
      </c>
      <c r="E179" s="42"/>
      <c r="F179" s="272" t="s">
        <v>268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249</v>
      </c>
      <c r="AU179" s="19" t="s">
        <v>82</v>
      </c>
    </row>
    <row r="180" s="13" customFormat="1">
      <c r="A180" s="13"/>
      <c r="B180" s="228"/>
      <c r="C180" s="229"/>
      <c r="D180" s="230" t="s">
        <v>161</v>
      </c>
      <c r="E180" s="231" t="s">
        <v>19</v>
      </c>
      <c r="F180" s="232" t="s">
        <v>234</v>
      </c>
      <c r="G180" s="229"/>
      <c r="H180" s="233">
        <v>2.0299999999999998</v>
      </c>
      <c r="I180" s="234"/>
      <c r="J180" s="229"/>
      <c r="K180" s="229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161</v>
      </c>
      <c r="AU180" s="239" t="s">
        <v>82</v>
      </c>
      <c r="AV180" s="13" t="s">
        <v>82</v>
      </c>
      <c r="AW180" s="13" t="s">
        <v>34</v>
      </c>
      <c r="AX180" s="13" t="s">
        <v>72</v>
      </c>
      <c r="AY180" s="239" t="s">
        <v>116</v>
      </c>
    </row>
    <row r="181" s="13" customFormat="1">
      <c r="A181" s="13"/>
      <c r="B181" s="228"/>
      <c r="C181" s="229"/>
      <c r="D181" s="230" t="s">
        <v>161</v>
      </c>
      <c r="E181" s="231" t="s">
        <v>19</v>
      </c>
      <c r="F181" s="232" t="s">
        <v>235</v>
      </c>
      <c r="G181" s="229"/>
      <c r="H181" s="233">
        <v>1.8400000000000001</v>
      </c>
      <c r="I181" s="234"/>
      <c r="J181" s="229"/>
      <c r="K181" s="229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161</v>
      </c>
      <c r="AU181" s="239" t="s">
        <v>82</v>
      </c>
      <c r="AV181" s="13" t="s">
        <v>82</v>
      </c>
      <c r="AW181" s="13" t="s">
        <v>34</v>
      </c>
      <c r="AX181" s="13" t="s">
        <v>72</v>
      </c>
      <c r="AY181" s="239" t="s">
        <v>116</v>
      </c>
    </row>
    <row r="182" s="13" customFormat="1">
      <c r="A182" s="13"/>
      <c r="B182" s="228"/>
      <c r="C182" s="229"/>
      <c r="D182" s="230" t="s">
        <v>161</v>
      </c>
      <c r="E182" s="231" t="s">
        <v>19</v>
      </c>
      <c r="F182" s="232" t="s">
        <v>236</v>
      </c>
      <c r="G182" s="229"/>
      <c r="H182" s="233">
        <v>2.2429999999999999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161</v>
      </c>
      <c r="AU182" s="239" t="s">
        <v>82</v>
      </c>
      <c r="AV182" s="13" t="s">
        <v>82</v>
      </c>
      <c r="AW182" s="13" t="s">
        <v>34</v>
      </c>
      <c r="AX182" s="13" t="s">
        <v>72</v>
      </c>
      <c r="AY182" s="239" t="s">
        <v>116</v>
      </c>
    </row>
    <row r="183" s="13" customFormat="1">
      <c r="A183" s="13"/>
      <c r="B183" s="228"/>
      <c r="C183" s="229"/>
      <c r="D183" s="230" t="s">
        <v>161</v>
      </c>
      <c r="E183" s="231" t="s">
        <v>19</v>
      </c>
      <c r="F183" s="232" t="s">
        <v>237</v>
      </c>
      <c r="G183" s="229"/>
      <c r="H183" s="233">
        <v>2.2999999999999998</v>
      </c>
      <c r="I183" s="234"/>
      <c r="J183" s="229"/>
      <c r="K183" s="229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161</v>
      </c>
      <c r="AU183" s="239" t="s">
        <v>82</v>
      </c>
      <c r="AV183" s="13" t="s">
        <v>82</v>
      </c>
      <c r="AW183" s="13" t="s">
        <v>34</v>
      </c>
      <c r="AX183" s="13" t="s">
        <v>72</v>
      </c>
      <c r="AY183" s="239" t="s">
        <v>116</v>
      </c>
    </row>
    <row r="184" s="13" customFormat="1">
      <c r="A184" s="13"/>
      <c r="B184" s="228"/>
      <c r="C184" s="229"/>
      <c r="D184" s="230" t="s">
        <v>161</v>
      </c>
      <c r="E184" s="231" t="s">
        <v>19</v>
      </c>
      <c r="F184" s="232" t="s">
        <v>238</v>
      </c>
      <c r="G184" s="229"/>
      <c r="H184" s="233">
        <v>0.58999999999999997</v>
      </c>
      <c r="I184" s="234"/>
      <c r="J184" s="229"/>
      <c r="K184" s="229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161</v>
      </c>
      <c r="AU184" s="239" t="s">
        <v>82</v>
      </c>
      <c r="AV184" s="13" t="s">
        <v>82</v>
      </c>
      <c r="AW184" s="13" t="s">
        <v>34</v>
      </c>
      <c r="AX184" s="13" t="s">
        <v>72</v>
      </c>
      <c r="AY184" s="239" t="s">
        <v>116</v>
      </c>
    </row>
    <row r="185" s="13" customFormat="1">
      <c r="A185" s="13"/>
      <c r="B185" s="228"/>
      <c r="C185" s="229"/>
      <c r="D185" s="230" t="s">
        <v>161</v>
      </c>
      <c r="E185" s="231" t="s">
        <v>19</v>
      </c>
      <c r="F185" s="232" t="s">
        <v>239</v>
      </c>
      <c r="G185" s="229"/>
      <c r="H185" s="233">
        <v>0.44800000000000001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161</v>
      </c>
      <c r="AU185" s="239" t="s">
        <v>82</v>
      </c>
      <c r="AV185" s="13" t="s">
        <v>82</v>
      </c>
      <c r="AW185" s="13" t="s">
        <v>34</v>
      </c>
      <c r="AX185" s="13" t="s">
        <v>72</v>
      </c>
      <c r="AY185" s="239" t="s">
        <v>116</v>
      </c>
    </row>
    <row r="186" s="15" customFormat="1">
      <c r="A186" s="15"/>
      <c r="B186" s="261"/>
      <c r="C186" s="262"/>
      <c r="D186" s="230" t="s">
        <v>161</v>
      </c>
      <c r="E186" s="263" t="s">
        <v>19</v>
      </c>
      <c r="F186" s="264" t="s">
        <v>240</v>
      </c>
      <c r="G186" s="262"/>
      <c r="H186" s="265">
        <v>9.4510000000000005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1" t="s">
        <v>161</v>
      </c>
      <c r="AU186" s="271" t="s">
        <v>82</v>
      </c>
      <c r="AV186" s="15" t="s">
        <v>135</v>
      </c>
      <c r="AW186" s="15" t="s">
        <v>34</v>
      </c>
      <c r="AX186" s="15" t="s">
        <v>72</v>
      </c>
      <c r="AY186" s="271" t="s">
        <v>116</v>
      </c>
    </row>
    <row r="187" s="14" customFormat="1">
      <c r="A187" s="14"/>
      <c r="B187" s="240"/>
      <c r="C187" s="241"/>
      <c r="D187" s="230" t="s">
        <v>161</v>
      </c>
      <c r="E187" s="242" t="s">
        <v>19</v>
      </c>
      <c r="F187" s="243" t="s">
        <v>168</v>
      </c>
      <c r="G187" s="241"/>
      <c r="H187" s="244">
        <v>9.4510000000000005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161</v>
      </c>
      <c r="AU187" s="250" t="s">
        <v>82</v>
      </c>
      <c r="AV187" s="14" t="s">
        <v>158</v>
      </c>
      <c r="AW187" s="14" t="s">
        <v>34</v>
      </c>
      <c r="AX187" s="14" t="s">
        <v>80</v>
      </c>
      <c r="AY187" s="250" t="s">
        <v>116</v>
      </c>
    </row>
    <row r="188" s="2" customFormat="1" ht="24.15" customHeight="1">
      <c r="A188" s="40"/>
      <c r="B188" s="41"/>
      <c r="C188" s="206" t="s">
        <v>269</v>
      </c>
      <c r="D188" s="206" t="s">
        <v>119</v>
      </c>
      <c r="E188" s="207" t="s">
        <v>270</v>
      </c>
      <c r="F188" s="208" t="s">
        <v>271</v>
      </c>
      <c r="G188" s="209" t="s">
        <v>157</v>
      </c>
      <c r="H188" s="210">
        <v>9.4510000000000005</v>
      </c>
      <c r="I188" s="211"/>
      <c r="J188" s="212">
        <f>ROUND(I188*H188,2)</f>
        <v>0</v>
      </c>
      <c r="K188" s="208" t="s">
        <v>123</v>
      </c>
      <c r="L188" s="46"/>
      <c r="M188" s="213" t="s">
        <v>19</v>
      </c>
      <c r="N188" s="214" t="s">
        <v>43</v>
      </c>
      <c r="O188" s="86"/>
      <c r="P188" s="215">
        <f>O188*H188</f>
        <v>0</v>
      </c>
      <c r="Q188" s="215">
        <v>0.0052500000000000003</v>
      </c>
      <c r="R188" s="215">
        <f>Q188*H188</f>
        <v>0.049617750000000009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158</v>
      </c>
      <c r="AT188" s="217" t="s">
        <v>119</v>
      </c>
      <c r="AU188" s="217" t="s">
        <v>82</v>
      </c>
      <c r="AY188" s="19" t="s">
        <v>116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80</v>
      </c>
      <c r="BK188" s="218">
        <f>ROUND(I188*H188,2)</f>
        <v>0</v>
      </c>
      <c r="BL188" s="19" t="s">
        <v>158</v>
      </c>
      <c r="BM188" s="217" t="s">
        <v>272</v>
      </c>
    </row>
    <row r="189" s="2" customFormat="1">
      <c r="A189" s="40"/>
      <c r="B189" s="41"/>
      <c r="C189" s="42"/>
      <c r="D189" s="219" t="s">
        <v>126</v>
      </c>
      <c r="E189" s="42"/>
      <c r="F189" s="220" t="s">
        <v>273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126</v>
      </c>
      <c r="AU189" s="19" t="s">
        <v>82</v>
      </c>
    </row>
    <row r="190" s="13" customFormat="1">
      <c r="A190" s="13"/>
      <c r="B190" s="228"/>
      <c r="C190" s="229"/>
      <c r="D190" s="230" t="s">
        <v>161</v>
      </c>
      <c r="E190" s="231" t="s">
        <v>19</v>
      </c>
      <c r="F190" s="232" t="s">
        <v>234</v>
      </c>
      <c r="G190" s="229"/>
      <c r="H190" s="233">
        <v>2.0299999999999998</v>
      </c>
      <c r="I190" s="234"/>
      <c r="J190" s="229"/>
      <c r="K190" s="229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161</v>
      </c>
      <c r="AU190" s="239" t="s">
        <v>82</v>
      </c>
      <c r="AV190" s="13" t="s">
        <v>82</v>
      </c>
      <c r="AW190" s="13" t="s">
        <v>34</v>
      </c>
      <c r="AX190" s="13" t="s">
        <v>72</v>
      </c>
      <c r="AY190" s="239" t="s">
        <v>116</v>
      </c>
    </row>
    <row r="191" s="13" customFormat="1">
      <c r="A191" s="13"/>
      <c r="B191" s="228"/>
      <c r="C191" s="229"/>
      <c r="D191" s="230" t="s">
        <v>161</v>
      </c>
      <c r="E191" s="231" t="s">
        <v>19</v>
      </c>
      <c r="F191" s="232" t="s">
        <v>235</v>
      </c>
      <c r="G191" s="229"/>
      <c r="H191" s="233">
        <v>1.8400000000000001</v>
      </c>
      <c r="I191" s="234"/>
      <c r="J191" s="229"/>
      <c r="K191" s="229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161</v>
      </c>
      <c r="AU191" s="239" t="s">
        <v>82</v>
      </c>
      <c r="AV191" s="13" t="s">
        <v>82</v>
      </c>
      <c r="AW191" s="13" t="s">
        <v>34</v>
      </c>
      <c r="AX191" s="13" t="s">
        <v>72</v>
      </c>
      <c r="AY191" s="239" t="s">
        <v>116</v>
      </c>
    </row>
    <row r="192" s="13" customFormat="1">
      <c r="A192" s="13"/>
      <c r="B192" s="228"/>
      <c r="C192" s="229"/>
      <c r="D192" s="230" t="s">
        <v>161</v>
      </c>
      <c r="E192" s="231" t="s">
        <v>19</v>
      </c>
      <c r="F192" s="232" t="s">
        <v>236</v>
      </c>
      <c r="G192" s="229"/>
      <c r="H192" s="233">
        <v>2.2429999999999999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161</v>
      </c>
      <c r="AU192" s="239" t="s">
        <v>82</v>
      </c>
      <c r="AV192" s="13" t="s">
        <v>82</v>
      </c>
      <c r="AW192" s="13" t="s">
        <v>34</v>
      </c>
      <c r="AX192" s="13" t="s">
        <v>72</v>
      </c>
      <c r="AY192" s="239" t="s">
        <v>116</v>
      </c>
    </row>
    <row r="193" s="13" customFormat="1">
      <c r="A193" s="13"/>
      <c r="B193" s="228"/>
      <c r="C193" s="229"/>
      <c r="D193" s="230" t="s">
        <v>161</v>
      </c>
      <c r="E193" s="231" t="s">
        <v>19</v>
      </c>
      <c r="F193" s="232" t="s">
        <v>237</v>
      </c>
      <c r="G193" s="229"/>
      <c r="H193" s="233">
        <v>2.2999999999999998</v>
      </c>
      <c r="I193" s="234"/>
      <c r="J193" s="229"/>
      <c r="K193" s="229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161</v>
      </c>
      <c r="AU193" s="239" t="s">
        <v>82</v>
      </c>
      <c r="AV193" s="13" t="s">
        <v>82</v>
      </c>
      <c r="AW193" s="13" t="s">
        <v>34</v>
      </c>
      <c r="AX193" s="13" t="s">
        <v>72</v>
      </c>
      <c r="AY193" s="239" t="s">
        <v>116</v>
      </c>
    </row>
    <row r="194" s="13" customFormat="1">
      <c r="A194" s="13"/>
      <c r="B194" s="228"/>
      <c r="C194" s="229"/>
      <c r="D194" s="230" t="s">
        <v>161</v>
      </c>
      <c r="E194" s="231" t="s">
        <v>19</v>
      </c>
      <c r="F194" s="232" t="s">
        <v>238</v>
      </c>
      <c r="G194" s="229"/>
      <c r="H194" s="233">
        <v>0.58999999999999997</v>
      </c>
      <c r="I194" s="234"/>
      <c r="J194" s="229"/>
      <c r="K194" s="229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161</v>
      </c>
      <c r="AU194" s="239" t="s">
        <v>82</v>
      </c>
      <c r="AV194" s="13" t="s">
        <v>82</v>
      </c>
      <c r="AW194" s="13" t="s">
        <v>34</v>
      </c>
      <c r="AX194" s="13" t="s">
        <v>72</v>
      </c>
      <c r="AY194" s="239" t="s">
        <v>116</v>
      </c>
    </row>
    <row r="195" s="13" customFormat="1">
      <c r="A195" s="13"/>
      <c r="B195" s="228"/>
      <c r="C195" s="229"/>
      <c r="D195" s="230" t="s">
        <v>161</v>
      </c>
      <c r="E195" s="231" t="s">
        <v>19</v>
      </c>
      <c r="F195" s="232" t="s">
        <v>239</v>
      </c>
      <c r="G195" s="229"/>
      <c r="H195" s="233">
        <v>0.44800000000000001</v>
      </c>
      <c r="I195" s="234"/>
      <c r="J195" s="229"/>
      <c r="K195" s="229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161</v>
      </c>
      <c r="AU195" s="239" t="s">
        <v>82</v>
      </c>
      <c r="AV195" s="13" t="s">
        <v>82</v>
      </c>
      <c r="AW195" s="13" t="s">
        <v>34</v>
      </c>
      <c r="AX195" s="13" t="s">
        <v>72</v>
      </c>
      <c r="AY195" s="239" t="s">
        <v>116</v>
      </c>
    </row>
    <row r="196" s="15" customFormat="1">
      <c r="A196" s="15"/>
      <c r="B196" s="261"/>
      <c r="C196" s="262"/>
      <c r="D196" s="230" t="s">
        <v>161</v>
      </c>
      <c r="E196" s="263" t="s">
        <v>19</v>
      </c>
      <c r="F196" s="264" t="s">
        <v>240</v>
      </c>
      <c r="G196" s="262"/>
      <c r="H196" s="265">
        <v>9.4510000000000005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1" t="s">
        <v>161</v>
      </c>
      <c r="AU196" s="271" t="s">
        <v>82</v>
      </c>
      <c r="AV196" s="15" t="s">
        <v>135</v>
      </c>
      <c r="AW196" s="15" t="s">
        <v>34</v>
      </c>
      <c r="AX196" s="15" t="s">
        <v>72</v>
      </c>
      <c r="AY196" s="271" t="s">
        <v>116</v>
      </c>
    </row>
    <row r="197" s="14" customFormat="1">
      <c r="A197" s="14"/>
      <c r="B197" s="240"/>
      <c r="C197" s="241"/>
      <c r="D197" s="230" t="s">
        <v>161</v>
      </c>
      <c r="E197" s="242" t="s">
        <v>19</v>
      </c>
      <c r="F197" s="243" t="s">
        <v>168</v>
      </c>
      <c r="G197" s="241"/>
      <c r="H197" s="244">
        <v>9.4510000000000005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161</v>
      </c>
      <c r="AU197" s="250" t="s">
        <v>82</v>
      </c>
      <c r="AV197" s="14" t="s">
        <v>158</v>
      </c>
      <c r="AW197" s="14" t="s">
        <v>34</v>
      </c>
      <c r="AX197" s="14" t="s">
        <v>80</v>
      </c>
      <c r="AY197" s="250" t="s">
        <v>116</v>
      </c>
    </row>
    <row r="198" s="2" customFormat="1" ht="16.5" customHeight="1">
      <c r="A198" s="40"/>
      <c r="B198" s="41"/>
      <c r="C198" s="206" t="s">
        <v>274</v>
      </c>
      <c r="D198" s="206" t="s">
        <v>119</v>
      </c>
      <c r="E198" s="207" t="s">
        <v>275</v>
      </c>
      <c r="F198" s="208" t="s">
        <v>276</v>
      </c>
      <c r="G198" s="209" t="s">
        <v>157</v>
      </c>
      <c r="H198" s="210">
        <v>1.3129999999999999</v>
      </c>
      <c r="I198" s="211"/>
      <c r="J198" s="212">
        <f>ROUND(I198*H198,2)</f>
        <v>0</v>
      </c>
      <c r="K198" s="208" t="s">
        <v>123</v>
      </c>
      <c r="L198" s="46"/>
      <c r="M198" s="213" t="s">
        <v>19</v>
      </c>
      <c r="N198" s="214" t="s">
        <v>43</v>
      </c>
      <c r="O198" s="86"/>
      <c r="P198" s="215">
        <f>O198*H198</f>
        <v>0</v>
      </c>
      <c r="Q198" s="215">
        <v>0.0070400000000000003</v>
      </c>
      <c r="R198" s="215">
        <f>Q198*H198</f>
        <v>0.0092435199999999999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158</v>
      </c>
      <c r="AT198" s="217" t="s">
        <v>119</v>
      </c>
      <c r="AU198" s="217" t="s">
        <v>82</v>
      </c>
      <c r="AY198" s="19" t="s">
        <v>116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80</v>
      </c>
      <c r="BK198" s="218">
        <f>ROUND(I198*H198,2)</f>
        <v>0</v>
      </c>
      <c r="BL198" s="19" t="s">
        <v>158</v>
      </c>
      <c r="BM198" s="217" t="s">
        <v>277</v>
      </c>
    </row>
    <row r="199" s="2" customFormat="1">
      <c r="A199" s="40"/>
      <c r="B199" s="41"/>
      <c r="C199" s="42"/>
      <c r="D199" s="219" t="s">
        <v>126</v>
      </c>
      <c r="E199" s="42"/>
      <c r="F199" s="220" t="s">
        <v>278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126</v>
      </c>
      <c r="AU199" s="19" t="s">
        <v>82</v>
      </c>
    </row>
    <row r="200" s="13" customFormat="1">
      <c r="A200" s="13"/>
      <c r="B200" s="228"/>
      <c r="C200" s="229"/>
      <c r="D200" s="230" t="s">
        <v>161</v>
      </c>
      <c r="E200" s="231" t="s">
        <v>19</v>
      </c>
      <c r="F200" s="232" t="s">
        <v>279</v>
      </c>
      <c r="G200" s="229"/>
      <c r="H200" s="233">
        <v>1.3129999999999999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161</v>
      </c>
      <c r="AU200" s="239" t="s">
        <v>82</v>
      </c>
      <c r="AV200" s="13" t="s">
        <v>82</v>
      </c>
      <c r="AW200" s="13" t="s">
        <v>34</v>
      </c>
      <c r="AX200" s="13" t="s">
        <v>72</v>
      </c>
      <c r="AY200" s="239" t="s">
        <v>116</v>
      </c>
    </row>
    <row r="201" s="15" customFormat="1">
      <c r="A201" s="15"/>
      <c r="B201" s="261"/>
      <c r="C201" s="262"/>
      <c r="D201" s="230" t="s">
        <v>161</v>
      </c>
      <c r="E201" s="263" t="s">
        <v>19</v>
      </c>
      <c r="F201" s="264" t="s">
        <v>243</v>
      </c>
      <c r="G201" s="262"/>
      <c r="H201" s="265">
        <v>1.3129999999999999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1" t="s">
        <v>161</v>
      </c>
      <c r="AU201" s="271" t="s">
        <v>82</v>
      </c>
      <c r="AV201" s="15" t="s">
        <v>135</v>
      </c>
      <c r="AW201" s="15" t="s">
        <v>34</v>
      </c>
      <c r="AX201" s="15" t="s">
        <v>72</v>
      </c>
      <c r="AY201" s="271" t="s">
        <v>116</v>
      </c>
    </row>
    <row r="202" s="14" customFormat="1">
      <c r="A202" s="14"/>
      <c r="B202" s="240"/>
      <c r="C202" s="241"/>
      <c r="D202" s="230" t="s">
        <v>161</v>
      </c>
      <c r="E202" s="242" t="s">
        <v>19</v>
      </c>
      <c r="F202" s="243" t="s">
        <v>168</v>
      </c>
      <c r="G202" s="241"/>
      <c r="H202" s="244">
        <v>1.3129999999999999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161</v>
      </c>
      <c r="AU202" s="250" t="s">
        <v>82</v>
      </c>
      <c r="AV202" s="14" t="s">
        <v>158</v>
      </c>
      <c r="AW202" s="14" t="s">
        <v>34</v>
      </c>
      <c r="AX202" s="14" t="s">
        <v>80</v>
      </c>
      <c r="AY202" s="250" t="s">
        <v>116</v>
      </c>
    </row>
    <row r="203" s="2" customFormat="1" ht="24.15" customHeight="1">
      <c r="A203" s="40"/>
      <c r="B203" s="41"/>
      <c r="C203" s="206" t="s">
        <v>7</v>
      </c>
      <c r="D203" s="206" t="s">
        <v>119</v>
      </c>
      <c r="E203" s="207" t="s">
        <v>280</v>
      </c>
      <c r="F203" s="208" t="s">
        <v>281</v>
      </c>
      <c r="G203" s="209" t="s">
        <v>157</v>
      </c>
      <c r="H203" s="210">
        <v>1.3129999999999999</v>
      </c>
      <c r="I203" s="211"/>
      <c r="J203" s="212">
        <f>ROUND(I203*H203,2)</f>
        <v>0</v>
      </c>
      <c r="K203" s="208" t="s">
        <v>123</v>
      </c>
      <c r="L203" s="46"/>
      <c r="M203" s="213" t="s">
        <v>19</v>
      </c>
      <c r="N203" s="214" t="s">
        <v>43</v>
      </c>
      <c r="O203" s="86"/>
      <c r="P203" s="215">
        <f>O203*H203</f>
        <v>0</v>
      </c>
      <c r="Q203" s="215">
        <v>0.023099999999999999</v>
      </c>
      <c r="R203" s="215">
        <f>Q203*H203</f>
        <v>0.030330299999999998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158</v>
      </c>
      <c r="AT203" s="217" t="s">
        <v>119</v>
      </c>
      <c r="AU203" s="217" t="s">
        <v>82</v>
      </c>
      <c r="AY203" s="19" t="s">
        <v>116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80</v>
      </c>
      <c r="BK203" s="218">
        <f>ROUND(I203*H203,2)</f>
        <v>0</v>
      </c>
      <c r="BL203" s="19" t="s">
        <v>158</v>
      </c>
      <c r="BM203" s="217" t="s">
        <v>282</v>
      </c>
    </row>
    <row r="204" s="2" customFormat="1">
      <c r="A204" s="40"/>
      <c r="B204" s="41"/>
      <c r="C204" s="42"/>
      <c r="D204" s="219" t="s">
        <v>126</v>
      </c>
      <c r="E204" s="42"/>
      <c r="F204" s="220" t="s">
        <v>283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126</v>
      </c>
      <c r="AU204" s="19" t="s">
        <v>82</v>
      </c>
    </row>
    <row r="205" s="2" customFormat="1">
      <c r="A205" s="40"/>
      <c r="B205" s="41"/>
      <c r="C205" s="42"/>
      <c r="D205" s="230" t="s">
        <v>249</v>
      </c>
      <c r="E205" s="42"/>
      <c r="F205" s="272" t="s">
        <v>256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249</v>
      </c>
      <c r="AU205" s="19" t="s">
        <v>82</v>
      </c>
    </row>
    <row r="206" s="13" customFormat="1">
      <c r="A206" s="13"/>
      <c r="B206" s="228"/>
      <c r="C206" s="229"/>
      <c r="D206" s="230" t="s">
        <v>161</v>
      </c>
      <c r="E206" s="231" t="s">
        <v>19</v>
      </c>
      <c r="F206" s="232" t="s">
        <v>279</v>
      </c>
      <c r="G206" s="229"/>
      <c r="H206" s="233">
        <v>1.3129999999999999</v>
      </c>
      <c r="I206" s="234"/>
      <c r="J206" s="229"/>
      <c r="K206" s="229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161</v>
      </c>
      <c r="AU206" s="239" t="s">
        <v>82</v>
      </c>
      <c r="AV206" s="13" t="s">
        <v>82</v>
      </c>
      <c r="AW206" s="13" t="s">
        <v>34</v>
      </c>
      <c r="AX206" s="13" t="s">
        <v>72</v>
      </c>
      <c r="AY206" s="239" t="s">
        <v>116</v>
      </c>
    </row>
    <row r="207" s="15" customFormat="1">
      <c r="A207" s="15"/>
      <c r="B207" s="261"/>
      <c r="C207" s="262"/>
      <c r="D207" s="230" t="s">
        <v>161</v>
      </c>
      <c r="E207" s="263" t="s">
        <v>19</v>
      </c>
      <c r="F207" s="264" t="s">
        <v>243</v>
      </c>
      <c r="G207" s="262"/>
      <c r="H207" s="265">
        <v>1.3129999999999999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1" t="s">
        <v>161</v>
      </c>
      <c r="AU207" s="271" t="s">
        <v>82</v>
      </c>
      <c r="AV207" s="15" t="s">
        <v>135</v>
      </c>
      <c r="AW207" s="15" t="s">
        <v>34</v>
      </c>
      <c r="AX207" s="15" t="s">
        <v>72</v>
      </c>
      <c r="AY207" s="271" t="s">
        <v>116</v>
      </c>
    </row>
    <row r="208" s="14" customFormat="1">
      <c r="A208" s="14"/>
      <c r="B208" s="240"/>
      <c r="C208" s="241"/>
      <c r="D208" s="230" t="s">
        <v>161</v>
      </c>
      <c r="E208" s="242" t="s">
        <v>19</v>
      </c>
      <c r="F208" s="243" t="s">
        <v>168</v>
      </c>
      <c r="G208" s="241"/>
      <c r="H208" s="244">
        <v>1.3129999999999999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161</v>
      </c>
      <c r="AU208" s="250" t="s">
        <v>82</v>
      </c>
      <c r="AV208" s="14" t="s">
        <v>158</v>
      </c>
      <c r="AW208" s="14" t="s">
        <v>34</v>
      </c>
      <c r="AX208" s="14" t="s">
        <v>80</v>
      </c>
      <c r="AY208" s="250" t="s">
        <v>116</v>
      </c>
    </row>
    <row r="209" s="2" customFormat="1" ht="24.15" customHeight="1">
      <c r="A209" s="40"/>
      <c r="B209" s="41"/>
      <c r="C209" s="206" t="s">
        <v>284</v>
      </c>
      <c r="D209" s="206" t="s">
        <v>119</v>
      </c>
      <c r="E209" s="207" t="s">
        <v>285</v>
      </c>
      <c r="F209" s="208" t="s">
        <v>286</v>
      </c>
      <c r="G209" s="209" t="s">
        <v>157</v>
      </c>
      <c r="H209" s="210">
        <v>2.6259999999999999</v>
      </c>
      <c r="I209" s="211"/>
      <c r="J209" s="212">
        <f>ROUND(I209*H209,2)</f>
        <v>0</v>
      </c>
      <c r="K209" s="208" t="s">
        <v>123</v>
      </c>
      <c r="L209" s="46"/>
      <c r="M209" s="213" t="s">
        <v>19</v>
      </c>
      <c r="N209" s="214" t="s">
        <v>43</v>
      </c>
      <c r="O209" s="86"/>
      <c r="P209" s="215">
        <f>O209*H209</f>
        <v>0</v>
      </c>
      <c r="Q209" s="215">
        <v>0.0079000000000000008</v>
      </c>
      <c r="R209" s="215">
        <f>Q209*H209</f>
        <v>0.020745400000000001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158</v>
      </c>
      <c r="AT209" s="217" t="s">
        <v>119</v>
      </c>
      <c r="AU209" s="217" t="s">
        <v>82</v>
      </c>
      <c r="AY209" s="19" t="s">
        <v>116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80</v>
      </c>
      <c r="BK209" s="218">
        <f>ROUND(I209*H209,2)</f>
        <v>0</v>
      </c>
      <c r="BL209" s="19" t="s">
        <v>158</v>
      </c>
      <c r="BM209" s="217" t="s">
        <v>287</v>
      </c>
    </row>
    <row r="210" s="2" customFormat="1">
      <c r="A210" s="40"/>
      <c r="B210" s="41"/>
      <c r="C210" s="42"/>
      <c r="D210" s="219" t="s">
        <v>126</v>
      </c>
      <c r="E210" s="42"/>
      <c r="F210" s="220" t="s">
        <v>288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126</v>
      </c>
      <c r="AU210" s="19" t="s">
        <v>82</v>
      </c>
    </row>
    <row r="211" s="2" customFormat="1">
      <c r="A211" s="40"/>
      <c r="B211" s="41"/>
      <c r="C211" s="42"/>
      <c r="D211" s="230" t="s">
        <v>249</v>
      </c>
      <c r="E211" s="42"/>
      <c r="F211" s="272" t="s">
        <v>256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249</v>
      </c>
      <c r="AU211" s="19" t="s">
        <v>82</v>
      </c>
    </row>
    <row r="212" s="13" customFormat="1">
      <c r="A212" s="13"/>
      <c r="B212" s="228"/>
      <c r="C212" s="229"/>
      <c r="D212" s="230" t="s">
        <v>161</v>
      </c>
      <c r="E212" s="231" t="s">
        <v>19</v>
      </c>
      <c r="F212" s="232" t="s">
        <v>279</v>
      </c>
      <c r="G212" s="229"/>
      <c r="H212" s="233">
        <v>1.3129999999999999</v>
      </c>
      <c r="I212" s="234"/>
      <c r="J212" s="229"/>
      <c r="K212" s="229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161</v>
      </c>
      <c r="AU212" s="239" t="s">
        <v>82</v>
      </c>
      <c r="AV212" s="13" t="s">
        <v>82</v>
      </c>
      <c r="AW212" s="13" t="s">
        <v>34</v>
      </c>
      <c r="AX212" s="13" t="s">
        <v>72</v>
      </c>
      <c r="AY212" s="239" t="s">
        <v>116</v>
      </c>
    </row>
    <row r="213" s="15" customFormat="1">
      <c r="A213" s="15"/>
      <c r="B213" s="261"/>
      <c r="C213" s="262"/>
      <c r="D213" s="230" t="s">
        <v>161</v>
      </c>
      <c r="E213" s="263" t="s">
        <v>19</v>
      </c>
      <c r="F213" s="264" t="s">
        <v>243</v>
      </c>
      <c r="G213" s="262"/>
      <c r="H213" s="265">
        <v>1.3129999999999999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1" t="s">
        <v>161</v>
      </c>
      <c r="AU213" s="271" t="s">
        <v>82</v>
      </c>
      <c r="AV213" s="15" t="s">
        <v>135</v>
      </c>
      <c r="AW213" s="15" t="s">
        <v>34</v>
      </c>
      <c r="AX213" s="15" t="s">
        <v>72</v>
      </c>
      <c r="AY213" s="271" t="s">
        <v>116</v>
      </c>
    </row>
    <row r="214" s="14" customFormat="1">
      <c r="A214" s="14"/>
      <c r="B214" s="240"/>
      <c r="C214" s="241"/>
      <c r="D214" s="230" t="s">
        <v>161</v>
      </c>
      <c r="E214" s="242" t="s">
        <v>19</v>
      </c>
      <c r="F214" s="243" t="s">
        <v>168</v>
      </c>
      <c r="G214" s="241"/>
      <c r="H214" s="244">
        <v>1.3129999999999999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161</v>
      </c>
      <c r="AU214" s="250" t="s">
        <v>82</v>
      </c>
      <c r="AV214" s="14" t="s">
        <v>158</v>
      </c>
      <c r="AW214" s="14" t="s">
        <v>34</v>
      </c>
      <c r="AX214" s="14" t="s">
        <v>80</v>
      </c>
      <c r="AY214" s="250" t="s">
        <v>116</v>
      </c>
    </row>
    <row r="215" s="13" customFormat="1">
      <c r="A215" s="13"/>
      <c r="B215" s="228"/>
      <c r="C215" s="229"/>
      <c r="D215" s="230" t="s">
        <v>161</v>
      </c>
      <c r="E215" s="229"/>
      <c r="F215" s="232" t="s">
        <v>289</v>
      </c>
      <c r="G215" s="229"/>
      <c r="H215" s="233">
        <v>2.6259999999999999</v>
      </c>
      <c r="I215" s="234"/>
      <c r="J215" s="229"/>
      <c r="K215" s="229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161</v>
      </c>
      <c r="AU215" s="239" t="s">
        <v>82</v>
      </c>
      <c r="AV215" s="13" t="s">
        <v>82</v>
      </c>
      <c r="AW215" s="13" t="s">
        <v>4</v>
      </c>
      <c r="AX215" s="13" t="s">
        <v>80</v>
      </c>
      <c r="AY215" s="239" t="s">
        <v>116</v>
      </c>
    </row>
    <row r="216" s="2" customFormat="1" ht="16.5" customHeight="1">
      <c r="A216" s="40"/>
      <c r="B216" s="41"/>
      <c r="C216" s="206" t="s">
        <v>290</v>
      </c>
      <c r="D216" s="206" t="s">
        <v>119</v>
      </c>
      <c r="E216" s="207" t="s">
        <v>291</v>
      </c>
      <c r="F216" s="208" t="s">
        <v>292</v>
      </c>
      <c r="G216" s="209" t="s">
        <v>175</v>
      </c>
      <c r="H216" s="210">
        <v>2.25</v>
      </c>
      <c r="I216" s="211"/>
      <c r="J216" s="212">
        <f>ROUND(I216*H216,2)</f>
        <v>0</v>
      </c>
      <c r="K216" s="208" t="s">
        <v>123</v>
      </c>
      <c r="L216" s="46"/>
      <c r="M216" s="213" t="s">
        <v>19</v>
      </c>
      <c r="N216" s="214" t="s">
        <v>43</v>
      </c>
      <c r="O216" s="86"/>
      <c r="P216" s="215">
        <f>O216*H216</f>
        <v>0</v>
      </c>
      <c r="Q216" s="215">
        <v>0.010319999999999999</v>
      </c>
      <c r="R216" s="215">
        <f>Q216*H216</f>
        <v>0.023219999999999998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158</v>
      </c>
      <c r="AT216" s="217" t="s">
        <v>119</v>
      </c>
      <c r="AU216" s="217" t="s">
        <v>82</v>
      </c>
      <c r="AY216" s="19" t="s">
        <v>116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80</v>
      </c>
      <c r="BK216" s="218">
        <f>ROUND(I216*H216,2)</f>
        <v>0</v>
      </c>
      <c r="BL216" s="19" t="s">
        <v>158</v>
      </c>
      <c r="BM216" s="217" t="s">
        <v>293</v>
      </c>
    </row>
    <row r="217" s="2" customFormat="1">
      <c r="A217" s="40"/>
      <c r="B217" s="41"/>
      <c r="C217" s="42"/>
      <c r="D217" s="219" t="s">
        <v>126</v>
      </c>
      <c r="E217" s="42"/>
      <c r="F217" s="220" t="s">
        <v>294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126</v>
      </c>
      <c r="AU217" s="19" t="s">
        <v>82</v>
      </c>
    </row>
    <row r="218" s="13" customFormat="1">
      <c r="A218" s="13"/>
      <c r="B218" s="228"/>
      <c r="C218" s="229"/>
      <c r="D218" s="230" t="s">
        <v>161</v>
      </c>
      <c r="E218" s="231" t="s">
        <v>19</v>
      </c>
      <c r="F218" s="232" t="s">
        <v>295</v>
      </c>
      <c r="G218" s="229"/>
      <c r="H218" s="233">
        <v>2.25</v>
      </c>
      <c r="I218" s="234"/>
      <c r="J218" s="229"/>
      <c r="K218" s="229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161</v>
      </c>
      <c r="AU218" s="239" t="s">
        <v>82</v>
      </c>
      <c r="AV218" s="13" t="s">
        <v>82</v>
      </c>
      <c r="AW218" s="13" t="s">
        <v>34</v>
      </c>
      <c r="AX218" s="13" t="s">
        <v>80</v>
      </c>
      <c r="AY218" s="239" t="s">
        <v>116</v>
      </c>
    </row>
    <row r="219" s="2" customFormat="1" ht="16.5" customHeight="1">
      <c r="A219" s="40"/>
      <c r="B219" s="41"/>
      <c r="C219" s="206" t="s">
        <v>296</v>
      </c>
      <c r="D219" s="206" t="s">
        <v>119</v>
      </c>
      <c r="E219" s="207" t="s">
        <v>297</v>
      </c>
      <c r="F219" s="208" t="s">
        <v>298</v>
      </c>
      <c r="G219" s="209" t="s">
        <v>175</v>
      </c>
      <c r="H219" s="210">
        <v>7.6500000000000004</v>
      </c>
      <c r="I219" s="211"/>
      <c r="J219" s="212">
        <f>ROUND(I219*H219,2)</f>
        <v>0</v>
      </c>
      <c r="K219" s="208" t="s">
        <v>123</v>
      </c>
      <c r="L219" s="46"/>
      <c r="M219" s="213" t="s">
        <v>19</v>
      </c>
      <c r="N219" s="214" t="s">
        <v>43</v>
      </c>
      <c r="O219" s="86"/>
      <c r="P219" s="215">
        <f>O219*H219</f>
        <v>0</v>
      </c>
      <c r="Q219" s="215">
        <v>0.020650000000000002</v>
      </c>
      <c r="R219" s="215">
        <f>Q219*H219</f>
        <v>0.15797250000000002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158</v>
      </c>
      <c r="AT219" s="217" t="s">
        <v>119</v>
      </c>
      <c r="AU219" s="217" t="s">
        <v>82</v>
      </c>
      <c r="AY219" s="19" t="s">
        <v>116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80</v>
      </c>
      <c r="BK219" s="218">
        <f>ROUND(I219*H219,2)</f>
        <v>0</v>
      </c>
      <c r="BL219" s="19" t="s">
        <v>158</v>
      </c>
      <c r="BM219" s="217" t="s">
        <v>299</v>
      </c>
    </row>
    <row r="220" s="2" customFormat="1">
      <c r="A220" s="40"/>
      <c r="B220" s="41"/>
      <c r="C220" s="42"/>
      <c r="D220" s="219" t="s">
        <v>126</v>
      </c>
      <c r="E220" s="42"/>
      <c r="F220" s="220" t="s">
        <v>300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126</v>
      </c>
      <c r="AU220" s="19" t="s">
        <v>82</v>
      </c>
    </row>
    <row r="221" s="13" customFormat="1">
      <c r="A221" s="13"/>
      <c r="B221" s="228"/>
      <c r="C221" s="229"/>
      <c r="D221" s="230" t="s">
        <v>161</v>
      </c>
      <c r="E221" s="231" t="s">
        <v>19</v>
      </c>
      <c r="F221" s="232" t="s">
        <v>301</v>
      </c>
      <c r="G221" s="229"/>
      <c r="H221" s="233">
        <v>7.6500000000000004</v>
      </c>
      <c r="I221" s="234"/>
      <c r="J221" s="229"/>
      <c r="K221" s="229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161</v>
      </c>
      <c r="AU221" s="239" t="s">
        <v>82</v>
      </c>
      <c r="AV221" s="13" t="s">
        <v>82</v>
      </c>
      <c r="AW221" s="13" t="s">
        <v>34</v>
      </c>
      <c r="AX221" s="13" t="s">
        <v>80</v>
      </c>
      <c r="AY221" s="239" t="s">
        <v>116</v>
      </c>
    </row>
    <row r="222" s="2" customFormat="1" ht="16.5" customHeight="1">
      <c r="A222" s="40"/>
      <c r="B222" s="41"/>
      <c r="C222" s="206" t="s">
        <v>302</v>
      </c>
      <c r="D222" s="206" t="s">
        <v>119</v>
      </c>
      <c r="E222" s="207" t="s">
        <v>303</v>
      </c>
      <c r="F222" s="208" t="s">
        <v>304</v>
      </c>
      <c r="G222" s="209" t="s">
        <v>157</v>
      </c>
      <c r="H222" s="210">
        <v>37.560000000000002</v>
      </c>
      <c r="I222" s="211"/>
      <c r="J222" s="212">
        <f>ROUND(I222*H222,2)</f>
        <v>0</v>
      </c>
      <c r="K222" s="208" t="s">
        <v>123</v>
      </c>
      <c r="L222" s="46"/>
      <c r="M222" s="213" t="s">
        <v>19</v>
      </c>
      <c r="N222" s="214" t="s">
        <v>43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158</v>
      </c>
      <c r="AT222" s="217" t="s">
        <v>119</v>
      </c>
      <c r="AU222" s="217" t="s">
        <v>82</v>
      </c>
      <c r="AY222" s="19" t="s">
        <v>116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80</v>
      </c>
      <c r="BK222" s="218">
        <f>ROUND(I222*H222,2)</f>
        <v>0</v>
      </c>
      <c r="BL222" s="19" t="s">
        <v>158</v>
      </c>
      <c r="BM222" s="217" t="s">
        <v>305</v>
      </c>
    </row>
    <row r="223" s="2" customFormat="1">
      <c r="A223" s="40"/>
      <c r="B223" s="41"/>
      <c r="C223" s="42"/>
      <c r="D223" s="219" t="s">
        <v>126</v>
      </c>
      <c r="E223" s="42"/>
      <c r="F223" s="220" t="s">
        <v>306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126</v>
      </c>
      <c r="AU223" s="19" t="s">
        <v>82</v>
      </c>
    </row>
    <row r="224" s="13" customFormat="1">
      <c r="A224" s="13"/>
      <c r="B224" s="228"/>
      <c r="C224" s="229"/>
      <c r="D224" s="230" t="s">
        <v>161</v>
      </c>
      <c r="E224" s="231" t="s">
        <v>19</v>
      </c>
      <c r="F224" s="232" t="s">
        <v>234</v>
      </c>
      <c r="G224" s="229"/>
      <c r="H224" s="233">
        <v>2.0299999999999998</v>
      </c>
      <c r="I224" s="234"/>
      <c r="J224" s="229"/>
      <c r="K224" s="229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161</v>
      </c>
      <c r="AU224" s="239" t="s">
        <v>82</v>
      </c>
      <c r="AV224" s="13" t="s">
        <v>82</v>
      </c>
      <c r="AW224" s="13" t="s">
        <v>34</v>
      </c>
      <c r="AX224" s="13" t="s">
        <v>72</v>
      </c>
      <c r="AY224" s="239" t="s">
        <v>116</v>
      </c>
    </row>
    <row r="225" s="13" customFormat="1">
      <c r="A225" s="13"/>
      <c r="B225" s="228"/>
      <c r="C225" s="229"/>
      <c r="D225" s="230" t="s">
        <v>161</v>
      </c>
      <c r="E225" s="231" t="s">
        <v>19</v>
      </c>
      <c r="F225" s="232" t="s">
        <v>235</v>
      </c>
      <c r="G225" s="229"/>
      <c r="H225" s="233">
        <v>1.8400000000000001</v>
      </c>
      <c r="I225" s="234"/>
      <c r="J225" s="229"/>
      <c r="K225" s="229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161</v>
      </c>
      <c r="AU225" s="239" t="s">
        <v>82</v>
      </c>
      <c r="AV225" s="13" t="s">
        <v>82</v>
      </c>
      <c r="AW225" s="13" t="s">
        <v>34</v>
      </c>
      <c r="AX225" s="13" t="s">
        <v>72</v>
      </c>
      <c r="AY225" s="239" t="s">
        <v>116</v>
      </c>
    </row>
    <row r="226" s="13" customFormat="1">
      <c r="A226" s="13"/>
      <c r="B226" s="228"/>
      <c r="C226" s="229"/>
      <c r="D226" s="230" t="s">
        <v>161</v>
      </c>
      <c r="E226" s="231" t="s">
        <v>19</v>
      </c>
      <c r="F226" s="232" t="s">
        <v>236</v>
      </c>
      <c r="G226" s="229"/>
      <c r="H226" s="233">
        <v>2.2429999999999999</v>
      </c>
      <c r="I226" s="234"/>
      <c r="J226" s="229"/>
      <c r="K226" s="229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161</v>
      </c>
      <c r="AU226" s="239" t="s">
        <v>82</v>
      </c>
      <c r="AV226" s="13" t="s">
        <v>82</v>
      </c>
      <c r="AW226" s="13" t="s">
        <v>34</v>
      </c>
      <c r="AX226" s="13" t="s">
        <v>72</v>
      </c>
      <c r="AY226" s="239" t="s">
        <v>116</v>
      </c>
    </row>
    <row r="227" s="13" customFormat="1">
      <c r="A227" s="13"/>
      <c r="B227" s="228"/>
      <c r="C227" s="229"/>
      <c r="D227" s="230" t="s">
        <v>161</v>
      </c>
      <c r="E227" s="231" t="s">
        <v>19</v>
      </c>
      <c r="F227" s="232" t="s">
        <v>237</v>
      </c>
      <c r="G227" s="229"/>
      <c r="H227" s="233">
        <v>2.2999999999999998</v>
      </c>
      <c r="I227" s="234"/>
      <c r="J227" s="229"/>
      <c r="K227" s="229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161</v>
      </c>
      <c r="AU227" s="239" t="s">
        <v>82</v>
      </c>
      <c r="AV227" s="13" t="s">
        <v>82</v>
      </c>
      <c r="AW227" s="13" t="s">
        <v>34</v>
      </c>
      <c r="AX227" s="13" t="s">
        <v>72</v>
      </c>
      <c r="AY227" s="239" t="s">
        <v>116</v>
      </c>
    </row>
    <row r="228" s="13" customFormat="1">
      <c r="A228" s="13"/>
      <c r="B228" s="228"/>
      <c r="C228" s="229"/>
      <c r="D228" s="230" t="s">
        <v>161</v>
      </c>
      <c r="E228" s="231" t="s">
        <v>19</v>
      </c>
      <c r="F228" s="232" t="s">
        <v>238</v>
      </c>
      <c r="G228" s="229"/>
      <c r="H228" s="233">
        <v>0.58999999999999997</v>
      </c>
      <c r="I228" s="234"/>
      <c r="J228" s="229"/>
      <c r="K228" s="229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161</v>
      </c>
      <c r="AU228" s="239" t="s">
        <v>82</v>
      </c>
      <c r="AV228" s="13" t="s">
        <v>82</v>
      </c>
      <c r="AW228" s="13" t="s">
        <v>34</v>
      </c>
      <c r="AX228" s="13" t="s">
        <v>72</v>
      </c>
      <c r="AY228" s="239" t="s">
        <v>116</v>
      </c>
    </row>
    <row r="229" s="13" customFormat="1">
      <c r="A229" s="13"/>
      <c r="B229" s="228"/>
      <c r="C229" s="229"/>
      <c r="D229" s="230" t="s">
        <v>161</v>
      </c>
      <c r="E229" s="231" t="s">
        <v>19</v>
      </c>
      <c r="F229" s="232" t="s">
        <v>239</v>
      </c>
      <c r="G229" s="229"/>
      <c r="H229" s="233">
        <v>0.44800000000000001</v>
      </c>
      <c r="I229" s="234"/>
      <c r="J229" s="229"/>
      <c r="K229" s="229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161</v>
      </c>
      <c r="AU229" s="239" t="s">
        <v>82</v>
      </c>
      <c r="AV229" s="13" t="s">
        <v>82</v>
      </c>
      <c r="AW229" s="13" t="s">
        <v>34</v>
      </c>
      <c r="AX229" s="13" t="s">
        <v>72</v>
      </c>
      <c r="AY229" s="239" t="s">
        <v>116</v>
      </c>
    </row>
    <row r="230" s="15" customFormat="1">
      <c r="A230" s="15"/>
      <c r="B230" s="261"/>
      <c r="C230" s="262"/>
      <c r="D230" s="230" t="s">
        <v>161</v>
      </c>
      <c r="E230" s="263" t="s">
        <v>19</v>
      </c>
      <c r="F230" s="264" t="s">
        <v>240</v>
      </c>
      <c r="G230" s="262"/>
      <c r="H230" s="265">
        <v>9.4510000000000005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1" t="s">
        <v>161</v>
      </c>
      <c r="AU230" s="271" t="s">
        <v>82</v>
      </c>
      <c r="AV230" s="15" t="s">
        <v>135</v>
      </c>
      <c r="AW230" s="15" t="s">
        <v>34</v>
      </c>
      <c r="AX230" s="15" t="s">
        <v>72</v>
      </c>
      <c r="AY230" s="271" t="s">
        <v>116</v>
      </c>
    </row>
    <row r="231" s="13" customFormat="1">
      <c r="A231" s="13"/>
      <c r="B231" s="228"/>
      <c r="C231" s="229"/>
      <c r="D231" s="230" t="s">
        <v>161</v>
      </c>
      <c r="E231" s="231" t="s">
        <v>19</v>
      </c>
      <c r="F231" s="232" t="s">
        <v>241</v>
      </c>
      <c r="G231" s="229"/>
      <c r="H231" s="233">
        <v>14.268000000000001</v>
      </c>
      <c r="I231" s="234"/>
      <c r="J231" s="229"/>
      <c r="K231" s="229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161</v>
      </c>
      <c r="AU231" s="239" t="s">
        <v>82</v>
      </c>
      <c r="AV231" s="13" t="s">
        <v>82</v>
      </c>
      <c r="AW231" s="13" t="s">
        <v>34</v>
      </c>
      <c r="AX231" s="13" t="s">
        <v>72</v>
      </c>
      <c r="AY231" s="239" t="s">
        <v>116</v>
      </c>
    </row>
    <row r="232" s="13" customFormat="1">
      <c r="A232" s="13"/>
      <c r="B232" s="228"/>
      <c r="C232" s="229"/>
      <c r="D232" s="230" t="s">
        <v>161</v>
      </c>
      <c r="E232" s="231" t="s">
        <v>19</v>
      </c>
      <c r="F232" s="232" t="s">
        <v>242</v>
      </c>
      <c r="G232" s="229"/>
      <c r="H232" s="233">
        <v>12.528000000000001</v>
      </c>
      <c r="I232" s="234"/>
      <c r="J232" s="229"/>
      <c r="K232" s="229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161</v>
      </c>
      <c r="AU232" s="239" t="s">
        <v>82</v>
      </c>
      <c r="AV232" s="13" t="s">
        <v>82</v>
      </c>
      <c r="AW232" s="13" t="s">
        <v>34</v>
      </c>
      <c r="AX232" s="13" t="s">
        <v>72</v>
      </c>
      <c r="AY232" s="239" t="s">
        <v>116</v>
      </c>
    </row>
    <row r="233" s="13" customFormat="1">
      <c r="A233" s="13"/>
      <c r="B233" s="228"/>
      <c r="C233" s="229"/>
      <c r="D233" s="230" t="s">
        <v>161</v>
      </c>
      <c r="E233" s="231" t="s">
        <v>19</v>
      </c>
      <c r="F233" s="232" t="s">
        <v>279</v>
      </c>
      <c r="G233" s="229"/>
      <c r="H233" s="233">
        <v>1.3129999999999999</v>
      </c>
      <c r="I233" s="234"/>
      <c r="J233" s="229"/>
      <c r="K233" s="229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161</v>
      </c>
      <c r="AU233" s="239" t="s">
        <v>82</v>
      </c>
      <c r="AV233" s="13" t="s">
        <v>82</v>
      </c>
      <c r="AW233" s="13" t="s">
        <v>34</v>
      </c>
      <c r="AX233" s="13" t="s">
        <v>72</v>
      </c>
      <c r="AY233" s="239" t="s">
        <v>116</v>
      </c>
    </row>
    <row r="234" s="15" customFormat="1">
      <c r="A234" s="15"/>
      <c r="B234" s="261"/>
      <c r="C234" s="262"/>
      <c r="D234" s="230" t="s">
        <v>161</v>
      </c>
      <c r="E234" s="263" t="s">
        <v>19</v>
      </c>
      <c r="F234" s="264" t="s">
        <v>243</v>
      </c>
      <c r="G234" s="262"/>
      <c r="H234" s="265">
        <v>28.109000000000002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1" t="s">
        <v>161</v>
      </c>
      <c r="AU234" s="271" t="s">
        <v>82</v>
      </c>
      <c r="AV234" s="15" t="s">
        <v>135</v>
      </c>
      <c r="AW234" s="15" t="s">
        <v>34</v>
      </c>
      <c r="AX234" s="15" t="s">
        <v>72</v>
      </c>
      <c r="AY234" s="271" t="s">
        <v>116</v>
      </c>
    </row>
    <row r="235" s="14" customFormat="1">
      <c r="A235" s="14"/>
      <c r="B235" s="240"/>
      <c r="C235" s="241"/>
      <c r="D235" s="230" t="s">
        <v>161</v>
      </c>
      <c r="E235" s="242" t="s">
        <v>19</v>
      </c>
      <c r="F235" s="243" t="s">
        <v>168</v>
      </c>
      <c r="G235" s="241"/>
      <c r="H235" s="244">
        <v>37.560000000000002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161</v>
      </c>
      <c r="AU235" s="250" t="s">
        <v>82</v>
      </c>
      <c r="AV235" s="14" t="s">
        <v>158</v>
      </c>
      <c r="AW235" s="14" t="s">
        <v>34</v>
      </c>
      <c r="AX235" s="14" t="s">
        <v>80</v>
      </c>
      <c r="AY235" s="250" t="s">
        <v>116</v>
      </c>
    </row>
    <row r="236" s="12" customFormat="1" ht="22.8" customHeight="1">
      <c r="A236" s="12"/>
      <c r="B236" s="190"/>
      <c r="C236" s="191"/>
      <c r="D236" s="192" t="s">
        <v>71</v>
      </c>
      <c r="E236" s="204" t="s">
        <v>203</v>
      </c>
      <c r="F236" s="204" t="s">
        <v>307</v>
      </c>
      <c r="G236" s="191"/>
      <c r="H236" s="191"/>
      <c r="I236" s="194"/>
      <c r="J236" s="205">
        <f>BK236</f>
        <v>0</v>
      </c>
      <c r="K236" s="191"/>
      <c r="L236" s="196"/>
      <c r="M236" s="197"/>
      <c r="N236" s="198"/>
      <c r="O236" s="198"/>
      <c r="P236" s="199">
        <f>SUM(P237:P274)</f>
        <v>0</v>
      </c>
      <c r="Q236" s="198"/>
      <c r="R236" s="199">
        <f>SUM(R237:R274)</f>
        <v>0.60500500000000002</v>
      </c>
      <c r="S236" s="198"/>
      <c r="T236" s="200">
        <f>SUM(T237:T274)</f>
        <v>2.2680000000000002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1" t="s">
        <v>80</v>
      </c>
      <c r="AT236" s="202" t="s">
        <v>71</v>
      </c>
      <c r="AU236" s="202" t="s">
        <v>80</v>
      </c>
      <c r="AY236" s="201" t="s">
        <v>116</v>
      </c>
      <c r="BK236" s="203">
        <f>SUM(BK237:BK274)</f>
        <v>0</v>
      </c>
    </row>
    <row r="237" s="2" customFormat="1" ht="24.15" customHeight="1">
      <c r="A237" s="40"/>
      <c r="B237" s="41"/>
      <c r="C237" s="206" t="s">
        <v>308</v>
      </c>
      <c r="D237" s="206" t="s">
        <v>119</v>
      </c>
      <c r="E237" s="207" t="s">
        <v>309</v>
      </c>
      <c r="F237" s="208" t="s">
        <v>310</v>
      </c>
      <c r="G237" s="209" t="s">
        <v>175</v>
      </c>
      <c r="H237" s="210">
        <v>2</v>
      </c>
      <c r="I237" s="211"/>
      <c r="J237" s="212">
        <f>ROUND(I237*H237,2)</f>
        <v>0</v>
      </c>
      <c r="K237" s="208" t="s">
        <v>123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0.10095</v>
      </c>
      <c r="R237" s="215">
        <f>Q237*H237</f>
        <v>0.2019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158</v>
      </c>
      <c r="AT237" s="217" t="s">
        <v>119</v>
      </c>
      <c r="AU237" s="217" t="s">
        <v>82</v>
      </c>
      <c r="AY237" s="19" t="s">
        <v>116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158</v>
      </c>
      <c r="BM237" s="217" t="s">
        <v>311</v>
      </c>
    </row>
    <row r="238" s="2" customFormat="1">
      <c r="A238" s="40"/>
      <c r="B238" s="41"/>
      <c r="C238" s="42"/>
      <c r="D238" s="219" t="s">
        <v>126</v>
      </c>
      <c r="E238" s="42"/>
      <c r="F238" s="220" t="s">
        <v>312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126</v>
      </c>
      <c r="AU238" s="19" t="s">
        <v>82</v>
      </c>
    </row>
    <row r="239" s="13" customFormat="1">
      <c r="A239" s="13"/>
      <c r="B239" s="228"/>
      <c r="C239" s="229"/>
      <c r="D239" s="230" t="s">
        <v>161</v>
      </c>
      <c r="E239" s="231" t="s">
        <v>19</v>
      </c>
      <c r="F239" s="232" t="s">
        <v>313</v>
      </c>
      <c r="G239" s="229"/>
      <c r="H239" s="233">
        <v>2</v>
      </c>
      <c r="I239" s="234"/>
      <c r="J239" s="229"/>
      <c r="K239" s="229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161</v>
      </c>
      <c r="AU239" s="239" t="s">
        <v>82</v>
      </c>
      <c r="AV239" s="13" t="s">
        <v>82</v>
      </c>
      <c r="AW239" s="13" t="s">
        <v>34</v>
      </c>
      <c r="AX239" s="13" t="s">
        <v>80</v>
      </c>
      <c r="AY239" s="239" t="s">
        <v>116</v>
      </c>
    </row>
    <row r="240" s="2" customFormat="1" ht="16.5" customHeight="1">
      <c r="A240" s="40"/>
      <c r="B240" s="41"/>
      <c r="C240" s="251" t="s">
        <v>314</v>
      </c>
      <c r="D240" s="251" t="s">
        <v>197</v>
      </c>
      <c r="E240" s="252" t="s">
        <v>315</v>
      </c>
      <c r="F240" s="253" t="s">
        <v>316</v>
      </c>
      <c r="G240" s="254" t="s">
        <v>175</v>
      </c>
      <c r="H240" s="255">
        <v>2</v>
      </c>
      <c r="I240" s="256"/>
      <c r="J240" s="257">
        <f>ROUND(I240*H240,2)</f>
        <v>0</v>
      </c>
      <c r="K240" s="253" t="s">
        <v>123</v>
      </c>
      <c r="L240" s="258"/>
      <c r="M240" s="259" t="s">
        <v>19</v>
      </c>
      <c r="N240" s="260" t="s">
        <v>43</v>
      </c>
      <c r="O240" s="86"/>
      <c r="P240" s="215">
        <f>O240*H240</f>
        <v>0</v>
      </c>
      <c r="Q240" s="215">
        <v>0.028000000000000001</v>
      </c>
      <c r="R240" s="215">
        <f>Q240*H240</f>
        <v>0.056000000000000001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196</v>
      </c>
      <c r="AT240" s="217" t="s">
        <v>197</v>
      </c>
      <c r="AU240" s="217" t="s">
        <v>82</v>
      </c>
      <c r="AY240" s="19" t="s">
        <v>116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80</v>
      </c>
      <c r="BK240" s="218">
        <f>ROUND(I240*H240,2)</f>
        <v>0</v>
      </c>
      <c r="BL240" s="19" t="s">
        <v>158</v>
      </c>
      <c r="BM240" s="217" t="s">
        <v>317</v>
      </c>
    </row>
    <row r="241" s="2" customFormat="1" ht="33" customHeight="1">
      <c r="A241" s="40"/>
      <c r="B241" s="41"/>
      <c r="C241" s="206" t="s">
        <v>318</v>
      </c>
      <c r="D241" s="206" t="s">
        <v>119</v>
      </c>
      <c r="E241" s="207" t="s">
        <v>319</v>
      </c>
      <c r="F241" s="208" t="s">
        <v>320</v>
      </c>
      <c r="G241" s="209" t="s">
        <v>175</v>
      </c>
      <c r="H241" s="210">
        <v>3.5</v>
      </c>
      <c r="I241" s="211"/>
      <c r="J241" s="212">
        <f>ROUND(I241*H241,2)</f>
        <v>0</v>
      </c>
      <c r="K241" s="208" t="s">
        <v>123</v>
      </c>
      <c r="L241" s="46"/>
      <c r="M241" s="213" t="s">
        <v>19</v>
      </c>
      <c r="N241" s="214" t="s">
        <v>43</v>
      </c>
      <c r="O241" s="86"/>
      <c r="P241" s="215">
        <f>O241*H241</f>
        <v>0</v>
      </c>
      <c r="Q241" s="215">
        <v>0.00059999999999999995</v>
      </c>
      <c r="R241" s="215">
        <f>Q241*H241</f>
        <v>0.0020999999999999999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158</v>
      </c>
      <c r="AT241" s="217" t="s">
        <v>119</v>
      </c>
      <c r="AU241" s="217" t="s">
        <v>82</v>
      </c>
      <c r="AY241" s="19" t="s">
        <v>116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80</v>
      </c>
      <c r="BK241" s="218">
        <f>ROUND(I241*H241,2)</f>
        <v>0</v>
      </c>
      <c r="BL241" s="19" t="s">
        <v>158</v>
      </c>
      <c r="BM241" s="217" t="s">
        <v>321</v>
      </c>
    </row>
    <row r="242" s="2" customFormat="1">
      <c r="A242" s="40"/>
      <c r="B242" s="41"/>
      <c r="C242" s="42"/>
      <c r="D242" s="219" t="s">
        <v>126</v>
      </c>
      <c r="E242" s="42"/>
      <c r="F242" s="220" t="s">
        <v>322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126</v>
      </c>
      <c r="AU242" s="19" t="s">
        <v>82</v>
      </c>
    </row>
    <row r="243" s="13" customFormat="1">
      <c r="A243" s="13"/>
      <c r="B243" s="228"/>
      <c r="C243" s="229"/>
      <c r="D243" s="230" t="s">
        <v>161</v>
      </c>
      <c r="E243" s="231" t="s">
        <v>19</v>
      </c>
      <c r="F243" s="232" t="s">
        <v>323</v>
      </c>
      <c r="G243" s="229"/>
      <c r="H243" s="233">
        <v>3.5</v>
      </c>
      <c r="I243" s="234"/>
      <c r="J243" s="229"/>
      <c r="K243" s="229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161</v>
      </c>
      <c r="AU243" s="239" t="s">
        <v>82</v>
      </c>
      <c r="AV243" s="13" t="s">
        <v>82</v>
      </c>
      <c r="AW243" s="13" t="s">
        <v>34</v>
      </c>
      <c r="AX243" s="13" t="s">
        <v>80</v>
      </c>
      <c r="AY243" s="239" t="s">
        <v>116</v>
      </c>
    </row>
    <row r="244" s="2" customFormat="1" ht="16.5" customHeight="1">
      <c r="A244" s="40"/>
      <c r="B244" s="41"/>
      <c r="C244" s="206" t="s">
        <v>324</v>
      </c>
      <c r="D244" s="206" t="s">
        <v>119</v>
      </c>
      <c r="E244" s="207" t="s">
        <v>325</v>
      </c>
      <c r="F244" s="208" t="s">
        <v>326</v>
      </c>
      <c r="G244" s="209" t="s">
        <v>175</v>
      </c>
      <c r="H244" s="210">
        <v>3.5</v>
      </c>
      <c r="I244" s="211"/>
      <c r="J244" s="212">
        <f>ROUND(I244*H244,2)</f>
        <v>0</v>
      </c>
      <c r="K244" s="208" t="s">
        <v>123</v>
      </c>
      <c r="L244" s="46"/>
      <c r="M244" s="213" t="s">
        <v>19</v>
      </c>
      <c r="N244" s="214" t="s">
        <v>43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158</v>
      </c>
      <c r="AT244" s="217" t="s">
        <v>119</v>
      </c>
      <c r="AU244" s="217" t="s">
        <v>82</v>
      </c>
      <c r="AY244" s="19" t="s">
        <v>116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80</v>
      </c>
      <c r="BK244" s="218">
        <f>ROUND(I244*H244,2)</f>
        <v>0</v>
      </c>
      <c r="BL244" s="19" t="s">
        <v>158</v>
      </c>
      <c r="BM244" s="217" t="s">
        <v>327</v>
      </c>
    </row>
    <row r="245" s="2" customFormat="1">
      <c r="A245" s="40"/>
      <c r="B245" s="41"/>
      <c r="C245" s="42"/>
      <c r="D245" s="219" t="s">
        <v>126</v>
      </c>
      <c r="E245" s="42"/>
      <c r="F245" s="220" t="s">
        <v>328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126</v>
      </c>
      <c r="AU245" s="19" t="s">
        <v>82</v>
      </c>
    </row>
    <row r="246" s="13" customFormat="1">
      <c r="A246" s="13"/>
      <c r="B246" s="228"/>
      <c r="C246" s="229"/>
      <c r="D246" s="230" t="s">
        <v>161</v>
      </c>
      <c r="E246" s="231" t="s">
        <v>19</v>
      </c>
      <c r="F246" s="232" t="s">
        <v>323</v>
      </c>
      <c r="G246" s="229"/>
      <c r="H246" s="233">
        <v>3.5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161</v>
      </c>
      <c r="AU246" s="239" t="s">
        <v>82</v>
      </c>
      <c r="AV246" s="13" t="s">
        <v>82</v>
      </c>
      <c r="AW246" s="13" t="s">
        <v>34</v>
      </c>
      <c r="AX246" s="13" t="s">
        <v>80</v>
      </c>
      <c r="AY246" s="239" t="s">
        <v>116</v>
      </c>
    </row>
    <row r="247" s="2" customFormat="1" ht="24.15" customHeight="1">
      <c r="A247" s="40"/>
      <c r="B247" s="41"/>
      <c r="C247" s="206" t="s">
        <v>329</v>
      </c>
      <c r="D247" s="206" t="s">
        <v>119</v>
      </c>
      <c r="E247" s="207" t="s">
        <v>330</v>
      </c>
      <c r="F247" s="208" t="s">
        <v>331</v>
      </c>
      <c r="G247" s="209" t="s">
        <v>157</v>
      </c>
      <c r="H247" s="210">
        <v>37.560000000000002</v>
      </c>
      <c r="I247" s="211"/>
      <c r="J247" s="212">
        <f>ROUND(I247*H247,2)</f>
        <v>0</v>
      </c>
      <c r="K247" s="208" t="s">
        <v>123</v>
      </c>
      <c r="L247" s="46"/>
      <c r="M247" s="213" t="s">
        <v>19</v>
      </c>
      <c r="N247" s="214" t="s">
        <v>43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0.050000000000000003</v>
      </c>
      <c r="T247" s="216">
        <f>S247*H247</f>
        <v>1.8780000000000001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158</v>
      </c>
      <c r="AT247" s="217" t="s">
        <v>119</v>
      </c>
      <c r="AU247" s="217" t="s">
        <v>82</v>
      </c>
      <c r="AY247" s="19" t="s">
        <v>116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80</v>
      </c>
      <c r="BK247" s="218">
        <f>ROUND(I247*H247,2)</f>
        <v>0</v>
      </c>
      <c r="BL247" s="19" t="s">
        <v>158</v>
      </c>
      <c r="BM247" s="217" t="s">
        <v>332</v>
      </c>
    </row>
    <row r="248" s="2" customFormat="1">
      <c r="A248" s="40"/>
      <c r="B248" s="41"/>
      <c r="C248" s="42"/>
      <c r="D248" s="219" t="s">
        <v>126</v>
      </c>
      <c r="E248" s="42"/>
      <c r="F248" s="220" t="s">
        <v>333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126</v>
      </c>
      <c r="AU248" s="19" t="s">
        <v>82</v>
      </c>
    </row>
    <row r="249" s="13" customFormat="1">
      <c r="A249" s="13"/>
      <c r="B249" s="228"/>
      <c r="C249" s="229"/>
      <c r="D249" s="230" t="s">
        <v>161</v>
      </c>
      <c r="E249" s="231" t="s">
        <v>19</v>
      </c>
      <c r="F249" s="232" t="s">
        <v>234</v>
      </c>
      <c r="G249" s="229"/>
      <c r="H249" s="233">
        <v>2.0299999999999998</v>
      </c>
      <c r="I249" s="234"/>
      <c r="J249" s="229"/>
      <c r="K249" s="229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161</v>
      </c>
      <c r="AU249" s="239" t="s">
        <v>82</v>
      </c>
      <c r="AV249" s="13" t="s">
        <v>82</v>
      </c>
      <c r="AW249" s="13" t="s">
        <v>34</v>
      </c>
      <c r="AX249" s="13" t="s">
        <v>72</v>
      </c>
      <c r="AY249" s="239" t="s">
        <v>116</v>
      </c>
    </row>
    <row r="250" s="13" customFormat="1">
      <c r="A250" s="13"/>
      <c r="B250" s="228"/>
      <c r="C250" s="229"/>
      <c r="D250" s="230" t="s">
        <v>161</v>
      </c>
      <c r="E250" s="231" t="s">
        <v>19</v>
      </c>
      <c r="F250" s="232" t="s">
        <v>235</v>
      </c>
      <c r="G250" s="229"/>
      <c r="H250" s="233">
        <v>1.8400000000000001</v>
      </c>
      <c r="I250" s="234"/>
      <c r="J250" s="229"/>
      <c r="K250" s="229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161</v>
      </c>
      <c r="AU250" s="239" t="s">
        <v>82</v>
      </c>
      <c r="AV250" s="13" t="s">
        <v>82</v>
      </c>
      <c r="AW250" s="13" t="s">
        <v>34</v>
      </c>
      <c r="AX250" s="13" t="s">
        <v>72</v>
      </c>
      <c r="AY250" s="239" t="s">
        <v>116</v>
      </c>
    </row>
    <row r="251" s="13" customFormat="1">
      <c r="A251" s="13"/>
      <c r="B251" s="228"/>
      <c r="C251" s="229"/>
      <c r="D251" s="230" t="s">
        <v>161</v>
      </c>
      <c r="E251" s="231" t="s">
        <v>19</v>
      </c>
      <c r="F251" s="232" t="s">
        <v>236</v>
      </c>
      <c r="G251" s="229"/>
      <c r="H251" s="233">
        <v>2.2429999999999999</v>
      </c>
      <c r="I251" s="234"/>
      <c r="J251" s="229"/>
      <c r="K251" s="229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161</v>
      </c>
      <c r="AU251" s="239" t="s">
        <v>82</v>
      </c>
      <c r="AV251" s="13" t="s">
        <v>82</v>
      </c>
      <c r="AW251" s="13" t="s">
        <v>34</v>
      </c>
      <c r="AX251" s="13" t="s">
        <v>72</v>
      </c>
      <c r="AY251" s="239" t="s">
        <v>116</v>
      </c>
    </row>
    <row r="252" s="13" customFormat="1">
      <c r="A252" s="13"/>
      <c r="B252" s="228"/>
      <c r="C252" s="229"/>
      <c r="D252" s="230" t="s">
        <v>161</v>
      </c>
      <c r="E252" s="231" t="s">
        <v>19</v>
      </c>
      <c r="F252" s="232" t="s">
        <v>237</v>
      </c>
      <c r="G252" s="229"/>
      <c r="H252" s="233">
        <v>2.2999999999999998</v>
      </c>
      <c r="I252" s="234"/>
      <c r="J252" s="229"/>
      <c r="K252" s="229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161</v>
      </c>
      <c r="AU252" s="239" t="s">
        <v>82</v>
      </c>
      <c r="AV252" s="13" t="s">
        <v>82</v>
      </c>
      <c r="AW252" s="13" t="s">
        <v>34</v>
      </c>
      <c r="AX252" s="13" t="s">
        <v>72</v>
      </c>
      <c r="AY252" s="239" t="s">
        <v>116</v>
      </c>
    </row>
    <row r="253" s="13" customFormat="1">
      <c r="A253" s="13"/>
      <c r="B253" s="228"/>
      <c r="C253" s="229"/>
      <c r="D253" s="230" t="s">
        <v>161</v>
      </c>
      <c r="E253" s="231" t="s">
        <v>19</v>
      </c>
      <c r="F253" s="232" t="s">
        <v>238</v>
      </c>
      <c r="G253" s="229"/>
      <c r="H253" s="233">
        <v>0.58999999999999997</v>
      </c>
      <c r="I253" s="234"/>
      <c r="J253" s="229"/>
      <c r="K253" s="229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161</v>
      </c>
      <c r="AU253" s="239" t="s">
        <v>82</v>
      </c>
      <c r="AV253" s="13" t="s">
        <v>82</v>
      </c>
      <c r="AW253" s="13" t="s">
        <v>34</v>
      </c>
      <c r="AX253" s="13" t="s">
        <v>72</v>
      </c>
      <c r="AY253" s="239" t="s">
        <v>116</v>
      </c>
    </row>
    <row r="254" s="13" customFormat="1">
      <c r="A254" s="13"/>
      <c r="B254" s="228"/>
      <c r="C254" s="229"/>
      <c r="D254" s="230" t="s">
        <v>161</v>
      </c>
      <c r="E254" s="231" t="s">
        <v>19</v>
      </c>
      <c r="F254" s="232" t="s">
        <v>239</v>
      </c>
      <c r="G254" s="229"/>
      <c r="H254" s="233">
        <v>0.44800000000000001</v>
      </c>
      <c r="I254" s="234"/>
      <c r="J254" s="229"/>
      <c r="K254" s="229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161</v>
      </c>
      <c r="AU254" s="239" t="s">
        <v>82</v>
      </c>
      <c r="AV254" s="13" t="s">
        <v>82</v>
      </c>
      <c r="AW254" s="13" t="s">
        <v>34</v>
      </c>
      <c r="AX254" s="13" t="s">
        <v>72</v>
      </c>
      <c r="AY254" s="239" t="s">
        <v>116</v>
      </c>
    </row>
    <row r="255" s="15" customFormat="1">
      <c r="A255" s="15"/>
      <c r="B255" s="261"/>
      <c r="C255" s="262"/>
      <c r="D255" s="230" t="s">
        <v>161</v>
      </c>
      <c r="E255" s="263" t="s">
        <v>19</v>
      </c>
      <c r="F255" s="264" t="s">
        <v>240</v>
      </c>
      <c r="G255" s="262"/>
      <c r="H255" s="265">
        <v>9.4510000000000005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1" t="s">
        <v>161</v>
      </c>
      <c r="AU255" s="271" t="s">
        <v>82</v>
      </c>
      <c r="AV255" s="15" t="s">
        <v>135</v>
      </c>
      <c r="AW255" s="15" t="s">
        <v>34</v>
      </c>
      <c r="AX255" s="15" t="s">
        <v>72</v>
      </c>
      <c r="AY255" s="271" t="s">
        <v>116</v>
      </c>
    </row>
    <row r="256" s="13" customFormat="1">
      <c r="A256" s="13"/>
      <c r="B256" s="228"/>
      <c r="C256" s="229"/>
      <c r="D256" s="230" t="s">
        <v>161</v>
      </c>
      <c r="E256" s="231" t="s">
        <v>19</v>
      </c>
      <c r="F256" s="232" t="s">
        <v>241</v>
      </c>
      <c r="G256" s="229"/>
      <c r="H256" s="233">
        <v>14.268000000000001</v>
      </c>
      <c r="I256" s="234"/>
      <c r="J256" s="229"/>
      <c r="K256" s="229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161</v>
      </c>
      <c r="AU256" s="239" t="s">
        <v>82</v>
      </c>
      <c r="AV256" s="13" t="s">
        <v>82</v>
      </c>
      <c r="AW256" s="13" t="s">
        <v>34</v>
      </c>
      <c r="AX256" s="13" t="s">
        <v>72</v>
      </c>
      <c r="AY256" s="239" t="s">
        <v>116</v>
      </c>
    </row>
    <row r="257" s="13" customFormat="1">
      <c r="A257" s="13"/>
      <c r="B257" s="228"/>
      <c r="C257" s="229"/>
      <c r="D257" s="230" t="s">
        <v>161</v>
      </c>
      <c r="E257" s="231" t="s">
        <v>19</v>
      </c>
      <c r="F257" s="232" t="s">
        <v>242</v>
      </c>
      <c r="G257" s="229"/>
      <c r="H257" s="233">
        <v>12.528000000000001</v>
      </c>
      <c r="I257" s="234"/>
      <c r="J257" s="229"/>
      <c r="K257" s="229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161</v>
      </c>
      <c r="AU257" s="239" t="s">
        <v>82</v>
      </c>
      <c r="AV257" s="13" t="s">
        <v>82</v>
      </c>
      <c r="AW257" s="13" t="s">
        <v>34</v>
      </c>
      <c r="AX257" s="13" t="s">
        <v>72</v>
      </c>
      <c r="AY257" s="239" t="s">
        <v>116</v>
      </c>
    </row>
    <row r="258" s="13" customFormat="1">
      <c r="A258" s="13"/>
      <c r="B258" s="228"/>
      <c r="C258" s="229"/>
      <c r="D258" s="230" t="s">
        <v>161</v>
      </c>
      <c r="E258" s="231" t="s">
        <v>19</v>
      </c>
      <c r="F258" s="232" t="s">
        <v>279</v>
      </c>
      <c r="G258" s="229"/>
      <c r="H258" s="233">
        <v>1.3129999999999999</v>
      </c>
      <c r="I258" s="234"/>
      <c r="J258" s="229"/>
      <c r="K258" s="229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161</v>
      </c>
      <c r="AU258" s="239" t="s">
        <v>82</v>
      </c>
      <c r="AV258" s="13" t="s">
        <v>82</v>
      </c>
      <c r="AW258" s="13" t="s">
        <v>34</v>
      </c>
      <c r="AX258" s="13" t="s">
        <v>72</v>
      </c>
      <c r="AY258" s="239" t="s">
        <v>116</v>
      </c>
    </row>
    <row r="259" s="15" customFormat="1">
      <c r="A259" s="15"/>
      <c r="B259" s="261"/>
      <c r="C259" s="262"/>
      <c r="D259" s="230" t="s">
        <v>161</v>
      </c>
      <c r="E259" s="263" t="s">
        <v>19</v>
      </c>
      <c r="F259" s="264" t="s">
        <v>243</v>
      </c>
      <c r="G259" s="262"/>
      <c r="H259" s="265">
        <v>28.109000000000002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1" t="s">
        <v>161</v>
      </c>
      <c r="AU259" s="271" t="s">
        <v>82</v>
      </c>
      <c r="AV259" s="15" t="s">
        <v>135</v>
      </c>
      <c r="AW259" s="15" t="s">
        <v>34</v>
      </c>
      <c r="AX259" s="15" t="s">
        <v>72</v>
      </c>
      <c r="AY259" s="271" t="s">
        <v>116</v>
      </c>
    </row>
    <row r="260" s="14" customFormat="1">
      <c r="A260" s="14"/>
      <c r="B260" s="240"/>
      <c r="C260" s="241"/>
      <c r="D260" s="230" t="s">
        <v>161</v>
      </c>
      <c r="E260" s="242" t="s">
        <v>19</v>
      </c>
      <c r="F260" s="243" t="s">
        <v>168</v>
      </c>
      <c r="G260" s="241"/>
      <c r="H260" s="244">
        <v>37.560000000000002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161</v>
      </c>
      <c r="AU260" s="250" t="s">
        <v>82</v>
      </c>
      <c r="AV260" s="14" t="s">
        <v>158</v>
      </c>
      <c r="AW260" s="14" t="s">
        <v>34</v>
      </c>
      <c r="AX260" s="14" t="s">
        <v>80</v>
      </c>
      <c r="AY260" s="250" t="s">
        <v>116</v>
      </c>
    </row>
    <row r="261" s="2" customFormat="1" ht="37.8" customHeight="1">
      <c r="A261" s="40"/>
      <c r="B261" s="41"/>
      <c r="C261" s="206" t="s">
        <v>334</v>
      </c>
      <c r="D261" s="206" t="s">
        <v>119</v>
      </c>
      <c r="E261" s="207" t="s">
        <v>335</v>
      </c>
      <c r="F261" s="208" t="s">
        <v>336</v>
      </c>
      <c r="G261" s="209" t="s">
        <v>175</v>
      </c>
      <c r="H261" s="210">
        <v>2</v>
      </c>
      <c r="I261" s="211"/>
      <c r="J261" s="212">
        <f>ROUND(I261*H261,2)</f>
        <v>0</v>
      </c>
      <c r="K261" s="208" t="s">
        <v>123</v>
      </c>
      <c r="L261" s="46"/>
      <c r="M261" s="213" t="s">
        <v>19</v>
      </c>
      <c r="N261" s="214" t="s">
        <v>43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158</v>
      </c>
      <c r="AT261" s="217" t="s">
        <v>119</v>
      </c>
      <c r="AU261" s="217" t="s">
        <v>82</v>
      </c>
      <c r="AY261" s="19" t="s">
        <v>116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80</v>
      </c>
      <c r="BK261" s="218">
        <f>ROUND(I261*H261,2)</f>
        <v>0</v>
      </c>
      <c r="BL261" s="19" t="s">
        <v>158</v>
      </c>
      <c r="BM261" s="217" t="s">
        <v>337</v>
      </c>
    </row>
    <row r="262" s="2" customFormat="1">
      <c r="A262" s="40"/>
      <c r="B262" s="41"/>
      <c r="C262" s="42"/>
      <c r="D262" s="219" t="s">
        <v>126</v>
      </c>
      <c r="E262" s="42"/>
      <c r="F262" s="220" t="s">
        <v>338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126</v>
      </c>
      <c r="AU262" s="19" t="s">
        <v>82</v>
      </c>
    </row>
    <row r="263" s="13" customFormat="1">
      <c r="A263" s="13"/>
      <c r="B263" s="228"/>
      <c r="C263" s="229"/>
      <c r="D263" s="230" t="s">
        <v>161</v>
      </c>
      <c r="E263" s="231" t="s">
        <v>19</v>
      </c>
      <c r="F263" s="232" t="s">
        <v>313</v>
      </c>
      <c r="G263" s="229"/>
      <c r="H263" s="233">
        <v>2</v>
      </c>
      <c r="I263" s="234"/>
      <c r="J263" s="229"/>
      <c r="K263" s="229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161</v>
      </c>
      <c r="AU263" s="239" t="s">
        <v>82</v>
      </c>
      <c r="AV263" s="13" t="s">
        <v>82</v>
      </c>
      <c r="AW263" s="13" t="s">
        <v>34</v>
      </c>
      <c r="AX263" s="13" t="s">
        <v>80</v>
      </c>
      <c r="AY263" s="239" t="s">
        <v>116</v>
      </c>
    </row>
    <row r="264" s="2" customFormat="1" ht="33" customHeight="1">
      <c r="A264" s="40"/>
      <c r="B264" s="41"/>
      <c r="C264" s="206" t="s">
        <v>339</v>
      </c>
      <c r="D264" s="206" t="s">
        <v>119</v>
      </c>
      <c r="E264" s="207" t="s">
        <v>340</v>
      </c>
      <c r="F264" s="208" t="s">
        <v>341</v>
      </c>
      <c r="G264" s="209" t="s">
        <v>157</v>
      </c>
      <c r="H264" s="210">
        <v>5.75</v>
      </c>
      <c r="I264" s="211"/>
      <c r="J264" s="212">
        <f>ROUND(I264*H264,2)</f>
        <v>0</v>
      </c>
      <c r="K264" s="208" t="s">
        <v>123</v>
      </c>
      <c r="L264" s="46"/>
      <c r="M264" s="213" t="s">
        <v>19</v>
      </c>
      <c r="N264" s="214" t="s">
        <v>43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158</v>
      </c>
      <c r="AT264" s="217" t="s">
        <v>119</v>
      </c>
      <c r="AU264" s="217" t="s">
        <v>82</v>
      </c>
      <c r="AY264" s="19" t="s">
        <v>116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80</v>
      </c>
      <c r="BK264" s="218">
        <f>ROUND(I264*H264,2)</f>
        <v>0</v>
      </c>
      <c r="BL264" s="19" t="s">
        <v>158</v>
      </c>
      <c r="BM264" s="217" t="s">
        <v>342</v>
      </c>
    </row>
    <row r="265" s="2" customFormat="1">
      <c r="A265" s="40"/>
      <c r="B265" s="41"/>
      <c r="C265" s="42"/>
      <c r="D265" s="219" t="s">
        <v>126</v>
      </c>
      <c r="E265" s="42"/>
      <c r="F265" s="220" t="s">
        <v>343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126</v>
      </c>
      <c r="AU265" s="19" t="s">
        <v>82</v>
      </c>
    </row>
    <row r="266" s="13" customFormat="1">
      <c r="A266" s="13"/>
      <c r="B266" s="228"/>
      <c r="C266" s="229"/>
      <c r="D266" s="230" t="s">
        <v>161</v>
      </c>
      <c r="E266" s="231" t="s">
        <v>19</v>
      </c>
      <c r="F266" s="232" t="s">
        <v>162</v>
      </c>
      <c r="G266" s="229"/>
      <c r="H266" s="233">
        <v>5.75</v>
      </c>
      <c r="I266" s="234"/>
      <c r="J266" s="229"/>
      <c r="K266" s="229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161</v>
      </c>
      <c r="AU266" s="239" t="s">
        <v>82</v>
      </c>
      <c r="AV266" s="13" t="s">
        <v>82</v>
      </c>
      <c r="AW266" s="13" t="s">
        <v>34</v>
      </c>
      <c r="AX266" s="13" t="s">
        <v>80</v>
      </c>
      <c r="AY266" s="239" t="s">
        <v>116</v>
      </c>
    </row>
    <row r="267" s="2" customFormat="1" ht="16.5" customHeight="1">
      <c r="A267" s="40"/>
      <c r="B267" s="41"/>
      <c r="C267" s="206" t="s">
        <v>344</v>
      </c>
      <c r="D267" s="206" t="s">
        <v>119</v>
      </c>
      <c r="E267" s="207" t="s">
        <v>345</v>
      </c>
      <c r="F267" s="208" t="s">
        <v>346</v>
      </c>
      <c r="G267" s="209" t="s">
        <v>157</v>
      </c>
      <c r="H267" s="210">
        <v>1.8779999999999999</v>
      </c>
      <c r="I267" s="211"/>
      <c r="J267" s="212">
        <f>ROUND(I267*H267,2)</f>
        <v>0</v>
      </c>
      <c r="K267" s="208" t="s">
        <v>123</v>
      </c>
      <c r="L267" s="46"/>
      <c r="M267" s="213" t="s">
        <v>19</v>
      </c>
      <c r="N267" s="214" t="s">
        <v>43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158</v>
      </c>
      <c r="AT267" s="217" t="s">
        <v>119</v>
      </c>
      <c r="AU267" s="217" t="s">
        <v>82</v>
      </c>
      <c r="AY267" s="19" t="s">
        <v>116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80</v>
      </c>
      <c r="BK267" s="218">
        <f>ROUND(I267*H267,2)</f>
        <v>0</v>
      </c>
      <c r="BL267" s="19" t="s">
        <v>158</v>
      </c>
      <c r="BM267" s="217" t="s">
        <v>347</v>
      </c>
    </row>
    <row r="268" s="2" customFormat="1">
      <c r="A268" s="40"/>
      <c r="B268" s="41"/>
      <c r="C268" s="42"/>
      <c r="D268" s="219" t="s">
        <v>126</v>
      </c>
      <c r="E268" s="42"/>
      <c r="F268" s="220" t="s">
        <v>348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126</v>
      </c>
      <c r="AU268" s="19" t="s">
        <v>82</v>
      </c>
    </row>
    <row r="269" s="13" customFormat="1">
      <c r="A269" s="13"/>
      <c r="B269" s="228"/>
      <c r="C269" s="229"/>
      <c r="D269" s="230" t="s">
        <v>161</v>
      </c>
      <c r="E269" s="231" t="s">
        <v>19</v>
      </c>
      <c r="F269" s="232" t="s">
        <v>349</v>
      </c>
      <c r="G269" s="229"/>
      <c r="H269" s="233">
        <v>1.8779999999999999</v>
      </c>
      <c r="I269" s="234"/>
      <c r="J269" s="229"/>
      <c r="K269" s="229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161</v>
      </c>
      <c r="AU269" s="239" t="s">
        <v>82</v>
      </c>
      <c r="AV269" s="13" t="s">
        <v>82</v>
      </c>
      <c r="AW269" s="13" t="s">
        <v>34</v>
      </c>
      <c r="AX269" s="13" t="s">
        <v>80</v>
      </c>
      <c r="AY269" s="239" t="s">
        <v>116</v>
      </c>
    </row>
    <row r="270" s="2" customFormat="1" ht="16.5" customHeight="1">
      <c r="A270" s="40"/>
      <c r="B270" s="41"/>
      <c r="C270" s="206" t="s">
        <v>350</v>
      </c>
      <c r="D270" s="206" t="s">
        <v>119</v>
      </c>
      <c r="E270" s="207" t="s">
        <v>351</v>
      </c>
      <c r="F270" s="208" t="s">
        <v>352</v>
      </c>
      <c r="G270" s="209" t="s">
        <v>181</v>
      </c>
      <c r="H270" s="210">
        <v>0.20000000000000001</v>
      </c>
      <c r="I270" s="211"/>
      <c r="J270" s="212">
        <f>ROUND(I270*H270,2)</f>
        <v>0</v>
      </c>
      <c r="K270" s="208" t="s">
        <v>123</v>
      </c>
      <c r="L270" s="46"/>
      <c r="M270" s="213" t="s">
        <v>19</v>
      </c>
      <c r="N270" s="214" t="s">
        <v>43</v>
      </c>
      <c r="O270" s="86"/>
      <c r="P270" s="215">
        <f>O270*H270</f>
        <v>0</v>
      </c>
      <c r="Q270" s="215">
        <v>0.41199999999999998</v>
      </c>
      <c r="R270" s="215">
        <f>Q270*H270</f>
        <v>0.082400000000000001</v>
      </c>
      <c r="S270" s="215">
        <v>1.95</v>
      </c>
      <c r="T270" s="216">
        <f>S270*H270</f>
        <v>0.39000000000000001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158</v>
      </c>
      <c r="AT270" s="217" t="s">
        <v>119</v>
      </c>
      <c r="AU270" s="217" t="s">
        <v>82</v>
      </c>
      <c r="AY270" s="19" t="s">
        <v>116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80</v>
      </c>
      <c r="BK270" s="218">
        <f>ROUND(I270*H270,2)</f>
        <v>0</v>
      </c>
      <c r="BL270" s="19" t="s">
        <v>158</v>
      </c>
      <c r="BM270" s="217" t="s">
        <v>353</v>
      </c>
    </row>
    <row r="271" s="2" customFormat="1">
      <c r="A271" s="40"/>
      <c r="B271" s="41"/>
      <c r="C271" s="42"/>
      <c r="D271" s="219" t="s">
        <v>126</v>
      </c>
      <c r="E271" s="42"/>
      <c r="F271" s="220" t="s">
        <v>354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126</v>
      </c>
      <c r="AU271" s="19" t="s">
        <v>82</v>
      </c>
    </row>
    <row r="272" s="13" customFormat="1">
      <c r="A272" s="13"/>
      <c r="B272" s="228"/>
      <c r="C272" s="229"/>
      <c r="D272" s="230" t="s">
        <v>161</v>
      </c>
      <c r="E272" s="231" t="s">
        <v>19</v>
      </c>
      <c r="F272" s="232" t="s">
        <v>355</v>
      </c>
      <c r="G272" s="229"/>
      <c r="H272" s="233">
        <v>0.20000000000000001</v>
      </c>
      <c r="I272" s="234"/>
      <c r="J272" s="229"/>
      <c r="K272" s="229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161</v>
      </c>
      <c r="AU272" s="239" t="s">
        <v>82</v>
      </c>
      <c r="AV272" s="13" t="s">
        <v>82</v>
      </c>
      <c r="AW272" s="13" t="s">
        <v>34</v>
      </c>
      <c r="AX272" s="13" t="s">
        <v>80</v>
      </c>
      <c r="AY272" s="239" t="s">
        <v>116</v>
      </c>
    </row>
    <row r="273" s="2" customFormat="1" ht="16.5" customHeight="1">
      <c r="A273" s="40"/>
      <c r="B273" s="41"/>
      <c r="C273" s="251" t="s">
        <v>356</v>
      </c>
      <c r="D273" s="251" t="s">
        <v>197</v>
      </c>
      <c r="E273" s="252" t="s">
        <v>357</v>
      </c>
      <c r="F273" s="253" t="s">
        <v>358</v>
      </c>
      <c r="G273" s="254" t="s">
        <v>359</v>
      </c>
      <c r="H273" s="255">
        <v>64.049999999999997</v>
      </c>
      <c r="I273" s="256"/>
      <c r="J273" s="257">
        <f>ROUND(I273*H273,2)</f>
        <v>0</v>
      </c>
      <c r="K273" s="253" t="s">
        <v>123</v>
      </c>
      <c r="L273" s="258"/>
      <c r="M273" s="259" t="s">
        <v>19</v>
      </c>
      <c r="N273" s="260" t="s">
        <v>43</v>
      </c>
      <c r="O273" s="86"/>
      <c r="P273" s="215">
        <f>O273*H273</f>
        <v>0</v>
      </c>
      <c r="Q273" s="215">
        <v>0.0041000000000000003</v>
      </c>
      <c r="R273" s="215">
        <f>Q273*H273</f>
        <v>0.26260500000000003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196</v>
      </c>
      <c r="AT273" s="217" t="s">
        <v>197</v>
      </c>
      <c r="AU273" s="217" t="s">
        <v>82</v>
      </c>
      <c r="AY273" s="19" t="s">
        <v>116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80</v>
      </c>
      <c r="BK273" s="218">
        <f>ROUND(I273*H273,2)</f>
        <v>0</v>
      </c>
      <c r="BL273" s="19" t="s">
        <v>158</v>
      </c>
      <c r="BM273" s="217" t="s">
        <v>360</v>
      </c>
    </row>
    <row r="274" s="13" customFormat="1">
      <c r="A274" s="13"/>
      <c r="B274" s="228"/>
      <c r="C274" s="229"/>
      <c r="D274" s="230" t="s">
        <v>161</v>
      </c>
      <c r="E274" s="229"/>
      <c r="F274" s="232" t="s">
        <v>361</v>
      </c>
      <c r="G274" s="229"/>
      <c r="H274" s="233">
        <v>64.049999999999997</v>
      </c>
      <c r="I274" s="234"/>
      <c r="J274" s="229"/>
      <c r="K274" s="229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161</v>
      </c>
      <c r="AU274" s="239" t="s">
        <v>82</v>
      </c>
      <c r="AV274" s="13" t="s">
        <v>82</v>
      </c>
      <c r="AW274" s="13" t="s">
        <v>4</v>
      </c>
      <c r="AX274" s="13" t="s">
        <v>80</v>
      </c>
      <c r="AY274" s="239" t="s">
        <v>116</v>
      </c>
    </row>
    <row r="275" s="12" customFormat="1" ht="22.8" customHeight="1">
      <c r="A275" s="12"/>
      <c r="B275" s="190"/>
      <c r="C275" s="191"/>
      <c r="D275" s="192" t="s">
        <v>71</v>
      </c>
      <c r="E275" s="204" t="s">
        <v>362</v>
      </c>
      <c r="F275" s="204" t="s">
        <v>363</v>
      </c>
      <c r="G275" s="191"/>
      <c r="H275" s="191"/>
      <c r="I275" s="194"/>
      <c r="J275" s="205">
        <f>BK275</f>
        <v>0</v>
      </c>
      <c r="K275" s="191"/>
      <c r="L275" s="196"/>
      <c r="M275" s="197"/>
      <c r="N275" s="198"/>
      <c r="O275" s="198"/>
      <c r="P275" s="199">
        <f>SUM(P276:P292)</f>
        <v>0</v>
      </c>
      <c r="Q275" s="198"/>
      <c r="R275" s="199">
        <f>SUM(R276:R292)</f>
        <v>0</v>
      </c>
      <c r="S275" s="198"/>
      <c r="T275" s="200">
        <f>SUM(T276:T292)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1" t="s">
        <v>80</v>
      </c>
      <c r="AT275" s="202" t="s">
        <v>71</v>
      </c>
      <c r="AU275" s="202" t="s">
        <v>80</v>
      </c>
      <c r="AY275" s="201" t="s">
        <v>116</v>
      </c>
      <c r="BK275" s="203">
        <f>SUM(BK276:BK292)</f>
        <v>0</v>
      </c>
    </row>
    <row r="276" s="2" customFormat="1" ht="21.75" customHeight="1">
      <c r="A276" s="40"/>
      <c r="B276" s="41"/>
      <c r="C276" s="206" t="s">
        <v>364</v>
      </c>
      <c r="D276" s="206" t="s">
        <v>119</v>
      </c>
      <c r="E276" s="207" t="s">
        <v>365</v>
      </c>
      <c r="F276" s="208" t="s">
        <v>366</v>
      </c>
      <c r="G276" s="209" t="s">
        <v>367</v>
      </c>
      <c r="H276" s="210">
        <v>6.4219999999999997</v>
      </c>
      <c r="I276" s="211"/>
      <c r="J276" s="212">
        <f>ROUND(I276*H276,2)</f>
        <v>0</v>
      </c>
      <c r="K276" s="208" t="s">
        <v>123</v>
      </c>
      <c r="L276" s="46"/>
      <c r="M276" s="213" t="s">
        <v>19</v>
      </c>
      <c r="N276" s="214" t="s">
        <v>43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158</v>
      </c>
      <c r="AT276" s="217" t="s">
        <v>119</v>
      </c>
      <c r="AU276" s="217" t="s">
        <v>82</v>
      </c>
      <c r="AY276" s="19" t="s">
        <v>116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80</v>
      </c>
      <c r="BK276" s="218">
        <f>ROUND(I276*H276,2)</f>
        <v>0</v>
      </c>
      <c r="BL276" s="19" t="s">
        <v>158</v>
      </c>
      <c r="BM276" s="217" t="s">
        <v>368</v>
      </c>
    </row>
    <row r="277" s="2" customFormat="1">
      <c r="A277" s="40"/>
      <c r="B277" s="41"/>
      <c r="C277" s="42"/>
      <c r="D277" s="219" t="s">
        <v>126</v>
      </c>
      <c r="E277" s="42"/>
      <c r="F277" s="220" t="s">
        <v>369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126</v>
      </c>
      <c r="AU277" s="19" t="s">
        <v>82</v>
      </c>
    </row>
    <row r="278" s="2" customFormat="1" ht="24.15" customHeight="1">
      <c r="A278" s="40"/>
      <c r="B278" s="41"/>
      <c r="C278" s="206" t="s">
        <v>370</v>
      </c>
      <c r="D278" s="206" t="s">
        <v>119</v>
      </c>
      <c r="E278" s="207" t="s">
        <v>371</v>
      </c>
      <c r="F278" s="208" t="s">
        <v>372</v>
      </c>
      <c r="G278" s="209" t="s">
        <v>367</v>
      </c>
      <c r="H278" s="210">
        <v>192.15299999999999</v>
      </c>
      <c r="I278" s="211"/>
      <c r="J278" s="212">
        <f>ROUND(I278*H278,2)</f>
        <v>0</v>
      </c>
      <c r="K278" s="208" t="s">
        <v>123</v>
      </c>
      <c r="L278" s="46"/>
      <c r="M278" s="213" t="s">
        <v>19</v>
      </c>
      <c r="N278" s="214" t="s">
        <v>43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158</v>
      </c>
      <c r="AT278" s="217" t="s">
        <v>119</v>
      </c>
      <c r="AU278" s="217" t="s">
        <v>82</v>
      </c>
      <c r="AY278" s="19" t="s">
        <v>116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80</v>
      </c>
      <c r="BK278" s="218">
        <f>ROUND(I278*H278,2)</f>
        <v>0</v>
      </c>
      <c r="BL278" s="19" t="s">
        <v>158</v>
      </c>
      <c r="BM278" s="217" t="s">
        <v>373</v>
      </c>
    </row>
    <row r="279" s="2" customFormat="1">
      <c r="A279" s="40"/>
      <c r="B279" s="41"/>
      <c r="C279" s="42"/>
      <c r="D279" s="219" t="s">
        <v>126</v>
      </c>
      <c r="E279" s="42"/>
      <c r="F279" s="220" t="s">
        <v>374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126</v>
      </c>
      <c r="AU279" s="19" t="s">
        <v>82</v>
      </c>
    </row>
    <row r="280" s="13" customFormat="1">
      <c r="A280" s="13"/>
      <c r="B280" s="228"/>
      <c r="C280" s="229"/>
      <c r="D280" s="230" t="s">
        <v>161</v>
      </c>
      <c r="E280" s="231" t="s">
        <v>19</v>
      </c>
      <c r="F280" s="232" t="s">
        <v>375</v>
      </c>
      <c r="G280" s="229"/>
      <c r="H280" s="233">
        <v>6.4219999999999997</v>
      </c>
      <c r="I280" s="234"/>
      <c r="J280" s="229"/>
      <c r="K280" s="229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161</v>
      </c>
      <c r="AU280" s="239" t="s">
        <v>82</v>
      </c>
      <c r="AV280" s="13" t="s">
        <v>82</v>
      </c>
      <c r="AW280" s="13" t="s">
        <v>34</v>
      </c>
      <c r="AX280" s="13" t="s">
        <v>72</v>
      </c>
      <c r="AY280" s="239" t="s">
        <v>116</v>
      </c>
    </row>
    <row r="281" s="13" customFormat="1">
      <c r="A281" s="13"/>
      <c r="B281" s="228"/>
      <c r="C281" s="229"/>
      <c r="D281" s="230" t="s">
        <v>161</v>
      </c>
      <c r="E281" s="231" t="s">
        <v>19</v>
      </c>
      <c r="F281" s="232" t="s">
        <v>376</v>
      </c>
      <c r="G281" s="229"/>
      <c r="H281" s="233">
        <v>-1.4950000000000001</v>
      </c>
      <c r="I281" s="234"/>
      <c r="J281" s="229"/>
      <c r="K281" s="229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161</v>
      </c>
      <c r="AU281" s="239" t="s">
        <v>82</v>
      </c>
      <c r="AV281" s="13" t="s">
        <v>82</v>
      </c>
      <c r="AW281" s="13" t="s">
        <v>34</v>
      </c>
      <c r="AX281" s="13" t="s">
        <v>72</v>
      </c>
      <c r="AY281" s="239" t="s">
        <v>116</v>
      </c>
    </row>
    <row r="282" s="14" customFormat="1">
      <c r="A282" s="14"/>
      <c r="B282" s="240"/>
      <c r="C282" s="241"/>
      <c r="D282" s="230" t="s">
        <v>161</v>
      </c>
      <c r="E282" s="242" t="s">
        <v>19</v>
      </c>
      <c r="F282" s="243" t="s">
        <v>168</v>
      </c>
      <c r="G282" s="241"/>
      <c r="H282" s="244">
        <v>4.9269999999999996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161</v>
      </c>
      <c r="AU282" s="250" t="s">
        <v>82</v>
      </c>
      <c r="AV282" s="14" t="s">
        <v>158</v>
      </c>
      <c r="AW282" s="14" t="s">
        <v>34</v>
      </c>
      <c r="AX282" s="14" t="s">
        <v>80</v>
      </c>
      <c r="AY282" s="250" t="s">
        <v>116</v>
      </c>
    </row>
    <row r="283" s="13" customFormat="1">
      <c r="A283" s="13"/>
      <c r="B283" s="228"/>
      <c r="C283" s="229"/>
      <c r="D283" s="230" t="s">
        <v>161</v>
      </c>
      <c r="E283" s="229"/>
      <c r="F283" s="232" t="s">
        <v>377</v>
      </c>
      <c r="G283" s="229"/>
      <c r="H283" s="233">
        <v>192.15299999999999</v>
      </c>
      <c r="I283" s="234"/>
      <c r="J283" s="229"/>
      <c r="K283" s="229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161</v>
      </c>
      <c r="AU283" s="239" t="s">
        <v>82</v>
      </c>
      <c r="AV283" s="13" t="s">
        <v>82</v>
      </c>
      <c r="AW283" s="13" t="s">
        <v>4</v>
      </c>
      <c r="AX283" s="13" t="s">
        <v>80</v>
      </c>
      <c r="AY283" s="239" t="s">
        <v>116</v>
      </c>
    </row>
    <row r="284" s="2" customFormat="1" ht="24.15" customHeight="1">
      <c r="A284" s="40"/>
      <c r="B284" s="41"/>
      <c r="C284" s="206" t="s">
        <v>378</v>
      </c>
      <c r="D284" s="206" t="s">
        <v>119</v>
      </c>
      <c r="E284" s="207" t="s">
        <v>379</v>
      </c>
      <c r="F284" s="208" t="s">
        <v>380</v>
      </c>
      <c r="G284" s="209" t="s">
        <v>367</v>
      </c>
      <c r="H284" s="210">
        <v>6.4219999999999997</v>
      </c>
      <c r="I284" s="211"/>
      <c r="J284" s="212">
        <f>ROUND(I284*H284,2)</f>
        <v>0</v>
      </c>
      <c r="K284" s="208" t="s">
        <v>123</v>
      </c>
      <c r="L284" s="46"/>
      <c r="M284" s="213" t="s">
        <v>19</v>
      </c>
      <c r="N284" s="214" t="s">
        <v>43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158</v>
      </c>
      <c r="AT284" s="217" t="s">
        <v>119</v>
      </c>
      <c r="AU284" s="217" t="s">
        <v>82</v>
      </c>
      <c r="AY284" s="19" t="s">
        <v>116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80</v>
      </c>
      <c r="BK284" s="218">
        <f>ROUND(I284*H284,2)</f>
        <v>0</v>
      </c>
      <c r="BL284" s="19" t="s">
        <v>158</v>
      </c>
      <c r="BM284" s="217" t="s">
        <v>381</v>
      </c>
    </row>
    <row r="285" s="2" customFormat="1">
      <c r="A285" s="40"/>
      <c r="B285" s="41"/>
      <c r="C285" s="42"/>
      <c r="D285" s="219" t="s">
        <v>126</v>
      </c>
      <c r="E285" s="42"/>
      <c r="F285" s="220" t="s">
        <v>382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126</v>
      </c>
      <c r="AU285" s="19" t="s">
        <v>82</v>
      </c>
    </row>
    <row r="286" s="2" customFormat="1" ht="24.15" customHeight="1">
      <c r="A286" s="40"/>
      <c r="B286" s="41"/>
      <c r="C286" s="206" t="s">
        <v>383</v>
      </c>
      <c r="D286" s="206" t="s">
        <v>119</v>
      </c>
      <c r="E286" s="207" t="s">
        <v>384</v>
      </c>
      <c r="F286" s="208" t="s">
        <v>385</v>
      </c>
      <c r="G286" s="209" t="s">
        <v>367</v>
      </c>
      <c r="H286" s="210">
        <v>2.367</v>
      </c>
      <c r="I286" s="211"/>
      <c r="J286" s="212">
        <f>ROUND(I286*H286,2)</f>
        <v>0</v>
      </c>
      <c r="K286" s="208" t="s">
        <v>123</v>
      </c>
      <c r="L286" s="46"/>
      <c r="M286" s="213" t="s">
        <v>19</v>
      </c>
      <c r="N286" s="214" t="s">
        <v>43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158</v>
      </c>
      <c r="AT286" s="217" t="s">
        <v>119</v>
      </c>
      <c r="AU286" s="217" t="s">
        <v>82</v>
      </c>
      <c r="AY286" s="19" t="s">
        <v>116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80</v>
      </c>
      <c r="BK286" s="218">
        <f>ROUND(I286*H286,2)</f>
        <v>0</v>
      </c>
      <c r="BL286" s="19" t="s">
        <v>158</v>
      </c>
      <c r="BM286" s="217" t="s">
        <v>386</v>
      </c>
    </row>
    <row r="287" s="2" customFormat="1">
      <c r="A287" s="40"/>
      <c r="B287" s="41"/>
      <c r="C287" s="42"/>
      <c r="D287" s="219" t="s">
        <v>126</v>
      </c>
      <c r="E287" s="42"/>
      <c r="F287" s="220" t="s">
        <v>387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126</v>
      </c>
      <c r="AU287" s="19" t="s">
        <v>82</v>
      </c>
    </row>
    <row r="288" s="13" customFormat="1">
      <c r="A288" s="13"/>
      <c r="B288" s="228"/>
      <c r="C288" s="229"/>
      <c r="D288" s="230" t="s">
        <v>161</v>
      </c>
      <c r="E288" s="231" t="s">
        <v>19</v>
      </c>
      <c r="F288" s="232" t="s">
        <v>388</v>
      </c>
      <c r="G288" s="229"/>
      <c r="H288" s="233">
        <v>2.367</v>
      </c>
      <c r="I288" s="234"/>
      <c r="J288" s="229"/>
      <c r="K288" s="229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161</v>
      </c>
      <c r="AU288" s="239" t="s">
        <v>82</v>
      </c>
      <c r="AV288" s="13" t="s">
        <v>82</v>
      </c>
      <c r="AW288" s="13" t="s">
        <v>34</v>
      </c>
      <c r="AX288" s="13" t="s">
        <v>80</v>
      </c>
      <c r="AY288" s="239" t="s">
        <v>116</v>
      </c>
    </row>
    <row r="289" s="2" customFormat="1" ht="24.15" customHeight="1">
      <c r="A289" s="40"/>
      <c r="B289" s="41"/>
      <c r="C289" s="206" t="s">
        <v>389</v>
      </c>
      <c r="D289" s="206" t="s">
        <v>119</v>
      </c>
      <c r="E289" s="207" t="s">
        <v>390</v>
      </c>
      <c r="F289" s="208" t="s">
        <v>391</v>
      </c>
      <c r="G289" s="209" t="s">
        <v>367</v>
      </c>
      <c r="H289" s="210">
        <v>2.1749999999999998</v>
      </c>
      <c r="I289" s="211"/>
      <c r="J289" s="212">
        <f>ROUND(I289*H289,2)</f>
        <v>0</v>
      </c>
      <c r="K289" s="208" t="s">
        <v>123</v>
      </c>
      <c r="L289" s="46"/>
      <c r="M289" s="213" t="s">
        <v>19</v>
      </c>
      <c r="N289" s="214" t="s">
        <v>43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158</v>
      </c>
      <c r="AT289" s="217" t="s">
        <v>119</v>
      </c>
      <c r="AU289" s="217" t="s">
        <v>82</v>
      </c>
      <c r="AY289" s="19" t="s">
        <v>116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80</v>
      </c>
      <c r="BK289" s="218">
        <f>ROUND(I289*H289,2)</f>
        <v>0</v>
      </c>
      <c r="BL289" s="19" t="s">
        <v>158</v>
      </c>
      <c r="BM289" s="217" t="s">
        <v>392</v>
      </c>
    </row>
    <row r="290" s="2" customFormat="1">
      <c r="A290" s="40"/>
      <c r="B290" s="41"/>
      <c r="C290" s="42"/>
      <c r="D290" s="219" t="s">
        <v>126</v>
      </c>
      <c r="E290" s="42"/>
      <c r="F290" s="220" t="s">
        <v>393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126</v>
      </c>
      <c r="AU290" s="19" t="s">
        <v>82</v>
      </c>
    </row>
    <row r="291" s="2" customFormat="1" ht="24.15" customHeight="1">
      <c r="A291" s="40"/>
      <c r="B291" s="41"/>
      <c r="C291" s="206" t="s">
        <v>394</v>
      </c>
      <c r="D291" s="206" t="s">
        <v>119</v>
      </c>
      <c r="E291" s="207" t="s">
        <v>395</v>
      </c>
      <c r="F291" s="208" t="s">
        <v>396</v>
      </c>
      <c r="G291" s="209" t="s">
        <v>367</v>
      </c>
      <c r="H291" s="210">
        <v>0.38500000000000001</v>
      </c>
      <c r="I291" s="211"/>
      <c r="J291" s="212">
        <f>ROUND(I291*H291,2)</f>
        <v>0</v>
      </c>
      <c r="K291" s="208" t="s">
        <v>123</v>
      </c>
      <c r="L291" s="46"/>
      <c r="M291" s="213" t="s">
        <v>19</v>
      </c>
      <c r="N291" s="214" t="s">
        <v>43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158</v>
      </c>
      <c r="AT291" s="217" t="s">
        <v>119</v>
      </c>
      <c r="AU291" s="217" t="s">
        <v>82</v>
      </c>
      <c r="AY291" s="19" t="s">
        <v>116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80</v>
      </c>
      <c r="BK291" s="218">
        <f>ROUND(I291*H291,2)</f>
        <v>0</v>
      </c>
      <c r="BL291" s="19" t="s">
        <v>158</v>
      </c>
      <c r="BM291" s="217" t="s">
        <v>397</v>
      </c>
    </row>
    <row r="292" s="2" customFormat="1">
      <c r="A292" s="40"/>
      <c r="B292" s="41"/>
      <c r="C292" s="42"/>
      <c r="D292" s="219" t="s">
        <v>126</v>
      </c>
      <c r="E292" s="42"/>
      <c r="F292" s="220" t="s">
        <v>398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126</v>
      </c>
      <c r="AU292" s="19" t="s">
        <v>82</v>
      </c>
    </row>
    <row r="293" s="12" customFormat="1" ht="22.8" customHeight="1">
      <c r="A293" s="12"/>
      <c r="B293" s="190"/>
      <c r="C293" s="191"/>
      <c r="D293" s="192" t="s">
        <v>71</v>
      </c>
      <c r="E293" s="204" t="s">
        <v>399</v>
      </c>
      <c r="F293" s="204" t="s">
        <v>400</v>
      </c>
      <c r="G293" s="191"/>
      <c r="H293" s="191"/>
      <c r="I293" s="194"/>
      <c r="J293" s="205">
        <f>BK293</f>
        <v>0</v>
      </c>
      <c r="K293" s="191"/>
      <c r="L293" s="196"/>
      <c r="M293" s="197"/>
      <c r="N293" s="198"/>
      <c r="O293" s="198"/>
      <c r="P293" s="199">
        <f>SUM(P294:P295)</f>
        <v>0</v>
      </c>
      <c r="Q293" s="198"/>
      <c r="R293" s="199">
        <f>SUM(R294:R295)</f>
        <v>0</v>
      </c>
      <c r="S293" s="198"/>
      <c r="T293" s="200">
        <f>SUM(T294:T295)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1" t="s">
        <v>80</v>
      </c>
      <c r="AT293" s="202" t="s">
        <v>71</v>
      </c>
      <c r="AU293" s="202" t="s">
        <v>80</v>
      </c>
      <c r="AY293" s="201" t="s">
        <v>116</v>
      </c>
      <c r="BK293" s="203">
        <f>SUM(BK294:BK295)</f>
        <v>0</v>
      </c>
    </row>
    <row r="294" s="2" customFormat="1" ht="24.15" customHeight="1">
      <c r="A294" s="40"/>
      <c r="B294" s="41"/>
      <c r="C294" s="206" t="s">
        <v>401</v>
      </c>
      <c r="D294" s="206" t="s">
        <v>119</v>
      </c>
      <c r="E294" s="207" t="s">
        <v>402</v>
      </c>
      <c r="F294" s="208" t="s">
        <v>403</v>
      </c>
      <c r="G294" s="209" t="s">
        <v>367</v>
      </c>
      <c r="H294" s="210">
        <v>6.266</v>
      </c>
      <c r="I294" s="211"/>
      <c r="J294" s="212">
        <f>ROUND(I294*H294,2)</f>
        <v>0</v>
      </c>
      <c r="K294" s="208" t="s">
        <v>123</v>
      </c>
      <c r="L294" s="46"/>
      <c r="M294" s="213" t="s">
        <v>19</v>
      </c>
      <c r="N294" s="214" t="s">
        <v>43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158</v>
      </c>
      <c r="AT294" s="217" t="s">
        <v>119</v>
      </c>
      <c r="AU294" s="217" t="s">
        <v>82</v>
      </c>
      <c r="AY294" s="19" t="s">
        <v>116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80</v>
      </c>
      <c r="BK294" s="218">
        <f>ROUND(I294*H294,2)</f>
        <v>0</v>
      </c>
      <c r="BL294" s="19" t="s">
        <v>158</v>
      </c>
      <c r="BM294" s="217" t="s">
        <v>404</v>
      </c>
    </row>
    <row r="295" s="2" customFormat="1">
      <c r="A295" s="40"/>
      <c r="B295" s="41"/>
      <c r="C295" s="42"/>
      <c r="D295" s="219" t="s">
        <v>126</v>
      </c>
      <c r="E295" s="42"/>
      <c r="F295" s="220" t="s">
        <v>405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126</v>
      </c>
      <c r="AU295" s="19" t="s">
        <v>82</v>
      </c>
    </row>
    <row r="296" s="12" customFormat="1" ht="25.92" customHeight="1">
      <c r="A296" s="12"/>
      <c r="B296" s="190"/>
      <c r="C296" s="191"/>
      <c r="D296" s="192" t="s">
        <v>71</v>
      </c>
      <c r="E296" s="193" t="s">
        <v>406</v>
      </c>
      <c r="F296" s="193" t="s">
        <v>407</v>
      </c>
      <c r="G296" s="191"/>
      <c r="H296" s="191"/>
      <c r="I296" s="194"/>
      <c r="J296" s="195">
        <f>BK296</f>
        <v>0</v>
      </c>
      <c r="K296" s="191"/>
      <c r="L296" s="196"/>
      <c r="M296" s="197"/>
      <c r="N296" s="198"/>
      <c r="O296" s="198"/>
      <c r="P296" s="199">
        <f>P297+P306+P323</f>
        <v>0</v>
      </c>
      <c r="Q296" s="198"/>
      <c r="R296" s="199">
        <f>R297+R306+R323</f>
        <v>0.1132242</v>
      </c>
      <c r="S296" s="198"/>
      <c r="T296" s="200">
        <f>T297+T306+T323</f>
        <v>0.018718000000000002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1" t="s">
        <v>82</v>
      </c>
      <c r="AT296" s="202" t="s">
        <v>71</v>
      </c>
      <c r="AU296" s="202" t="s">
        <v>72</v>
      </c>
      <c r="AY296" s="201" t="s">
        <v>116</v>
      </c>
      <c r="BK296" s="203">
        <f>BK297+BK306+BK323</f>
        <v>0</v>
      </c>
    </row>
    <row r="297" s="12" customFormat="1" ht="22.8" customHeight="1">
      <c r="A297" s="12"/>
      <c r="B297" s="190"/>
      <c r="C297" s="191"/>
      <c r="D297" s="192" t="s">
        <v>71</v>
      </c>
      <c r="E297" s="204" t="s">
        <v>408</v>
      </c>
      <c r="F297" s="204" t="s">
        <v>409</v>
      </c>
      <c r="G297" s="191"/>
      <c r="H297" s="191"/>
      <c r="I297" s="194"/>
      <c r="J297" s="205">
        <f>BK297</f>
        <v>0</v>
      </c>
      <c r="K297" s="191"/>
      <c r="L297" s="196"/>
      <c r="M297" s="197"/>
      <c r="N297" s="198"/>
      <c r="O297" s="198"/>
      <c r="P297" s="199">
        <f>SUM(P298:P305)</f>
        <v>0</v>
      </c>
      <c r="Q297" s="198"/>
      <c r="R297" s="199">
        <f>SUM(R298:R305)</f>
        <v>0.0072360000000000011</v>
      </c>
      <c r="S297" s="198"/>
      <c r="T297" s="200">
        <f>SUM(T298:T305)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1" t="s">
        <v>82</v>
      </c>
      <c r="AT297" s="202" t="s">
        <v>71</v>
      </c>
      <c r="AU297" s="202" t="s">
        <v>80</v>
      </c>
      <c r="AY297" s="201" t="s">
        <v>116</v>
      </c>
      <c r="BK297" s="203">
        <f>SUM(BK298:BK305)</f>
        <v>0</v>
      </c>
    </row>
    <row r="298" s="2" customFormat="1" ht="24.15" customHeight="1">
      <c r="A298" s="40"/>
      <c r="B298" s="41"/>
      <c r="C298" s="206" t="s">
        <v>410</v>
      </c>
      <c r="D298" s="206" t="s">
        <v>119</v>
      </c>
      <c r="E298" s="207" t="s">
        <v>411</v>
      </c>
      <c r="F298" s="208" t="s">
        <v>412</v>
      </c>
      <c r="G298" s="209" t="s">
        <v>157</v>
      </c>
      <c r="H298" s="210">
        <v>10.050000000000001</v>
      </c>
      <c r="I298" s="211"/>
      <c r="J298" s="212">
        <f>ROUND(I298*H298,2)</f>
        <v>0</v>
      </c>
      <c r="K298" s="208" t="s">
        <v>123</v>
      </c>
      <c r="L298" s="46"/>
      <c r="M298" s="213" t="s">
        <v>19</v>
      </c>
      <c r="N298" s="214" t="s">
        <v>43</v>
      </c>
      <c r="O298" s="86"/>
      <c r="P298" s="215">
        <f>O298*H298</f>
        <v>0</v>
      </c>
      <c r="Q298" s="215">
        <v>0.00040000000000000002</v>
      </c>
      <c r="R298" s="215">
        <f>Q298*H298</f>
        <v>0.0040200000000000001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251</v>
      </c>
      <c r="AT298" s="217" t="s">
        <v>119</v>
      </c>
      <c r="AU298" s="217" t="s">
        <v>82</v>
      </c>
      <c r="AY298" s="19" t="s">
        <v>116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80</v>
      </c>
      <c r="BK298" s="218">
        <f>ROUND(I298*H298,2)</f>
        <v>0</v>
      </c>
      <c r="BL298" s="19" t="s">
        <v>251</v>
      </c>
      <c r="BM298" s="217" t="s">
        <v>413</v>
      </c>
    </row>
    <row r="299" s="2" customFormat="1">
      <c r="A299" s="40"/>
      <c r="B299" s="41"/>
      <c r="C299" s="42"/>
      <c r="D299" s="219" t="s">
        <v>126</v>
      </c>
      <c r="E299" s="42"/>
      <c r="F299" s="220" t="s">
        <v>414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126</v>
      </c>
      <c r="AU299" s="19" t="s">
        <v>82</v>
      </c>
    </row>
    <row r="300" s="13" customFormat="1">
      <c r="A300" s="13"/>
      <c r="B300" s="228"/>
      <c r="C300" s="229"/>
      <c r="D300" s="230" t="s">
        <v>161</v>
      </c>
      <c r="E300" s="231" t="s">
        <v>19</v>
      </c>
      <c r="F300" s="232" t="s">
        <v>415</v>
      </c>
      <c r="G300" s="229"/>
      <c r="H300" s="233">
        <v>10.050000000000001</v>
      </c>
      <c r="I300" s="234"/>
      <c r="J300" s="229"/>
      <c r="K300" s="229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161</v>
      </c>
      <c r="AU300" s="239" t="s">
        <v>82</v>
      </c>
      <c r="AV300" s="13" t="s">
        <v>82</v>
      </c>
      <c r="AW300" s="13" t="s">
        <v>34</v>
      </c>
      <c r="AX300" s="13" t="s">
        <v>80</v>
      </c>
      <c r="AY300" s="239" t="s">
        <v>116</v>
      </c>
    </row>
    <row r="301" s="2" customFormat="1" ht="16.5" customHeight="1">
      <c r="A301" s="40"/>
      <c r="B301" s="41"/>
      <c r="C301" s="206" t="s">
        <v>416</v>
      </c>
      <c r="D301" s="206" t="s">
        <v>119</v>
      </c>
      <c r="E301" s="207" t="s">
        <v>417</v>
      </c>
      <c r="F301" s="208" t="s">
        <v>418</v>
      </c>
      <c r="G301" s="209" t="s">
        <v>175</v>
      </c>
      <c r="H301" s="210">
        <v>20.100000000000001</v>
      </c>
      <c r="I301" s="211"/>
      <c r="J301" s="212">
        <f>ROUND(I301*H301,2)</f>
        <v>0</v>
      </c>
      <c r="K301" s="208" t="s">
        <v>123</v>
      </c>
      <c r="L301" s="46"/>
      <c r="M301" s="213" t="s">
        <v>19</v>
      </c>
      <c r="N301" s="214" t="s">
        <v>43</v>
      </c>
      <c r="O301" s="86"/>
      <c r="P301" s="215">
        <f>O301*H301</f>
        <v>0</v>
      </c>
      <c r="Q301" s="215">
        <v>0.00016000000000000001</v>
      </c>
      <c r="R301" s="215">
        <f>Q301*H301</f>
        <v>0.0032160000000000005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251</v>
      </c>
      <c r="AT301" s="217" t="s">
        <v>119</v>
      </c>
      <c r="AU301" s="217" t="s">
        <v>82</v>
      </c>
      <c r="AY301" s="19" t="s">
        <v>116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80</v>
      </c>
      <c r="BK301" s="218">
        <f>ROUND(I301*H301,2)</f>
        <v>0</v>
      </c>
      <c r="BL301" s="19" t="s">
        <v>251</v>
      </c>
      <c r="BM301" s="217" t="s">
        <v>419</v>
      </c>
    </row>
    <row r="302" s="2" customFormat="1">
      <c r="A302" s="40"/>
      <c r="B302" s="41"/>
      <c r="C302" s="42"/>
      <c r="D302" s="219" t="s">
        <v>126</v>
      </c>
      <c r="E302" s="42"/>
      <c r="F302" s="220" t="s">
        <v>420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126</v>
      </c>
      <c r="AU302" s="19" t="s">
        <v>82</v>
      </c>
    </row>
    <row r="303" s="13" customFormat="1">
      <c r="A303" s="13"/>
      <c r="B303" s="228"/>
      <c r="C303" s="229"/>
      <c r="D303" s="230" t="s">
        <v>161</v>
      </c>
      <c r="E303" s="231" t="s">
        <v>19</v>
      </c>
      <c r="F303" s="232" t="s">
        <v>421</v>
      </c>
      <c r="G303" s="229"/>
      <c r="H303" s="233">
        <v>20.100000000000001</v>
      </c>
      <c r="I303" s="234"/>
      <c r="J303" s="229"/>
      <c r="K303" s="229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161</v>
      </c>
      <c r="AU303" s="239" t="s">
        <v>82</v>
      </c>
      <c r="AV303" s="13" t="s">
        <v>82</v>
      </c>
      <c r="AW303" s="13" t="s">
        <v>34</v>
      </c>
      <c r="AX303" s="13" t="s">
        <v>80</v>
      </c>
      <c r="AY303" s="239" t="s">
        <v>116</v>
      </c>
    </row>
    <row r="304" s="2" customFormat="1" ht="24.15" customHeight="1">
      <c r="A304" s="40"/>
      <c r="B304" s="41"/>
      <c r="C304" s="206" t="s">
        <v>422</v>
      </c>
      <c r="D304" s="206" t="s">
        <v>119</v>
      </c>
      <c r="E304" s="207" t="s">
        <v>423</v>
      </c>
      <c r="F304" s="208" t="s">
        <v>424</v>
      </c>
      <c r="G304" s="209" t="s">
        <v>367</v>
      </c>
      <c r="H304" s="210">
        <v>0.0070000000000000001</v>
      </c>
      <c r="I304" s="211"/>
      <c r="J304" s="212">
        <f>ROUND(I304*H304,2)</f>
        <v>0</v>
      </c>
      <c r="K304" s="208" t="s">
        <v>123</v>
      </c>
      <c r="L304" s="46"/>
      <c r="M304" s="213" t="s">
        <v>19</v>
      </c>
      <c r="N304" s="214" t="s">
        <v>43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251</v>
      </c>
      <c r="AT304" s="217" t="s">
        <v>119</v>
      </c>
      <c r="AU304" s="217" t="s">
        <v>82</v>
      </c>
      <c r="AY304" s="19" t="s">
        <v>116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80</v>
      </c>
      <c r="BK304" s="218">
        <f>ROUND(I304*H304,2)</f>
        <v>0</v>
      </c>
      <c r="BL304" s="19" t="s">
        <v>251</v>
      </c>
      <c r="BM304" s="217" t="s">
        <v>425</v>
      </c>
    </row>
    <row r="305" s="2" customFormat="1">
      <c r="A305" s="40"/>
      <c r="B305" s="41"/>
      <c r="C305" s="42"/>
      <c r="D305" s="219" t="s">
        <v>126</v>
      </c>
      <c r="E305" s="42"/>
      <c r="F305" s="220" t="s">
        <v>426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126</v>
      </c>
      <c r="AU305" s="19" t="s">
        <v>82</v>
      </c>
    </row>
    <row r="306" s="12" customFormat="1" ht="22.8" customHeight="1">
      <c r="A306" s="12"/>
      <c r="B306" s="190"/>
      <c r="C306" s="191"/>
      <c r="D306" s="192" t="s">
        <v>71</v>
      </c>
      <c r="E306" s="204" t="s">
        <v>427</v>
      </c>
      <c r="F306" s="204" t="s">
        <v>428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SUM(P307:P322)</f>
        <v>0</v>
      </c>
      <c r="Q306" s="198"/>
      <c r="R306" s="199">
        <f>SUM(R307:R322)</f>
        <v>0.057581999999999994</v>
      </c>
      <c r="S306" s="198"/>
      <c r="T306" s="200">
        <f>SUM(T307:T322)</f>
        <v>0.018718000000000002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82</v>
      </c>
      <c r="AT306" s="202" t="s">
        <v>71</v>
      </c>
      <c r="AU306" s="202" t="s">
        <v>80</v>
      </c>
      <c r="AY306" s="201" t="s">
        <v>116</v>
      </c>
      <c r="BK306" s="203">
        <f>SUM(BK307:BK322)</f>
        <v>0</v>
      </c>
    </row>
    <row r="307" s="2" customFormat="1" ht="16.5" customHeight="1">
      <c r="A307" s="40"/>
      <c r="B307" s="41"/>
      <c r="C307" s="206" t="s">
        <v>429</v>
      </c>
      <c r="D307" s="206" t="s">
        <v>119</v>
      </c>
      <c r="E307" s="207" t="s">
        <v>430</v>
      </c>
      <c r="F307" s="208" t="s">
        <v>431</v>
      </c>
      <c r="G307" s="209" t="s">
        <v>175</v>
      </c>
      <c r="H307" s="210">
        <v>9.8000000000000007</v>
      </c>
      <c r="I307" s="211"/>
      <c r="J307" s="212">
        <f>ROUND(I307*H307,2)</f>
        <v>0</v>
      </c>
      <c r="K307" s="208" t="s">
        <v>123</v>
      </c>
      <c r="L307" s="46"/>
      <c r="M307" s="213" t="s">
        <v>19</v>
      </c>
      <c r="N307" s="214" t="s">
        <v>43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0.00191</v>
      </c>
      <c r="T307" s="216">
        <f>S307*H307</f>
        <v>0.018718000000000002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251</v>
      </c>
      <c r="AT307" s="217" t="s">
        <v>119</v>
      </c>
      <c r="AU307" s="217" t="s">
        <v>82</v>
      </c>
      <c r="AY307" s="19" t="s">
        <v>116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80</v>
      </c>
      <c r="BK307" s="218">
        <f>ROUND(I307*H307,2)</f>
        <v>0</v>
      </c>
      <c r="BL307" s="19" t="s">
        <v>251</v>
      </c>
      <c r="BM307" s="217" t="s">
        <v>432</v>
      </c>
    </row>
    <row r="308" s="2" customFormat="1">
      <c r="A308" s="40"/>
      <c r="B308" s="41"/>
      <c r="C308" s="42"/>
      <c r="D308" s="219" t="s">
        <v>126</v>
      </c>
      <c r="E308" s="42"/>
      <c r="F308" s="220" t="s">
        <v>433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126</v>
      </c>
      <c r="AU308" s="19" t="s">
        <v>82</v>
      </c>
    </row>
    <row r="309" s="13" customFormat="1">
      <c r="A309" s="13"/>
      <c r="B309" s="228"/>
      <c r="C309" s="229"/>
      <c r="D309" s="230" t="s">
        <v>161</v>
      </c>
      <c r="E309" s="231" t="s">
        <v>19</v>
      </c>
      <c r="F309" s="232" t="s">
        <v>434</v>
      </c>
      <c r="G309" s="229"/>
      <c r="H309" s="233">
        <v>9.8000000000000007</v>
      </c>
      <c r="I309" s="234"/>
      <c r="J309" s="229"/>
      <c r="K309" s="229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161</v>
      </c>
      <c r="AU309" s="239" t="s">
        <v>82</v>
      </c>
      <c r="AV309" s="13" t="s">
        <v>82</v>
      </c>
      <c r="AW309" s="13" t="s">
        <v>34</v>
      </c>
      <c r="AX309" s="13" t="s">
        <v>80</v>
      </c>
      <c r="AY309" s="239" t="s">
        <v>116</v>
      </c>
    </row>
    <row r="310" s="2" customFormat="1" ht="16.5" customHeight="1">
      <c r="A310" s="40"/>
      <c r="B310" s="41"/>
      <c r="C310" s="206" t="s">
        <v>435</v>
      </c>
      <c r="D310" s="206" t="s">
        <v>119</v>
      </c>
      <c r="E310" s="207" t="s">
        <v>436</v>
      </c>
      <c r="F310" s="208" t="s">
        <v>437</v>
      </c>
      <c r="G310" s="209" t="s">
        <v>175</v>
      </c>
      <c r="H310" s="210">
        <v>20.699999999999999</v>
      </c>
      <c r="I310" s="211"/>
      <c r="J310" s="212">
        <f>ROUND(I310*H310,2)</f>
        <v>0</v>
      </c>
      <c r="K310" s="208" t="s">
        <v>123</v>
      </c>
      <c r="L310" s="46"/>
      <c r="M310" s="213" t="s">
        <v>19</v>
      </c>
      <c r="N310" s="214" t="s">
        <v>43</v>
      </c>
      <c r="O310" s="86"/>
      <c r="P310" s="215">
        <f>O310*H310</f>
        <v>0</v>
      </c>
      <c r="Q310" s="215">
        <v>0.00141</v>
      </c>
      <c r="R310" s="215">
        <f>Q310*H310</f>
        <v>0.029186999999999998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251</v>
      </c>
      <c r="AT310" s="217" t="s">
        <v>119</v>
      </c>
      <c r="AU310" s="217" t="s">
        <v>82</v>
      </c>
      <c r="AY310" s="19" t="s">
        <v>116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80</v>
      </c>
      <c r="BK310" s="218">
        <f>ROUND(I310*H310,2)</f>
        <v>0</v>
      </c>
      <c r="BL310" s="19" t="s">
        <v>251</v>
      </c>
      <c r="BM310" s="217" t="s">
        <v>438</v>
      </c>
    </row>
    <row r="311" s="2" customFormat="1">
      <c r="A311" s="40"/>
      <c r="B311" s="41"/>
      <c r="C311" s="42"/>
      <c r="D311" s="219" t="s">
        <v>126</v>
      </c>
      <c r="E311" s="42"/>
      <c r="F311" s="220" t="s">
        <v>439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126</v>
      </c>
      <c r="AU311" s="19" t="s">
        <v>82</v>
      </c>
    </row>
    <row r="312" s="13" customFormat="1">
      <c r="A312" s="13"/>
      <c r="B312" s="228"/>
      <c r="C312" s="229"/>
      <c r="D312" s="230" t="s">
        <v>161</v>
      </c>
      <c r="E312" s="231" t="s">
        <v>19</v>
      </c>
      <c r="F312" s="232" t="s">
        <v>440</v>
      </c>
      <c r="G312" s="229"/>
      <c r="H312" s="233">
        <v>20.699999999999999</v>
      </c>
      <c r="I312" s="234"/>
      <c r="J312" s="229"/>
      <c r="K312" s="229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161</v>
      </c>
      <c r="AU312" s="239" t="s">
        <v>82</v>
      </c>
      <c r="AV312" s="13" t="s">
        <v>82</v>
      </c>
      <c r="AW312" s="13" t="s">
        <v>34</v>
      </c>
      <c r="AX312" s="13" t="s">
        <v>80</v>
      </c>
      <c r="AY312" s="239" t="s">
        <v>116</v>
      </c>
    </row>
    <row r="313" s="2" customFormat="1" ht="24.15" customHeight="1">
      <c r="A313" s="40"/>
      <c r="B313" s="41"/>
      <c r="C313" s="206" t="s">
        <v>441</v>
      </c>
      <c r="D313" s="206" t="s">
        <v>119</v>
      </c>
      <c r="E313" s="207" t="s">
        <v>442</v>
      </c>
      <c r="F313" s="208" t="s">
        <v>443</v>
      </c>
      <c r="G313" s="209" t="s">
        <v>175</v>
      </c>
      <c r="H313" s="210">
        <v>2.25</v>
      </c>
      <c r="I313" s="211"/>
      <c r="J313" s="212">
        <f>ROUND(I313*H313,2)</f>
        <v>0</v>
      </c>
      <c r="K313" s="208" t="s">
        <v>123</v>
      </c>
      <c r="L313" s="46"/>
      <c r="M313" s="213" t="s">
        <v>19</v>
      </c>
      <c r="N313" s="214" t="s">
        <v>43</v>
      </c>
      <c r="O313" s="86"/>
      <c r="P313" s="215">
        <f>O313*H313</f>
        <v>0</v>
      </c>
      <c r="Q313" s="215">
        <v>0.0024199999999999998</v>
      </c>
      <c r="R313" s="215">
        <f>Q313*H313</f>
        <v>0.0054449999999999993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251</v>
      </c>
      <c r="AT313" s="217" t="s">
        <v>119</v>
      </c>
      <c r="AU313" s="217" t="s">
        <v>82</v>
      </c>
      <c r="AY313" s="19" t="s">
        <v>116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80</v>
      </c>
      <c r="BK313" s="218">
        <f>ROUND(I313*H313,2)</f>
        <v>0</v>
      </c>
      <c r="BL313" s="19" t="s">
        <v>251</v>
      </c>
      <c r="BM313" s="217" t="s">
        <v>444</v>
      </c>
    </row>
    <row r="314" s="2" customFormat="1">
      <c r="A314" s="40"/>
      <c r="B314" s="41"/>
      <c r="C314" s="42"/>
      <c r="D314" s="219" t="s">
        <v>126</v>
      </c>
      <c r="E314" s="42"/>
      <c r="F314" s="220" t="s">
        <v>445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126</v>
      </c>
      <c r="AU314" s="19" t="s">
        <v>82</v>
      </c>
    </row>
    <row r="315" s="13" customFormat="1">
      <c r="A315" s="13"/>
      <c r="B315" s="228"/>
      <c r="C315" s="229"/>
      <c r="D315" s="230" t="s">
        <v>161</v>
      </c>
      <c r="E315" s="231" t="s">
        <v>19</v>
      </c>
      <c r="F315" s="232" t="s">
        <v>446</v>
      </c>
      <c r="G315" s="229"/>
      <c r="H315" s="233">
        <v>2.25</v>
      </c>
      <c r="I315" s="234"/>
      <c r="J315" s="229"/>
      <c r="K315" s="229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161</v>
      </c>
      <c r="AU315" s="239" t="s">
        <v>82</v>
      </c>
      <c r="AV315" s="13" t="s">
        <v>82</v>
      </c>
      <c r="AW315" s="13" t="s">
        <v>34</v>
      </c>
      <c r="AX315" s="13" t="s">
        <v>80</v>
      </c>
      <c r="AY315" s="239" t="s">
        <v>116</v>
      </c>
    </row>
    <row r="316" s="2" customFormat="1" ht="24.15" customHeight="1">
      <c r="A316" s="40"/>
      <c r="B316" s="41"/>
      <c r="C316" s="206" t="s">
        <v>447</v>
      </c>
      <c r="D316" s="206" t="s">
        <v>119</v>
      </c>
      <c r="E316" s="207" t="s">
        <v>448</v>
      </c>
      <c r="F316" s="208" t="s">
        <v>449</v>
      </c>
      <c r="G316" s="209" t="s">
        <v>175</v>
      </c>
      <c r="H316" s="210">
        <v>7.6500000000000004</v>
      </c>
      <c r="I316" s="211"/>
      <c r="J316" s="212">
        <f>ROUND(I316*H316,2)</f>
        <v>0</v>
      </c>
      <c r="K316" s="208" t="s">
        <v>123</v>
      </c>
      <c r="L316" s="46"/>
      <c r="M316" s="213" t="s">
        <v>19</v>
      </c>
      <c r="N316" s="214" t="s">
        <v>43</v>
      </c>
      <c r="O316" s="86"/>
      <c r="P316" s="215">
        <f>O316*H316</f>
        <v>0</v>
      </c>
      <c r="Q316" s="215">
        <v>0.0030000000000000001</v>
      </c>
      <c r="R316" s="215">
        <f>Q316*H316</f>
        <v>0.022950000000000002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251</v>
      </c>
      <c r="AT316" s="217" t="s">
        <v>119</v>
      </c>
      <c r="AU316" s="217" t="s">
        <v>82</v>
      </c>
      <c r="AY316" s="19" t="s">
        <v>116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80</v>
      </c>
      <c r="BK316" s="218">
        <f>ROUND(I316*H316,2)</f>
        <v>0</v>
      </c>
      <c r="BL316" s="19" t="s">
        <v>251</v>
      </c>
      <c r="BM316" s="217" t="s">
        <v>450</v>
      </c>
    </row>
    <row r="317" s="2" customFormat="1">
      <c r="A317" s="40"/>
      <c r="B317" s="41"/>
      <c r="C317" s="42"/>
      <c r="D317" s="219" t="s">
        <v>126</v>
      </c>
      <c r="E317" s="42"/>
      <c r="F317" s="220" t="s">
        <v>451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126</v>
      </c>
      <c r="AU317" s="19" t="s">
        <v>82</v>
      </c>
    </row>
    <row r="318" s="13" customFormat="1">
      <c r="A318" s="13"/>
      <c r="B318" s="228"/>
      <c r="C318" s="229"/>
      <c r="D318" s="230" t="s">
        <v>161</v>
      </c>
      <c r="E318" s="231" t="s">
        <v>19</v>
      </c>
      <c r="F318" s="232" t="s">
        <v>452</v>
      </c>
      <c r="G318" s="229"/>
      <c r="H318" s="233">
        <v>7.6500000000000004</v>
      </c>
      <c r="I318" s="234"/>
      <c r="J318" s="229"/>
      <c r="K318" s="229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161</v>
      </c>
      <c r="AU318" s="239" t="s">
        <v>82</v>
      </c>
      <c r="AV318" s="13" t="s">
        <v>82</v>
      </c>
      <c r="AW318" s="13" t="s">
        <v>34</v>
      </c>
      <c r="AX318" s="13" t="s">
        <v>80</v>
      </c>
      <c r="AY318" s="239" t="s">
        <v>116</v>
      </c>
    </row>
    <row r="319" s="2" customFormat="1" ht="24.15" customHeight="1">
      <c r="A319" s="40"/>
      <c r="B319" s="41"/>
      <c r="C319" s="206" t="s">
        <v>453</v>
      </c>
      <c r="D319" s="206" t="s">
        <v>119</v>
      </c>
      <c r="E319" s="207" t="s">
        <v>454</v>
      </c>
      <c r="F319" s="208" t="s">
        <v>455</v>
      </c>
      <c r="G319" s="209" t="s">
        <v>359</v>
      </c>
      <c r="H319" s="210">
        <v>1</v>
      </c>
      <c r="I319" s="211"/>
      <c r="J319" s="212">
        <f>ROUND(I319*H319,2)</f>
        <v>0</v>
      </c>
      <c r="K319" s="208" t="s">
        <v>123</v>
      </c>
      <c r="L319" s="46"/>
      <c r="M319" s="213" t="s">
        <v>19</v>
      </c>
      <c r="N319" s="214" t="s">
        <v>43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251</v>
      </c>
      <c r="AT319" s="217" t="s">
        <v>119</v>
      </c>
      <c r="AU319" s="217" t="s">
        <v>82</v>
      </c>
      <c r="AY319" s="19" t="s">
        <v>116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80</v>
      </c>
      <c r="BK319" s="218">
        <f>ROUND(I319*H319,2)</f>
        <v>0</v>
      </c>
      <c r="BL319" s="19" t="s">
        <v>251</v>
      </c>
      <c r="BM319" s="217" t="s">
        <v>456</v>
      </c>
    </row>
    <row r="320" s="2" customFormat="1">
      <c r="A320" s="40"/>
      <c r="B320" s="41"/>
      <c r="C320" s="42"/>
      <c r="D320" s="219" t="s">
        <v>126</v>
      </c>
      <c r="E320" s="42"/>
      <c r="F320" s="220" t="s">
        <v>457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126</v>
      </c>
      <c r="AU320" s="19" t="s">
        <v>82</v>
      </c>
    </row>
    <row r="321" s="2" customFormat="1" ht="24.15" customHeight="1">
      <c r="A321" s="40"/>
      <c r="B321" s="41"/>
      <c r="C321" s="206" t="s">
        <v>458</v>
      </c>
      <c r="D321" s="206" t="s">
        <v>119</v>
      </c>
      <c r="E321" s="207" t="s">
        <v>459</v>
      </c>
      <c r="F321" s="208" t="s">
        <v>460</v>
      </c>
      <c r="G321" s="209" t="s">
        <v>367</v>
      </c>
      <c r="H321" s="210">
        <v>0.058000000000000003</v>
      </c>
      <c r="I321" s="211"/>
      <c r="J321" s="212">
        <f>ROUND(I321*H321,2)</f>
        <v>0</v>
      </c>
      <c r="K321" s="208" t="s">
        <v>123</v>
      </c>
      <c r="L321" s="46"/>
      <c r="M321" s="213" t="s">
        <v>19</v>
      </c>
      <c r="N321" s="214" t="s">
        <v>43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251</v>
      </c>
      <c r="AT321" s="217" t="s">
        <v>119</v>
      </c>
      <c r="AU321" s="217" t="s">
        <v>82</v>
      </c>
      <c r="AY321" s="19" t="s">
        <v>116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80</v>
      </c>
      <c r="BK321" s="218">
        <f>ROUND(I321*H321,2)</f>
        <v>0</v>
      </c>
      <c r="BL321" s="19" t="s">
        <v>251</v>
      </c>
      <c r="BM321" s="217" t="s">
        <v>461</v>
      </c>
    </row>
    <row r="322" s="2" customFormat="1">
      <c r="A322" s="40"/>
      <c r="B322" s="41"/>
      <c r="C322" s="42"/>
      <c r="D322" s="219" t="s">
        <v>126</v>
      </c>
      <c r="E322" s="42"/>
      <c r="F322" s="220" t="s">
        <v>462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126</v>
      </c>
      <c r="AU322" s="19" t="s">
        <v>82</v>
      </c>
    </row>
    <row r="323" s="12" customFormat="1" ht="22.8" customHeight="1">
      <c r="A323" s="12"/>
      <c r="B323" s="190"/>
      <c r="C323" s="191"/>
      <c r="D323" s="192" t="s">
        <v>71</v>
      </c>
      <c r="E323" s="204" t="s">
        <v>463</v>
      </c>
      <c r="F323" s="204" t="s">
        <v>464</v>
      </c>
      <c r="G323" s="191"/>
      <c r="H323" s="191"/>
      <c r="I323" s="194"/>
      <c r="J323" s="205">
        <f>BK323</f>
        <v>0</v>
      </c>
      <c r="K323" s="191"/>
      <c r="L323" s="196"/>
      <c r="M323" s="197"/>
      <c r="N323" s="198"/>
      <c r="O323" s="198"/>
      <c r="P323" s="199">
        <f>SUM(P324:P394)</f>
        <v>0</v>
      </c>
      <c r="Q323" s="198"/>
      <c r="R323" s="199">
        <f>SUM(R324:R394)</f>
        <v>0.048406200000000003</v>
      </c>
      <c r="S323" s="198"/>
      <c r="T323" s="200">
        <f>SUM(T324:T394)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1" t="s">
        <v>82</v>
      </c>
      <c r="AT323" s="202" t="s">
        <v>71</v>
      </c>
      <c r="AU323" s="202" t="s">
        <v>80</v>
      </c>
      <c r="AY323" s="201" t="s">
        <v>116</v>
      </c>
      <c r="BK323" s="203">
        <f>SUM(BK324:BK394)</f>
        <v>0</v>
      </c>
    </row>
    <row r="324" s="2" customFormat="1" ht="21.75" customHeight="1">
      <c r="A324" s="40"/>
      <c r="B324" s="41"/>
      <c r="C324" s="206" t="s">
        <v>465</v>
      </c>
      <c r="D324" s="206" t="s">
        <v>119</v>
      </c>
      <c r="E324" s="207" t="s">
        <v>466</v>
      </c>
      <c r="F324" s="208" t="s">
        <v>467</v>
      </c>
      <c r="G324" s="209" t="s">
        <v>157</v>
      </c>
      <c r="H324" s="210">
        <v>7.1399999999999997</v>
      </c>
      <c r="I324" s="211"/>
      <c r="J324" s="212">
        <f>ROUND(I324*H324,2)</f>
        <v>0</v>
      </c>
      <c r="K324" s="208" t="s">
        <v>123</v>
      </c>
      <c r="L324" s="46"/>
      <c r="M324" s="213" t="s">
        <v>19</v>
      </c>
      <c r="N324" s="214" t="s">
        <v>43</v>
      </c>
      <c r="O324" s="86"/>
      <c r="P324" s="215">
        <f>O324*H324</f>
        <v>0</v>
      </c>
      <c r="Q324" s="215">
        <v>6.9999999999999994E-05</v>
      </c>
      <c r="R324" s="215">
        <f>Q324*H324</f>
        <v>0.0004997999999999999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251</v>
      </c>
      <c r="AT324" s="217" t="s">
        <v>119</v>
      </c>
      <c r="AU324" s="217" t="s">
        <v>82</v>
      </c>
      <c r="AY324" s="19" t="s">
        <v>116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80</v>
      </c>
      <c r="BK324" s="218">
        <f>ROUND(I324*H324,2)</f>
        <v>0</v>
      </c>
      <c r="BL324" s="19" t="s">
        <v>251</v>
      </c>
      <c r="BM324" s="217" t="s">
        <v>468</v>
      </c>
    </row>
    <row r="325" s="2" customFormat="1">
      <c r="A325" s="40"/>
      <c r="B325" s="41"/>
      <c r="C325" s="42"/>
      <c r="D325" s="219" t="s">
        <v>126</v>
      </c>
      <c r="E325" s="42"/>
      <c r="F325" s="220" t="s">
        <v>469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126</v>
      </c>
      <c r="AU325" s="19" t="s">
        <v>82</v>
      </c>
    </row>
    <row r="326" s="13" customFormat="1">
      <c r="A326" s="13"/>
      <c r="B326" s="228"/>
      <c r="C326" s="229"/>
      <c r="D326" s="230" t="s">
        <v>161</v>
      </c>
      <c r="E326" s="231" t="s">
        <v>19</v>
      </c>
      <c r="F326" s="232" t="s">
        <v>470</v>
      </c>
      <c r="G326" s="229"/>
      <c r="H326" s="233">
        <v>7.1399999999999997</v>
      </c>
      <c r="I326" s="234"/>
      <c r="J326" s="229"/>
      <c r="K326" s="229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161</v>
      </c>
      <c r="AU326" s="239" t="s">
        <v>82</v>
      </c>
      <c r="AV326" s="13" t="s">
        <v>82</v>
      </c>
      <c r="AW326" s="13" t="s">
        <v>34</v>
      </c>
      <c r="AX326" s="13" t="s">
        <v>80</v>
      </c>
      <c r="AY326" s="239" t="s">
        <v>116</v>
      </c>
    </row>
    <row r="327" s="2" customFormat="1" ht="21.75" customHeight="1">
      <c r="A327" s="40"/>
      <c r="B327" s="41"/>
      <c r="C327" s="206" t="s">
        <v>471</v>
      </c>
      <c r="D327" s="206" t="s">
        <v>119</v>
      </c>
      <c r="E327" s="207" t="s">
        <v>472</v>
      </c>
      <c r="F327" s="208" t="s">
        <v>473</v>
      </c>
      <c r="G327" s="209" t="s">
        <v>157</v>
      </c>
      <c r="H327" s="210">
        <v>7.1399999999999997</v>
      </c>
      <c r="I327" s="211"/>
      <c r="J327" s="212">
        <f>ROUND(I327*H327,2)</f>
        <v>0</v>
      </c>
      <c r="K327" s="208" t="s">
        <v>123</v>
      </c>
      <c r="L327" s="46"/>
      <c r="M327" s="213" t="s">
        <v>19</v>
      </c>
      <c r="N327" s="214" t="s">
        <v>43</v>
      </c>
      <c r="O327" s="86"/>
      <c r="P327" s="215">
        <f>O327*H327</f>
        <v>0</v>
      </c>
      <c r="Q327" s="215">
        <v>6.9999999999999994E-05</v>
      </c>
      <c r="R327" s="215">
        <f>Q327*H327</f>
        <v>0.0004997999999999999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251</v>
      </c>
      <c r="AT327" s="217" t="s">
        <v>119</v>
      </c>
      <c r="AU327" s="217" t="s">
        <v>82</v>
      </c>
      <c r="AY327" s="19" t="s">
        <v>116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80</v>
      </c>
      <c r="BK327" s="218">
        <f>ROUND(I327*H327,2)</f>
        <v>0</v>
      </c>
      <c r="BL327" s="19" t="s">
        <v>251</v>
      </c>
      <c r="BM327" s="217" t="s">
        <v>474</v>
      </c>
    </row>
    <row r="328" s="2" customFormat="1">
      <c r="A328" s="40"/>
      <c r="B328" s="41"/>
      <c r="C328" s="42"/>
      <c r="D328" s="219" t="s">
        <v>126</v>
      </c>
      <c r="E328" s="42"/>
      <c r="F328" s="220" t="s">
        <v>475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126</v>
      </c>
      <c r="AU328" s="19" t="s">
        <v>82</v>
      </c>
    </row>
    <row r="329" s="13" customFormat="1">
      <c r="A329" s="13"/>
      <c r="B329" s="228"/>
      <c r="C329" s="229"/>
      <c r="D329" s="230" t="s">
        <v>161</v>
      </c>
      <c r="E329" s="231" t="s">
        <v>19</v>
      </c>
      <c r="F329" s="232" t="s">
        <v>470</v>
      </c>
      <c r="G329" s="229"/>
      <c r="H329" s="233">
        <v>7.1399999999999997</v>
      </c>
      <c r="I329" s="234"/>
      <c r="J329" s="229"/>
      <c r="K329" s="229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161</v>
      </c>
      <c r="AU329" s="239" t="s">
        <v>82</v>
      </c>
      <c r="AV329" s="13" t="s">
        <v>82</v>
      </c>
      <c r="AW329" s="13" t="s">
        <v>34</v>
      </c>
      <c r="AX329" s="13" t="s">
        <v>80</v>
      </c>
      <c r="AY329" s="239" t="s">
        <v>116</v>
      </c>
    </row>
    <row r="330" s="2" customFormat="1" ht="16.5" customHeight="1">
      <c r="A330" s="40"/>
      <c r="B330" s="41"/>
      <c r="C330" s="206" t="s">
        <v>476</v>
      </c>
      <c r="D330" s="206" t="s">
        <v>119</v>
      </c>
      <c r="E330" s="207" t="s">
        <v>477</v>
      </c>
      <c r="F330" s="208" t="s">
        <v>478</v>
      </c>
      <c r="G330" s="209" t="s">
        <v>157</v>
      </c>
      <c r="H330" s="210">
        <v>7.1399999999999997</v>
      </c>
      <c r="I330" s="211"/>
      <c r="J330" s="212">
        <f>ROUND(I330*H330,2)</f>
        <v>0</v>
      </c>
      <c r="K330" s="208" t="s">
        <v>123</v>
      </c>
      <c r="L330" s="46"/>
      <c r="M330" s="213" t="s">
        <v>19</v>
      </c>
      <c r="N330" s="214" t="s">
        <v>43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251</v>
      </c>
      <c r="AT330" s="217" t="s">
        <v>119</v>
      </c>
      <c r="AU330" s="217" t="s">
        <v>82</v>
      </c>
      <c r="AY330" s="19" t="s">
        <v>116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80</v>
      </c>
      <c r="BK330" s="218">
        <f>ROUND(I330*H330,2)</f>
        <v>0</v>
      </c>
      <c r="BL330" s="19" t="s">
        <v>251</v>
      </c>
      <c r="BM330" s="217" t="s">
        <v>479</v>
      </c>
    </row>
    <row r="331" s="2" customFormat="1">
      <c r="A331" s="40"/>
      <c r="B331" s="41"/>
      <c r="C331" s="42"/>
      <c r="D331" s="219" t="s">
        <v>126</v>
      </c>
      <c r="E331" s="42"/>
      <c r="F331" s="220" t="s">
        <v>480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126</v>
      </c>
      <c r="AU331" s="19" t="s">
        <v>82</v>
      </c>
    </row>
    <row r="332" s="13" customFormat="1">
      <c r="A332" s="13"/>
      <c r="B332" s="228"/>
      <c r="C332" s="229"/>
      <c r="D332" s="230" t="s">
        <v>161</v>
      </c>
      <c r="E332" s="231" t="s">
        <v>19</v>
      </c>
      <c r="F332" s="232" t="s">
        <v>470</v>
      </c>
      <c r="G332" s="229"/>
      <c r="H332" s="233">
        <v>7.1399999999999997</v>
      </c>
      <c r="I332" s="234"/>
      <c r="J332" s="229"/>
      <c r="K332" s="229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161</v>
      </c>
      <c r="AU332" s="239" t="s">
        <v>82</v>
      </c>
      <c r="AV332" s="13" t="s">
        <v>82</v>
      </c>
      <c r="AW332" s="13" t="s">
        <v>34</v>
      </c>
      <c r="AX332" s="13" t="s">
        <v>80</v>
      </c>
      <c r="AY332" s="239" t="s">
        <v>116</v>
      </c>
    </row>
    <row r="333" s="2" customFormat="1" ht="16.5" customHeight="1">
      <c r="A333" s="40"/>
      <c r="B333" s="41"/>
      <c r="C333" s="206" t="s">
        <v>481</v>
      </c>
      <c r="D333" s="206" t="s">
        <v>119</v>
      </c>
      <c r="E333" s="207" t="s">
        <v>482</v>
      </c>
      <c r="F333" s="208" t="s">
        <v>483</v>
      </c>
      <c r="G333" s="209" t="s">
        <v>157</v>
      </c>
      <c r="H333" s="210">
        <v>7.1399999999999997</v>
      </c>
      <c r="I333" s="211"/>
      <c r="J333" s="212">
        <f>ROUND(I333*H333,2)</f>
        <v>0</v>
      </c>
      <c r="K333" s="208" t="s">
        <v>123</v>
      </c>
      <c r="L333" s="46"/>
      <c r="M333" s="213" t="s">
        <v>19</v>
      </c>
      <c r="N333" s="214" t="s">
        <v>43</v>
      </c>
      <c r="O333" s="86"/>
      <c r="P333" s="215">
        <f>O333*H333</f>
        <v>0</v>
      </c>
      <c r="Q333" s="215">
        <v>0.00011</v>
      </c>
      <c r="R333" s="215">
        <f>Q333*H333</f>
        <v>0.00078540000000000001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251</v>
      </c>
      <c r="AT333" s="217" t="s">
        <v>119</v>
      </c>
      <c r="AU333" s="217" t="s">
        <v>82</v>
      </c>
      <c r="AY333" s="19" t="s">
        <v>116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80</v>
      </c>
      <c r="BK333" s="218">
        <f>ROUND(I333*H333,2)</f>
        <v>0</v>
      </c>
      <c r="BL333" s="19" t="s">
        <v>251</v>
      </c>
      <c r="BM333" s="217" t="s">
        <v>484</v>
      </c>
    </row>
    <row r="334" s="2" customFormat="1">
      <c r="A334" s="40"/>
      <c r="B334" s="41"/>
      <c r="C334" s="42"/>
      <c r="D334" s="219" t="s">
        <v>126</v>
      </c>
      <c r="E334" s="42"/>
      <c r="F334" s="220" t="s">
        <v>485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126</v>
      </c>
      <c r="AU334" s="19" t="s">
        <v>82</v>
      </c>
    </row>
    <row r="335" s="13" customFormat="1">
      <c r="A335" s="13"/>
      <c r="B335" s="228"/>
      <c r="C335" s="229"/>
      <c r="D335" s="230" t="s">
        <v>161</v>
      </c>
      <c r="E335" s="231" t="s">
        <v>19</v>
      </c>
      <c r="F335" s="232" t="s">
        <v>470</v>
      </c>
      <c r="G335" s="229"/>
      <c r="H335" s="233">
        <v>7.1399999999999997</v>
      </c>
      <c r="I335" s="234"/>
      <c r="J335" s="229"/>
      <c r="K335" s="229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161</v>
      </c>
      <c r="AU335" s="239" t="s">
        <v>82</v>
      </c>
      <c r="AV335" s="13" t="s">
        <v>82</v>
      </c>
      <c r="AW335" s="13" t="s">
        <v>34</v>
      </c>
      <c r="AX335" s="13" t="s">
        <v>80</v>
      </c>
      <c r="AY335" s="239" t="s">
        <v>116</v>
      </c>
    </row>
    <row r="336" s="2" customFormat="1" ht="16.5" customHeight="1">
      <c r="A336" s="40"/>
      <c r="B336" s="41"/>
      <c r="C336" s="206" t="s">
        <v>486</v>
      </c>
      <c r="D336" s="206" t="s">
        <v>119</v>
      </c>
      <c r="E336" s="207" t="s">
        <v>487</v>
      </c>
      <c r="F336" s="208" t="s">
        <v>488</v>
      </c>
      <c r="G336" s="209" t="s">
        <v>157</v>
      </c>
      <c r="H336" s="210">
        <v>7.1399999999999997</v>
      </c>
      <c r="I336" s="211"/>
      <c r="J336" s="212">
        <f>ROUND(I336*H336,2)</f>
        <v>0</v>
      </c>
      <c r="K336" s="208" t="s">
        <v>123</v>
      </c>
      <c r="L336" s="46"/>
      <c r="M336" s="213" t="s">
        <v>19</v>
      </c>
      <c r="N336" s="214" t="s">
        <v>43</v>
      </c>
      <c r="O336" s="86"/>
      <c r="P336" s="215">
        <f>O336*H336</f>
        <v>0</v>
      </c>
      <c r="Q336" s="215">
        <v>0.00013999999999999999</v>
      </c>
      <c r="R336" s="215">
        <f>Q336*H336</f>
        <v>0.00099959999999999979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251</v>
      </c>
      <c r="AT336" s="217" t="s">
        <v>119</v>
      </c>
      <c r="AU336" s="217" t="s">
        <v>82</v>
      </c>
      <c r="AY336" s="19" t="s">
        <v>116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80</v>
      </c>
      <c r="BK336" s="218">
        <f>ROUND(I336*H336,2)</f>
        <v>0</v>
      </c>
      <c r="BL336" s="19" t="s">
        <v>251</v>
      </c>
      <c r="BM336" s="217" t="s">
        <v>489</v>
      </c>
    </row>
    <row r="337" s="2" customFormat="1">
      <c r="A337" s="40"/>
      <c r="B337" s="41"/>
      <c r="C337" s="42"/>
      <c r="D337" s="219" t="s">
        <v>126</v>
      </c>
      <c r="E337" s="42"/>
      <c r="F337" s="220" t="s">
        <v>490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126</v>
      </c>
      <c r="AU337" s="19" t="s">
        <v>82</v>
      </c>
    </row>
    <row r="338" s="13" customFormat="1">
      <c r="A338" s="13"/>
      <c r="B338" s="228"/>
      <c r="C338" s="229"/>
      <c r="D338" s="230" t="s">
        <v>161</v>
      </c>
      <c r="E338" s="231" t="s">
        <v>19</v>
      </c>
      <c r="F338" s="232" t="s">
        <v>470</v>
      </c>
      <c r="G338" s="229"/>
      <c r="H338" s="233">
        <v>7.1399999999999997</v>
      </c>
      <c r="I338" s="234"/>
      <c r="J338" s="229"/>
      <c r="K338" s="229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161</v>
      </c>
      <c r="AU338" s="239" t="s">
        <v>82</v>
      </c>
      <c r="AV338" s="13" t="s">
        <v>82</v>
      </c>
      <c r="AW338" s="13" t="s">
        <v>34</v>
      </c>
      <c r="AX338" s="13" t="s">
        <v>80</v>
      </c>
      <c r="AY338" s="239" t="s">
        <v>116</v>
      </c>
    </row>
    <row r="339" s="2" customFormat="1" ht="16.5" customHeight="1">
      <c r="A339" s="40"/>
      <c r="B339" s="41"/>
      <c r="C339" s="206" t="s">
        <v>491</v>
      </c>
      <c r="D339" s="206" t="s">
        <v>119</v>
      </c>
      <c r="E339" s="207" t="s">
        <v>492</v>
      </c>
      <c r="F339" s="208" t="s">
        <v>493</v>
      </c>
      <c r="G339" s="209" t="s">
        <v>157</v>
      </c>
      <c r="H339" s="210">
        <v>7.1399999999999997</v>
      </c>
      <c r="I339" s="211"/>
      <c r="J339" s="212">
        <f>ROUND(I339*H339,2)</f>
        <v>0</v>
      </c>
      <c r="K339" s="208" t="s">
        <v>123</v>
      </c>
      <c r="L339" s="46"/>
      <c r="M339" s="213" t="s">
        <v>19</v>
      </c>
      <c r="N339" s="214" t="s">
        <v>43</v>
      </c>
      <c r="O339" s="86"/>
      <c r="P339" s="215">
        <f>O339*H339</f>
        <v>0</v>
      </c>
      <c r="Q339" s="215">
        <v>0.00012</v>
      </c>
      <c r="R339" s="215">
        <f>Q339*H339</f>
        <v>0.00085680000000000001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251</v>
      </c>
      <c r="AT339" s="217" t="s">
        <v>119</v>
      </c>
      <c r="AU339" s="217" t="s">
        <v>82</v>
      </c>
      <c r="AY339" s="19" t="s">
        <v>116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80</v>
      </c>
      <c r="BK339" s="218">
        <f>ROUND(I339*H339,2)</f>
        <v>0</v>
      </c>
      <c r="BL339" s="19" t="s">
        <v>251</v>
      </c>
      <c r="BM339" s="217" t="s">
        <v>494</v>
      </c>
    </row>
    <row r="340" s="2" customFormat="1">
      <c r="A340" s="40"/>
      <c r="B340" s="41"/>
      <c r="C340" s="42"/>
      <c r="D340" s="219" t="s">
        <v>126</v>
      </c>
      <c r="E340" s="42"/>
      <c r="F340" s="220" t="s">
        <v>495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126</v>
      </c>
      <c r="AU340" s="19" t="s">
        <v>82</v>
      </c>
    </row>
    <row r="341" s="13" customFormat="1">
      <c r="A341" s="13"/>
      <c r="B341" s="228"/>
      <c r="C341" s="229"/>
      <c r="D341" s="230" t="s">
        <v>161</v>
      </c>
      <c r="E341" s="231" t="s">
        <v>19</v>
      </c>
      <c r="F341" s="232" t="s">
        <v>470</v>
      </c>
      <c r="G341" s="229"/>
      <c r="H341" s="233">
        <v>7.1399999999999997</v>
      </c>
      <c r="I341" s="234"/>
      <c r="J341" s="229"/>
      <c r="K341" s="229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161</v>
      </c>
      <c r="AU341" s="239" t="s">
        <v>82</v>
      </c>
      <c r="AV341" s="13" t="s">
        <v>82</v>
      </c>
      <c r="AW341" s="13" t="s">
        <v>34</v>
      </c>
      <c r="AX341" s="13" t="s">
        <v>80</v>
      </c>
      <c r="AY341" s="239" t="s">
        <v>116</v>
      </c>
    </row>
    <row r="342" s="2" customFormat="1" ht="16.5" customHeight="1">
      <c r="A342" s="40"/>
      <c r="B342" s="41"/>
      <c r="C342" s="206" t="s">
        <v>496</v>
      </c>
      <c r="D342" s="206" t="s">
        <v>119</v>
      </c>
      <c r="E342" s="207" t="s">
        <v>497</v>
      </c>
      <c r="F342" s="208" t="s">
        <v>498</v>
      </c>
      <c r="G342" s="209" t="s">
        <v>157</v>
      </c>
      <c r="H342" s="210">
        <v>7.1399999999999997</v>
      </c>
      <c r="I342" s="211"/>
      <c r="J342" s="212">
        <f>ROUND(I342*H342,2)</f>
        <v>0</v>
      </c>
      <c r="K342" s="208" t="s">
        <v>123</v>
      </c>
      <c r="L342" s="46"/>
      <c r="M342" s="213" t="s">
        <v>19</v>
      </c>
      <c r="N342" s="214" t="s">
        <v>43</v>
      </c>
      <c r="O342" s="86"/>
      <c r="P342" s="215">
        <f>O342*H342</f>
        <v>0</v>
      </c>
      <c r="Q342" s="215">
        <v>0.00012</v>
      </c>
      <c r="R342" s="215">
        <f>Q342*H342</f>
        <v>0.00085680000000000001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251</v>
      </c>
      <c r="AT342" s="217" t="s">
        <v>119</v>
      </c>
      <c r="AU342" s="217" t="s">
        <v>82</v>
      </c>
      <c r="AY342" s="19" t="s">
        <v>116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80</v>
      </c>
      <c r="BK342" s="218">
        <f>ROUND(I342*H342,2)</f>
        <v>0</v>
      </c>
      <c r="BL342" s="19" t="s">
        <v>251</v>
      </c>
      <c r="BM342" s="217" t="s">
        <v>499</v>
      </c>
    </row>
    <row r="343" s="2" customFormat="1">
      <c r="A343" s="40"/>
      <c r="B343" s="41"/>
      <c r="C343" s="42"/>
      <c r="D343" s="219" t="s">
        <v>126</v>
      </c>
      <c r="E343" s="42"/>
      <c r="F343" s="220" t="s">
        <v>500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126</v>
      </c>
      <c r="AU343" s="19" t="s">
        <v>82</v>
      </c>
    </row>
    <row r="344" s="13" customFormat="1">
      <c r="A344" s="13"/>
      <c r="B344" s="228"/>
      <c r="C344" s="229"/>
      <c r="D344" s="230" t="s">
        <v>161</v>
      </c>
      <c r="E344" s="231" t="s">
        <v>19</v>
      </c>
      <c r="F344" s="232" t="s">
        <v>470</v>
      </c>
      <c r="G344" s="229"/>
      <c r="H344" s="233">
        <v>7.1399999999999997</v>
      </c>
      <c r="I344" s="234"/>
      <c r="J344" s="229"/>
      <c r="K344" s="229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161</v>
      </c>
      <c r="AU344" s="239" t="s">
        <v>82</v>
      </c>
      <c r="AV344" s="13" t="s">
        <v>82</v>
      </c>
      <c r="AW344" s="13" t="s">
        <v>34</v>
      </c>
      <c r="AX344" s="13" t="s">
        <v>80</v>
      </c>
      <c r="AY344" s="239" t="s">
        <v>116</v>
      </c>
    </row>
    <row r="345" s="2" customFormat="1" ht="24.15" customHeight="1">
      <c r="A345" s="40"/>
      <c r="B345" s="41"/>
      <c r="C345" s="206" t="s">
        <v>501</v>
      </c>
      <c r="D345" s="206" t="s">
        <v>119</v>
      </c>
      <c r="E345" s="207" t="s">
        <v>502</v>
      </c>
      <c r="F345" s="208" t="s">
        <v>503</v>
      </c>
      <c r="G345" s="209" t="s">
        <v>157</v>
      </c>
      <c r="H345" s="210">
        <v>7.1399999999999997</v>
      </c>
      <c r="I345" s="211"/>
      <c r="J345" s="212">
        <f>ROUND(I345*H345,2)</f>
        <v>0</v>
      </c>
      <c r="K345" s="208" t="s">
        <v>123</v>
      </c>
      <c r="L345" s="46"/>
      <c r="M345" s="213" t="s">
        <v>19</v>
      </c>
      <c r="N345" s="214" t="s">
        <v>43</v>
      </c>
      <c r="O345" s="86"/>
      <c r="P345" s="215">
        <f>O345*H345</f>
        <v>0</v>
      </c>
      <c r="Q345" s="215">
        <v>0.00010000000000000001</v>
      </c>
      <c r="R345" s="215">
        <f>Q345*H345</f>
        <v>0.00071400000000000001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251</v>
      </c>
      <c r="AT345" s="217" t="s">
        <v>119</v>
      </c>
      <c r="AU345" s="217" t="s">
        <v>82</v>
      </c>
      <c r="AY345" s="19" t="s">
        <v>116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80</v>
      </c>
      <c r="BK345" s="218">
        <f>ROUND(I345*H345,2)</f>
        <v>0</v>
      </c>
      <c r="BL345" s="19" t="s">
        <v>251</v>
      </c>
      <c r="BM345" s="217" t="s">
        <v>504</v>
      </c>
    </row>
    <row r="346" s="2" customFormat="1">
      <c r="A346" s="40"/>
      <c r="B346" s="41"/>
      <c r="C346" s="42"/>
      <c r="D346" s="219" t="s">
        <v>126</v>
      </c>
      <c r="E346" s="42"/>
      <c r="F346" s="220" t="s">
        <v>505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126</v>
      </c>
      <c r="AU346" s="19" t="s">
        <v>82</v>
      </c>
    </row>
    <row r="347" s="13" customFormat="1">
      <c r="A347" s="13"/>
      <c r="B347" s="228"/>
      <c r="C347" s="229"/>
      <c r="D347" s="230" t="s">
        <v>161</v>
      </c>
      <c r="E347" s="231" t="s">
        <v>19</v>
      </c>
      <c r="F347" s="232" t="s">
        <v>470</v>
      </c>
      <c r="G347" s="229"/>
      <c r="H347" s="233">
        <v>7.1399999999999997</v>
      </c>
      <c r="I347" s="234"/>
      <c r="J347" s="229"/>
      <c r="K347" s="229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161</v>
      </c>
      <c r="AU347" s="239" t="s">
        <v>82</v>
      </c>
      <c r="AV347" s="13" t="s">
        <v>82</v>
      </c>
      <c r="AW347" s="13" t="s">
        <v>34</v>
      </c>
      <c r="AX347" s="13" t="s">
        <v>80</v>
      </c>
      <c r="AY347" s="239" t="s">
        <v>116</v>
      </c>
    </row>
    <row r="348" s="2" customFormat="1" ht="24.15" customHeight="1">
      <c r="A348" s="40"/>
      <c r="B348" s="41"/>
      <c r="C348" s="206" t="s">
        <v>506</v>
      </c>
      <c r="D348" s="206" t="s">
        <v>119</v>
      </c>
      <c r="E348" s="207" t="s">
        <v>507</v>
      </c>
      <c r="F348" s="208" t="s">
        <v>508</v>
      </c>
      <c r="G348" s="209" t="s">
        <v>157</v>
      </c>
      <c r="H348" s="210">
        <v>37.560000000000002</v>
      </c>
      <c r="I348" s="211"/>
      <c r="J348" s="212">
        <f>ROUND(I348*H348,2)</f>
        <v>0</v>
      </c>
      <c r="K348" s="208" t="s">
        <v>123</v>
      </c>
      <c r="L348" s="46"/>
      <c r="M348" s="213" t="s">
        <v>19</v>
      </c>
      <c r="N348" s="214" t="s">
        <v>43</v>
      </c>
      <c r="O348" s="86"/>
      <c r="P348" s="215">
        <f>O348*H348</f>
        <v>0</v>
      </c>
      <c r="Q348" s="215">
        <v>0.00013999999999999999</v>
      </c>
      <c r="R348" s="215">
        <f>Q348*H348</f>
        <v>0.0052583999999999999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251</v>
      </c>
      <c r="AT348" s="217" t="s">
        <v>119</v>
      </c>
      <c r="AU348" s="217" t="s">
        <v>82</v>
      </c>
      <c r="AY348" s="19" t="s">
        <v>116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80</v>
      </c>
      <c r="BK348" s="218">
        <f>ROUND(I348*H348,2)</f>
        <v>0</v>
      </c>
      <c r="BL348" s="19" t="s">
        <v>251</v>
      </c>
      <c r="BM348" s="217" t="s">
        <v>509</v>
      </c>
    </row>
    <row r="349" s="2" customFormat="1">
      <c r="A349" s="40"/>
      <c r="B349" s="41"/>
      <c r="C349" s="42"/>
      <c r="D349" s="219" t="s">
        <v>126</v>
      </c>
      <c r="E349" s="42"/>
      <c r="F349" s="220" t="s">
        <v>510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126</v>
      </c>
      <c r="AU349" s="19" t="s">
        <v>82</v>
      </c>
    </row>
    <row r="350" s="2" customFormat="1">
      <c r="A350" s="40"/>
      <c r="B350" s="41"/>
      <c r="C350" s="42"/>
      <c r="D350" s="230" t="s">
        <v>249</v>
      </c>
      <c r="E350" s="42"/>
      <c r="F350" s="272" t="s">
        <v>511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249</v>
      </c>
      <c r="AU350" s="19" t="s">
        <v>82</v>
      </c>
    </row>
    <row r="351" s="13" customFormat="1">
      <c r="A351" s="13"/>
      <c r="B351" s="228"/>
      <c r="C351" s="229"/>
      <c r="D351" s="230" t="s">
        <v>161</v>
      </c>
      <c r="E351" s="231" t="s">
        <v>19</v>
      </c>
      <c r="F351" s="232" t="s">
        <v>234</v>
      </c>
      <c r="G351" s="229"/>
      <c r="H351" s="233">
        <v>2.0299999999999998</v>
      </c>
      <c r="I351" s="234"/>
      <c r="J351" s="229"/>
      <c r="K351" s="229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161</v>
      </c>
      <c r="AU351" s="239" t="s">
        <v>82</v>
      </c>
      <c r="AV351" s="13" t="s">
        <v>82</v>
      </c>
      <c r="AW351" s="13" t="s">
        <v>34</v>
      </c>
      <c r="AX351" s="13" t="s">
        <v>72</v>
      </c>
      <c r="AY351" s="239" t="s">
        <v>116</v>
      </c>
    </row>
    <row r="352" s="13" customFormat="1">
      <c r="A352" s="13"/>
      <c r="B352" s="228"/>
      <c r="C352" s="229"/>
      <c r="D352" s="230" t="s">
        <v>161</v>
      </c>
      <c r="E352" s="231" t="s">
        <v>19</v>
      </c>
      <c r="F352" s="232" t="s">
        <v>235</v>
      </c>
      <c r="G352" s="229"/>
      <c r="H352" s="233">
        <v>1.8400000000000001</v>
      </c>
      <c r="I352" s="234"/>
      <c r="J352" s="229"/>
      <c r="K352" s="229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161</v>
      </c>
      <c r="AU352" s="239" t="s">
        <v>82</v>
      </c>
      <c r="AV352" s="13" t="s">
        <v>82</v>
      </c>
      <c r="AW352" s="13" t="s">
        <v>34</v>
      </c>
      <c r="AX352" s="13" t="s">
        <v>72</v>
      </c>
      <c r="AY352" s="239" t="s">
        <v>116</v>
      </c>
    </row>
    <row r="353" s="13" customFormat="1">
      <c r="A353" s="13"/>
      <c r="B353" s="228"/>
      <c r="C353" s="229"/>
      <c r="D353" s="230" t="s">
        <v>161</v>
      </c>
      <c r="E353" s="231" t="s">
        <v>19</v>
      </c>
      <c r="F353" s="232" t="s">
        <v>236</v>
      </c>
      <c r="G353" s="229"/>
      <c r="H353" s="233">
        <v>2.2429999999999999</v>
      </c>
      <c r="I353" s="234"/>
      <c r="J353" s="229"/>
      <c r="K353" s="229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161</v>
      </c>
      <c r="AU353" s="239" t="s">
        <v>82</v>
      </c>
      <c r="AV353" s="13" t="s">
        <v>82</v>
      </c>
      <c r="AW353" s="13" t="s">
        <v>34</v>
      </c>
      <c r="AX353" s="13" t="s">
        <v>72</v>
      </c>
      <c r="AY353" s="239" t="s">
        <v>116</v>
      </c>
    </row>
    <row r="354" s="13" customFormat="1">
      <c r="A354" s="13"/>
      <c r="B354" s="228"/>
      <c r="C354" s="229"/>
      <c r="D354" s="230" t="s">
        <v>161</v>
      </c>
      <c r="E354" s="231" t="s">
        <v>19</v>
      </c>
      <c r="F354" s="232" t="s">
        <v>237</v>
      </c>
      <c r="G354" s="229"/>
      <c r="H354" s="233">
        <v>2.2999999999999998</v>
      </c>
      <c r="I354" s="234"/>
      <c r="J354" s="229"/>
      <c r="K354" s="229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161</v>
      </c>
      <c r="AU354" s="239" t="s">
        <v>82</v>
      </c>
      <c r="AV354" s="13" t="s">
        <v>82</v>
      </c>
      <c r="AW354" s="13" t="s">
        <v>34</v>
      </c>
      <c r="AX354" s="13" t="s">
        <v>72</v>
      </c>
      <c r="AY354" s="239" t="s">
        <v>116</v>
      </c>
    </row>
    <row r="355" s="13" customFormat="1">
      <c r="A355" s="13"/>
      <c r="B355" s="228"/>
      <c r="C355" s="229"/>
      <c r="D355" s="230" t="s">
        <v>161</v>
      </c>
      <c r="E355" s="231" t="s">
        <v>19</v>
      </c>
      <c r="F355" s="232" t="s">
        <v>238</v>
      </c>
      <c r="G355" s="229"/>
      <c r="H355" s="233">
        <v>0.58999999999999997</v>
      </c>
      <c r="I355" s="234"/>
      <c r="J355" s="229"/>
      <c r="K355" s="229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161</v>
      </c>
      <c r="AU355" s="239" t="s">
        <v>82</v>
      </c>
      <c r="AV355" s="13" t="s">
        <v>82</v>
      </c>
      <c r="AW355" s="13" t="s">
        <v>34</v>
      </c>
      <c r="AX355" s="13" t="s">
        <v>72</v>
      </c>
      <c r="AY355" s="239" t="s">
        <v>116</v>
      </c>
    </row>
    <row r="356" s="13" customFormat="1">
      <c r="A356" s="13"/>
      <c r="B356" s="228"/>
      <c r="C356" s="229"/>
      <c r="D356" s="230" t="s">
        <v>161</v>
      </c>
      <c r="E356" s="231" t="s">
        <v>19</v>
      </c>
      <c r="F356" s="232" t="s">
        <v>239</v>
      </c>
      <c r="G356" s="229"/>
      <c r="H356" s="233">
        <v>0.44800000000000001</v>
      </c>
      <c r="I356" s="234"/>
      <c r="J356" s="229"/>
      <c r="K356" s="229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161</v>
      </c>
      <c r="AU356" s="239" t="s">
        <v>82</v>
      </c>
      <c r="AV356" s="13" t="s">
        <v>82</v>
      </c>
      <c r="AW356" s="13" t="s">
        <v>34</v>
      </c>
      <c r="AX356" s="13" t="s">
        <v>72</v>
      </c>
      <c r="AY356" s="239" t="s">
        <v>116</v>
      </c>
    </row>
    <row r="357" s="15" customFormat="1">
      <c r="A357" s="15"/>
      <c r="B357" s="261"/>
      <c r="C357" s="262"/>
      <c r="D357" s="230" t="s">
        <v>161</v>
      </c>
      <c r="E357" s="263" t="s">
        <v>19</v>
      </c>
      <c r="F357" s="264" t="s">
        <v>240</v>
      </c>
      <c r="G357" s="262"/>
      <c r="H357" s="265">
        <v>9.4510000000000005</v>
      </c>
      <c r="I357" s="266"/>
      <c r="J357" s="262"/>
      <c r="K357" s="262"/>
      <c r="L357" s="267"/>
      <c r="M357" s="268"/>
      <c r="N357" s="269"/>
      <c r="O357" s="269"/>
      <c r="P357" s="269"/>
      <c r="Q357" s="269"/>
      <c r="R357" s="269"/>
      <c r="S357" s="269"/>
      <c r="T357" s="270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1" t="s">
        <v>161</v>
      </c>
      <c r="AU357" s="271" t="s">
        <v>82</v>
      </c>
      <c r="AV357" s="15" t="s">
        <v>135</v>
      </c>
      <c r="AW357" s="15" t="s">
        <v>34</v>
      </c>
      <c r="AX357" s="15" t="s">
        <v>72</v>
      </c>
      <c r="AY357" s="271" t="s">
        <v>116</v>
      </c>
    </row>
    <row r="358" s="13" customFormat="1">
      <c r="A358" s="13"/>
      <c r="B358" s="228"/>
      <c r="C358" s="229"/>
      <c r="D358" s="230" t="s">
        <v>161</v>
      </c>
      <c r="E358" s="231" t="s">
        <v>19</v>
      </c>
      <c r="F358" s="232" t="s">
        <v>241</v>
      </c>
      <c r="G358" s="229"/>
      <c r="H358" s="233">
        <v>14.268000000000001</v>
      </c>
      <c r="I358" s="234"/>
      <c r="J358" s="229"/>
      <c r="K358" s="229"/>
      <c r="L358" s="235"/>
      <c r="M358" s="236"/>
      <c r="N358" s="237"/>
      <c r="O358" s="237"/>
      <c r="P358" s="237"/>
      <c r="Q358" s="237"/>
      <c r="R358" s="237"/>
      <c r="S358" s="237"/>
      <c r="T358" s="23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9" t="s">
        <v>161</v>
      </c>
      <c r="AU358" s="239" t="s">
        <v>82</v>
      </c>
      <c r="AV358" s="13" t="s">
        <v>82</v>
      </c>
      <c r="AW358" s="13" t="s">
        <v>34</v>
      </c>
      <c r="AX358" s="13" t="s">
        <v>72</v>
      </c>
      <c r="AY358" s="239" t="s">
        <v>116</v>
      </c>
    </row>
    <row r="359" s="13" customFormat="1">
      <c r="A359" s="13"/>
      <c r="B359" s="228"/>
      <c r="C359" s="229"/>
      <c r="D359" s="230" t="s">
        <v>161</v>
      </c>
      <c r="E359" s="231" t="s">
        <v>19</v>
      </c>
      <c r="F359" s="232" t="s">
        <v>242</v>
      </c>
      <c r="G359" s="229"/>
      <c r="H359" s="233">
        <v>12.528000000000001</v>
      </c>
      <c r="I359" s="234"/>
      <c r="J359" s="229"/>
      <c r="K359" s="229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161</v>
      </c>
      <c r="AU359" s="239" t="s">
        <v>82</v>
      </c>
      <c r="AV359" s="13" t="s">
        <v>82</v>
      </c>
      <c r="AW359" s="13" t="s">
        <v>34</v>
      </c>
      <c r="AX359" s="13" t="s">
        <v>72</v>
      </c>
      <c r="AY359" s="239" t="s">
        <v>116</v>
      </c>
    </row>
    <row r="360" s="13" customFormat="1">
      <c r="A360" s="13"/>
      <c r="B360" s="228"/>
      <c r="C360" s="229"/>
      <c r="D360" s="230" t="s">
        <v>161</v>
      </c>
      <c r="E360" s="231" t="s">
        <v>19</v>
      </c>
      <c r="F360" s="232" t="s">
        <v>279</v>
      </c>
      <c r="G360" s="229"/>
      <c r="H360" s="233">
        <v>1.3129999999999999</v>
      </c>
      <c r="I360" s="234"/>
      <c r="J360" s="229"/>
      <c r="K360" s="229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161</v>
      </c>
      <c r="AU360" s="239" t="s">
        <v>82</v>
      </c>
      <c r="AV360" s="13" t="s">
        <v>82</v>
      </c>
      <c r="AW360" s="13" t="s">
        <v>34</v>
      </c>
      <c r="AX360" s="13" t="s">
        <v>72</v>
      </c>
      <c r="AY360" s="239" t="s">
        <v>116</v>
      </c>
    </row>
    <row r="361" s="15" customFormat="1">
      <c r="A361" s="15"/>
      <c r="B361" s="261"/>
      <c r="C361" s="262"/>
      <c r="D361" s="230" t="s">
        <v>161</v>
      </c>
      <c r="E361" s="263" t="s">
        <v>19</v>
      </c>
      <c r="F361" s="264" t="s">
        <v>243</v>
      </c>
      <c r="G361" s="262"/>
      <c r="H361" s="265">
        <v>28.109000000000002</v>
      </c>
      <c r="I361" s="266"/>
      <c r="J361" s="262"/>
      <c r="K361" s="262"/>
      <c r="L361" s="267"/>
      <c r="M361" s="268"/>
      <c r="N361" s="269"/>
      <c r="O361" s="269"/>
      <c r="P361" s="269"/>
      <c r="Q361" s="269"/>
      <c r="R361" s="269"/>
      <c r="S361" s="269"/>
      <c r="T361" s="270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1" t="s">
        <v>161</v>
      </c>
      <c r="AU361" s="271" t="s">
        <v>82</v>
      </c>
      <c r="AV361" s="15" t="s">
        <v>135</v>
      </c>
      <c r="AW361" s="15" t="s">
        <v>34</v>
      </c>
      <c r="AX361" s="15" t="s">
        <v>72</v>
      </c>
      <c r="AY361" s="271" t="s">
        <v>116</v>
      </c>
    </row>
    <row r="362" s="14" customFormat="1">
      <c r="A362" s="14"/>
      <c r="B362" s="240"/>
      <c r="C362" s="241"/>
      <c r="D362" s="230" t="s">
        <v>161</v>
      </c>
      <c r="E362" s="242" t="s">
        <v>19</v>
      </c>
      <c r="F362" s="243" t="s">
        <v>168</v>
      </c>
      <c r="G362" s="241"/>
      <c r="H362" s="244">
        <v>37.560000000000002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161</v>
      </c>
      <c r="AU362" s="250" t="s">
        <v>82</v>
      </c>
      <c r="AV362" s="14" t="s">
        <v>158</v>
      </c>
      <c r="AW362" s="14" t="s">
        <v>34</v>
      </c>
      <c r="AX362" s="14" t="s">
        <v>80</v>
      </c>
      <c r="AY362" s="250" t="s">
        <v>116</v>
      </c>
    </row>
    <row r="363" s="2" customFormat="1" ht="16.5" customHeight="1">
      <c r="A363" s="40"/>
      <c r="B363" s="41"/>
      <c r="C363" s="206" t="s">
        <v>512</v>
      </c>
      <c r="D363" s="206" t="s">
        <v>119</v>
      </c>
      <c r="E363" s="207" t="s">
        <v>513</v>
      </c>
      <c r="F363" s="208" t="s">
        <v>514</v>
      </c>
      <c r="G363" s="209" t="s">
        <v>157</v>
      </c>
      <c r="H363" s="210">
        <v>37.560000000000002</v>
      </c>
      <c r="I363" s="211"/>
      <c r="J363" s="212">
        <f>ROUND(I363*H363,2)</f>
        <v>0</v>
      </c>
      <c r="K363" s="208" t="s">
        <v>123</v>
      </c>
      <c r="L363" s="46"/>
      <c r="M363" s="213" t="s">
        <v>19</v>
      </c>
      <c r="N363" s="214" t="s">
        <v>43</v>
      </c>
      <c r="O363" s="86"/>
      <c r="P363" s="215">
        <f>O363*H363</f>
        <v>0</v>
      </c>
      <c r="Q363" s="215">
        <v>0.00097999999999999997</v>
      </c>
      <c r="R363" s="215">
        <f>Q363*H363</f>
        <v>0.036808800000000003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251</v>
      </c>
      <c r="AT363" s="217" t="s">
        <v>119</v>
      </c>
      <c r="AU363" s="217" t="s">
        <v>82</v>
      </c>
      <c r="AY363" s="19" t="s">
        <v>116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80</v>
      </c>
      <c r="BK363" s="218">
        <f>ROUND(I363*H363,2)</f>
        <v>0</v>
      </c>
      <c r="BL363" s="19" t="s">
        <v>251</v>
      </c>
      <c r="BM363" s="217" t="s">
        <v>515</v>
      </c>
    </row>
    <row r="364" s="2" customFormat="1">
      <c r="A364" s="40"/>
      <c r="B364" s="41"/>
      <c r="C364" s="42"/>
      <c r="D364" s="219" t="s">
        <v>126</v>
      </c>
      <c r="E364" s="42"/>
      <c r="F364" s="220" t="s">
        <v>516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126</v>
      </c>
      <c r="AU364" s="19" t="s">
        <v>82</v>
      </c>
    </row>
    <row r="365" s="2" customFormat="1">
      <c r="A365" s="40"/>
      <c r="B365" s="41"/>
      <c r="C365" s="42"/>
      <c r="D365" s="230" t="s">
        <v>249</v>
      </c>
      <c r="E365" s="42"/>
      <c r="F365" s="272" t="s">
        <v>517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249</v>
      </c>
      <c r="AU365" s="19" t="s">
        <v>82</v>
      </c>
    </row>
    <row r="366" s="13" customFormat="1">
      <c r="A366" s="13"/>
      <c r="B366" s="228"/>
      <c r="C366" s="229"/>
      <c r="D366" s="230" t="s">
        <v>161</v>
      </c>
      <c r="E366" s="231" t="s">
        <v>19</v>
      </c>
      <c r="F366" s="232" t="s">
        <v>234</v>
      </c>
      <c r="G366" s="229"/>
      <c r="H366" s="233">
        <v>2.0299999999999998</v>
      </c>
      <c r="I366" s="234"/>
      <c r="J366" s="229"/>
      <c r="K366" s="229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161</v>
      </c>
      <c r="AU366" s="239" t="s">
        <v>82</v>
      </c>
      <c r="AV366" s="13" t="s">
        <v>82</v>
      </c>
      <c r="AW366" s="13" t="s">
        <v>34</v>
      </c>
      <c r="AX366" s="13" t="s">
        <v>72</v>
      </c>
      <c r="AY366" s="239" t="s">
        <v>116</v>
      </c>
    </row>
    <row r="367" s="13" customFormat="1">
      <c r="A367" s="13"/>
      <c r="B367" s="228"/>
      <c r="C367" s="229"/>
      <c r="D367" s="230" t="s">
        <v>161</v>
      </c>
      <c r="E367" s="231" t="s">
        <v>19</v>
      </c>
      <c r="F367" s="232" t="s">
        <v>235</v>
      </c>
      <c r="G367" s="229"/>
      <c r="H367" s="233">
        <v>1.8400000000000001</v>
      </c>
      <c r="I367" s="234"/>
      <c r="J367" s="229"/>
      <c r="K367" s="229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161</v>
      </c>
      <c r="AU367" s="239" t="s">
        <v>82</v>
      </c>
      <c r="AV367" s="13" t="s">
        <v>82</v>
      </c>
      <c r="AW367" s="13" t="s">
        <v>34</v>
      </c>
      <c r="AX367" s="13" t="s">
        <v>72</v>
      </c>
      <c r="AY367" s="239" t="s">
        <v>116</v>
      </c>
    </row>
    <row r="368" s="13" customFormat="1">
      <c r="A368" s="13"/>
      <c r="B368" s="228"/>
      <c r="C368" s="229"/>
      <c r="D368" s="230" t="s">
        <v>161</v>
      </c>
      <c r="E368" s="231" t="s">
        <v>19</v>
      </c>
      <c r="F368" s="232" t="s">
        <v>236</v>
      </c>
      <c r="G368" s="229"/>
      <c r="H368" s="233">
        <v>2.2429999999999999</v>
      </c>
      <c r="I368" s="234"/>
      <c r="J368" s="229"/>
      <c r="K368" s="229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161</v>
      </c>
      <c r="AU368" s="239" t="s">
        <v>82</v>
      </c>
      <c r="AV368" s="13" t="s">
        <v>82</v>
      </c>
      <c r="AW368" s="13" t="s">
        <v>34</v>
      </c>
      <c r="AX368" s="13" t="s">
        <v>72</v>
      </c>
      <c r="AY368" s="239" t="s">
        <v>116</v>
      </c>
    </row>
    <row r="369" s="13" customFormat="1">
      <c r="A369" s="13"/>
      <c r="B369" s="228"/>
      <c r="C369" s="229"/>
      <c r="D369" s="230" t="s">
        <v>161</v>
      </c>
      <c r="E369" s="231" t="s">
        <v>19</v>
      </c>
      <c r="F369" s="232" t="s">
        <v>237</v>
      </c>
      <c r="G369" s="229"/>
      <c r="H369" s="233">
        <v>2.2999999999999998</v>
      </c>
      <c r="I369" s="234"/>
      <c r="J369" s="229"/>
      <c r="K369" s="229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161</v>
      </c>
      <c r="AU369" s="239" t="s">
        <v>82</v>
      </c>
      <c r="AV369" s="13" t="s">
        <v>82</v>
      </c>
      <c r="AW369" s="13" t="s">
        <v>34</v>
      </c>
      <c r="AX369" s="13" t="s">
        <v>72</v>
      </c>
      <c r="AY369" s="239" t="s">
        <v>116</v>
      </c>
    </row>
    <row r="370" s="13" customFormat="1">
      <c r="A370" s="13"/>
      <c r="B370" s="228"/>
      <c r="C370" s="229"/>
      <c r="D370" s="230" t="s">
        <v>161</v>
      </c>
      <c r="E370" s="231" t="s">
        <v>19</v>
      </c>
      <c r="F370" s="232" t="s">
        <v>238</v>
      </c>
      <c r="G370" s="229"/>
      <c r="H370" s="233">
        <v>0.58999999999999997</v>
      </c>
      <c r="I370" s="234"/>
      <c r="J370" s="229"/>
      <c r="K370" s="229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161</v>
      </c>
      <c r="AU370" s="239" t="s">
        <v>82</v>
      </c>
      <c r="AV370" s="13" t="s">
        <v>82</v>
      </c>
      <c r="AW370" s="13" t="s">
        <v>34</v>
      </c>
      <c r="AX370" s="13" t="s">
        <v>72</v>
      </c>
      <c r="AY370" s="239" t="s">
        <v>116</v>
      </c>
    </row>
    <row r="371" s="13" customFormat="1">
      <c r="A371" s="13"/>
      <c r="B371" s="228"/>
      <c r="C371" s="229"/>
      <c r="D371" s="230" t="s">
        <v>161</v>
      </c>
      <c r="E371" s="231" t="s">
        <v>19</v>
      </c>
      <c r="F371" s="232" t="s">
        <v>239</v>
      </c>
      <c r="G371" s="229"/>
      <c r="H371" s="233">
        <v>0.44800000000000001</v>
      </c>
      <c r="I371" s="234"/>
      <c r="J371" s="229"/>
      <c r="K371" s="229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161</v>
      </c>
      <c r="AU371" s="239" t="s">
        <v>82</v>
      </c>
      <c r="AV371" s="13" t="s">
        <v>82</v>
      </c>
      <c r="AW371" s="13" t="s">
        <v>34</v>
      </c>
      <c r="AX371" s="13" t="s">
        <v>72</v>
      </c>
      <c r="AY371" s="239" t="s">
        <v>116</v>
      </c>
    </row>
    <row r="372" s="15" customFormat="1">
      <c r="A372" s="15"/>
      <c r="B372" s="261"/>
      <c r="C372" s="262"/>
      <c r="D372" s="230" t="s">
        <v>161</v>
      </c>
      <c r="E372" s="263" t="s">
        <v>19</v>
      </c>
      <c r="F372" s="264" t="s">
        <v>240</v>
      </c>
      <c r="G372" s="262"/>
      <c r="H372" s="265">
        <v>9.4510000000000005</v>
      </c>
      <c r="I372" s="266"/>
      <c r="J372" s="262"/>
      <c r="K372" s="262"/>
      <c r="L372" s="267"/>
      <c r="M372" s="268"/>
      <c r="N372" s="269"/>
      <c r="O372" s="269"/>
      <c r="P372" s="269"/>
      <c r="Q372" s="269"/>
      <c r="R372" s="269"/>
      <c r="S372" s="269"/>
      <c r="T372" s="270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1" t="s">
        <v>161</v>
      </c>
      <c r="AU372" s="271" t="s">
        <v>82</v>
      </c>
      <c r="AV372" s="15" t="s">
        <v>135</v>
      </c>
      <c r="AW372" s="15" t="s">
        <v>34</v>
      </c>
      <c r="AX372" s="15" t="s">
        <v>72</v>
      </c>
      <c r="AY372" s="271" t="s">
        <v>116</v>
      </c>
    </row>
    <row r="373" s="13" customFormat="1">
      <c r="A373" s="13"/>
      <c r="B373" s="228"/>
      <c r="C373" s="229"/>
      <c r="D373" s="230" t="s">
        <v>161</v>
      </c>
      <c r="E373" s="231" t="s">
        <v>19</v>
      </c>
      <c r="F373" s="232" t="s">
        <v>241</v>
      </c>
      <c r="G373" s="229"/>
      <c r="H373" s="233">
        <v>14.268000000000001</v>
      </c>
      <c r="I373" s="234"/>
      <c r="J373" s="229"/>
      <c r="K373" s="229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161</v>
      </c>
      <c r="AU373" s="239" t="s">
        <v>82</v>
      </c>
      <c r="AV373" s="13" t="s">
        <v>82</v>
      </c>
      <c r="AW373" s="13" t="s">
        <v>34</v>
      </c>
      <c r="AX373" s="13" t="s">
        <v>72</v>
      </c>
      <c r="AY373" s="239" t="s">
        <v>116</v>
      </c>
    </row>
    <row r="374" s="13" customFormat="1">
      <c r="A374" s="13"/>
      <c r="B374" s="228"/>
      <c r="C374" s="229"/>
      <c r="D374" s="230" t="s">
        <v>161</v>
      </c>
      <c r="E374" s="231" t="s">
        <v>19</v>
      </c>
      <c r="F374" s="232" t="s">
        <v>242</v>
      </c>
      <c r="G374" s="229"/>
      <c r="H374" s="233">
        <v>12.528000000000001</v>
      </c>
      <c r="I374" s="234"/>
      <c r="J374" s="229"/>
      <c r="K374" s="229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161</v>
      </c>
      <c r="AU374" s="239" t="s">
        <v>82</v>
      </c>
      <c r="AV374" s="13" t="s">
        <v>82</v>
      </c>
      <c r="AW374" s="13" t="s">
        <v>34</v>
      </c>
      <c r="AX374" s="13" t="s">
        <v>72</v>
      </c>
      <c r="AY374" s="239" t="s">
        <v>116</v>
      </c>
    </row>
    <row r="375" s="13" customFormat="1">
      <c r="A375" s="13"/>
      <c r="B375" s="228"/>
      <c r="C375" s="229"/>
      <c r="D375" s="230" t="s">
        <v>161</v>
      </c>
      <c r="E375" s="231" t="s">
        <v>19</v>
      </c>
      <c r="F375" s="232" t="s">
        <v>279</v>
      </c>
      <c r="G375" s="229"/>
      <c r="H375" s="233">
        <v>1.3129999999999999</v>
      </c>
      <c r="I375" s="234"/>
      <c r="J375" s="229"/>
      <c r="K375" s="229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161</v>
      </c>
      <c r="AU375" s="239" t="s">
        <v>82</v>
      </c>
      <c r="AV375" s="13" t="s">
        <v>82</v>
      </c>
      <c r="AW375" s="13" t="s">
        <v>34</v>
      </c>
      <c r="AX375" s="13" t="s">
        <v>72</v>
      </c>
      <c r="AY375" s="239" t="s">
        <v>116</v>
      </c>
    </row>
    <row r="376" s="15" customFormat="1">
      <c r="A376" s="15"/>
      <c r="B376" s="261"/>
      <c r="C376" s="262"/>
      <c r="D376" s="230" t="s">
        <v>161</v>
      </c>
      <c r="E376" s="263" t="s">
        <v>19</v>
      </c>
      <c r="F376" s="264" t="s">
        <v>243</v>
      </c>
      <c r="G376" s="262"/>
      <c r="H376" s="265">
        <v>28.109000000000002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1" t="s">
        <v>161</v>
      </c>
      <c r="AU376" s="271" t="s">
        <v>82</v>
      </c>
      <c r="AV376" s="15" t="s">
        <v>135</v>
      </c>
      <c r="AW376" s="15" t="s">
        <v>34</v>
      </c>
      <c r="AX376" s="15" t="s">
        <v>72</v>
      </c>
      <c r="AY376" s="271" t="s">
        <v>116</v>
      </c>
    </row>
    <row r="377" s="14" customFormat="1">
      <c r="A377" s="14"/>
      <c r="B377" s="240"/>
      <c r="C377" s="241"/>
      <c r="D377" s="230" t="s">
        <v>161</v>
      </c>
      <c r="E377" s="242" t="s">
        <v>19</v>
      </c>
      <c r="F377" s="243" t="s">
        <v>168</v>
      </c>
      <c r="G377" s="241"/>
      <c r="H377" s="244">
        <v>37.560000000000002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161</v>
      </c>
      <c r="AU377" s="250" t="s">
        <v>82</v>
      </c>
      <c r="AV377" s="14" t="s">
        <v>158</v>
      </c>
      <c r="AW377" s="14" t="s">
        <v>34</v>
      </c>
      <c r="AX377" s="14" t="s">
        <v>80</v>
      </c>
      <c r="AY377" s="250" t="s">
        <v>116</v>
      </c>
    </row>
    <row r="378" s="2" customFormat="1" ht="21.75" customHeight="1">
      <c r="A378" s="40"/>
      <c r="B378" s="41"/>
      <c r="C378" s="206" t="s">
        <v>518</v>
      </c>
      <c r="D378" s="206" t="s">
        <v>119</v>
      </c>
      <c r="E378" s="207" t="s">
        <v>519</v>
      </c>
      <c r="F378" s="208" t="s">
        <v>520</v>
      </c>
      <c r="G378" s="209" t="s">
        <v>175</v>
      </c>
      <c r="H378" s="210">
        <v>19.699999999999999</v>
      </c>
      <c r="I378" s="211"/>
      <c r="J378" s="212">
        <f>ROUND(I378*H378,2)</f>
        <v>0</v>
      </c>
      <c r="K378" s="208" t="s">
        <v>123</v>
      </c>
      <c r="L378" s="46"/>
      <c r="M378" s="213" t="s">
        <v>19</v>
      </c>
      <c r="N378" s="214" t="s">
        <v>43</v>
      </c>
      <c r="O378" s="86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251</v>
      </c>
      <c r="AT378" s="217" t="s">
        <v>119</v>
      </c>
      <c r="AU378" s="217" t="s">
        <v>82</v>
      </c>
      <c r="AY378" s="19" t="s">
        <v>116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80</v>
      </c>
      <c r="BK378" s="218">
        <f>ROUND(I378*H378,2)</f>
        <v>0</v>
      </c>
      <c r="BL378" s="19" t="s">
        <v>251</v>
      </c>
      <c r="BM378" s="217" t="s">
        <v>521</v>
      </c>
    </row>
    <row r="379" s="2" customFormat="1">
      <c r="A379" s="40"/>
      <c r="B379" s="41"/>
      <c r="C379" s="42"/>
      <c r="D379" s="219" t="s">
        <v>126</v>
      </c>
      <c r="E379" s="42"/>
      <c r="F379" s="220" t="s">
        <v>522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126</v>
      </c>
      <c r="AU379" s="19" t="s">
        <v>82</v>
      </c>
    </row>
    <row r="380" s="13" customFormat="1">
      <c r="A380" s="13"/>
      <c r="B380" s="228"/>
      <c r="C380" s="229"/>
      <c r="D380" s="230" t="s">
        <v>161</v>
      </c>
      <c r="E380" s="231" t="s">
        <v>19</v>
      </c>
      <c r="F380" s="232" t="s">
        <v>523</v>
      </c>
      <c r="G380" s="229"/>
      <c r="H380" s="233">
        <v>19.699999999999999</v>
      </c>
      <c r="I380" s="234"/>
      <c r="J380" s="229"/>
      <c r="K380" s="229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161</v>
      </c>
      <c r="AU380" s="239" t="s">
        <v>82</v>
      </c>
      <c r="AV380" s="13" t="s">
        <v>82</v>
      </c>
      <c r="AW380" s="13" t="s">
        <v>34</v>
      </c>
      <c r="AX380" s="13" t="s">
        <v>80</v>
      </c>
      <c r="AY380" s="239" t="s">
        <v>116</v>
      </c>
    </row>
    <row r="381" s="2" customFormat="1" ht="21.75" customHeight="1">
      <c r="A381" s="40"/>
      <c r="B381" s="41"/>
      <c r="C381" s="206" t="s">
        <v>524</v>
      </c>
      <c r="D381" s="206" t="s">
        <v>119</v>
      </c>
      <c r="E381" s="207" t="s">
        <v>525</v>
      </c>
      <c r="F381" s="208" t="s">
        <v>526</v>
      </c>
      <c r="G381" s="209" t="s">
        <v>157</v>
      </c>
      <c r="H381" s="210">
        <v>37.560000000000002</v>
      </c>
      <c r="I381" s="211"/>
      <c r="J381" s="212">
        <f>ROUND(I381*H381,2)</f>
        <v>0</v>
      </c>
      <c r="K381" s="208" t="s">
        <v>123</v>
      </c>
      <c r="L381" s="46"/>
      <c r="M381" s="213" t="s">
        <v>19</v>
      </c>
      <c r="N381" s="214" t="s">
        <v>43</v>
      </c>
      <c r="O381" s="86"/>
      <c r="P381" s="215">
        <f>O381*H381</f>
        <v>0</v>
      </c>
      <c r="Q381" s="215">
        <v>3.0000000000000001E-05</v>
      </c>
      <c r="R381" s="215">
        <f>Q381*H381</f>
        <v>0.0011268000000000001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251</v>
      </c>
      <c r="AT381" s="217" t="s">
        <v>119</v>
      </c>
      <c r="AU381" s="217" t="s">
        <v>82</v>
      </c>
      <c r="AY381" s="19" t="s">
        <v>116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80</v>
      </c>
      <c r="BK381" s="218">
        <f>ROUND(I381*H381,2)</f>
        <v>0</v>
      </c>
      <c r="BL381" s="19" t="s">
        <v>251</v>
      </c>
      <c r="BM381" s="217" t="s">
        <v>527</v>
      </c>
    </row>
    <row r="382" s="2" customFormat="1">
      <c r="A382" s="40"/>
      <c r="B382" s="41"/>
      <c r="C382" s="42"/>
      <c r="D382" s="219" t="s">
        <v>126</v>
      </c>
      <c r="E382" s="42"/>
      <c r="F382" s="220" t="s">
        <v>528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126</v>
      </c>
      <c r="AU382" s="19" t="s">
        <v>82</v>
      </c>
    </row>
    <row r="383" s="13" customFormat="1">
      <c r="A383" s="13"/>
      <c r="B383" s="228"/>
      <c r="C383" s="229"/>
      <c r="D383" s="230" t="s">
        <v>161</v>
      </c>
      <c r="E383" s="231" t="s">
        <v>19</v>
      </c>
      <c r="F383" s="232" t="s">
        <v>234</v>
      </c>
      <c r="G383" s="229"/>
      <c r="H383" s="233">
        <v>2.0299999999999998</v>
      </c>
      <c r="I383" s="234"/>
      <c r="J383" s="229"/>
      <c r="K383" s="229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161</v>
      </c>
      <c r="AU383" s="239" t="s">
        <v>82</v>
      </c>
      <c r="AV383" s="13" t="s">
        <v>82</v>
      </c>
      <c r="AW383" s="13" t="s">
        <v>34</v>
      </c>
      <c r="AX383" s="13" t="s">
        <v>72</v>
      </c>
      <c r="AY383" s="239" t="s">
        <v>116</v>
      </c>
    </row>
    <row r="384" s="13" customFormat="1">
      <c r="A384" s="13"/>
      <c r="B384" s="228"/>
      <c r="C384" s="229"/>
      <c r="D384" s="230" t="s">
        <v>161</v>
      </c>
      <c r="E384" s="231" t="s">
        <v>19</v>
      </c>
      <c r="F384" s="232" t="s">
        <v>235</v>
      </c>
      <c r="G384" s="229"/>
      <c r="H384" s="233">
        <v>1.8400000000000001</v>
      </c>
      <c r="I384" s="234"/>
      <c r="J384" s="229"/>
      <c r="K384" s="229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161</v>
      </c>
      <c r="AU384" s="239" t="s">
        <v>82</v>
      </c>
      <c r="AV384" s="13" t="s">
        <v>82</v>
      </c>
      <c r="AW384" s="13" t="s">
        <v>34</v>
      </c>
      <c r="AX384" s="13" t="s">
        <v>72</v>
      </c>
      <c r="AY384" s="239" t="s">
        <v>116</v>
      </c>
    </row>
    <row r="385" s="13" customFormat="1">
      <c r="A385" s="13"/>
      <c r="B385" s="228"/>
      <c r="C385" s="229"/>
      <c r="D385" s="230" t="s">
        <v>161</v>
      </c>
      <c r="E385" s="231" t="s">
        <v>19</v>
      </c>
      <c r="F385" s="232" t="s">
        <v>236</v>
      </c>
      <c r="G385" s="229"/>
      <c r="H385" s="233">
        <v>2.2429999999999999</v>
      </c>
      <c r="I385" s="234"/>
      <c r="J385" s="229"/>
      <c r="K385" s="229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161</v>
      </c>
      <c r="AU385" s="239" t="s">
        <v>82</v>
      </c>
      <c r="AV385" s="13" t="s">
        <v>82</v>
      </c>
      <c r="AW385" s="13" t="s">
        <v>34</v>
      </c>
      <c r="AX385" s="13" t="s">
        <v>72</v>
      </c>
      <c r="AY385" s="239" t="s">
        <v>116</v>
      </c>
    </row>
    <row r="386" s="13" customFormat="1">
      <c r="A386" s="13"/>
      <c r="B386" s="228"/>
      <c r="C386" s="229"/>
      <c r="D386" s="230" t="s">
        <v>161</v>
      </c>
      <c r="E386" s="231" t="s">
        <v>19</v>
      </c>
      <c r="F386" s="232" t="s">
        <v>237</v>
      </c>
      <c r="G386" s="229"/>
      <c r="H386" s="233">
        <v>2.2999999999999998</v>
      </c>
      <c r="I386" s="234"/>
      <c r="J386" s="229"/>
      <c r="K386" s="229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161</v>
      </c>
      <c r="AU386" s="239" t="s">
        <v>82</v>
      </c>
      <c r="AV386" s="13" t="s">
        <v>82</v>
      </c>
      <c r="AW386" s="13" t="s">
        <v>34</v>
      </c>
      <c r="AX386" s="13" t="s">
        <v>72</v>
      </c>
      <c r="AY386" s="239" t="s">
        <v>116</v>
      </c>
    </row>
    <row r="387" s="13" customFormat="1">
      <c r="A387" s="13"/>
      <c r="B387" s="228"/>
      <c r="C387" s="229"/>
      <c r="D387" s="230" t="s">
        <v>161</v>
      </c>
      <c r="E387" s="231" t="s">
        <v>19</v>
      </c>
      <c r="F387" s="232" t="s">
        <v>238</v>
      </c>
      <c r="G387" s="229"/>
      <c r="H387" s="233">
        <v>0.58999999999999997</v>
      </c>
      <c r="I387" s="234"/>
      <c r="J387" s="229"/>
      <c r="K387" s="229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161</v>
      </c>
      <c r="AU387" s="239" t="s">
        <v>82</v>
      </c>
      <c r="AV387" s="13" t="s">
        <v>82</v>
      </c>
      <c r="AW387" s="13" t="s">
        <v>34</v>
      </c>
      <c r="AX387" s="13" t="s">
        <v>72</v>
      </c>
      <c r="AY387" s="239" t="s">
        <v>116</v>
      </c>
    </row>
    <row r="388" s="13" customFormat="1">
      <c r="A388" s="13"/>
      <c r="B388" s="228"/>
      <c r="C388" s="229"/>
      <c r="D388" s="230" t="s">
        <v>161</v>
      </c>
      <c r="E388" s="231" t="s">
        <v>19</v>
      </c>
      <c r="F388" s="232" t="s">
        <v>239</v>
      </c>
      <c r="G388" s="229"/>
      <c r="H388" s="233">
        <v>0.44800000000000001</v>
      </c>
      <c r="I388" s="234"/>
      <c r="J388" s="229"/>
      <c r="K388" s="229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161</v>
      </c>
      <c r="AU388" s="239" t="s">
        <v>82</v>
      </c>
      <c r="AV388" s="13" t="s">
        <v>82</v>
      </c>
      <c r="AW388" s="13" t="s">
        <v>34</v>
      </c>
      <c r="AX388" s="13" t="s">
        <v>72</v>
      </c>
      <c r="AY388" s="239" t="s">
        <v>116</v>
      </c>
    </row>
    <row r="389" s="15" customFormat="1">
      <c r="A389" s="15"/>
      <c r="B389" s="261"/>
      <c r="C389" s="262"/>
      <c r="D389" s="230" t="s">
        <v>161</v>
      </c>
      <c r="E389" s="263" t="s">
        <v>19</v>
      </c>
      <c r="F389" s="264" t="s">
        <v>240</v>
      </c>
      <c r="G389" s="262"/>
      <c r="H389" s="265">
        <v>9.4510000000000005</v>
      </c>
      <c r="I389" s="266"/>
      <c r="J389" s="262"/>
      <c r="K389" s="262"/>
      <c r="L389" s="267"/>
      <c r="M389" s="268"/>
      <c r="N389" s="269"/>
      <c r="O389" s="269"/>
      <c r="P389" s="269"/>
      <c r="Q389" s="269"/>
      <c r="R389" s="269"/>
      <c r="S389" s="269"/>
      <c r="T389" s="270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1" t="s">
        <v>161</v>
      </c>
      <c r="AU389" s="271" t="s">
        <v>82</v>
      </c>
      <c r="AV389" s="15" t="s">
        <v>135</v>
      </c>
      <c r="AW389" s="15" t="s">
        <v>34</v>
      </c>
      <c r="AX389" s="15" t="s">
        <v>72</v>
      </c>
      <c r="AY389" s="271" t="s">
        <v>116</v>
      </c>
    </row>
    <row r="390" s="13" customFormat="1">
      <c r="A390" s="13"/>
      <c r="B390" s="228"/>
      <c r="C390" s="229"/>
      <c r="D390" s="230" t="s">
        <v>161</v>
      </c>
      <c r="E390" s="231" t="s">
        <v>19</v>
      </c>
      <c r="F390" s="232" t="s">
        <v>241</v>
      </c>
      <c r="G390" s="229"/>
      <c r="H390" s="233">
        <v>14.268000000000001</v>
      </c>
      <c r="I390" s="234"/>
      <c r="J390" s="229"/>
      <c r="K390" s="229"/>
      <c r="L390" s="235"/>
      <c r="M390" s="236"/>
      <c r="N390" s="237"/>
      <c r="O390" s="237"/>
      <c r="P390" s="237"/>
      <c r="Q390" s="237"/>
      <c r="R390" s="237"/>
      <c r="S390" s="237"/>
      <c r="T390" s="23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9" t="s">
        <v>161</v>
      </c>
      <c r="AU390" s="239" t="s">
        <v>82</v>
      </c>
      <c r="AV390" s="13" t="s">
        <v>82</v>
      </c>
      <c r="AW390" s="13" t="s">
        <v>34</v>
      </c>
      <c r="AX390" s="13" t="s">
        <v>72</v>
      </c>
      <c r="AY390" s="239" t="s">
        <v>116</v>
      </c>
    </row>
    <row r="391" s="13" customFormat="1">
      <c r="A391" s="13"/>
      <c r="B391" s="228"/>
      <c r="C391" s="229"/>
      <c r="D391" s="230" t="s">
        <v>161</v>
      </c>
      <c r="E391" s="231" t="s">
        <v>19</v>
      </c>
      <c r="F391" s="232" t="s">
        <v>242</v>
      </c>
      <c r="G391" s="229"/>
      <c r="H391" s="233">
        <v>12.528000000000001</v>
      </c>
      <c r="I391" s="234"/>
      <c r="J391" s="229"/>
      <c r="K391" s="229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161</v>
      </c>
      <c r="AU391" s="239" t="s">
        <v>82</v>
      </c>
      <c r="AV391" s="13" t="s">
        <v>82</v>
      </c>
      <c r="AW391" s="13" t="s">
        <v>34</v>
      </c>
      <c r="AX391" s="13" t="s">
        <v>72</v>
      </c>
      <c r="AY391" s="239" t="s">
        <v>116</v>
      </c>
    </row>
    <row r="392" s="13" customFormat="1">
      <c r="A392" s="13"/>
      <c r="B392" s="228"/>
      <c r="C392" s="229"/>
      <c r="D392" s="230" t="s">
        <v>161</v>
      </c>
      <c r="E392" s="231" t="s">
        <v>19</v>
      </c>
      <c r="F392" s="232" t="s">
        <v>279</v>
      </c>
      <c r="G392" s="229"/>
      <c r="H392" s="233">
        <v>1.3129999999999999</v>
      </c>
      <c r="I392" s="234"/>
      <c r="J392" s="229"/>
      <c r="K392" s="229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161</v>
      </c>
      <c r="AU392" s="239" t="s">
        <v>82</v>
      </c>
      <c r="AV392" s="13" t="s">
        <v>82</v>
      </c>
      <c r="AW392" s="13" t="s">
        <v>34</v>
      </c>
      <c r="AX392" s="13" t="s">
        <v>72</v>
      </c>
      <c r="AY392" s="239" t="s">
        <v>116</v>
      </c>
    </row>
    <row r="393" s="15" customFormat="1">
      <c r="A393" s="15"/>
      <c r="B393" s="261"/>
      <c r="C393" s="262"/>
      <c r="D393" s="230" t="s">
        <v>161</v>
      </c>
      <c r="E393" s="263" t="s">
        <v>19</v>
      </c>
      <c r="F393" s="264" t="s">
        <v>243</v>
      </c>
      <c r="G393" s="262"/>
      <c r="H393" s="265">
        <v>28.109000000000002</v>
      </c>
      <c r="I393" s="266"/>
      <c r="J393" s="262"/>
      <c r="K393" s="262"/>
      <c r="L393" s="267"/>
      <c r="M393" s="268"/>
      <c r="N393" s="269"/>
      <c r="O393" s="269"/>
      <c r="P393" s="269"/>
      <c r="Q393" s="269"/>
      <c r="R393" s="269"/>
      <c r="S393" s="269"/>
      <c r="T393" s="270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1" t="s">
        <v>161</v>
      </c>
      <c r="AU393" s="271" t="s">
        <v>82</v>
      </c>
      <c r="AV393" s="15" t="s">
        <v>135</v>
      </c>
      <c r="AW393" s="15" t="s">
        <v>34</v>
      </c>
      <c r="AX393" s="15" t="s">
        <v>72</v>
      </c>
      <c r="AY393" s="271" t="s">
        <v>116</v>
      </c>
    </row>
    <row r="394" s="14" customFormat="1">
      <c r="A394" s="14"/>
      <c r="B394" s="240"/>
      <c r="C394" s="241"/>
      <c r="D394" s="230" t="s">
        <v>161</v>
      </c>
      <c r="E394" s="242" t="s">
        <v>19</v>
      </c>
      <c r="F394" s="243" t="s">
        <v>168</v>
      </c>
      <c r="G394" s="241"/>
      <c r="H394" s="244">
        <v>37.560000000000002</v>
      </c>
      <c r="I394" s="245"/>
      <c r="J394" s="241"/>
      <c r="K394" s="241"/>
      <c r="L394" s="246"/>
      <c r="M394" s="273"/>
      <c r="N394" s="274"/>
      <c r="O394" s="274"/>
      <c r="P394" s="274"/>
      <c r="Q394" s="274"/>
      <c r="R394" s="274"/>
      <c r="S394" s="274"/>
      <c r="T394" s="27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161</v>
      </c>
      <c r="AU394" s="250" t="s">
        <v>82</v>
      </c>
      <c r="AV394" s="14" t="s">
        <v>158</v>
      </c>
      <c r="AW394" s="14" t="s">
        <v>34</v>
      </c>
      <c r="AX394" s="14" t="s">
        <v>80</v>
      </c>
      <c r="AY394" s="250" t="s">
        <v>116</v>
      </c>
    </row>
    <row r="395" s="2" customFormat="1" ht="6.96" customHeight="1">
      <c r="A395" s="40"/>
      <c r="B395" s="61"/>
      <c r="C395" s="62"/>
      <c r="D395" s="62"/>
      <c r="E395" s="62"/>
      <c r="F395" s="62"/>
      <c r="G395" s="62"/>
      <c r="H395" s="62"/>
      <c r="I395" s="62"/>
      <c r="J395" s="62"/>
      <c r="K395" s="62"/>
      <c r="L395" s="46"/>
      <c r="M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</row>
  </sheetData>
  <sheetProtection sheet="1" autoFilter="0" formatColumns="0" formatRows="0" objects="1" scenarios="1" spinCount="100000" saltValue="qLvFjwQg6TY4mFNH10LRy/WJsx+GQbGSQabb6KkpGLh/Mj82/EdqCE4RAXArUacfaW0GJ8WaQ4Z68BlZ5ejg0A==" hashValue="NgPsi771HWbBSih7IoIpGjMZm9hihix6wyWaLefbKFm1frAE3nK43pfs/YEbniPRv1Uy49P0dparfxiUKsdZHQ==" algorithmName="SHA-512" password="CC35"/>
  <autoFilter ref="C89:K39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1/113106023"/>
    <hyperlink ref="F97" r:id="rId2" display="https://podminky.urs.cz/item/CS_URS_2024_01/113107022"/>
    <hyperlink ref="F102" r:id="rId3" display="https://podminky.urs.cz/item/CS_URS_2024_01/113107042"/>
    <hyperlink ref="F105" r:id="rId4" display="https://podminky.urs.cz/item/CS_URS_2024_01/113204111"/>
    <hyperlink ref="F108" r:id="rId5" display="https://podminky.urs.cz/item/CS_URS_2024_01/132212131"/>
    <hyperlink ref="F111" r:id="rId6" display="https://podminky.urs.cz/item/CS_URS_2024_01/174111101"/>
    <hyperlink ref="F113" r:id="rId7" display="https://podminky.urs.cz/item/CS_URS_2024_01/181411131"/>
    <hyperlink ref="F118" r:id="rId8" display="https://podminky.urs.cz/item/CS_URS_2024_01/181912112"/>
    <hyperlink ref="F124" r:id="rId9" display="https://podminky.urs.cz/item/CS_URS_2024_01/566901132"/>
    <hyperlink ref="F129" r:id="rId10" display="https://podminky.urs.cz/item/CS_URS_2024_01/566901161"/>
    <hyperlink ref="F132" r:id="rId11" display="https://podminky.urs.cz/item/CS_URS_2024_01/572340111"/>
    <hyperlink ref="F135" r:id="rId12" display="https://podminky.urs.cz/item/CS_URS_2024_01/596211110"/>
    <hyperlink ref="F139" r:id="rId13" display="https://podminky.urs.cz/item/CS_URS_2024_01/622125101"/>
    <hyperlink ref="F152" r:id="rId14" display="https://podminky.urs.cz/item/CS_URS_2024_01/622131151"/>
    <hyperlink ref="F163" r:id="rId15" display="https://podminky.urs.cz/item/CS_URS_2024_01/622321121"/>
    <hyperlink ref="F170" r:id="rId16" display="https://podminky.urs.cz/item/CS_URS_2024_01/622321191"/>
    <hyperlink ref="F178" r:id="rId17" display="https://podminky.urs.cz/item/CS_URS_2024_01/622326121"/>
    <hyperlink ref="F189" r:id="rId18" display="https://podminky.urs.cz/item/CS_URS_2024_01/622326191"/>
    <hyperlink ref="F199" r:id="rId19" display="https://podminky.urs.cz/item/CS_URS_2024_01/623125101"/>
    <hyperlink ref="F204" r:id="rId20" display="https://podminky.urs.cz/item/CS_URS_2024_01/623321121"/>
    <hyperlink ref="F210" r:id="rId21" display="https://podminky.urs.cz/item/CS_URS_2024_01/623321191"/>
    <hyperlink ref="F217" r:id="rId22" display="https://podminky.urs.cz/item/CS_URS_2024_01/629135101"/>
    <hyperlink ref="F220" r:id="rId23" display="https://podminky.urs.cz/item/CS_URS_2024_01/629135102"/>
    <hyperlink ref="F223" r:id="rId24" display="https://podminky.urs.cz/item/CS_URS_2024_01/629995101"/>
    <hyperlink ref="F238" r:id="rId25" display="https://podminky.urs.cz/item/CS_URS_2024_01/916331112"/>
    <hyperlink ref="F242" r:id="rId26" display="https://podminky.urs.cz/item/CS_URS_2024_01/919732221"/>
    <hyperlink ref="F245" r:id="rId27" display="https://podminky.urs.cz/item/CS_URS_2024_01/919735112"/>
    <hyperlink ref="F248" r:id="rId28" display="https://podminky.urs.cz/item/CS_URS_2024_01/978036191"/>
    <hyperlink ref="F262" r:id="rId29" display="https://podminky.urs.cz/item/CS_URS_2024_01/979024443"/>
    <hyperlink ref="F265" r:id="rId30" display="https://podminky.urs.cz/item/CS_URS_2024_01/979054451"/>
    <hyperlink ref="F268" r:id="rId31" display="https://podminky.urs.cz/item/CS_URS_2024_01/985131311"/>
    <hyperlink ref="F271" r:id="rId32" display="https://podminky.urs.cz/item/CS_URS_2024_01/985223410"/>
    <hyperlink ref="F277" r:id="rId33" display="https://podminky.urs.cz/item/CS_URS_2024_01/997231111"/>
    <hyperlink ref="F279" r:id="rId34" display="https://podminky.urs.cz/item/CS_URS_2024_01/997231119"/>
    <hyperlink ref="F285" r:id="rId35" display="https://podminky.urs.cz/item/CS_URS_2024_01/997231511"/>
    <hyperlink ref="F287" r:id="rId36" display="https://podminky.urs.cz/item/CS_URS_2024_01/997013871"/>
    <hyperlink ref="F290" r:id="rId37" display="https://podminky.urs.cz/item/CS_URS_2024_01/997013873"/>
    <hyperlink ref="F292" r:id="rId38" display="https://podminky.urs.cz/item/CS_URS_2024_01/997013875"/>
    <hyperlink ref="F295" r:id="rId39" display="https://podminky.urs.cz/item/CS_URS_2024_01/998232110"/>
    <hyperlink ref="F299" r:id="rId40" display="https://podminky.urs.cz/item/CS_URS_2024_01/711161212"/>
    <hyperlink ref="F302" r:id="rId41" display="https://podminky.urs.cz/item/CS_URS_2024_01/711161383"/>
    <hyperlink ref="F305" r:id="rId42" display="https://podminky.urs.cz/item/CS_URS_2024_01/998711101"/>
    <hyperlink ref="F308" r:id="rId43" display="https://podminky.urs.cz/item/CS_URS_2024_01/764002841"/>
    <hyperlink ref="F311" r:id="rId44" display="https://podminky.urs.cz/item/CS_URS_2024_01/764011441"/>
    <hyperlink ref="F314" r:id="rId45" display="https://podminky.urs.cz/item/CS_URS_2024_01/764244405"/>
    <hyperlink ref="F317" r:id="rId46" display="https://podminky.urs.cz/item/CS_URS_2024_01/764244406"/>
    <hyperlink ref="F320" r:id="rId47" display="https://podminky.urs.cz/item/CS_URS_2024_01/764245446"/>
    <hyperlink ref="F322" r:id="rId48" display="https://podminky.urs.cz/item/CS_URS_2024_01/998764101"/>
    <hyperlink ref="F325" r:id="rId49" display="https://podminky.urs.cz/item/CS_URS_2024_01/783301303"/>
    <hyperlink ref="F328" r:id="rId50" display="https://podminky.urs.cz/item/CS_URS_2024_01/783301313"/>
    <hyperlink ref="F331" r:id="rId51" display="https://podminky.urs.cz/item/CS_URS_2024_01/783301401"/>
    <hyperlink ref="F334" r:id="rId52" display="https://podminky.urs.cz/item/CS_URS_2024_01/783306807"/>
    <hyperlink ref="F337" r:id="rId53" display="https://podminky.urs.cz/item/CS_URS_2024_01/783314203"/>
    <hyperlink ref="F340" r:id="rId54" display="https://podminky.urs.cz/item/CS_URS_2024_01/783315101"/>
    <hyperlink ref="F343" r:id="rId55" display="https://podminky.urs.cz/item/CS_URS_2024_01/783317101"/>
    <hyperlink ref="F346" r:id="rId56" display="https://podminky.urs.cz/item/CS_URS_2024_01/783343101"/>
    <hyperlink ref="F349" r:id="rId57" display="https://podminky.urs.cz/item/CS_URS_2024_01/783823135"/>
    <hyperlink ref="F364" r:id="rId58" display="https://podminky.urs.cz/item/CS_URS_2024_01/783826315"/>
    <hyperlink ref="F379" r:id="rId59" display="https://podminky.urs.cz/item/CS_URS_2024_01/783896301"/>
    <hyperlink ref="F382" r:id="rId60" display="https://podminky.urs.cz/item/CS_URS_2024_01/78389630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Oprava uličního oplocení u objekttu MŠ T.G. Masaryka 2180 ve Varnsdorfu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529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zakázky'!AN8</f>
        <v>22. 5. 2024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ROUND((SUM(BE89:BE382)),  2)</f>
        <v>0</v>
      </c>
      <c r="G33" s="40"/>
      <c r="H33" s="40"/>
      <c r="I33" s="150">
        <v>0.20999999999999999</v>
      </c>
      <c r="J33" s="149">
        <f>ROUND(((SUM(BE89:BE382))*I33),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ROUND((SUM(BF89:BF382)),  2)</f>
        <v>0</v>
      </c>
      <c r="G34" s="40"/>
      <c r="H34" s="40"/>
      <c r="I34" s="150">
        <v>0.12</v>
      </c>
      <c r="J34" s="149">
        <f>ROUND(((SUM(BF89:BF382))*I34),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ROUND((SUM(BG89:BG382)),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ROUND((SUM(BH89:BH382)),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ROUND((SUM(BI89:BI382)),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uličního oplocení u objekttu MŠ T.G. Masaryka 2180 ve Varnsdorfu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2 - Oprava kovového oplocení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Varnsdorf</v>
      </c>
      <c r="G52" s="42"/>
      <c r="H52" s="42"/>
      <c r="I52" s="34" t="s">
        <v>23</v>
      </c>
      <c r="J52" s="74" t="str">
        <f>IF(J12="","",J12)</f>
        <v>22. 5. 2024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Varnsdorf</v>
      </c>
      <c r="G54" s="42"/>
      <c r="H54" s="42"/>
      <c r="I54" s="34" t="s">
        <v>32</v>
      </c>
      <c r="J54" s="38" t="str">
        <f>E21</f>
        <v>Pavel Hruška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Pavel Hruška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141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142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530</v>
      </c>
      <c r="E62" s="176"/>
      <c r="F62" s="176"/>
      <c r="G62" s="176"/>
      <c r="H62" s="176"/>
      <c r="I62" s="176"/>
      <c r="J62" s="177">
        <f>J149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143</v>
      </c>
      <c r="E63" s="176"/>
      <c r="F63" s="176"/>
      <c r="G63" s="176"/>
      <c r="H63" s="176"/>
      <c r="I63" s="176"/>
      <c r="J63" s="177">
        <f>J226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144</v>
      </c>
      <c r="E64" s="176"/>
      <c r="F64" s="176"/>
      <c r="G64" s="176"/>
      <c r="H64" s="176"/>
      <c r="I64" s="176"/>
      <c r="J64" s="177">
        <f>J241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145</v>
      </c>
      <c r="E65" s="176"/>
      <c r="F65" s="176"/>
      <c r="G65" s="176"/>
      <c r="H65" s="176"/>
      <c r="I65" s="176"/>
      <c r="J65" s="177">
        <f>J266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146</v>
      </c>
      <c r="E66" s="176"/>
      <c r="F66" s="176"/>
      <c r="G66" s="176"/>
      <c r="H66" s="176"/>
      <c r="I66" s="176"/>
      <c r="J66" s="177">
        <f>J324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147</v>
      </c>
      <c r="E67" s="176"/>
      <c r="F67" s="176"/>
      <c r="G67" s="176"/>
      <c r="H67" s="176"/>
      <c r="I67" s="176"/>
      <c r="J67" s="177">
        <f>J354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148</v>
      </c>
      <c r="E68" s="170"/>
      <c r="F68" s="170"/>
      <c r="G68" s="170"/>
      <c r="H68" s="170"/>
      <c r="I68" s="170"/>
      <c r="J68" s="171">
        <f>J357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151</v>
      </c>
      <c r="E69" s="176"/>
      <c r="F69" s="176"/>
      <c r="G69" s="176"/>
      <c r="H69" s="176"/>
      <c r="I69" s="176"/>
      <c r="J69" s="177">
        <f>J358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100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Oprava uličního oplocení u objekttu MŠ T.G. Masaryka 2180 ve Varnsdorfu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90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2 - Oprava kovového oplocení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Varnsdorf</v>
      </c>
      <c r="G83" s="42"/>
      <c r="H83" s="42"/>
      <c r="I83" s="34" t="s">
        <v>23</v>
      </c>
      <c r="J83" s="74" t="str">
        <f>IF(J12="","",J12)</f>
        <v>22. 5. 2024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Město Varnsdorf</v>
      </c>
      <c r="G85" s="42"/>
      <c r="H85" s="42"/>
      <c r="I85" s="34" t="s">
        <v>32</v>
      </c>
      <c r="J85" s="38" t="str">
        <f>E21</f>
        <v>Pavel Hruška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30</v>
      </c>
      <c r="D86" s="42"/>
      <c r="E86" s="42"/>
      <c r="F86" s="29" t="str">
        <f>IF(E18="","",E18)</f>
        <v>Vyplň údaj</v>
      </c>
      <c r="G86" s="42"/>
      <c r="H86" s="42"/>
      <c r="I86" s="34" t="s">
        <v>35</v>
      </c>
      <c r="J86" s="38" t="str">
        <f>E24</f>
        <v>Pavel Hruška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101</v>
      </c>
      <c r="D88" s="182" t="s">
        <v>57</v>
      </c>
      <c r="E88" s="182" t="s">
        <v>53</v>
      </c>
      <c r="F88" s="182" t="s">
        <v>54</v>
      </c>
      <c r="G88" s="182" t="s">
        <v>102</v>
      </c>
      <c r="H88" s="182" t="s">
        <v>103</v>
      </c>
      <c r="I88" s="182" t="s">
        <v>104</v>
      </c>
      <c r="J88" s="182" t="s">
        <v>94</v>
      </c>
      <c r="K88" s="183" t="s">
        <v>105</v>
      </c>
      <c r="L88" s="184"/>
      <c r="M88" s="94" t="s">
        <v>19</v>
      </c>
      <c r="N88" s="95" t="s">
        <v>42</v>
      </c>
      <c r="O88" s="95" t="s">
        <v>106</v>
      </c>
      <c r="P88" s="95" t="s">
        <v>107</v>
      </c>
      <c r="Q88" s="95" t="s">
        <v>108</v>
      </c>
      <c r="R88" s="95" t="s">
        <v>109</v>
      </c>
      <c r="S88" s="95" t="s">
        <v>110</v>
      </c>
      <c r="T88" s="96" t="s">
        <v>111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112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P90+P357</f>
        <v>0</v>
      </c>
      <c r="Q89" s="98"/>
      <c r="R89" s="187">
        <f>R90+R357</f>
        <v>60.98684192999999</v>
      </c>
      <c r="S89" s="98"/>
      <c r="T89" s="188">
        <f>T90+T357</f>
        <v>49.500390000000003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95</v>
      </c>
      <c r="BK89" s="189">
        <f>BK90+BK357</f>
        <v>0</v>
      </c>
    </row>
    <row r="90" s="12" customFormat="1" ht="25.92" customHeight="1">
      <c r="A90" s="12"/>
      <c r="B90" s="190"/>
      <c r="C90" s="191"/>
      <c r="D90" s="192" t="s">
        <v>71</v>
      </c>
      <c r="E90" s="193" t="s">
        <v>152</v>
      </c>
      <c r="F90" s="193" t="s">
        <v>153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P91+P149+P226+P241+P266+P324+P354</f>
        <v>0</v>
      </c>
      <c r="Q90" s="198"/>
      <c r="R90" s="199">
        <f>R91+R149+R226+R241+R266+R324+R354</f>
        <v>60.982583129999988</v>
      </c>
      <c r="S90" s="198"/>
      <c r="T90" s="200">
        <f>T91+T149+T226+T241+T266+T324+T354</f>
        <v>49.500390000000003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80</v>
      </c>
      <c r="AT90" s="202" t="s">
        <v>71</v>
      </c>
      <c r="AU90" s="202" t="s">
        <v>72</v>
      </c>
      <c r="AY90" s="201" t="s">
        <v>116</v>
      </c>
      <c r="BK90" s="203">
        <f>BK91+BK149+BK226+BK241+BK266+BK324+BK354</f>
        <v>0</v>
      </c>
    </row>
    <row r="91" s="12" customFormat="1" ht="22.8" customHeight="1">
      <c r="A91" s="12"/>
      <c r="B91" s="190"/>
      <c r="C91" s="191"/>
      <c r="D91" s="192" t="s">
        <v>71</v>
      </c>
      <c r="E91" s="204" t="s">
        <v>80</v>
      </c>
      <c r="F91" s="204" t="s">
        <v>154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SUM(P92:P148)</f>
        <v>0</v>
      </c>
      <c r="Q91" s="198"/>
      <c r="R91" s="199">
        <f>SUM(R92:R148)</f>
        <v>2.0112889999999997</v>
      </c>
      <c r="S91" s="198"/>
      <c r="T91" s="200">
        <f>SUM(T92:T148)</f>
        <v>10.119999999999999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80</v>
      </c>
      <c r="AT91" s="202" t="s">
        <v>71</v>
      </c>
      <c r="AU91" s="202" t="s">
        <v>80</v>
      </c>
      <c r="AY91" s="201" t="s">
        <v>116</v>
      </c>
      <c r="BK91" s="203">
        <f>SUM(BK92:BK148)</f>
        <v>0</v>
      </c>
    </row>
    <row r="92" s="2" customFormat="1" ht="21.75" customHeight="1">
      <c r="A92" s="40"/>
      <c r="B92" s="41"/>
      <c r="C92" s="206" t="s">
        <v>80</v>
      </c>
      <c r="D92" s="206" t="s">
        <v>119</v>
      </c>
      <c r="E92" s="207" t="s">
        <v>531</v>
      </c>
      <c r="F92" s="208" t="s">
        <v>532</v>
      </c>
      <c r="G92" s="209" t="s">
        <v>359</v>
      </c>
      <c r="H92" s="210">
        <v>50</v>
      </c>
      <c r="I92" s="211"/>
      <c r="J92" s="212">
        <f>ROUND(I92*H92,2)</f>
        <v>0</v>
      </c>
      <c r="K92" s="208" t="s">
        <v>123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158</v>
      </c>
      <c r="AT92" s="217" t="s">
        <v>119</v>
      </c>
      <c r="AU92" s="217" t="s">
        <v>82</v>
      </c>
      <c r="AY92" s="19" t="s">
        <v>116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158</v>
      </c>
      <c r="BM92" s="217" t="s">
        <v>533</v>
      </c>
    </row>
    <row r="93" s="2" customFormat="1">
      <c r="A93" s="40"/>
      <c r="B93" s="41"/>
      <c r="C93" s="42"/>
      <c r="D93" s="219" t="s">
        <v>126</v>
      </c>
      <c r="E93" s="42"/>
      <c r="F93" s="220" t="s">
        <v>534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126</v>
      </c>
      <c r="AU93" s="19" t="s">
        <v>82</v>
      </c>
    </row>
    <row r="94" s="13" customFormat="1">
      <c r="A94" s="13"/>
      <c r="B94" s="228"/>
      <c r="C94" s="229"/>
      <c r="D94" s="230" t="s">
        <v>161</v>
      </c>
      <c r="E94" s="231" t="s">
        <v>19</v>
      </c>
      <c r="F94" s="232" t="s">
        <v>535</v>
      </c>
      <c r="G94" s="229"/>
      <c r="H94" s="233">
        <v>74</v>
      </c>
      <c r="I94" s="234"/>
      <c r="J94" s="229"/>
      <c r="K94" s="229"/>
      <c r="L94" s="235"/>
      <c r="M94" s="236"/>
      <c r="N94" s="237"/>
      <c r="O94" s="237"/>
      <c r="P94" s="237"/>
      <c r="Q94" s="237"/>
      <c r="R94" s="237"/>
      <c r="S94" s="237"/>
      <c r="T94" s="23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9" t="s">
        <v>161</v>
      </c>
      <c r="AU94" s="239" t="s">
        <v>82</v>
      </c>
      <c r="AV94" s="13" t="s">
        <v>82</v>
      </c>
      <c r="AW94" s="13" t="s">
        <v>34</v>
      </c>
      <c r="AX94" s="13" t="s">
        <v>72</v>
      </c>
      <c r="AY94" s="239" t="s">
        <v>116</v>
      </c>
    </row>
    <row r="95" s="13" customFormat="1">
      <c r="A95" s="13"/>
      <c r="B95" s="228"/>
      <c r="C95" s="229"/>
      <c r="D95" s="230" t="s">
        <v>161</v>
      </c>
      <c r="E95" s="231" t="s">
        <v>19</v>
      </c>
      <c r="F95" s="232" t="s">
        <v>536</v>
      </c>
      <c r="G95" s="229"/>
      <c r="H95" s="233">
        <v>50</v>
      </c>
      <c r="I95" s="234"/>
      <c r="J95" s="229"/>
      <c r="K95" s="229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161</v>
      </c>
      <c r="AU95" s="239" t="s">
        <v>82</v>
      </c>
      <c r="AV95" s="13" t="s">
        <v>82</v>
      </c>
      <c r="AW95" s="13" t="s">
        <v>34</v>
      </c>
      <c r="AX95" s="13" t="s">
        <v>80</v>
      </c>
      <c r="AY95" s="239" t="s">
        <v>116</v>
      </c>
    </row>
    <row r="96" s="2" customFormat="1" ht="21.75" customHeight="1">
      <c r="A96" s="40"/>
      <c r="B96" s="41"/>
      <c r="C96" s="206" t="s">
        <v>82</v>
      </c>
      <c r="D96" s="206" t="s">
        <v>119</v>
      </c>
      <c r="E96" s="207" t="s">
        <v>537</v>
      </c>
      <c r="F96" s="208" t="s">
        <v>538</v>
      </c>
      <c r="G96" s="209" t="s">
        <v>359</v>
      </c>
      <c r="H96" s="210">
        <v>24</v>
      </c>
      <c r="I96" s="211"/>
      <c r="J96" s="212">
        <f>ROUND(I96*H96,2)</f>
        <v>0</v>
      </c>
      <c r="K96" s="208" t="s">
        <v>123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158</v>
      </c>
      <c r="AT96" s="217" t="s">
        <v>119</v>
      </c>
      <c r="AU96" s="217" t="s">
        <v>82</v>
      </c>
      <c r="AY96" s="19" t="s">
        <v>116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158</v>
      </c>
      <c r="BM96" s="217" t="s">
        <v>539</v>
      </c>
    </row>
    <row r="97" s="2" customFormat="1">
      <c r="A97" s="40"/>
      <c r="B97" s="41"/>
      <c r="C97" s="42"/>
      <c r="D97" s="219" t="s">
        <v>126</v>
      </c>
      <c r="E97" s="42"/>
      <c r="F97" s="220" t="s">
        <v>540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126</v>
      </c>
      <c r="AU97" s="19" t="s">
        <v>82</v>
      </c>
    </row>
    <row r="98" s="13" customFormat="1">
      <c r="A98" s="13"/>
      <c r="B98" s="228"/>
      <c r="C98" s="229"/>
      <c r="D98" s="230" t="s">
        <v>161</v>
      </c>
      <c r="E98" s="231" t="s">
        <v>19</v>
      </c>
      <c r="F98" s="232" t="s">
        <v>535</v>
      </c>
      <c r="G98" s="229"/>
      <c r="H98" s="233">
        <v>74</v>
      </c>
      <c r="I98" s="234"/>
      <c r="J98" s="229"/>
      <c r="K98" s="229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161</v>
      </c>
      <c r="AU98" s="239" t="s">
        <v>82</v>
      </c>
      <c r="AV98" s="13" t="s">
        <v>82</v>
      </c>
      <c r="AW98" s="13" t="s">
        <v>34</v>
      </c>
      <c r="AX98" s="13" t="s">
        <v>72</v>
      </c>
      <c r="AY98" s="239" t="s">
        <v>116</v>
      </c>
    </row>
    <row r="99" s="13" customFormat="1">
      <c r="A99" s="13"/>
      <c r="B99" s="228"/>
      <c r="C99" s="229"/>
      <c r="D99" s="230" t="s">
        <v>161</v>
      </c>
      <c r="E99" s="231" t="s">
        <v>19</v>
      </c>
      <c r="F99" s="232" t="s">
        <v>541</v>
      </c>
      <c r="G99" s="229"/>
      <c r="H99" s="233">
        <v>24</v>
      </c>
      <c r="I99" s="234"/>
      <c r="J99" s="229"/>
      <c r="K99" s="229"/>
      <c r="L99" s="235"/>
      <c r="M99" s="236"/>
      <c r="N99" s="237"/>
      <c r="O99" s="237"/>
      <c r="P99" s="237"/>
      <c r="Q99" s="237"/>
      <c r="R99" s="237"/>
      <c r="S99" s="237"/>
      <c r="T99" s="23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9" t="s">
        <v>161</v>
      </c>
      <c r="AU99" s="239" t="s">
        <v>82</v>
      </c>
      <c r="AV99" s="13" t="s">
        <v>82</v>
      </c>
      <c r="AW99" s="13" t="s">
        <v>34</v>
      </c>
      <c r="AX99" s="13" t="s">
        <v>80</v>
      </c>
      <c r="AY99" s="239" t="s">
        <v>116</v>
      </c>
    </row>
    <row r="100" s="2" customFormat="1" ht="21.75" customHeight="1">
      <c r="A100" s="40"/>
      <c r="B100" s="41"/>
      <c r="C100" s="206" t="s">
        <v>135</v>
      </c>
      <c r="D100" s="206" t="s">
        <v>119</v>
      </c>
      <c r="E100" s="207" t="s">
        <v>542</v>
      </c>
      <c r="F100" s="208" t="s">
        <v>543</v>
      </c>
      <c r="G100" s="209" t="s">
        <v>359</v>
      </c>
      <c r="H100" s="210">
        <v>50</v>
      </c>
      <c r="I100" s="211"/>
      <c r="J100" s="212">
        <f>ROUND(I100*H100,2)</f>
        <v>0</v>
      </c>
      <c r="K100" s="208" t="s">
        <v>123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158</v>
      </c>
      <c r="AT100" s="217" t="s">
        <v>119</v>
      </c>
      <c r="AU100" s="217" t="s">
        <v>82</v>
      </c>
      <c r="AY100" s="19" t="s">
        <v>116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158</v>
      </c>
      <c r="BM100" s="217" t="s">
        <v>544</v>
      </c>
    </row>
    <row r="101" s="2" customFormat="1">
      <c r="A101" s="40"/>
      <c r="B101" s="41"/>
      <c r="C101" s="42"/>
      <c r="D101" s="219" t="s">
        <v>126</v>
      </c>
      <c r="E101" s="42"/>
      <c r="F101" s="220" t="s">
        <v>545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126</v>
      </c>
      <c r="AU101" s="19" t="s">
        <v>82</v>
      </c>
    </row>
    <row r="102" s="13" customFormat="1">
      <c r="A102" s="13"/>
      <c r="B102" s="228"/>
      <c r="C102" s="229"/>
      <c r="D102" s="230" t="s">
        <v>161</v>
      </c>
      <c r="E102" s="231" t="s">
        <v>19</v>
      </c>
      <c r="F102" s="232" t="s">
        <v>535</v>
      </c>
      <c r="G102" s="229"/>
      <c r="H102" s="233">
        <v>74</v>
      </c>
      <c r="I102" s="234"/>
      <c r="J102" s="229"/>
      <c r="K102" s="229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161</v>
      </c>
      <c r="AU102" s="239" t="s">
        <v>82</v>
      </c>
      <c r="AV102" s="13" t="s">
        <v>82</v>
      </c>
      <c r="AW102" s="13" t="s">
        <v>34</v>
      </c>
      <c r="AX102" s="13" t="s">
        <v>72</v>
      </c>
      <c r="AY102" s="239" t="s">
        <v>116</v>
      </c>
    </row>
    <row r="103" s="13" customFormat="1">
      <c r="A103" s="13"/>
      <c r="B103" s="228"/>
      <c r="C103" s="229"/>
      <c r="D103" s="230" t="s">
        <v>161</v>
      </c>
      <c r="E103" s="231" t="s">
        <v>19</v>
      </c>
      <c r="F103" s="232" t="s">
        <v>536</v>
      </c>
      <c r="G103" s="229"/>
      <c r="H103" s="233">
        <v>50</v>
      </c>
      <c r="I103" s="234"/>
      <c r="J103" s="229"/>
      <c r="K103" s="229"/>
      <c r="L103" s="235"/>
      <c r="M103" s="236"/>
      <c r="N103" s="237"/>
      <c r="O103" s="237"/>
      <c r="P103" s="237"/>
      <c r="Q103" s="237"/>
      <c r="R103" s="237"/>
      <c r="S103" s="237"/>
      <c r="T103" s="23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9" t="s">
        <v>161</v>
      </c>
      <c r="AU103" s="239" t="s">
        <v>82</v>
      </c>
      <c r="AV103" s="13" t="s">
        <v>82</v>
      </c>
      <c r="AW103" s="13" t="s">
        <v>34</v>
      </c>
      <c r="AX103" s="13" t="s">
        <v>80</v>
      </c>
      <c r="AY103" s="239" t="s">
        <v>116</v>
      </c>
    </row>
    <row r="104" s="2" customFormat="1" ht="21.75" customHeight="1">
      <c r="A104" s="40"/>
      <c r="B104" s="41"/>
      <c r="C104" s="206" t="s">
        <v>158</v>
      </c>
      <c r="D104" s="206" t="s">
        <v>119</v>
      </c>
      <c r="E104" s="207" t="s">
        <v>546</v>
      </c>
      <c r="F104" s="208" t="s">
        <v>547</v>
      </c>
      <c r="G104" s="209" t="s">
        <v>359</v>
      </c>
      <c r="H104" s="210">
        <v>24</v>
      </c>
      <c r="I104" s="211"/>
      <c r="J104" s="212">
        <f>ROUND(I104*H104,2)</f>
        <v>0</v>
      </c>
      <c r="K104" s="208" t="s">
        <v>123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158</v>
      </c>
      <c r="AT104" s="217" t="s">
        <v>119</v>
      </c>
      <c r="AU104" s="217" t="s">
        <v>82</v>
      </c>
      <c r="AY104" s="19" t="s">
        <v>116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158</v>
      </c>
      <c r="BM104" s="217" t="s">
        <v>548</v>
      </c>
    </row>
    <row r="105" s="2" customFormat="1">
      <c r="A105" s="40"/>
      <c r="B105" s="41"/>
      <c r="C105" s="42"/>
      <c r="D105" s="219" t="s">
        <v>126</v>
      </c>
      <c r="E105" s="42"/>
      <c r="F105" s="220" t="s">
        <v>549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126</v>
      </c>
      <c r="AU105" s="19" t="s">
        <v>82</v>
      </c>
    </row>
    <row r="106" s="13" customFormat="1">
      <c r="A106" s="13"/>
      <c r="B106" s="228"/>
      <c r="C106" s="229"/>
      <c r="D106" s="230" t="s">
        <v>161</v>
      </c>
      <c r="E106" s="231" t="s">
        <v>19</v>
      </c>
      <c r="F106" s="232" t="s">
        <v>535</v>
      </c>
      <c r="G106" s="229"/>
      <c r="H106" s="233">
        <v>74</v>
      </c>
      <c r="I106" s="234"/>
      <c r="J106" s="229"/>
      <c r="K106" s="229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161</v>
      </c>
      <c r="AU106" s="239" t="s">
        <v>82</v>
      </c>
      <c r="AV106" s="13" t="s">
        <v>82</v>
      </c>
      <c r="AW106" s="13" t="s">
        <v>34</v>
      </c>
      <c r="AX106" s="13" t="s">
        <v>72</v>
      </c>
      <c r="AY106" s="239" t="s">
        <v>116</v>
      </c>
    </row>
    <row r="107" s="13" customFormat="1">
      <c r="A107" s="13"/>
      <c r="B107" s="228"/>
      <c r="C107" s="229"/>
      <c r="D107" s="230" t="s">
        <v>161</v>
      </c>
      <c r="E107" s="231" t="s">
        <v>19</v>
      </c>
      <c r="F107" s="232" t="s">
        <v>541</v>
      </c>
      <c r="G107" s="229"/>
      <c r="H107" s="233">
        <v>24</v>
      </c>
      <c r="I107" s="234"/>
      <c r="J107" s="229"/>
      <c r="K107" s="229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161</v>
      </c>
      <c r="AU107" s="239" t="s">
        <v>82</v>
      </c>
      <c r="AV107" s="13" t="s">
        <v>82</v>
      </c>
      <c r="AW107" s="13" t="s">
        <v>34</v>
      </c>
      <c r="AX107" s="13" t="s">
        <v>80</v>
      </c>
      <c r="AY107" s="239" t="s">
        <v>116</v>
      </c>
    </row>
    <row r="108" s="2" customFormat="1" ht="37.8" customHeight="1">
      <c r="A108" s="40"/>
      <c r="B108" s="41"/>
      <c r="C108" s="206" t="s">
        <v>115</v>
      </c>
      <c r="D108" s="206" t="s">
        <v>119</v>
      </c>
      <c r="E108" s="207" t="s">
        <v>155</v>
      </c>
      <c r="F108" s="208" t="s">
        <v>156</v>
      </c>
      <c r="G108" s="209" t="s">
        <v>157</v>
      </c>
      <c r="H108" s="210">
        <v>1.5</v>
      </c>
      <c r="I108" s="211"/>
      <c r="J108" s="212">
        <f>ROUND(I108*H108,2)</f>
        <v>0</v>
      </c>
      <c r="K108" s="208" t="s">
        <v>123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0.26000000000000001</v>
      </c>
      <c r="T108" s="216">
        <f>S108*H108</f>
        <v>0.39000000000000001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158</v>
      </c>
      <c r="AT108" s="217" t="s">
        <v>119</v>
      </c>
      <c r="AU108" s="217" t="s">
        <v>82</v>
      </c>
      <c r="AY108" s="19" t="s">
        <v>116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158</v>
      </c>
      <c r="BM108" s="217" t="s">
        <v>550</v>
      </c>
    </row>
    <row r="109" s="2" customFormat="1">
      <c r="A109" s="40"/>
      <c r="B109" s="41"/>
      <c r="C109" s="42"/>
      <c r="D109" s="219" t="s">
        <v>126</v>
      </c>
      <c r="E109" s="42"/>
      <c r="F109" s="220" t="s">
        <v>160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126</v>
      </c>
      <c r="AU109" s="19" t="s">
        <v>82</v>
      </c>
    </row>
    <row r="110" s="13" customFormat="1">
      <c r="A110" s="13"/>
      <c r="B110" s="228"/>
      <c r="C110" s="229"/>
      <c r="D110" s="230" t="s">
        <v>161</v>
      </c>
      <c r="E110" s="231" t="s">
        <v>19</v>
      </c>
      <c r="F110" s="232" t="s">
        <v>551</v>
      </c>
      <c r="G110" s="229"/>
      <c r="H110" s="233">
        <v>1.5</v>
      </c>
      <c r="I110" s="234"/>
      <c r="J110" s="229"/>
      <c r="K110" s="229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161</v>
      </c>
      <c r="AU110" s="239" t="s">
        <v>82</v>
      </c>
      <c r="AV110" s="13" t="s">
        <v>82</v>
      </c>
      <c r="AW110" s="13" t="s">
        <v>34</v>
      </c>
      <c r="AX110" s="13" t="s">
        <v>80</v>
      </c>
      <c r="AY110" s="239" t="s">
        <v>116</v>
      </c>
    </row>
    <row r="111" s="2" customFormat="1" ht="37.8" customHeight="1">
      <c r="A111" s="40"/>
      <c r="B111" s="41"/>
      <c r="C111" s="206" t="s">
        <v>185</v>
      </c>
      <c r="D111" s="206" t="s">
        <v>119</v>
      </c>
      <c r="E111" s="207" t="s">
        <v>163</v>
      </c>
      <c r="F111" s="208" t="s">
        <v>164</v>
      </c>
      <c r="G111" s="209" t="s">
        <v>157</v>
      </c>
      <c r="H111" s="210">
        <v>19</v>
      </c>
      <c r="I111" s="211"/>
      <c r="J111" s="212">
        <f>ROUND(I111*H111,2)</f>
        <v>0</v>
      </c>
      <c r="K111" s="208" t="s">
        <v>123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0.28999999999999998</v>
      </c>
      <c r="T111" s="216">
        <f>S111*H111</f>
        <v>5.5099999999999998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158</v>
      </c>
      <c r="AT111" s="217" t="s">
        <v>119</v>
      </c>
      <c r="AU111" s="217" t="s">
        <v>82</v>
      </c>
      <c r="AY111" s="19" t="s">
        <v>116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158</v>
      </c>
      <c r="BM111" s="217" t="s">
        <v>552</v>
      </c>
    </row>
    <row r="112" s="2" customFormat="1">
      <c r="A112" s="40"/>
      <c r="B112" s="41"/>
      <c r="C112" s="42"/>
      <c r="D112" s="219" t="s">
        <v>126</v>
      </c>
      <c r="E112" s="42"/>
      <c r="F112" s="220" t="s">
        <v>166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126</v>
      </c>
      <c r="AU112" s="19" t="s">
        <v>82</v>
      </c>
    </row>
    <row r="113" s="13" customFormat="1">
      <c r="A113" s="13"/>
      <c r="B113" s="228"/>
      <c r="C113" s="229"/>
      <c r="D113" s="230" t="s">
        <v>161</v>
      </c>
      <c r="E113" s="231" t="s">
        <v>19</v>
      </c>
      <c r="F113" s="232" t="s">
        <v>551</v>
      </c>
      <c r="G113" s="229"/>
      <c r="H113" s="233">
        <v>1.5</v>
      </c>
      <c r="I113" s="234"/>
      <c r="J113" s="229"/>
      <c r="K113" s="229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161</v>
      </c>
      <c r="AU113" s="239" t="s">
        <v>82</v>
      </c>
      <c r="AV113" s="13" t="s">
        <v>82</v>
      </c>
      <c r="AW113" s="13" t="s">
        <v>34</v>
      </c>
      <c r="AX113" s="13" t="s">
        <v>72</v>
      </c>
      <c r="AY113" s="239" t="s">
        <v>116</v>
      </c>
    </row>
    <row r="114" s="13" customFormat="1">
      <c r="A114" s="13"/>
      <c r="B114" s="228"/>
      <c r="C114" s="229"/>
      <c r="D114" s="230" t="s">
        <v>161</v>
      </c>
      <c r="E114" s="231" t="s">
        <v>19</v>
      </c>
      <c r="F114" s="232" t="s">
        <v>553</v>
      </c>
      <c r="G114" s="229"/>
      <c r="H114" s="233">
        <v>17.5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161</v>
      </c>
      <c r="AU114" s="239" t="s">
        <v>82</v>
      </c>
      <c r="AV114" s="13" t="s">
        <v>82</v>
      </c>
      <c r="AW114" s="13" t="s">
        <v>34</v>
      </c>
      <c r="AX114" s="13" t="s">
        <v>72</v>
      </c>
      <c r="AY114" s="239" t="s">
        <v>116</v>
      </c>
    </row>
    <row r="115" s="14" customFormat="1">
      <c r="A115" s="14"/>
      <c r="B115" s="240"/>
      <c r="C115" s="241"/>
      <c r="D115" s="230" t="s">
        <v>161</v>
      </c>
      <c r="E115" s="242" t="s">
        <v>19</v>
      </c>
      <c r="F115" s="243" t="s">
        <v>168</v>
      </c>
      <c r="G115" s="241"/>
      <c r="H115" s="244">
        <v>19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0" t="s">
        <v>161</v>
      </c>
      <c r="AU115" s="250" t="s">
        <v>82</v>
      </c>
      <c r="AV115" s="14" t="s">
        <v>158</v>
      </c>
      <c r="AW115" s="14" t="s">
        <v>34</v>
      </c>
      <c r="AX115" s="14" t="s">
        <v>80</v>
      </c>
      <c r="AY115" s="250" t="s">
        <v>116</v>
      </c>
    </row>
    <row r="116" s="2" customFormat="1" ht="33" customHeight="1">
      <c r="A116" s="40"/>
      <c r="B116" s="41"/>
      <c r="C116" s="206" t="s">
        <v>190</v>
      </c>
      <c r="D116" s="206" t="s">
        <v>119</v>
      </c>
      <c r="E116" s="207" t="s">
        <v>169</v>
      </c>
      <c r="F116" s="208" t="s">
        <v>170</v>
      </c>
      <c r="G116" s="209" t="s">
        <v>157</v>
      </c>
      <c r="H116" s="210">
        <v>17.5</v>
      </c>
      <c r="I116" s="211"/>
      <c r="J116" s="212">
        <f>ROUND(I116*H116,2)</f>
        <v>0</v>
      </c>
      <c r="K116" s="208" t="s">
        <v>123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0.22</v>
      </c>
      <c r="T116" s="216">
        <f>S116*H116</f>
        <v>3.8500000000000001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158</v>
      </c>
      <c r="AT116" s="217" t="s">
        <v>119</v>
      </c>
      <c r="AU116" s="217" t="s">
        <v>82</v>
      </c>
      <c r="AY116" s="19" t="s">
        <v>116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158</v>
      </c>
      <c r="BM116" s="217" t="s">
        <v>554</v>
      </c>
    </row>
    <row r="117" s="2" customFormat="1">
      <c r="A117" s="40"/>
      <c r="B117" s="41"/>
      <c r="C117" s="42"/>
      <c r="D117" s="219" t="s">
        <v>126</v>
      </c>
      <c r="E117" s="42"/>
      <c r="F117" s="220" t="s">
        <v>172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126</v>
      </c>
      <c r="AU117" s="19" t="s">
        <v>82</v>
      </c>
    </row>
    <row r="118" s="13" customFormat="1">
      <c r="A118" s="13"/>
      <c r="B118" s="228"/>
      <c r="C118" s="229"/>
      <c r="D118" s="230" t="s">
        <v>161</v>
      </c>
      <c r="E118" s="231" t="s">
        <v>19</v>
      </c>
      <c r="F118" s="232" t="s">
        <v>553</v>
      </c>
      <c r="G118" s="229"/>
      <c r="H118" s="233">
        <v>17.5</v>
      </c>
      <c r="I118" s="234"/>
      <c r="J118" s="229"/>
      <c r="K118" s="229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161</v>
      </c>
      <c r="AU118" s="239" t="s">
        <v>82</v>
      </c>
      <c r="AV118" s="13" t="s">
        <v>82</v>
      </c>
      <c r="AW118" s="13" t="s">
        <v>34</v>
      </c>
      <c r="AX118" s="13" t="s">
        <v>80</v>
      </c>
      <c r="AY118" s="239" t="s">
        <v>116</v>
      </c>
    </row>
    <row r="119" s="2" customFormat="1" ht="24.15" customHeight="1">
      <c r="A119" s="40"/>
      <c r="B119" s="41"/>
      <c r="C119" s="206" t="s">
        <v>196</v>
      </c>
      <c r="D119" s="206" t="s">
        <v>119</v>
      </c>
      <c r="E119" s="207" t="s">
        <v>555</v>
      </c>
      <c r="F119" s="208" t="s">
        <v>556</v>
      </c>
      <c r="G119" s="209" t="s">
        <v>175</v>
      </c>
      <c r="H119" s="210">
        <v>1</v>
      </c>
      <c r="I119" s="211"/>
      <c r="J119" s="212">
        <f>ROUND(I119*H119,2)</f>
        <v>0</v>
      </c>
      <c r="K119" s="208" t="s">
        <v>123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0.28999999999999998</v>
      </c>
      <c r="T119" s="216">
        <f>S119*H119</f>
        <v>0.28999999999999998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158</v>
      </c>
      <c r="AT119" s="217" t="s">
        <v>119</v>
      </c>
      <c r="AU119" s="217" t="s">
        <v>82</v>
      </c>
      <c r="AY119" s="19" t="s">
        <v>116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158</v>
      </c>
      <c r="BM119" s="217" t="s">
        <v>557</v>
      </c>
    </row>
    <row r="120" s="2" customFormat="1">
      <c r="A120" s="40"/>
      <c r="B120" s="41"/>
      <c r="C120" s="42"/>
      <c r="D120" s="219" t="s">
        <v>126</v>
      </c>
      <c r="E120" s="42"/>
      <c r="F120" s="220" t="s">
        <v>558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126</v>
      </c>
      <c r="AU120" s="19" t="s">
        <v>82</v>
      </c>
    </row>
    <row r="121" s="13" customFormat="1">
      <c r="A121" s="13"/>
      <c r="B121" s="228"/>
      <c r="C121" s="229"/>
      <c r="D121" s="230" t="s">
        <v>161</v>
      </c>
      <c r="E121" s="231" t="s">
        <v>19</v>
      </c>
      <c r="F121" s="232" t="s">
        <v>559</v>
      </c>
      <c r="G121" s="229"/>
      <c r="H121" s="233">
        <v>1</v>
      </c>
      <c r="I121" s="234"/>
      <c r="J121" s="229"/>
      <c r="K121" s="229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161</v>
      </c>
      <c r="AU121" s="239" t="s">
        <v>82</v>
      </c>
      <c r="AV121" s="13" t="s">
        <v>82</v>
      </c>
      <c r="AW121" s="13" t="s">
        <v>34</v>
      </c>
      <c r="AX121" s="13" t="s">
        <v>80</v>
      </c>
      <c r="AY121" s="239" t="s">
        <v>116</v>
      </c>
    </row>
    <row r="122" s="2" customFormat="1" ht="24.15" customHeight="1">
      <c r="A122" s="40"/>
      <c r="B122" s="41"/>
      <c r="C122" s="206" t="s">
        <v>203</v>
      </c>
      <c r="D122" s="206" t="s">
        <v>119</v>
      </c>
      <c r="E122" s="207" t="s">
        <v>173</v>
      </c>
      <c r="F122" s="208" t="s">
        <v>174</v>
      </c>
      <c r="G122" s="209" t="s">
        <v>175</v>
      </c>
      <c r="H122" s="210">
        <v>2</v>
      </c>
      <c r="I122" s="211"/>
      <c r="J122" s="212">
        <f>ROUND(I122*H122,2)</f>
        <v>0</v>
      </c>
      <c r="K122" s="208" t="s">
        <v>123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0.040000000000000001</v>
      </c>
      <c r="T122" s="216">
        <f>S122*H122</f>
        <v>0.080000000000000002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158</v>
      </c>
      <c r="AT122" s="217" t="s">
        <v>119</v>
      </c>
      <c r="AU122" s="217" t="s">
        <v>82</v>
      </c>
      <c r="AY122" s="19" t="s">
        <v>116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158</v>
      </c>
      <c r="BM122" s="217" t="s">
        <v>560</v>
      </c>
    </row>
    <row r="123" s="2" customFormat="1">
      <c r="A123" s="40"/>
      <c r="B123" s="41"/>
      <c r="C123" s="42"/>
      <c r="D123" s="219" t="s">
        <v>126</v>
      </c>
      <c r="E123" s="42"/>
      <c r="F123" s="220" t="s">
        <v>177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126</v>
      </c>
      <c r="AU123" s="19" t="s">
        <v>82</v>
      </c>
    </row>
    <row r="124" s="13" customFormat="1">
      <c r="A124" s="13"/>
      <c r="B124" s="228"/>
      <c r="C124" s="229"/>
      <c r="D124" s="230" t="s">
        <v>161</v>
      </c>
      <c r="E124" s="231" t="s">
        <v>19</v>
      </c>
      <c r="F124" s="232" t="s">
        <v>561</v>
      </c>
      <c r="G124" s="229"/>
      <c r="H124" s="233">
        <v>2</v>
      </c>
      <c r="I124" s="234"/>
      <c r="J124" s="229"/>
      <c r="K124" s="229"/>
      <c r="L124" s="235"/>
      <c r="M124" s="236"/>
      <c r="N124" s="237"/>
      <c r="O124" s="237"/>
      <c r="P124" s="237"/>
      <c r="Q124" s="237"/>
      <c r="R124" s="237"/>
      <c r="S124" s="237"/>
      <c r="T124" s="23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9" t="s">
        <v>161</v>
      </c>
      <c r="AU124" s="239" t="s">
        <v>82</v>
      </c>
      <c r="AV124" s="13" t="s">
        <v>82</v>
      </c>
      <c r="AW124" s="13" t="s">
        <v>34</v>
      </c>
      <c r="AX124" s="13" t="s">
        <v>80</v>
      </c>
      <c r="AY124" s="239" t="s">
        <v>116</v>
      </c>
    </row>
    <row r="125" s="2" customFormat="1" ht="24.15" customHeight="1">
      <c r="A125" s="40"/>
      <c r="B125" s="41"/>
      <c r="C125" s="206" t="s">
        <v>209</v>
      </c>
      <c r="D125" s="206" t="s">
        <v>119</v>
      </c>
      <c r="E125" s="207" t="s">
        <v>562</v>
      </c>
      <c r="F125" s="208" t="s">
        <v>563</v>
      </c>
      <c r="G125" s="209" t="s">
        <v>175</v>
      </c>
      <c r="H125" s="210">
        <v>73.5</v>
      </c>
      <c r="I125" s="211"/>
      <c r="J125" s="212">
        <f>ROUND(I125*H125,2)</f>
        <v>0</v>
      </c>
      <c r="K125" s="208" t="s">
        <v>123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0.00014999999999999999</v>
      </c>
      <c r="R125" s="215">
        <f>Q125*H125</f>
        <v>0.011024999999999998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158</v>
      </c>
      <c r="AT125" s="217" t="s">
        <v>119</v>
      </c>
      <c r="AU125" s="217" t="s">
        <v>82</v>
      </c>
      <c r="AY125" s="19" t="s">
        <v>116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158</v>
      </c>
      <c r="BM125" s="217" t="s">
        <v>564</v>
      </c>
    </row>
    <row r="126" s="2" customFormat="1">
      <c r="A126" s="40"/>
      <c r="B126" s="41"/>
      <c r="C126" s="42"/>
      <c r="D126" s="219" t="s">
        <v>126</v>
      </c>
      <c r="E126" s="42"/>
      <c r="F126" s="220" t="s">
        <v>565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126</v>
      </c>
      <c r="AU126" s="19" t="s">
        <v>82</v>
      </c>
    </row>
    <row r="127" s="13" customFormat="1">
      <c r="A127" s="13"/>
      <c r="B127" s="228"/>
      <c r="C127" s="229"/>
      <c r="D127" s="230" t="s">
        <v>161</v>
      </c>
      <c r="E127" s="231" t="s">
        <v>19</v>
      </c>
      <c r="F127" s="232" t="s">
        <v>566</v>
      </c>
      <c r="G127" s="229"/>
      <c r="H127" s="233">
        <v>73.5</v>
      </c>
      <c r="I127" s="234"/>
      <c r="J127" s="229"/>
      <c r="K127" s="229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161</v>
      </c>
      <c r="AU127" s="239" t="s">
        <v>82</v>
      </c>
      <c r="AV127" s="13" t="s">
        <v>82</v>
      </c>
      <c r="AW127" s="13" t="s">
        <v>34</v>
      </c>
      <c r="AX127" s="13" t="s">
        <v>80</v>
      </c>
      <c r="AY127" s="239" t="s">
        <v>116</v>
      </c>
    </row>
    <row r="128" s="2" customFormat="1" ht="24.15" customHeight="1">
      <c r="A128" s="40"/>
      <c r="B128" s="41"/>
      <c r="C128" s="206" t="s">
        <v>214</v>
      </c>
      <c r="D128" s="206" t="s">
        <v>119</v>
      </c>
      <c r="E128" s="207" t="s">
        <v>567</v>
      </c>
      <c r="F128" s="208" t="s">
        <v>568</v>
      </c>
      <c r="G128" s="209" t="s">
        <v>175</v>
      </c>
      <c r="H128" s="210">
        <v>73.5</v>
      </c>
      <c r="I128" s="211"/>
      <c r="J128" s="212">
        <f>ROUND(I128*H128,2)</f>
        <v>0</v>
      </c>
      <c r="K128" s="208" t="s">
        <v>123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158</v>
      </c>
      <c r="AT128" s="217" t="s">
        <v>119</v>
      </c>
      <c r="AU128" s="217" t="s">
        <v>82</v>
      </c>
      <c r="AY128" s="19" t="s">
        <v>116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158</v>
      </c>
      <c r="BM128" s="217" t="s">
        <v>569</v>
      </c>
    </row>
    <row r="129" s="2" customFormat="1">
      <c r="A129" s="40"/>
      <c r="B129" s="41"/>
      <c r="C129" s="42"/>
      <c r="D129" s="219" t="s">
        <v>126</v>
      </c>
      <c r="E129" s="42"/>
      <c r="F129" s="220" t="s">
        <v>570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126</v>
      </c>
      <c r="AU129" s="19" t="s">
        <v>82</v>
      </c>
    </row>
    <row r="130" s="2" customFormat="1" ht="24.15" customHeight="1">
      <c r="A130" s="40"/>
      <c r="B130" s="41"/>
      <c r="C130" s="206" t="s">
        <v>8</v>
      </c>
      <c r="D130" s="206" t="s">
        <v>119</v>
      </c>
      <c r="E130" s="207" t="s">
        <v>571</v>
      </c>
      <c r="F130" s="208" t="s">
        <v>572</v>
      </c>
      <c r="G130" s="209" t="s">
        <v>181</v>
      </c>
      <c r="H130" s="210">
        <v>13.1</v>
      </c>
      <c r="I130" s="211"/>
      <c r="J130" s="212">
        <f>ROUND(I130*H130,2)</f>
        <v>0</v>
      </c>
      <c r="K130" s="208" t="s">
        <v>123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158</v>
      </c>
      <c r="AT130" s="217" t="s">
        <v>119</v>
      </c>
      <c r="AU130" s="217" t="s">
        <v>82</v>
      </c>
      <c r="AY130" s="19" t="s">
        <v>116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158</v>
      </c>
      <c r="BM130" s="217" t="s">
        <v>573</v>
      </c>
    </row>
    <row r="131" s="2" customFormat="1">
      <c r="A131" s="40"/>
      <c r="B131" s="41"/>
      <c r="C131" s="42"/>
      <c r="D131" s="219" t="s">
        <v>126</v>
      </c>
      <c r="E131" s="42"/>
      <c r="F131" s="220" t="s">
        <v>574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126</v>
      </c>
      <c r="AU131" s="19" t="s">
        <v>82</v>
      </c>
    </row>
    <row r="132" s="13" customFormat="1">
      <c r="A132" s="13"/>
      <c r="B132" s="228"/>
      <c r="C132" s="229"/>
      <c r="D132" s="230" t="s">
        <v>161</v>
      </c>
      <c r="E132" s="231" t="s">
        <v>19</v>
      </c>
      <c r="F132" s="232" t="s">
        <v>575</v>
      </c>
      <c r="G132" s="229"/>
      <c r="H132" s="233">
        <v>13.1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161</v>
      </c>
      <c r="AU132" s="239" t="s">
        <v>82</v>
      </c>
      <c r="AV132" s="13" t="s">
        <v>82</v>
      </c>
      <c r="AW132" s="13" t="s">
        <v>34</v>
      </c>
      <c r="AX132" s="13" t="s">
        <v>80</v>
      </c>
      <c r="AY132" s="239" t="s">
        <v>116</v>
      </c>
    </row>
    <row r="133" s="2" customFormat="1" ht="24.15" customHeight="1">
      <c r="A133" s="40"/>
      <c r="B133" s="41"/>
      <c r="C133" s="206" t="s">
        <v>223</v>
      </c>
      <c r="D133" s="206" t="s">
        <v>119</v>
      </c>
      <c r="E133" s="207" t="s">
        <v>576</v>
      </c>
      <c r="F133" s="208" t="s">
        <v>577</v>
      </c>
      <c r="G133" s="209" t="s">
        <v>181</v>
      </c>
      <c r="H133" s="210">
        <v>13.1</v>
      </c>
      <c r="I133" s="211"/>
      <c r="J133" s="212">
        <f>ROUND(I133*H133,2)</f>
        <v>0</v>
      </c>
      <c r="K133" s="208" t="s">
        <v>123</v>
      </c>
      <c r="L133" s="46"/>
      <c r="M133" s="213" t="s">
        <v>19</v>
      </c>
      <c r="N133" s="214" t="s">
        <v>43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158</v>
      </c>
      <c r="AT133" s="217" t="s">
        <v>119</v>
      </c>
      <c r="AU133" s="217" t="s">
        <v>82</v>
      </c>
      <c r="AY133" s="19" t="s">
        <v>116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158</v>
      </c>
      <c r="BM133" s="217" t="s">
        <v>578</v>
      </c>
    </row>
    <row r="134" s="2" customFormat="1">
      <c r="A134" s="40"/>
      <c r="B134" s="41"/>
      <c r="C134" s="42"/>
      <c r="D134" s="219" t="s">
        <v>126</v>
      </c>
      <c r="E134" s="42"/>
      <c r="F134" s="220" t="s">
        <v>579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126</v>
      </c>
      <c r="AU134" s="19" t="s">
        <v>82</v>
      </c>
    </row>
    <row r="135" s="13" customFormat="1">
      <c r="A135" s="13"/>
      <c r="B135" s="228"/>
      <c r="C135" s="229"/>
      <c r="D135" s="230" t="s">
        <v>161</v>
      </c>
      <c r="E135" s="231" t="s">
        <v>19</v>
      </c>
      <c r="F135" s="232" t="s">
        <v>580</v>
      </c>
      <c r="G135" s="229"/>
      <c r="H135" s="233">
        <v>13.1</v>
      </c>
      <c r="I135" s="234"/>
      <c r="J135" s="229"/>
      <c r="K135" s="229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161</v>
      </c>
      <c r="AU135" s="239" t="s">
        <v>82</v>
      </c>
      <c r="AV135" s="13" t="s">
        <v>82</v>
      </c>
      <c r="AW135" s="13" t="s">
        <v>34</v>
      </c>
      <c r="AX135" s="13" t="s">
        <v>80</v>
      </c>
      <c r="AY135" s="239" t="s">
        <v>116</v>
      </c>
    </row>
    <row r="136" s="2" customFormat="1" ht="24.15" customHeight="1">
      <c r="A136" s="40"/>
      <c r="B136" s="41"/>
      <c r="C136" s="206" t="s">
        <v>229</v>
      </c>
      <c r="D136" s="206" t="s">
        <v>119</v>
      </c>
      <c r="E136" s="207" t="s">
        <v>581</v>
      </c>
      <c r="F136" s="208" t="s">
        <v>582</v>
      </c>
      <c r="G136" s="209" t="s">
        <v>359</v>
      </c>
      <c r="H136" s="210">
        <v>74</v>
      </c>
      <c r="I136" s="211"/>
      <c r="J136" s="212">
        <f>ROUND(I136*H136,2)</f>
        <v>0</v>
      </c>
      <c r="K136" s="208" t="s">
        <v>123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158</v>
      </c>
      <c r="AT136" s="217" t="s">
        <v>119</v>
      </c>
      <c r="AU136" s="217" t="s">
        <v>82</v>
      </c>
      <c r="AY136" s="19" t="s">
        <v>116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158</v>
      </c>
      <c r="BM136" s="217" t="s">
        <v>583</v>
      </c>
    </row>
    <row r="137" s="2" customFormat="1">
      <c r="A137" s="40"/>
      <c r="B137" s="41"/>
      <c r="C137" s="42"/>
      <c r="D137" s="219" t="s">
        <v>126</v>
      </c>
      <c r="E137" s="42"/>
      <c r="F137" s="220" t="s">
        <v>584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126</v>
      </c>
      <c r="AU137" s="19" t="s">
        <v>82</v>
      </c>
    </row>
    <row r="138" s="2" customFormat="1" ht="16.5" customHeight="1">
      <c r="A138" s="40"/>
      <c r="B138" s="41"/>
      <c r="C138" s="251" t="s">
        <v>244</v>
      </c>
      <c r="D138" s="251" t="s">
        <v>197</v>
      </c>
      <c r="E138" s="252" t="s">
        <v>585</v>
      </c>
      <c r="F138" s="253" t="s">
        <v>586</v>
      </c>
      <c r="G138" s="254" t="s">
        <v>367</v>
      </c>
      <c r="H138" s="255">
        <v>1.998</v>
      </c>
      <c r="I138" s="256"/>
      <c r="J138" s="257">
        <f>ROUND(I138*H138,2)</f>
        <v>0</v>
      </c>
      <c r="K138" s="253" t="s">
        <v>123</v>
      </c>
      <c r="L138" s="258"/>
      <c r="M138" s="259" t="s">
        <v>19</v>
      </c>
      <c r="N138" s="260" t="s">
        <v>43</v>
      </c>
      <c r="O138" s="86"/>
      <c r="P138" s="215">
        <f>O138*H138</f>
        <v>0</v>
      </c>
      <c r="Q138" s="215">
        <v>1</v>
      </c>
      <c r="R138" s="215">
        <f>Q138*H138</f>
        <v>1.998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196</v>
      </c>
      <c r="AT138" s="217" t="s">
        <v>197</v>
      </c>
      <c r="AU138" s="217" t="s">
        <v>82</v>
      </c>
      <c r="AY138" s="19" t="s">
        <v>116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158</v>
      </c>
      <c r="BM138" s="217" t="s">
        <v>587</v>
      </c>
    </row>
    <row r="139" s="13" customFormat="1">
      <c r="A139" s="13"/>
      <c r="B139" s="228"/>
      <c r="C139" s="229"/>
      <c r="D139" s="230" t="s">
        <v>161</v>
      </c>
      <c r="E139" s="231" t="s">
        <v>19</v>
      </c>
      <c r="F139" s="232" t="s">
        <v>588</v>
      </c>
      <c r="G139" s="229"/>
      <c r="H139" s="233">
        <v>0.999</v>
      </c>
      <c r="I139" s="234"/>
      <c r="J139" s="229"/>
      <c r="K139" s="229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161</v>
      </c>
      <c r="AU139" s="239" t="s">
        <v>82</v>
      </c>
      <c r="AV139" s="13" t="s">
        <v>82</v>
      </c>
      <c r="AW139" s="13" t="s">
        <v>34</v>
      </c>
      <c r="AX139" s="13" t="s">
        <v>80</v>
      </c>
      <c r="AY139" s="239" t="s">
        <v>116</v>
      </c>
    </row>
    <row r="140" s="13" customFormat="1">
      <c r="A140" s="13"/>
      <c r="B140" s="228"/>
      <c r="C140" s="229"/>
      <c r="D140" s="230" t="s">
        <v>161</v>
      </c>
      <c r="E140" s="229"/>
      <c r="F140" s="232" t="s">
        <v>589</v>
      </c>
      <c r="G140" s="229"/>
      <c r="H140" s="233">
        <v>1.998</v>
      </c>
      <c r="I140" s="234"/>
      <c r="J140" s="229"/>
      <c r="K140" s="229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161</v>
      </c>
      <c r="AU140" s="239" t="s">
        <v>82</v>
      </c>
      <c r="AV140" s="13" t="s">
        <v>82</v>
      </c>
      <c r="AW140" s="13" t="s">
        <v>4</v>
      </c>
      <c r="AX140" s="13" t="s">
        <v>80</v>
      </c>
      <c r="AY140" s="239" t="s">
        <v>116</v>
      </c>
    </row>
    <row r="141" s="2" customFormat="1" ht="33" customHeight="1">
      <c r="A141" s="40"/>
      <c r="B141" s="41"/>
      <c r="C141" s="206" t="s">
        <v>251</v>
      </c>
      <c r="D141" s="206" t="s">
        <v>119</v>
      </c>
      <c r="E141" s="207" t="s">
        <v>590</v>
      </c>
      <c r="F141" s="208" t="s">
        <v>591</v>
      </c>
      <c r="G141" s="209" t="s">
        <v>157</v>
      </c>
      <c r="H141" s="210">
        <v>74.599999999999994</v>
      </c>
      <c r="I141" s="211"/>
      <c r="J141" s="212">
        <f>ROUND(I141*H141,2)</f>
        <v>0</v>
      </c>
      <c r="K141" s="208" t="s">
        <v>123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158</v>
      </c>
      <c r="AT141" s="217" t="s">
        <v>119</v>
      </c>
      <c r="AU141" s="217" t="s">
        <v>82</v>
      </c>
      <c r="AY141" s="19" t="s">
        <v>116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158</v>
      </c>
      <c r="BM141" s="217" t="s">
        <v>592</v>
      </c>
    </row>
    <row r="142" s="2" customFormat="1">
      <c r="A142" s="40"/>
      <c r="B142" s="41"/>
      <c r="C142" s="42"/>
      <c r="D142" s="219" t="s">
        <v>126</v>
      </c>
      <c r="E142" s="42"/>
      <c r="F142" s="220" t="s">
        <v>593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126</v>
      </c>
      <c r="AU142" s="19" t="s">
        <v>82</v>
      </c>
    </row>
    <row r="143" s="13" customFormat="1">
      <c r="A143" s="13"/>
      <c r="B143" s="228"/>
      <c r="C143" s="229"/>
      <c r="D143" s="230" t="s">
        <v>161</v>
      </c>
      <c r="E143" s="231" t="s">
        <v>19</v>
      </c>
      <c r="F143" s="232" t="s">
        <v>594</v>
      </c>
      <c r="G143" s="229"/>
      <c r="H143" s="233">
        <v>74.599999999999994</v>
      </c>
      <c r="I143" s="234"/>
      <c r="J143" s="229"/>
      <c r="K143" s="229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161</v>
      </c>
      <c r="AU143" s="239" t="s">
        <v>82</v>
      </c>
      <c r="AV143" s="13" t="s">
        <v>82</v>
      </c>
      <c r="AW143" s="13" t="s">
        <v>34</v>
      </c>
      <c r="AX143" s="13" t="s">
        <v>80</v>
      </c>
      <c r="AY143" s="239" t="s">
        <v>116</v>
      </c>
    </row>
    <row r="144" s="2" customFormat="1" ht="24.15" customHeight="1">
      <c r="A144" s="40"/>
      <c r="B144" s="41"/>
      <c r="C144" s="206" t="s">
        <v>257</v>
      </c>
      <c r="D144" s="206" t="s">
        <v>119</v>
      </c>
      <c r="E144" s="207" t="s">
        <v>191</v>
      </c>
      <c r="F144" s="208" t="s">
        <v>192</v>
      </c>
      <c r="G144" s="209" t="s">
        <v>157</v>
      </c>
      <c r="H144" s="210">
        <v>113.2</v>
      </c>
      <c r="I144" s="211"/>
      <c r="J144" s="212">
        <f>ROUND(I144*H144,2)</f>
        <v>0</v>
      </c>
      <c r="K144" s="208" t="s">
        <v>123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158</v>
      </c>
      <c r="AT144" s="217" t="s">
        <v>119</v>
      </c>
      <c r="AU144" s="217" t="s">
        <v>82</v>
      </c>
      <c r="AY144" s="19" t="s">
        <v>116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158</v>
      </c>
      <c r="BM144" s="217" t="s">
        <v>595</v>
      </c>
    </row>
    <row r="145" s="2" customFormat="1">
      <c r="A145" s="40"/>
      <c r="B145" s="41"/>
      <c r="C145" s="42"/>
      <c r="D145" s="219" t="s">
        <v>126</v>
      </c>
      <c r="E145" s="42"/>
      <c r="F145" s="220" t="s">
        <v>194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126</v>
      </c>
      <c r="AU145" s="19" t="s">
        <v>82</v>
      </c>
    </row>
    <row r="146" s="13" customFormat="1">
      <c r="A146" s="13"/>
      <c r="B146" s="228"/>
      <c r="C146" s="229"/>
      <c r="D146" s="230" t="s">
        <v>161</v>
      </c>
      <c r="E146" s="231" t="s">
        <v>19</v>
      </c>
      <c r="F146" s="232" t="s">
        <v>596</v>
      </c>
      <c r="G146" s="229"/>
      <c r="H146" s="233">
        <v>113.2</v>
      </c>
      <c r="I146" s="234"/>
      <c r="J146" s="229"/>
      <c r="K146" s="229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161</v>
      </c>
      <c r="AU146" s="239" t="s">
        <v>82</v>
      </c>
      <c r="AV146" s="13" t="s">
        <v>82</v>
      </c>
      <c r="AW146" s="13" t="s">
        <v>34</v>
      </c>
      <c r="AX146" s="13" t="s">
        <v>80</v>
      </c>
      <c r="AY146" s="239" t="s">
        <v>116</v>
      </c>
    </row>
    <row r="147" s="2" customFormat="1" ht="16.5" customHeight="1">
      <c r="A147" s="40"/>
      <c r="B147" s="41"/>
      <c r="C147" s="251" t="s">
        <v>263</v>
      </c>
      <c r="D147" s="251" t="s">
        <v>197</v>
      </c>
      <c r="E147" s="252" t="s">
        <v>198</v>
      </c>
      <c r="F147" s="253" t="s">
        <v>199</v>
      </c>
      <c r="G147" s="254" t="s">
        <v>200</v>
      </c>
      <c r="H147" s="255">
        <v>2.2639999999999998</v>
      </c>
      <c r="I147" s="256"/>
      <c r="J147" s="257">
        <f>ROUND(I147*H147,2)</f>
        <v>0</v>
      </c>
      <c r="K147" s="253" t="s">
        <v>123</v>
      </c>
      <c r="L147" s="258"/>
      <c r="M147" s="259" t="s">
        <v>19</v>
      </c>
      <c r="N147" s="260" t="s">
        <v>43</v>
      </c>
      <c r="O147" s="86"/>
      <c r="P147" s="215">
        <f>O147*H147</f>
        <v>0</v>
      </c>
      <c r="Q147" s="215">
        <v>0.001</v>
      </c>
      <c r="R147" s="215">
        <f>Q147*H147</f>
        <v>0.002264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196</v>
      </c>
      <c r="AT147" s="217" t="s">
        <v>197</v>
      </c>
      <c r="AU147" s="217" t="s">
        <v>82</v>
      </c>
      <c r="AY147" s="19" t="s">
        <v>116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158</v>
      </c>
      <c r="BM147" s="217" t="s">
        <v>597</v>
      </c>
    </row>
    <row r="148" s="13" customFormat="1">
      <c r="A148" s="13"/>
      <c r="B148" s="228"/>
      <c r="C148" s="229"/>
      <c r="D148" s="230" t="s">
        <v>161</v>
      </c>
      <c r="E148" s="229"/>
      <c r="F148" s="232" t="s">
        <v>598</v>
      </c>
      <c r="G148" s="229"/>
      <c r="H148" s="233">
        <v>2.2639999999999998</v>
      </c>
      <c r="I148" s="234"/>
      <c r="J148" s="229"/>
      <c r="K148" s="229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161</v>
      </c>
      <c r="AU148" s="239" t="s">
        <v>82</v>
      </c>
      <c r="AV148" s="13" t="s">
        <v>82</v>
      </c>
      <c r="AW148" s="13" t="s">
        <v>4</v>
      </c>
      <c r="AX148" s="13" t="s">
        <v>80</v>
      </c>
      <c r="AY148" s="239" t="s">
        <v>116</v>
      </c>
    </row>
    <row r="149" s="12" customFormat="1" ht="22.8" customHeight="1">
      <c r="A149" s="12"/>
      <c r="B149" s="190"/>
      <c r="C149" s="191"/>
      <c r="D149" s="192" t="s">
        <v>71</v>
      </c>
      <c r="E149" s="204" t="s">
        <v>135</v>
      </c>
      <c r="F149" s="204" t="s">
        <v>599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SUM(P150:P225)</f>
        <v>0</v>
      </c>
      <c r="Q149" s="198"/>
      <c r="R149" s="199">
        <f>SUM(R150:R225)</f>
        <v>44.860789329999996</v>
      </c>
      <c r="S149" s="198"/>
      <c r="T149" s="200">
        <f>SUM(T150:T225)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80</v>
      </c>
      <c r="AT149" s="202" t="s">
        <v>71</v>
      </c>
      <c r="AU149" s="202" t="s">
        <v>80</v>
      </c>
      <c r="AY149" s="201" t="s">
        <v>116</v>
      </c>
      <c r="BK149" s="203">
        <f>SUM(BK150:BK225)</f>
        <v>0</v>
      </c>
    </row>
    <row r="150" s="2" customFormat="1" ht="24.15" customHeight="1">
      <c r="A150" s="40"/>
      <c r="B150" s="41"/>
      <c r="C150" s="206" t="s">
        <v>269</v>
      </c>
      <c r="D150" s="206" t="s">
        <v>119</v>
      </c>
      <c r="E150" s="207" t="s">
        <v>600</v>
      </c>
      <c r="F150" s="208" t="s">
        <v>601</v>
      </c>
      <c r="G150" s="209" t="s">
        <v>181</v>
      </c>
      <c r="H150" s="210">
        <v>17.445</v>
      </c>
      <c r="I150" s="211"/>
      <c r="J150" s="212">
        <f>ROUND(I150*H150,2)</f>
        <v>0</v>
      </c>
      <c r="K150" s="208" t="s">
        <v>123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2.5018699999999998</v>
      </c>
      <c r="R150" s="215">
        <f>Q150*H150</f>
        <v>43.645122149999999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158</v>
      </c>
      <c r="AT150" s="217" t="s">
        <v>119</v>
      </c>
      <c r="AU150" s="217" t="s">
        <v>82</v>
      </c>
      <c r="AY150" s="19" t="s">
        <v>116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158</v>
      </c>
      <c r="BM150" s="217" t="s">
        <v>602</v>
      </c>
    </row>
    <row r="151" s="2" customFormat="1">
      <c r="A151" s="40"/>
      <c r="B151" s="41"/>
      <c r="C151" s="42"/>
      <c r="D151" s="219" t="s">
        <v>126</v>
      </c>
      <c r="E151" s="42"/>
      <c r="F151" s="220" t="s">
        <v>603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126</v>
      </c>
      <c r="AU151" s="19" t="s">
        <v>82</v>
      </c>
    </row>
    <row r="152" s="13" customFormat="1">
      <c r="A152" s="13"/>
      <c r="B152" s="228"/>
      <c r="C152" s="229"/>
      <c r="D152" s="230" t="s">
        <v>161</v>
      </c>
      <c r="E152" s="231" t="s">
        <v>19</v>
      </c>
      <c r="F152" s="232" t="s">
        <v>604</v>
      </c>
      <c r="G152" s="229"/>
      <c r="H152" s="233">
        <v>2.2509999999999999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161</v>
      </c>
      <c r="AU152" s="239" t="s">
        <v>82</v>
      </c>
      <c r="AV152" s="13" t="s">
        <v>82</v>
      </c>
      <c r="AW152" s="13" t="s">
        <v>34</v>
      </c>
      <c r="AX152" s="13" t="s">
        <v>72</v>
      </c>
      <c r="AY152" s="239" t="s">
        <v>116</v>
      </c>
    </row>
    <row r="153" s="13" customFormat="1">
      <c r="A153" s="13"/>
      <c r="B153" s="228"/>
      <c r="C153" s="229"/>
      <c r="D153" s="230" t="s">
        <v>161</v>
      </c>
      <c r="E153" s="231" t="s">
        <v>19</v>
      </c>
      <c r="F153" s="232" t="s">
        <v>605</v>
      </c>
      <c r="G153" s="229"/>
      <c r="H153" s="233">
        <v>2.274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161</v>
      </c>
      <c r="AU153" s="239" t="s">
        <v>82</v>
      </c>
      <c r="AV153" s="13" t="s">
        <v>82</v>
      </c>
      <c r="AW153" s="13" t="s">
        <v>34</v>
      </c>
      <c r="AX153" s="13" t="s">
        <v>72</v>
      </c>
      <c r="AY153" s="239" t="s">
        <v>116</v>
      </c>
    </row>
    <row r="154" s="13" customFormat="1">
      <c r="A154" s="13"/>
      <c r="B154" s="228"/>
      <c r="C154" s="229"/>
      <c r="D154" s="230" t="s">
        <v>161</v>
      </c>
      <c r="E154" s="231" t="s">
        <v>19</v>
      </c>
      <c r="F154" s="232" t="s">
        <v>606</v>
      </c>
      <c r="G154" s="229"/>
      <c r="H154" s="233">
        <v>2.6040000000000001</v>
      </c>
      <c r="I154" s="234"/>
      <c r="J154" s="229"/>
      <c r="K154" s="229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161</v>
      </c>
      <c r="AU154" s="239" t="s">
        <v>82</v>
      </c>
      <c r="AV154" s="13" t="s">
        <v>82</v>
      </c>
      <c r="AW154" s="13" t="s">
        <v>34</v>
      </c>
      <c r="AX154" s="13" t="s">
        <v>72</v>
      </c>
      <c r="AY154" s="239" t="s">
        <v>116</v>
      </c>
    </row>
    <row r="155" s="13" customFormat="1">
      <c r="A155" s="13"/>
      <c r="B155" s="228"/>
      <c r="C155" s="229"/>
      <c r="D155" s="230" t="s">
        <v>161</v>
      </c>
      <c r="E155" s="231" t="s">
        <v>19</v>
      </c>
      <c r="F155" s="232" t="s">
        <v>607</v>
      </c>
      <c r="G155" s="229"/>
      <c r="H155" s="233">
        <v>2.2080000000000002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161</v>
      </c>
      <c r="AU155" s="239" t="s">
        <v>82</v>
      </c>
      <c r="AV155" s="13" t="s">
        <v>82</v>
      </c>
      <c r="AW155" s="13" t="s">
        <v>34</v>
      </c>
      <c r="AX155" s="13" t="s">
        <v>72</v>
      </c>
      <c r="AY155" s="239" t="s">
        <v>116</v>
      </c>
    </row>
    <row r="156" s="13" customFormat="1">
      <c r="A156" s="13"/>
      <c r="B156" s="228"/>
      <c r="C156" s="229"/>
      <c r="D156" s="230" t="s">
        <v>161</v>
      </c>
      <c r="E156" s="231" t="s">
        <v>19</v>
      </c>
      <c r="F156" s="232" t="s">
        <v>607</v>
      </c>
      <c r="G156" s="229"/>
      <c r="H156" s="233">
        <v>2.2080000000000002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161</v>
      </c>
      <c r="AU156" s="239" t="s">
        <v>82</v>
      </c>
      <c r="AV156" s="13" t="s">
        <v>82</v>
      </c>
      <c r="AW156" s="13" t="s">
        <v>34</v>
      </c>
      <c r="AX156" s="13" t="s">
        <v>72</v>
      </c>
      <c r="AY156" s="239" t="s">
        <v>116</v>
      </c>
    </row>
    <row r="157" s="13" customFormat="1">
      <c r="A157" s="13"/>
      <c r="B157" s="228"/>
      <c r="C157" s="229"/>
      <c r="D157" s="230" t="s">
        <v>161</v>
      </c>
      <c r="E157" s="231" t="s">
        <v>19</v>
      </c>
      <c r="F157" s="232" t="s">
        <v>608</v>
      </c>
      <c r="G157" s="229"/>
      <c r="H157" s="233">
        <v>2.0790000000000002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161</v>
      </c>
      <c r="AU157" s="239" t="s">
        <v>82</v>
      </c>
      <c r="AV157" s="13" t="s">
        <v>82</v>
      </c>
      <c r="AW157" s="13" t="s">
        <v>34</v>
      </c>
      <c r="AX157" s="13" t="s">
        <v>72</v>
      </c>
      <c r="AY157" s="239" t="s">
        <v>116</v>
      </c>
    </row>
    <row r="158" s="13" customFormat="1">
      <c r="A158" s="13"/>
      <c r="B158" s="228"/>
      <c r="C158" s="229"/>
      <c r="D158" s="230" t="s">
        <v>161</v>
      </c>
      <c r="E158" s="231" t="s">
        <v>19</v>
      </c>
      <c r="F158" s="232" t="s">
        <v>609</v>
      </c>
      <c r="G158" s="229"/>
      <c r="H158" s="233">
        <v>3.6560000000000001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161</v>
      </c>
      <c r="AU158" s="239" t="s">
        <v>82</v>
      </c>
      <c r="AV158" s="13" t="s">
        <v>82</v>
      </c>
      <c r="AW158" s="13" t="s">
        <v>34</v>
      </c>
      <c r="AX158" s="13" t="s">
        <v>72</v>
      </c>
      <c r="AY158" s="239" t="s">
        <v>116</v>
      </c>
    </row>
    <row r="159" s="13" customFormat="1">
      <c r="A159" s="13"/>
      <c r="B159" s="228"/>
      <c r="C159" s="229"/>
      <c r="D159" s="230" t="s">
        <v>161</v>
      </c>
      <c r="E159" s="231" t="s">
        <v>19</v>
      </c>
      <c r="F159" s="232" t="s">
        <v>610</v>
      </c>
      <c r="G159" s="229"/>
      <c r="H159" s="233">
        <v>0.16500000000000001</v>
      </c>
      <c r="I159" s="234"/>
      <c r="J159" s="229"/>
      <c r="K159" s="229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161</v>
      </c>
      <c r="AU159" s="239" t="s">
        <v>82</v>
      </c>
      <c r="AV159" s="13" t="s">
        <v>82</v>
      </c>
      <c r="AW159" s="13" t="s">
        <v>34</v>
      </c>
      <c r="AX159" s="13" t="s">
        <v>72</v>
      </c>
      <c r="AY159" s="239" t="s">
        <v>116</v>
      </c>
    </row>
    <row r="160" s="14" customFormat="1">
      <c r="A160" s="14"/>
      <c r="B160" s="240"/>
      <c r="C160" s="241"/>
      <c r="D160" s="230" t="s">
        <v>161</v>
      </c>
      <c r="E160" s="242" t="s">
        <v>19</v>
      </c>
      <c r="F160" s="243" t="s">
        <v>168</v>
      </c>
      <c r="G160" s="241"/>
      <c r="H160" s="244">
        <v>17.445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161</v>
      </c>
      <c r="AU160" s="250" t="s">
        <v>82</v>
      </c>
      <c r="AV160" s="14" t="s">
        <v>158</v>
      </c>
      <c r="AW160" s="14" t="s">
        <v>34</v>
      </c>
      <c r="AX160" s="14" t="s">
        <v>80</v>
      </c>
      <c r="AY160" s="250" t="s">
        <v>116</v>
      </c>
    </row>
    <row r="161" s="2" customFormat="1" ht="16.5" customHeight="1">
      <c r="A161" s="40"/>
      <c r="B161" s="41"/>
      <c r="C161" s="206" t="s">
        <v>274</v>
      </c>
      <c r="D161" s="206" t="s">
        <v>119</v>
      </c>
      <c r="E161" s="207" t="s">
        <v>611</v>
      </c>
      <c r="F161" s="208" t="s">
        <v>612</v>
      </c>
      <c r="G161" s="209" t="s">
        <v>157</v>
      </c>
      <c r="H161" s="210">
        <v>53.310000000000002</v>
      </c>
      <c r="I161" s="211"/>
      <c r="J161" s="212">
        <f>ROUND(I161*H161,2)</f>
        <v>0</v>
      </c>
      <c r="K161" s="208" t="s">
        <v>123</v>
      </c>
      <c r="L161" s="46"/>
      <c r="M161" s="213" t="s">
        <v>19</v>
      </c>
      <c r="N161" s="214" t="s">
        <v>43</v>
      </c>
      <c r="O161" s="86"/>
      <c r="P161" s="215">
        <f>O161*H161</f>
        <v>0</v>
      </c>
      <c r="Q161" s="215">
        <v>0.0027499999999999998</v>
      </c>
      <c r="R161" s="215">
        <f>Q161*H161</f>
        <v>0.1466025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158</v>
      </c>
      <c r="AT161" s="217" t="s">
        <v>119</v>
      </c>
      <c r="AU161" s="217" t="s">
        <v>82</v>
      </c>
      <c r="AY161" s="19" t="s">
        <v>116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80</v>
      </c>
      <c r="BK161" s="218">
        <f>ROUND(I161*H161,2)</f>
        <v>0</v>
      </c>
      <c r="BL161" s="19" t="s">
        <v>158</v>
      </c>
      <c r="BM161" s="217" t="s">
        <v>613</v>
      </c>
    </row>
    <row r="162" s="2" customFormat="1">
      <c r="A162" s="40"/>
      <c r="B162" s="41"/>
      <c r="C162" s="42"/>
      <c r="D162" s="219" t="s">
        <v>126</v>
      </c>
      <c r="E162" s="42"/>
      <c r="F162" s="220" t="s">
        <v>614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126</v>
      </c>
      <c r="AU162" s="19" t="s">
        <v>82</v>
      </c>
    </row>
    <row r="163" s="13" customFormat="1">
      <c r="A163" s="13"/>
      <c r="B163" s="228"/>
      <c r="C163" s="229"/>
      <c r="D163" s="230" t="s">
        <v>161</v>
      </c>
      <c r="E163" s="231" t="s">
        <v>19</v>
      </c>
      <c r="F163" s="232" t="s">
        <v>615</v>
      </c>
      <c r="G163" s="229"/>
      <c r="H163" s="233">
        <v>6.8200000000000003</v>
      </c>
      <c r="I163" s="234"/>
      <c r="J163" s="229"/>
      <c r="K163" s="229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161</v>
      </c>
      <c r="AU163" s="239" t="s">
        <v>82</v>
      </c>
      <c r="AV163" s="13" t="s">
        <v>82</v>
      </c>
      <c r="AW163" s="13" t="s">
        <v>34</v>
      </c>
      <c r="AX163" s="13" t="s">
        <v>72</v>
      </c>
      <c r="AY163" s="239" t="s">
        <v>116</v>
      </c>
    </row>
    <row r="164" s="13" customFormat="1">
      <c r="A164" s="13"/>
      <c r="B164" s="228"/>
      <c r="C164" s="229"/>
      <c r="D164" s="230" t="s">
        <v>161</v>
      </c>
      <c r="E164" s="231" t="s">
        <v>19</v>
      </c>
      <c r="F164" s="232" t="s">
        <v>616</v>
      </c>
      <c r="G164" s="229"/>
      <c r="H164" s="233">
        <v>6.8899999999999997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161</v>
      </c>
      <c r="AU164" s="239" t="s">
        <v>82</v>
      </c>
      <c r="AV164" s="13" t="s">
        <v>82</v>
      </c>
      <c r="AW164" s="13" t="s">
        <v>34</v>
      </c>
      <c r="AX164" s="13" t="s">
        <v>72</v>
      </c>
      <c r="AY164" s="239" t="s">
        <v>116</v>
      </c>
    </row>
    <row r="165" s="13" customFormat="1">
      <c r="A165" s="13"/>
      <c r="B165" s="228"/>
      <c r="C165" s="229"/>
      <c r="D165" s="230" t="s">
        <v>161</v>
      </c>
      <c r="E165" s="231" t="s">
        <v>19</v>
      </c>
      <c r="F165" s="232" t="s">
        <v>617</v>
      </c>
      <c r="G165" s="229"/>
      <c r="H165" s="233">
        <v>7.8899999999999997</v>
      </c>
      <c r="I165" s="234"/>
      <c r="J165" s="229"/>
      <c r="K165" s="229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161</v>
      </c>
      <c r="AU165" s="239" t="s">
        <v>82</v>
      </c>
      <c r="AV165" s="13" t="s">
        <v>82</v>
      </c>
      <c r="AW165" s="13" t="s">
        <v>34</v>
      </c>
      <c r="AX165" s="13" t="s">
        <v>72</v>
      </c>
      <c r="AY165" s="239" t="s">
        <v>116</v>
      </c>
    </row>
    <row r="166" s="13" customFormat="1">
      <c r="A166" s="13"/>
      <c r="B166" s="228"/>
      <c r="C166" s="229"/>
      <c r="D166" s="230" t="s">
        <v>161</v>
      </c>
      <c r="E166" s="231" t="s">
        <v>19</v>
      </c>
      <c r="F166" s="232" t="s">
        <v>618</v>
      </c>
      <c r="G166" s="229"/>
      <c r="H166" s="233">
        <v>6.6900000000000004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161</v>
      </c>
      <c r="AU166" s="239" t="s">
        <v>82</v>
      </c>
      <c r="AV166" s="13" t="s">
        <v>82</v>
      </c>
      <c r="AW166" s="13" t="s">
        <v>34</v>
      </c>
      <c r="AX166" s="13" t="s">
        <v>72</v>
      </c>
      <c r="AY166" s="239" t="s">
        <v>116</v>
      </c>
    </row>
    <row r="167" s="13" customFormat="1">
      <c r="A167" s="13"/>
      <c r="B167" s="228"/>
      <c r="C167" s="229"/>
      <c r="D167" s="230" t="s">
        <v>161</v>
      </c>
      <c r="E167" s="231" t="s">
        <v>19</v>
      </c>
      <c r="F167" s="232" t="s">
        <v>618</v>
      </c>
      <c r="G167" s="229"/>
      <c r="H167" s="233">
        <v>6.6900000000000004</v>
      </c>
      <c r="I167" s="234"/>
      <c r="J167" s="229"/>
      <c r="K167" s="229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161</v>
      </c>
      <c r="AU167" s="239" t="s">
        <v>82</v>
      </c>
      <c r="AV167" s="13" t="s">
        <v>82</v>
      </c>
      <c r="AW167" s="13" t="s">
        <v>34</v>
      </c>
      <c r="AX167" s="13" t="s">
        <v>72</v>
      </c>
      <c r="AY167" s="239" t="s">
        <v>116</v>
      </c>
    </row>
    <row r="168" s="13" customFormat="1">
      <c r="A168" s="13"/>
      <c r="B168" s="228"/>
      <c r="C168" s="229"/>
      <c r="D168" s="230" t="s">
        <v>161</v>
      </c>
      <c r="E168" s="231" t="s">
        <v>19</v>
      </c>
      <c r="F168" s="232" t="s">
        <v>619</v>
      </c>
      <c r="G168" s="229"/>
      <c r="H168" s="233">
        <v>6.2999999999999998</v>
      </c>
      <c r="I168" s="234"/>
      <c r="J168" s="229"/>
      <c r="K168" s="229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161</v>
      </c>
      <c r="AU168" s="239" t="s">
        <v>82</v>
      </c>
      <c r="AV168" s="13" t="s">
        <v>82</v>
      </c>
      <c r="AW168" s="13" t="s">
        <v>34</v>
      </c>
      <c r="AX168" s="13" t="s">
        <v>72</v>
      </c>
      <c r="AY168" s="239" t="s">
        <v>116</v>
      </c>
    </row>
    <row r="169" s="13" customFormat="1">
      <c r="A169" s="13"/>
      <c r="B169" s="228"/>
      <c r="C169" s="229"/>
      <c r="D169" s="230" t="s">
        <v>161</v>
      </c>
      <c r="E169" s="231" t="s">
        <v>19</v>
      </c>
      <c r="F169" s="232" t="s">
        <v>620</v>
      </c>
      <c r="G169" s="229"/>
      <c r="H169" s="233">
        <v>11.23</v>
      </c>
      <c r="I169" s="234"/>
      <c r="J169" s="229"/>
      <c r="K169" s="229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161</v>
      </c>
      <c r="AU169" s="239" t="s">
        <v>82</v>
      </c>
      <c r="AV169" s="13" t="s">
        <v>82</v>
      </c>
      <c r="AW169" s="13" t="s">
        <v>34</v>
      </c>
      <c r="AX169" s="13" t="s">
        <v>72</v>
      </c>
      <c r="AY169" s="239" t="s">
        <v>116</v>
      </c>
    </row>
    <row r="170" s="13" customFormat="1">
      <c r="A170" s="13"/>
      <c r="B170" s="228"/>
      <c r="C170" s="229"/>
      <c r="D170" s="230" t="s">
        <v>161</v>
      </c>
      <c r="E170" s="231" t="s">
        <v>19</v>
      </c>
      <c r="F170" s="232" t="s">
        <v>621</v>
      </c>
      <c r="G170" s="229"/>
      <c r="H170" s="233">
        <v>0.65000000000000002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161</v>
      </c>
      <c r="AU170" s="239" t="s">
        <v>82</v>
      </c>
      <c r="AV170" s="13" t="s">
        <v>82</v>
      </c>
      <c r="AW170" s="13" t="s">
        <v>34</v>
      </c>
      <c r="AX170" s="13" t="s">
        <v>72</v>
      </c>
      <c r="AY170" s="239" t="s">
        <v>116</v>
      </c>
    </row>
    <row r="171" s="13" customFormat="1">
      <c r="A171" s="13"/>
      <c r="B171" s="228"/>
      <c r="C171" s="229"/>
      <c r="D171" s="230" t="s">
        <v>161</v>
      </c>
      <c r="E171" s="231" t="s">
        <v>19</v>
      </c>
      <c r="F171" s="232" t="s">
        <v>622</v>
      </c>
      <c r="G171" s="229"/>
      <c r="H171" s="233">
        <v>0.14999999999999999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161</v>
      </c>
      <c r="AU171" s="239" t="s">
        <v>82</v>
      </c>
      <c r="AV171" s="13" t="s">
        <v>82</v>
      </c>
      <c r="AW171" s="13" t="s">
        <v>34</v>
      </c>
      <c r="AX171" s="13" t="s">
        <v>72</v>
      </c>
      <c r="AY171" s="239" t="s">
        <v>116</v>
      </c>
    </row>
    <row r="172" s="14" customFormat="1">
      <c r="A172" s="14"/>
      <c r="B172" s="240"/>
      <c r="C172" s="241"/>
      <c r="D172" s="230" t="s">
        <v>161</v>
      </c>
      <c r="E172" s="242" t="s">
        <v>19</v>
      </c>
      <c r="F172" s="243" t="s">
        <v>168</v>
      </c>
      <c r="G172" s="241"/>
      <c r="H172" s="244">
        <v>53.310000000000002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161</v>
      </c>
      <c r="AU172" s="250" t="s">
        <v>82</v>
      </c>
      <c r="AV172" s="14" t="s">
        <v>158</v>
      </c>
      <c r="AW172" s="14" t="s">
        <v>34</v>
      </c>
      <c r="AX172" s="14" t="s">
        <v>80</v>
      </c>
      <c r="AY172" s="250" t="s">
        <v>116</v>
      </c>
    </row>
    <row r="173" s="2" customFormat="1" ht="16.5" customHeight="1">
      <c r="A173" s="40"/>
      <c r="B173" s="41"/>
      <c r="C173" s="206" t="s">
        <v>7</v>
      </c>
      <c r="D173" s="206" t="s">
        <v>119</v>
      </c>
      <c r="E173" s="207" t="s">
        <v>623</v>
      </c>
      <c r="F173" s="208" t="s">
        <v>624</v>
      </c>
      <c r="G173" s="209" t="s">
        <v>157</v>
      </c>
      <c r="H173" s="210">
        <v>53.310000000000002</v>
      </c>
      <c r="I173" s="211"/>
      <c r="J173" s="212">
        <f>ROUND(I173*H173,2)</f>
        <v>0</v>
      </c>
      <c r="K173" s="208" t="s">
        <v>123</v>
      </c>
      <c r="L173" s="46"/>
      <c r="M173" s="213" t="s">
        <v>19</v>
      </c>
      <c r="N173" s="214" t="s">
        <v>43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158</v>
      </c>
      <c r="AT173" s="217" t="s">
        <v>119</v>
      </c>
      <c r="AU173" s="217" t="s">
        <v>82</v>
      </c>
      <c r="AY173" s="19" t="s">
        <v>116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158</v>
      </c>
      <c r="BM173" s="217" t="s">
        <v>625</v>
      </c>
    </row>
    <row r="174" s="2" customFormat="1">
      <c r="A174" s="40"/>
      <c r="B174" s="41"/>
      <c r="C174" s="42"/>
      <c r="D174" s="219" t="s">
        <v>126</v>
      </c>
      <c r="E174" s="42"/>
      <c r="F174" s="220" t="s">
        <v>626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126</v>
      </c>
      <c r="AU174" s="19" t="s">
        <v>82</v>
      </c>
    </row>
    <row r="175" s="2" customFormat="1" ht="16.5" customHeight="1">
      <c r="A175" s="40"/>
      <c r="B175" s="41"/>
      <c r="C175" s="206" t="s">
        <v>284</v>
      </c>
      <c r="D175" s="206" t="s">
        <v>119</v>
      </c>
      <c r="E175" s="207" t="s">
        <v>627</v>
      </c>
      <c r="F175" s="208" t="s">
        <v>628</v>
      </c>
      <c r="G175" s="209" t="s">
        <v>157</v>
      </c>
      <c r="H175" s="210">
        <v>53.310000000000002</v>
      </c>
      <c r="I175" s="211"/>
      <c r="J175" s="212">
        <f>ROUND(I175*H175,2)</f>
        <v>0</v>
      </c>
      <c r="K175" s="208" t="s">
        <v>123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0.0025000000000000001</v>
      </c>
      <c r="R175" s="215">
        <f>Q175*H175</f>
        <v>0.13327500000000001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158</v>
      </c>
      <c r="AT175" s="217" t="s">
        <v>119</v>
      </c>
      <c r="AU175" s="217" t="s">
        <v>82</v>
      </c>
      <c r="AY175" s="19" t="s">
        <v>116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158</v>
      </c>
      <c r="BM175" s="217" t="s">
        <v>629</v>
      </c>
    </row>
    <row r="176" s="2" customFormat="1">
      <c r="A176" s="40"/>
      <c r="B176" s="41"/>
      <c r="C176" s="42"/>
      <c r="D176" s="219" t="s">
        <v>126</v>
      </c>
      <c r="E176" s="42"/>
      <c r="F176" s="220" t="s">
        <v>630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126</v>
      </c>
      <c r="AU176" s="19" t="s">
        <v>82</v>
      </c>
    </row>
    <row r="177" s="2" customFormat="1" ht="24.15" customHeight="1">
      <c r="A177" s="40"/>
      <c r="B177" s="41"/>
      <c r="C177" s="206" t="s">
        <v>290</v>
      </c>
      <c r="D177" s="206" t="s">
        <v>119</v>
      </c>
      <c r="E177" s="207" t="s">
        <v>631</v>
      </c>
      <c r="F177" s="208" t="s">
        <v>632</v>
      </c>
      <c r="G177" s="209" t="s">
        <v>367</v>
      </c>
      <c r="H177" s="210">
        <v>0.244</v>
      </c>
      <c r="I177" s="211"/>
      <c r="J177" s="212">
        <f>ROUND(I177*H177,2)</f>
        <v>0</v>
      </c>
      <c r="K177" s="208" t="s">
        <v>123</v>
      </c>
      <c r="L177" s="46"/>
      <c r="M177" s="213" t="s">
        <v>19</v>
      </c>
      <c r="N177" s="214" t="s">
        <v>43</v>
      </c>
      <c r="O177" s="86"/>
      <c r="P177" s="215">
        <f>O177*H177</f>
        <v>0</v>
      </c>
      <c r="Q177" s="215">
        <v>1.04922</v>
      </c>
      <c r="R177" s="215">
        <f>Q177*H177</f>
        <v>0.25600968000000002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158</v>
      </c>
      <c r="AT177" s="217" t="s">
        <v>119</v>
      </c>
      <c r="AU177" s="217" t="s">
        <v>82</v>
      </c>
      <c r="AY177" s="19" t="s">
        <v>116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80</v>
      </c>
      <c r="BK177" s="218">
        <f>ROUND(I177*H177,2)</f>
        <v>0</v>
      </c>
      <c r="BL177" s="19" t="s">
        <v>158</v>
      </c>
      <c r="BM177" s="217" t="s">
        <v>633</v>
      </c>
    </row>
    <row r="178" s="2" customFormat="1">
      <c r="A178" s="40"/>
      <c r="B178" s="41"/>
      <c r="C178" s="42"/>
      <c r="D178" s="219" t="s">
        <v>126</v>
      </c>
      <c r="E178" s="42"/>
      <c r="F178" s="220" t="s">
        <v>634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126</v>
      </c>
      <c r="AU178" s="19" t="s">
        <v>82</v>
      </c>
    </row>
    <row r="179" s="13" customFormat="1">
      <c r="A179" s="13"/>
      <c r="B179" s="228"/>
      <c r="C179" s="229"/>
      <c r="D179" s="230" t="s">
        <v>161</v>
      </c>
      <c r="E179" s="231" t="s">
        <v>19</v>
      </c>
      <c r="F179" s="232" t="s">
        <v>635</v>
      </c>
      <c r="G179" s="229"/>
      <c r="H179" s="233">
        <v>0.129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161</v>
      </c>
      <c r="AU179" s="239" t="s">
        <v>82</v>
      </c>
      <c r="AV179" s="13" t="s">
        <v>82</v>
      </c>
      <c r="AW179" s="13" t="s">
        <v>34</v>
      </c>
      <c r="AX179" s="13" t="s">
        <v>72</v>
      </c>
      <c r="AY179" s="239" t="s">
        <v>116</v>
      </c>
    </row>
    <row r="180" s="13" customFormat="1">
      <c r="A180" s="13"/>
      <c r="B180" s="228"/>
      <c r="C180" s="229"/>
      <c r="D180" s="230" t="s">
        <v>161</v>
      </c>
      <c r="E180" s="231" t="s">
        <v>19</v>
      </c>
      <c r="F180" s="232" t="s">
        <v>636</v>
      </c>
      <c r="G180" s="229"/>
      <c r="H180" s="233">
        <v>0.10299999999999999</v>
      </c>
      <c r="I180" s="234"/>
      <c r="J180" s="229"/>
      <c r="K180" s="229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161</v>
      </c>
      <c r="AU180" s="239" t="s">
        <v>82</v>
      </c>
      <c r="AV180" s="13" t="s">
        <v>82</v>
      </c>
      <c r="AW180" s="13" t="s">
        <v>34</v>
      </c>
      <c r="AX180" s="13" t="s">
        <v>72</v>
      </c>
      <c r="AY180" s="239" t="s">
        <v>116</v>
      </c>
    </row>
    <row r="181" s="14" customFormat="1">
      <c r="A181" s="14"/>
      <c r="B181" s="240"/>
      <c r="C181" s="241"/>
      <c r="D181" s="230" t="s">
        <v>161</v>
      </c>
      <c r="E181" s="242" t="s">
        <v>19</v>
      </c>
      <c r="F181" s="243" t="s">
        <v>168</v>
      </c>
      <c r="G181" s="241"/>
      <c r="H181" s="244">
        <v>0.23199999999999998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161</v>
      </c>
      <c r="AU181" s="250" t="s">
        <v>82</v>
      </c>
      <c r="AV181" s="14" t="s">
        <v>158</v>
      </c>
      <c r="AW181" s="14" t="s">
        <v>34</v>
      </c>
      <c r="AX181" s="14" t="s">
        <v>80</v>
      </c>
      <c r="AY181" s="250" t="s">
        <v>116</v>
      </c>
    </row>
    <row r="182" s="13" customFormat="1">
      <c r="A182" s="13"/>
      <c r="B182" s="228"/>
      <c r="C182" s="229"/>
      <c r="D182" s="230" t="s">
        <v>161</v>
      </c>
      <c r="E182" s="229"/>
      <c r="F182" s="232" t="s">
        <v>637</v>
      </c>
      <c r="G182" s="229"/>
      <c r="H182" s="233">
        <v>0.244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161</v>
      </c>
      <c r="AU182" s="239" t="s">
        <v>82</v>
      </c>
      <c r="AV182" s="13" t="s">
        <v>82</v>
      </c>
      <c r="AW182" s="13" t="s">
        <v>4</v>
      </c>
      <c r="AX182" s="13" t="s">
        <v>80</v>
      </c>
      <c r="AY182" s="239" t="s">
        <v>116</v>
      </c>
    </row>
    <row r="183" s="2" customFormat="1" ht="24.15" customHeight="1">
      <c r="A183" s="40"/>
      <c r="B183" s="41"/>
      <c r="C183" s="206" t="s">
        <v>296</v>
      </c>
      <c r="D183" s="206" t="s">
        <v>119</v>
      </c>
      <c r="E183" s="207" t="s">
        <v>638</v>
      </c>
      <c r="F183" s="208" t="s">
        <v>639</v>
      </c>
      <c r="G183" s="209" t="s">
        <v>359</v>
      </c>
      <c r="H183" s="210">
        <v>25</v>
      </c>
      <c r="I183" s="211"/>
      <c r="J183" s="212">
        <f>ROUND(I183*H183,2)</f>
        <v>0</v>
      </c>
      <c r="K183" s="208" t="s">
        <v>123</v>
      </c>
      <c r="L183" s="46"/>
      <c r="M183" s="213" t="s">
        <v>19</v>
      </c>
      <c r="N183" s="214" t="s">
        <v>43</v>
      </c>
      <c r="O183" s="86"/>
      <c r="P183" s="215">
        <f>O183*H183</f>
        <v>0</v>
      </c>
      <c r="Q183" s="215">
        <v>0.0046800000000000001</v>
      </c>
      <c r="R183" s="215">
        <f>Q183*H183</f>
        <v>0.11700000000000001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158</v>
      </c>
      <c r="AT183" s="217" t="s">
        <v>119</v>
      </c>
      <c r="AU183" s="217" t="s">
        <v>82</v>
      </c>
      <c r="AY183" s="19" t="s">
        <v>116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158</v>
      </c>
      <c r="BM183" s="217" t="s">
        <v>640</v>
      </c>
    </row>
    <row r="184" s="2" customFormat="1">
      <c r="A184" s="40"/>
      <c r="B184" s="41"/>
      <c r="C184" s="42"/>
      <c r="D184" s="219" t="s">
        <v>126</v>
      </c>
      <c r="E184" s="42"/>
      <c r="F184" s="220" t="s">
        <v>641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126</v>
      </c>
      <c r="AU184" s="19" t="s">
        <v>82</v>
      </c>
    </row>
    <row r="185" s="13" customFormat="1">
      <c r="A185" s="13"/>
      <c r="B185" s="228"/>
      <c r="C185" s="229"/>
      <c r="D185" s="230" t="s">
        <v>161</v>
      </c>
      <c r="E185" s="231" t="s">
        <v>19</v>
      </c>
      <c r="F185" s="232" t="s">
        <v>642</v>
      </c>
      <c r="G185" s="229"/>
      <c r="H185" s="233">
        <v>21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161</v>
      </c>
      <c r="AU185" s="239" t="s">
        <v>82</v>
      </c>
      <c r="AV185" s="13" t="s">
        <v>82</v>
      </c>
      <c r="AW185" s="13" t="s">
        <v>34</v>
      </c>
      <c r="AX185" s="13" t="s">
        <v>72</v>
      </c>
      <c r="AY185" s="239" t="s">
        <v>116</v>
      </c>
    </row>
    <row r="186" s="13" customFormat="1">
      <c r="A186" s="13"/>
      <c r="B186" s="228"/>
      <c r="C186" s="229"/>
      <c r="D186" s="230" t="s">
        <v>161</v>
      </c>
      <c r="E186" s="231" t="s">
        <v>19</v>
      </c>
      <c r="F186" s="232" t="s">
        <v>643</v>
      </c>
      <c r="G186" s="229"/>
      <c r="H186" s="233">
        <v>2</v>
      </c>
      <c r="I186" s="234"/>
      <c r="J186" s="229"/>
      <c r="K186" s="229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161</v>
      </c>
      <c r="AU186" s="239" t="s">
        <v>82</v>
      </c>
      <c r="AV186" s="13" t="s">
        <v>82</v>
      </c>
      <c r="AW186" s="13" t="s">
        <v>34</v>
      </c>
      <c r="AX186" s="13" t="s">
        <v>72</v>
      </c>
      <c r="AY186" s="239" t="s">
        <v>116</v>
      </c>
    </row>
    <row r="187" s="13" customFormat="1">
      <c r="A187" s="13"/>
      <c r="B187" s="228"/>
      <c r="C187" s="229"/>
      <c r="D187" s="230" t="s">
        <v>161</v>
      </c>
      <c r="E187" s="231" t="s">
        <v>19</v>
      </c>
      <c r="F187" s="232" t="s">
        <v>644</v>
      </c>
      <c r="G187" s="229"/>
      <c r="H187" s="233">
        <v>2</v>
      </c>
      <c r="I187" s="234"/>
      <c r="J187" s="229"/>
      <c r="K187" s="229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161</v>
      </c>
      <c r="AU187" s="239" t="s">
        <v>82</v>
      </c>
      <c r="AV187" s="13" t="s">
        <v>82</v>
      </c>
      <c r="AW187" s="13" t="s">
        <v>34</v>
      </c>
      <c r="AX187" s="13" t="s">
        <v>72</v>
      </c>
      <c r="AY187" s="239" t="s">
        <v>116</v>
      </c>
    </row>
    <row r="188" s="14" customFormat="1">
      <c r="A188" s="14"/>
      <c r="B188" s="240"/>
      <c r="C188" s="241"/>
      <c r="D188" s="230" t="s">
        <v>161</v>
      </c>
      <c r="E188" s="242" t="s">
        <v>19</v>
      </c>
      <c r="F188" s="243" t="s">
        <v>168</v>
      </c>
      <c r="G188" s="241"/>
      <c r="H188" s="244">
        <v>25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161</v>
      </c>
      <c r="AU188" s="250" t="s">
        <v>82</v>
      </c>
      <c r="AV188" s="14" t="s">
        <v>158</v>
      </c>
      <c r="AW188" s="14" t="s">
        <v>34</v>
      </c>
      <c r="AX188" s="14" t="s">
        <v>80</v>
      </c>
      <c r="AY188" s="250" t="s">
        <v>116</v>
      </c>
    </row>
    <row r="189" s="2" customFormat="1" ht="16.5" customHeight="1">
      <c r="A189" s="40"/>
      <c r="B189" s="41"/>
      <c r="C189" s="251" t="s">
        <v>302</v>
      </c>
      <c r="D189" s="251" t="s">
        <v>197</v>
      </c>
      <c r="E189" s="252" t="s">
        <v>645</v>
      </c>
      <c r="F189" s="253" t="s">
        <v>646</v>
      </c>
      <c r="G189" s="254" t="s">
        <v>359</v>
      </c>
      <c r="H189" s="255">
        <v>21</v>
      </c>
      <c r="I189" s="256"/>
      <c r="J189" s="257">
        <f>ROUND(I189*H189,2)</f>
        <v>0</v>
      </c>
      <c r="K189" s="253" t="s">
        <v>19</v>
      </c>
      <c r="L189" s="258"/>
      <c r="M189" s="259" t="s">
        <v>19</v>
      </c>
      <c r="N189" s="260" t="s">
        <v>43</v>
      </c>
      <c r="O189" s="86"/>
      <c r="P189" s="215">
        <f>O189*H189</f>
        <v>0</v>
      </c>
      <c r="Q189" s="215">
        <v>0.0033999999999999998</v>
      </c>
      <c r="R189" s="215">
        <f>Q189*H189</f>
        <v>0.071399999999999991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196</v>
      </c>
      <c r="AT189" s="217" t="s">
        <v>197</v>
      </c>
      <c r="AU189" s="217" t="s">
        <v>82</v>
      </c>
      <c r="AY189" s="19" t="s">
        <v>116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158</v>
      </c>
      <c r="BM189" s="217" t="s">
        <v>647</v>
      </c>
    </row>
    <row r="190" s="2" customFormat="1">
      <c r="A190" s="40"/>
      <c r="B190" s="41"/>
      <c r="C190" s="42"/>
      <c r="D190" s="230" t="s">
        <v>249</v>
      </c>
      <c r="E190" s="42"/>
      <c r="F190" s="272" t="s">
        <v>648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249</v>
      </c>
      <c r="AU190" s="19" t="s">
        <v>82</v>
      </c>
    </row>
    <row r="191" s="13" customFormat="1">
      <c r="A191" s="13"/>
      <c r="B191" s="228"/>
      <c r="C191" s="229"/>
      <c r="D191" s="230" t="s">
        <v>161</v>
      </c>
      <c r="E191" s="231" t="s">
        <v>19</v>
      </c>
      <c r="F191" s="232" t="s">
        <v>642</v>
      </c>
      <c r="G191" s="229"/>
      <c r="H191" s="233">
        <v>21</v>
      </c>
      <c r="I191" s="234"/>
      <c r="J191" s="229"/>
      <c r="K191" s="229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161</v>
      </c>
      <c r="AU191" s="239" t="s">
        <v>82</v>
      </c>
      <c r="AV191" s="13" t="s">
        <v>82</v>
      </c>
      <c r="AW191" s="13" t="s">
        <v>34</v>
      </c>
      <c r="AX191" s="13" t="s">
        <v>80</v>
      </c>
      <c r="AY191" s="239" t="s">
        <v>116</v>
      </c>
    </row>
    <row r="192" s="2" customFormat="1" ht="16.5" customHeight="1">
      <c r="A192" s="40"/>
      <c r="B192" s="41"/>
      <c r="C192" s="206" t="s">
        <v>308</v>
      </c>
      <c r="D192" s="206" t="s">
        <v>119</v>
      </c>
      <c r="E192" s="207" t="s">
        <v>649</v>
      </c>
      <c r="F192" s="208" t="s">
        <v>650</v>
      </c>
      <c r="G192" s="209" t="s">
        <v>359</v>
      </c>
      <c r="H192" s="210">
        <v>1</v>
      </c>
      <c r="I192" s="211"/>
      <c r="J192" s="212">
        <f>ROUND(I192*H192,2)</f>
        <v>0</v>
      </c>
      <c r="K192" s="208" t="s">
        <v>123</v>
      </c>
      <c r="L192" s="46"/>
      <c r="M192" s="213" t="s">
        <v>19</v>
      </c>
      <c r="N192" s="214" t="s">
        <v>43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158</v>
      </c>
      <c r="AT192" s="217" t="s">
        <v>119</v>
      </c>
      <c r="AU192" s="217" t="s">
        <v>82</v>
      </c>
      <c r="AY192" s="19" t="s">
        <v>116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80</v>
      </c>
      <c r="BK192" s="218">
        <f>ROUND(I192*H192,2)</f>
        <v>0</v>
      </c>
      <c r="BL192" s="19" t="s">
        <v>158</v>
      </c>
      <c r="BM192" s="217" t="s">
        <v>651</v>
      </c>
    </row>
    <row r="193" s="2" customFormat="1">
      <c r="A193" s="40"/>
      <c r="B193" s="41"/>
      <c r="C193" s="42"/>
      <c r="D193" s="219" t="s">
        <v>126</v>
      </c>
      <c r="E193" s="42"/>
      <c r="F193" s="220" t="s">
        <v>652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126</v>
      </c>
      <c r="AU193" s="19" t="s">
        <v>82</v>
      </c>
    </row>
    <row r="194" s="2" customFormat="1" ht="24.15" customHeight="1">
      <c r="A194" s="40"/>
      <c r="B194" s="41"/>
      <c r="C194" s="251" t="s">
        <v>314</v>
      </c>
      <c r="D194" s="251" t="s">
        <v>197</v>
      </c>
      <c r="E194" s="252" t="s">
        <v>653</v>
      </c>
      <c r="F194" s="253" t="s">
        <v>654</v>
      </c>
      <c r="G194" s="254" t="s">
        <v>359</v>
      </c>
      <c r="H194" s="255">
        <v>1</v>
      </c>
      <c r="I194" s="256"/>
      <c r="J194" s="257">
        <f>ROUND(I194*H194,2)</f>
        <v>0</v>
      </c>
      <c r="K194" s="253" t="s">
        <v>19</v>
      </c>
      <c r="L194" s="258"/>
      <c r="M194" s="259" t="s">
        <v>19</v>
      </c>
      <c r="N194" s="260" t="s">
        <v>43</v>
      </c>
      <c r="O194" s="86"/>
      <c r="P194" s="215">
        <f>O194*H194</f>
        <v>0</v>
      </c>
      <c r="Q194" s="215">
        <v>0.056300000000000003</v>
      </c>
      <c r="R194" s="215">
        <f>Q194*H194</f>
        <v>0.056300000000000003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196</v>
      </c>
      <c r="AT194" s="217" t="s">
        <v>197</v>
      </c>
      <c r="AU194" s="217" t="s">
        <v>82</v>
      </c>
      <c r="AY194" s="19" t="s">
        <v>116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80</v>
      </c>
      <c r="BK194" s="218">
        <f>ROUND(I194*H194,2)</f>
        <v>0</v>
      </c>
      <c r="BL194" s="19" t="s">
        <v>158</v>
      </c>
      <c r="BM194" s="217" t="s">
        <v>655</v>
      </c>
    </row>
    <row r="195" s="2" customFormat="1">
      <c r="A195" s="40"/>
      <c r="B195" s="41"/>
      <c r="C195" s="42"/>
      <c r="D195" s="230" t="s">
        <v>249</v>
      </c>
      <c r="E195" s="42"/>
      <c r="F195" s="272" t="s">
        <v>656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249</v>
      </c>
      <c r="AU195" s="19" t="s">
        <v>82</v>
      </c>
    </row>
    <row r="196" s="13" customFormat="1">
      <c r="A196" s="13"/>
      <c r="B196" s="228"/>
      <c r="C196" s="229"/>
      <c r="D196" s="230" t="s">
        <v>161</v>
      </c>
      <c r="E196" s="231" t="s">
        <v>19</v>
      </c>
      <c r="F196" s="232" t="s">
        <v>657</v>
      </c>
      <c r="G196" s="229"/>
      <c r="H196" s="233">
        <v>1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161</v>
      </c>
      <c r="AU196" s="239" t="s">
        <v>82</v>
      </c>
      <c r="AV196" s="13" t="s">
        <v>82</v>
      </c>
      <c r="AW196" s="13" t="s">
        <v>34</v>
      </c>
      <c r="AX196" s="13" t="s">
        <v>80</v>
      </c>
      <c r="AY196" s="239" t="s">
        <v>116</v>
      </c>
    </row>
    <row r="197" s="2" customFormat="1" ht="16.5" customHeight="1">
      <c r="A197" s="40"/>
      <c r="B197" s="41"/>
      <c r="C197" s="206" t="s">
        <v>318</v>
      </c>
      <c r="D197" s="206" t="s">
        <v>119</v>
      </c>
      <c r="E197" s="207" t="s">
        <v>658</v>
      </c>
      <c r="F197" s="208" t="s">
        <v>659</v>
      </c>
      <c r="G197" s="209" t="s">
        <v>359</v>
      </c>
      <c r="H197" s="210">
        <v>2</v>
      </c>
      <c r="I197" s="211"/>
      <c r="J197" s="212">
        <f>ROUND(I197*H197,2)</f>
        <v>0</v>
      </c>
      <c r="K197" s="208" t="s">
        <v>123</v>
      </c>
      <c r="L197" s="46"/>
      <c r="M197" s="213" t="s">
        <v>19</v>
      </c>
      <c r="N197" s="214" t="s">
        <v>43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158</v>
      </c>
      <c r="AT197" s="217" t="s">
        <v>119</v>
      </c>
      <c r="AU197" s="217" t="s">
        <v>82</v>
      </c>
      <c r="AY197" s="19" t="s">
        <v>116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80</v>
      </c>
      <c r="BK197" s="218">
        <f>ROUND(I197*H197,2)</f>
        <v>0</v>
      </c>
      <c r="BL197" s="19" t="s">
        <v>158</v>
      </c>
      <c r="BM197" s="217" t="s">
        <v>660</v>
      </c>
    </row>
    <row r="198" s="2" customFormat="1">
      <c r="A198" s="40"/>
      <c r="B198" s="41"/>
      <c r="C198" s="42"/>
      <c r="D198" s="219" t="s">
        <v>126</v>
      </c>
      <c r="E198" s="42"/>
      <c r="F198" s="220" t="s">
        <v>661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126</v>
      </c>
      <c r="AU198" s="19" t="s">
        <v>82</v>
      </c>
    </row>
    <row r="199" s="2" customFormat="1" ht="24.15" customHeight="1">
      <c r="A199" s="40"/>
      <c r="B199" s="41"/>
      <c r="C199" s="251" t="s">
        <v>324</v>
      </c>
      <c r="D199" s="251" t="s">
        <v>197</v>
      </c>
      <c r="E199" s="252" t="s">
        <v>662</v>
      </c>
      <c r="F199" s="253" t="s">
        <v>663</v>
      </c>
      <c r="G199" s="254" t="s">
        <v>359</v>
      </c>
      <c r="H199" s="255">
        <v>1</v>
      </c>
      <c r="I199" s="256"/>
      <c r="J199" s="257">
        <f>ROUND(I199*H199,2)</f>
        <v>0</v>
      </c>
      <c r="K199" s="253" t="s">
        <v>19</v>
      </c>
      <c r="L199" s="258"/>
      <c r="M199" s="259" t="s">
        <v>19</v>
      </c>
      <c r="N199" s="260" t="s">
        <v>43</v>
      </c>
      <c r="O199" s="86"/>
      <c r="P199" s="215">
        <f>O199*H199</f>
        <v>0</v>
      </c>
      <c r="Q199" s="215">
        <v>0.058569999999999997</v>
      </c>
      <c r="R199" s="215">
        <f>Q199*H199</f>
        <v>0.058569999999999997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196</v>
      </c>
      <c r="AT199" s="217" t="s">
        <v>197</v>
      </c>
      <c r="AU199" s="217" t="s">
        <v>82</v>
      </c>
      <c r="AY199" s="19" t="s">
        <v>116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80</v>
      </c>
      <c r="BK199" s="218">
        <f>ROUND(I199*H199,2)</f>
        <v>0</v>
      </c>
      <c r="BL199" s="19" t="s">
        <v>158</v>
      </c>
      <c r="BM199" s="217" t="s">
        <v>664</v>
      </c>
    </row>
    <row r="200" s="2" customFormat="1">
      <c r="A200" s="40"/>
      <c r="B200" s="41"/>
      <c r="C200" s="42"/>
      <c r="D200" s="230" t="s">
        <v>249</v>
      </c>
      <c r="E200" s="42"/>
      <c r="F200" s="272" t="s">
        <v>665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249</v>
      </c>
      <c r="AU200" s="19" t="s">
        <v>82</v>
      </c>
    </row>
    <row r="201" s="13" customFormat="1">
      <c r="A201" s="13"/>
      <c r="B201" s="228"/>
      <c r="C201" s="229"/>
      <c r="D201" s="230" t="s">
        <v>161</v>
      </c>
      <c r="E201" s="231" t="s">
        <v>19</v>
      </c>
      <c r="F201" s="232" t="s">
        <v>666</v>
      </c>
      <c r="G201" s="229"/>
      <c r="H201" s="233">
        <v>1</v>
      </c>
      <c r="I201" s="234"/>
      <c r="J201" s="229"/>
      <c r="K201" s="229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161</v>
      </c>
      <c r="AU201" s="239" t="s">
        <v>82</v>
      </c>
      <c r="AV201" s="13" t="s">
        <v>82</v>
      </c>
      <c r="AW201" s="13" t="s">
        <v>34</v>
      </c>
      <c r="AX201" s="13" t="s">
        <v>80</v>
      </c>
      <c r="AY201" s="239" t="s">
        <v>116</v>
      </c>
    </row>
    <row r="202" s="2" customFormat="1" ht="16.5" customHeight="1">
      <c r="A202" s="40"/>
      <c r="B202" s="41"/>
      <c r="C202" s="206" t="s">
        <v>329</v>
      </c>
      <c r="D202" s="206" t="s">
        <v>119</v>
      </c>
      <c r="E202" s="207" t="s">
        <v>667</v>
      </c>
      <c r="F202" s="208" t="s">
        <v>668</v>
      </c>
      <c r="G202" s="209" t="s">
        <v>175</v>
      </c>
      <c r="H202" s="210">
        <v>51.200000000000003</v>
      </c>
      <c r="I202" s="211"/>
      <c r="J202" s="212">
        <f>ROUND(I202*H202,2)</f>
        <v>0</v>
      </c>
      <c r="K202" s="208" t="s">
        <v>123</v>
      </c>
      <c r="L202" s="46"/>
      <c r="M202" s="213" t="s">
        <v>19</v>
      </c>
      <c r="N202" s="214" t="s">
        <v>43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158</v>
      </c>
      <c r="AT202" s="217" t="s">
        <v>119</v>
      </c>
      <c r="AU202" s="217" t="s">
        <v>82</v>
      </c>
      <c r="AY202" s="19" t="s">
        <v>116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80</v>
      </c>
      <c r="BK202" s="218">
        <f>ROUND(I202*H202,2)</f>
        <v>0</v>
      </c>
      <c r="BL202" s="19" t="s">
        <v>158</v>
      </c>
      <c r="BM202" s="217" t="s">
        <v>669</v>
      </c>
    </row>
    <row r="203" s="2" customFormat="1">
      <c r="A203" s="40"/>
      <c r="B203" s="41"/>
      <c r="C203" s="42"/>
      <c r="D203" s="219" t="s">
        <v>126</v>
      </c>
      <c r="E203" s="42"/>
      <c r="F203" s="220" t="s">
        <v>670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126</v>
      </c>
      <c r="AU203" s="19" t="s">
        <v>82</v>
      </c>
    </row>
    <row r="204" s="13" customFormat="1">
      <c r="A204" s="13"/>
      <c r="B204" s="228"/>
      <c r="C204" s="229"/>
      <c r="D204" s="230" t="s">
        <v>161</v>
      </c>
      <c r="E204" s="231" t="s">
        <v>19</v>
      </c>
      <c r="F204" s="232" t="s">
        <v>671</v>
      </c>
      <c r="G204" s="229"/>
      <c r="H204" s="233">
        <v>51.200000000000003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161</v>
      </c>
      <c r="AU204" s="239" t="s">
        <v>82</v>
      </c>
      <c r="AV204" s="13" t="s">
        <v>82</v>
      </c>
      <c r="AW204" s="13" t="s">
        <v>34</v>
      </c>
      <c r="AX204" s="13" t="s">
        <v>80</v>
      </c>
      <c r="AY204" s="239" t="s">
        <v>116</v>
      </c>
    </row>
    <row r="205" s="2" customFormat="1" ht="24.15" customHeight="1">
      <c r="A205" s="40"/>
      <c r="B205" s="41"/>
      <c r="C205" s="251" t="s">
        <v>334</v>
      </c>
      <c r="D205" s="251" t="s">
        <v>197</v>
      </c>
      <c r="E205" s="252" t="s">
        <v>672</v>
      </c>
      <c r="F205" s="253" t="s">
        <v>673</v>
      </c>
      <c r="G205" s="254" t="s">
        <v>359</v>
      </c>
      <c r="H205" s="255">
        <v>1</v>
      </c>
      <c r="I205" s="256"/>
      <c r="J205" s="257">
        <f>ROUND(I205*H205,2)</f>
        <v>0</v>
      </c>
      <c r="K205" s="253" t="s">
        <v>19</v>
      </c>
      <c r="L205" s="258"/>
      <c r="M205" s="259" t="s">
        <v>19</v>
      </c>
      <c r="N205" s="260" t="s">
        <v>43</v>
      </c>
      <c r="O205" s="86"/>
      <c r="P205" s="215">
        <f>O205*H205</f>
        <v>0</v>
      </c>
      <c r="Q205" s="215">
        <v>0.016369999999999999</v>
      </c>
      <c r="R205" s="215">
        <f>Q205*H205</f>
        <v>0.016369999999999999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196</v>
      </c>
      <c r="AT205" s="217" t="s">
        <v>197</v>
      </c>
      <c r="AU205" s="217" t="s">
        <v>82</v>
      </c>
      <c r="AY205" s="19" t="s">
        <v>116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80</v>
      </c>
      <c r="BK205" s="218">
        <f>ROUND(I205*H205,2)</f>
        <v>0</v>
      </c>
      <c r="BL205" s="19" t="s">
        <v>158</v>
      </c>
      <c r="BM205" s="217" t="s">
        <v>674</v>
      </c>
    </row>
    <row r="206" s="2" customFormat="1">
      <c r="A206" s="40"/>
      <c r="B206" s="41"/>
      <c r="C206" s="42"/>
      <c r="D206" s="230" t="s">
        <v>249</v>
      </c>
      <c r="E206" s="42"/>
      <c r="F206" s="272" t="s">
        <v>675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249</v>
      </c>
      <c r="AU206" s="19" t="s">
        <v>82</v>
      </c>
    </row>
    <row r="207" s="2" customFormat="1" ht="24.15" customHeight="1">
      <c r="A207" s="40"/>
      <c r="B207" s="41"/>
      <c r="C207" s="251" t="s">
        <v>339</v>
      </c>
      <c r="D207" s="251" t="s">
        <v>197</v>
      </c>
      <c r="E207" s="252" t="s">
        <v>676</v>
      </c>
      <c r="F207" s="253" t="s">
        <v>677</v>
      </c>
      <c r="G207" s="254" t="s">
        <v>359</v>
      </c>
      <c r="H207" s="255">
        <v>5</v>
      </c>
      <c r="I207" s="256"/>
      <c r="J207" s="257">
        <f>ROUND(I207*H207,2)</f>
        <v>0</v>
      </c>
      <c r="K207" s="253" t="s">
        <v>19</v>
      </c>
      <c r="L207" s="258"/>
      <c r="M207" s="259" t="s">
        <v>19</v>
      </c>
      <c r="N207" s="260" t="s">
        <v>43</v>
      </c>
      <c r="O207" s="86"/>
      <c r="P207" s="215">
        <f>O207*H207</f>
        <v>0</v>
      </c>
      <c r="Q207" s="215">
        <v>0.016369999999999999</v>
      </c>
      <c r="R207" s="215">
        <f>Q207*H207</f>
        <v>0.081849999999999992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196</v>
      </c>
      <c r="AT207" s="217" t="s">
        <v>197</v>
      </c>
      <c r="AU207" s="217" t="s">
        <v>82</v>
      </c>
      <c r="AY207" s="19" t="s">
        <v>116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80</v>
      </c>
      <c r="BK207" s="218">
        <f>ROUND(I207*H207,2)</f>
        <v>0</v>
      </c>
      <c r="BL207" s="19" t="s">
        <v>158</v>
      </c>
      <c r="BM207" s="217" t="s">
        <v>678</v>
      </c>
    </row>
    <row r="208" s="2" customFormat="1">
      <c r="A208" s="40"/>
      <c r="B208" s="41"/>
      <c r="C208" s="42"/>
      <c r="D208" s="230" t="s">
        <v>249</v>
      </c>
      <c r="E208" s="42"/>
      <c r="F208" s="272" t="s">
        <v>675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249</v>
      </c>
      <c r="AU208" s="19" t="s">
        <v>82</v>
      </c>
    </row>
    <row r="209" s="2" customFormat="1" ht="24.15" customHeight="1">
      <c r="A209" s="40"/>
      <c r="B209" s="41"/>
      <c r="C209" s="251" t="s">
        <v>344</v>
      </c>
      <c r="D209" s="251" t="s">
        <v>197</v>
      </c>
      <c r="E209" s="252" t="s">
        <v>679</v>
      </c>
      <c r="F209" s="253" t="s">
        <v>680</v>
      </c>
      <c r="G209" s="254" t="s">
        <v>359</v>
      </c>
      <c r="H209" s="255">
        <v>9</v>
      </c>
      <c r="I209" s="256"/>
      <c r="J209" s="257">
        <f>ROUND(I209*H209,2)</f>
        <v>0</v>
      </c>
      <c r="K209" s="253" t="s">
        <v>19</v>
      </c>
      <c r="L209" s="258"/>
      <c r="M209" s="259" t="s">
        <v>19</v>
      </c>
      <c r="N209" s="260" t="s">
        <v>43</v>
      </c>
      <c r="O209" s="86"/>
      <c r="P209" s="215">
        <f>O209*H209</f>
        <v>0</v>
      </c>
      <c r="Q209" s="215">
        <v>0.016369999999999999</v>
      </c>
      <c r="R209" s="215">
        <f>Q209*H209</f>
        <v>0.14732999999999999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196</v>
      </c>
      <c r="AT209" s="217" t="s">
        <v>197</v>
      </c>
      <c r="AU209" s="217" t="s">
        <v>82</v>
      </c>
      <c r="AY209" s="19" t="s">
        <v>116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80</v>
      </c>
      <c r="BK209" s="218">
        <f>ROUND(I209*H209,2)</f>
        <v>0</v>
      </c>
      <c r="BL209" s="19" t="s">
        <v>158</v>
      </c>
      <c r="BM209" s="217" t="s">
        <v>681</v>
      </c>
    </row>
    <row r="210" s="2" customFormat="1">
      <c r="A210" s="40"/>
      <c r="B210" s="41"/>
      <c r="C210" s="42"/>
      <c r="D210" s="230" t="s">
        <v>249</v>
      </c>
      <c r="E210" s="42"/>
      <c r="F210" s="272" t="s">
        <v>675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249</v>
      </c>
      <c r="AU210" s="19" t="s">
        <v>82</v>
      </c>
    </row>
    <row r="211" s="2" customFormat="1" ht="24.15" customHeight="1">
      <c r="A211" s="40"/>
      <c r="B211" s="41"/>
      <c r="C211" s="251" t="s">
        <v>350</v>
      </c>
      <c r="D211" s="251" t="s">
        <v>197</v>
      </c>
      <c r="E211" s="252" t="s">
        <v>682</v>
      </c>
      <c r="F211" s="253" t="s">
        <v>683</v>
      </c>
      <c r="G211" s="254" t="s">
        <v>359</v>
      </c>
      <c r="H211" s="255">
        <v>3</v>
      </c>
      <c r="I211" s="256"/>
      <c r="J211" s="257">
        <f>ROUND(I211*H211,2)</f>
        <v>0</v>
      </c>
      <c r="K211" s="253" t="s">
        <v>19</v>
      </c>
      <c r="L211" s="258"/>
      <c r="M211" s="259" t="s">
        <v>19</v>
      </c>
      <c r="N211" s="260" t="s">
        <v>43</v>
      </c>
      <c r="O211" s="86"/>
      <c r="P211" s="215">
        <f>O211*H211</f>
        <v>0</v>
      </c>
      <c r="Q211" s="215">
        <v>0.016369999999999999</v>
      </c>
      <c r="R211" s="215">
        <f>Q211*H211</f>
        <v>0.049110000000000001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196</v>
      </c>
      <c r="AT211" s="217" t="s">
        <v>197</v>
      </c>
      <c r="AU211" s="217" t="s">
        <v>82</v>
      </c>
      <c r="AY211" s="19" t="s">
        <v>116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158</v>
      </c>
      <c r="BM211" s="217" t="s">
        <v>684</v>
      </c>
    </row>
    <row r="212" s="2" customFormat="1">
      <c r="A212" s="40"/>
      <c r="B212" s="41"/>
      <c r="C212" s="42"/>
      <c r="D212" s="230" t="s">
        <v>249</v>
      </c>
      <c r="E212" s="42"/>
      <c r="F212" s="272" t="s">
        <v>675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249</v>
      </c>
      <c r="AU212" s="19" t="s">
        <v>82</v>
      </c>
    </row>
    <row r="213" s="2" customFormat="1" ht="24.15" customHeight="1">
      <c r="A213" s="40"/>
      <c r="B213" s="41"/>
      <c r="C213" s="251" t="s">
        <v>356</v>
      </c>
      <c r="D213" s="251" t="s">
        <v>197</v>
      </c>
      <c r="E213" s="252" t="s">
        <v>685</v>
      </c>
      <c r="F213" s="253" t="s">
        <v>686</v>
      </c>
      <c r="G213" s="254" t="s">
        <v>359</v>
      </c>
      <c r="H213" s="255">
        <v>5</v>
      </c>
      <c r="I213" s="256"/>
      <c r="J213" s="257">
        <f>ROUND(I213*H213,2)</f>
        <v>0</v>
      </c>
      <c r="K213" s="253" t="s">
        <v>19</v>
      </c>
      <c r="L213" s="258"/>
      <c r="M213" s="259" t="s">
        <v>19</v>
      </c>
      <c r="N213" s="260" t="s">
        <v>43</v>
      </c>
      <c r="O213" s="86"/>
      <c r="P213" s="215">
        <f>O213*H213</f>
        <v>0</v>
      </c>
      <c r="Q213" s="215">
        <v>0.016369999999999999</v>
      </c>
      <c r="R213" s="215">
        <f>Q213*H213</f>
        <v>0.081849999999999992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196</v>
      </c>
      <c r="AT213" s="217" t="s">
        <v>197</v>
      </c>
      <c r="AU213" s="217" t="s">
        <v>82</v>
      </c>
      <c r="AY213" s="19" t="s">
        <v>116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80</v>
      </c>
      <c r="BK213" s="218">
        <f>ROUND(I213*H213,2)</f>
        <v>0</v>
      </c>
      <c r="BL213" s="19" t="s">
        <v>158</v>
      </c>
      <c r="BM213" s="217" t="s">
        <v>687</v>
      </c>
    </row>
    <row r="214" s="2" customFormat="1">
      <c r="A214" s="40"/>
      <c r="B214" s="41"/>
      <c r="C214" s="42"/>
      <c r="D214" s="230" t="s">
        <v>249</v>
      </c>
      <c r="E214" s="42"/>
      <c r="F214" s="272" t="s">
        <v>675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249</v>
      </c>
      <c r="AU214" s="19" t="s">
        <v>82</v>
      </c>
    </row>
    <row r="215" s="2" customFormat="1" ht="24.15" customHeight="1">
      <c r="A215" s="40"/>
      <c r="B215" s="41"/>
      <c r="C215" s="206" t="s">
        <v>364</v>
      </c>
      <c r="D215" s="206" t="s">
        <v>119</v>
      </c>
      <c r="E215" s="207" t="s">
        <v>688</v>
      </c>
      <c r="F215" s="208" t="s">
        <v>689</v>
      </c>
      <c r="G215" s="209" t="s">
        <v>175</v>
      </c>
      <c r="H215" s="210">
        <v>3</v>
      </c>
      <c r="I215" s="211"/>
      <c r="J215" s="212">
        <f>ROUND(I215*H215,2)</f>
        <v>0</v>
      </c>
      <c r="K215" s="208" t="s">
        <v>123</v>
      </c>
      <c r="L215" s="46"/>
      <c r="M215" s="213" t="s">
        <v>19</v>
      </c>
      <c r="N215" s="214" t="s">
        <v>43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158</v>
      </c>
      <c r="AT215" s="217" t="s">
        <v>119</v>
      </c>
      <c r="AU215" s="217" t="s">
        <v>82</v>
      </c>
      <c r="AY215" s="19" t="s">
        <v>116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80</v>
      </c>
      <c r="BK215" s="218">
        <f>ROUND(I215*H215,2)</f>
        <v>0</v>
      </c>
      <c r="BL215" s="19" t="s">
        <v>158</v>
      </c>
      <c r="BM215" s="217" t="s">
        <v>690</v>
      </c>
    </row>
    <row r="216" s="2" customFormat="1">
      <c r="A216" s="40"/>
      <c r="B216" s="41"/>
      <c r="C216" s="42"/>
      <c r="D216" s="219" t="s">
        <v>126</v>
      </c>
      <c r="E216" s="42"/>
      <c r="F216" s="220" t="s">
        <v>691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126</v>
      </c>
      <c r="AU216" s="19" t="s">
        <v>82</v>
      </c>
    </row>
    <row r="217" s="13" customFormat="1">
      <c r="A217" s="13"/>
      <c r="B217" s="228"/>
      <c r="C217" s="229"/>
      <c r="D217" s="230" t="s">
        <v>161</v>
      </c>
      <c r="E217" s="231" t="s">
        <v>19</v>
      </c>
      <c r="F217" s="232" t="s">
        <v>692</v>
      </c>
      <c r="G217" s="229"/>
      <c r="H217" s="233">
        <v>3</v>
      </c>
      <c r="I217" s="234"/>
      <c r="J217" s="229"/>
      <c r="K217" s="229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161</v>
      </c>
      <c r="AU217" s="239" t="s">
        <v>82</v>
      </c>
      <c r="AV217" s="13" t="s">
        <v>82</v>
      </c>
      <c r="AW217" s="13" t="s">
        <v>34</v>
      </c>
      <c r="AX217" s="13" t="s">
        <v>80</v>
      </c>
      <c r="AY217" s="239" t="s">
        <v>116</v>
      </c>
    </row>
    <row r="218" s="2" customFormat="1" ht="16.5" customHeight="1">
      <c r="A218" s="40"/>
      <c r="B218" s="41"/>
      <c r="C218" s="206" t="s">
        <v>370</v>
      </c>
      <c r="D218" s="206" t="s">
        <v>119</v>
      </c>
      <c r="E218" s="207" t="s">
        <v>693</v>
      </c>
      <c r="F218" s="208" t="s">
        <v>694</v>
      </c>
      <c r="G218" s="209" t="s">
        <v>175</v>
      </c>
      <c r="H218" s="210">
        <v>3</v>
      </c>
      <c r="I218" s="211"/>
      <c r="J218" s="212">
        <f>ROUND(I218*H218,2)</f>
        <v>0</v>
      </c>
      <c r="K218" s="208" t="s">
        <v>123</v>
      </c>
      <c r="L218" s="46"/>
      <c r="M218" s="213" t="s">
        <v>19</v>
      </c>
      <c r="N218" s="214" t="s">
        <v>43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158</v>
      </c>
      <c r="AT218" s="217" t="s">
        <v>119</v>
      </c>
      <c r="AU218" s="217" t="s">
        <v>82</v>
      </c>
      <c r="AY218" s="19" t="s">
        <v>116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80</v>
      </c>
      <c r="BK218" s="218">
        <f>ROUND(I218*H218,2)</f>
        <v>0</v>
      </c>
      <c r="BL218" s="19" t="s">
        <v>158</v>
      </c>
      <c r="BM218" s="217" t="s">
        <v>695</v>
      </c>
    </row>
    <row r="219" s="2" customFormat="1">
      <c r="A219" s="40"/>
      <c r="B219" s="41"/>
      <c r="C219" s="42"/>
      <c r="D219" s="219" t="s">
        <v>126</v>
      </c>
      <c r="E219" s="42"/>
      <c r="F219" s="220" t="s">
        <v>696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126</v>
      </c>
      <c r="AU219" s="19" t="s">
        <v>82</v>
      </c>
    </row>
    <row r="220" s="13" customFormat="1">
      <c r="A220" s="13"/>
      <c r="B220" s="228"/>
      <c r="C220" s="229"/>
      <c r="D220" s="230" t="s">
        <v>161</v>
      </c>
      <c r="E220" s="231" t="s">
        <v>19</v>
      </c>
      <c r="F220" s="232" t="s">
        <v>692</v>
      </c>
      <c r="G220" s="229"/>
      <c r="H220" s="233">
        <v>3</v>
      </c>
      <c r="I220" s="234"/>
      <c r="J220" s="229"/>
      <c r="K220" s="229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161</v>
      </c>
      <c r="AU220" s="239" t="s">
        <v>82</v>
      </c>
      <c r="AV220" s="13" t="s">
        <v>82</v>
      </c>
      <c r="AW220" s="13" t="s">
        <v>34</v>
      </c>
      <c r="AX220" s="13" t="s">
        <v>80</v>
      </c>
      <c r="AY220" s="239" t="s">
        <v>116</v>
      </c>
    </row>
    <row r="221" s="2" customFormat="1" ht="16.5" customHeight="1">
      <c r="A221" s="40"/>
      <c r="B221" s="41"/>
      <c r="C221" s="206" t="s">
        <v>378</v>
      </c>
      <c r="D221" s="206" t="s">
        <v>119</v>
      </c>
      <c r="E221" s="207" t="s">
        <v>697</v>
      </c>
      <c r="F221" s="208" t="s">
        <v>698</v>
      </c>
      <c r="G221" s="209" t="s">
        <v>175</v>
      </c>
      <c r="H221" s="210">
        <v>9</v>
      </c>
      <c r="I221" s="211"/>
      <c r="J221" s="212">
        <f>ROUND(I221*H221,2)</f>
        <v>0</v>
      </c>
      <c r="K221" s="208" t="s">
        <v>123</v>
      </c>
      <c r="L221" s="46"/>
      <c r="M221" s="213" t="s">
        <v>19</v>
      </c>
      <c r="N221" s="214" t="s">
        <v>43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158</v>
      </c>
      <c r="AT221" s="217" t="s">
        <v>119</v>
      </c>
      <c r="AU221" s="217" t="s">
        <v>82</v>
      </c>
      <c r="AY221" s="19" t="s">
        <v>116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80</v>
      </c>
      <c r="BK221" s="218">
        <f>ROUND(I221*H221,2)</f>
        <v>0</v>
      </c>
      <c r="BL221" s="19" t="s">
        <v>158</v>
      </c>
      <c r="BM221" s="217" t="s">
        <v>699</v>
      </c>
    </row>
    <row r="222" s="2" customFormat="1">
      <c r="A222" s="40"/>
      <c r="B222" s="41"/>
      <c r="C222" s="42"/>
      <c r="D222" s="219" t="s">
        <v>126</v>
      </c>
      <c r="E222" s="42"/>
      <c r="F222" s="220" t="s">
        <v>700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126</v>
      </c>
      <c r="AU222" s="19" t="s">
        <v>82</v>
      </c>
    </row>
    <row r="223" s="13" customFormat="1">
      <c r="A223" s="13"/>
      <c r="B223" s="228"/>
      <c r="C223" s="229"/>
      <c r="D223" s="230" t="s">
        <v>161</v>
      </c>
      <c r="E223" s="231" t="s">
        <v>19</v>
      </c>
      <c r="F223" s="232" t="s">
        <v>701</v>
      </c>
      <c r="G223" s="229"/>
      <c r="H223" s="233">
        <v>9</v>
      </c>
      <c r="I223" s="234"/>
      <c r="J223" s="229"/>
      <c r="K223" s="229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161</v>
      </c>
      <c r="AU223" s="239" t="s">
        <v>82</v>
      </c>
      <c r="AV223" s="13" t="s">
        <v>82</v>
      </c>
      <c r="AW223" s="13" t="s">
        <v>34</v>
      </c>
      <c r="AX223" s="13" t="s">
        <v>80</v>
      </c>
      <c r="AY223" s="239" t="s">
        <v>116</v>
      </c>
    </row>
    <row r="224" s="2" customFormat="1" ht="21.75" customHeight="1">
      <c r="A224" s="40"/>
      <c r="B224" s="41"/>
      <c r="C224" s="206" t="s">
        <v>383</v>
      </c>
      <c r="D224" s="206" t="s">
        <v>119</v>
      </c>
      <c r="E224" s="207" t="s">
        <v>702</v>
      </c>
      <c r="F224" s="208" t="s">
        <v>703</v>
      </c>
      <c r="G224" s="209" t="s">
        <v>175</v>
      </c>
      <c r="H224" s="210">
        <v>9</v>
      </c>
      <c r="I224" s="211"/>
      <c r="J224" s="212">
        <f>ROUND(I224*H224,2)</f>
        <v>0</v>
      </c>
      <c r="K224" s="208" t="s">
        <v>123</v>
      </c>
      <c r="L224" s="46"/>
      <c r="M224" s="213" t="s">
        <v>19</v>
      </c>
      <c r="N224" s="214" t="s">
        <v>43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158</v>
      </c>
      <c r="AT224" s="217" t="s">
        <v>119</v>
      </c>
      <c r="AU224" s="217" t="s">
        <v>82</v>
      </c>
      <c r="AY224" s="19" t="s">
        <v>116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80</v>
      </c>
      <c r="BK224" s="218">
        <f>ROUND(I224*H224,2)</f>
        <v>0</v>
      </c>
      <c r="BL224" s="19" t="s">
        <v>158</v>
      </c>
      <c r="BM224" s="217" t="s">
        <v>704</v>
      </c>
    </row>
    <row r="225" s="2" customFormat="1">
      <c r="A225" s="40"/>
      <c r="B225" s="41"/>
      <c r="C225" s="42"/>
      <c r="D225" s="219" t="s">
        <v>126</v>
      </c>
      <c r="E225" s="42"/>
      <c r="F225" s="220" t="s">
        <v>705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126</v>
      </c>
      <c r="AU225" s="19" t="s">
        <v>82</v>
      </c>
    </row>
    <row r="226" s="12" customFormat="1" ht="22.8" customHeight="1">
      <c r="A226" s="12"/>
      <c r="B226" s="190"/>
      <c r="C226" s="191"/>
      <c r="D226" s="192" t="s">
        <v>71</v>
      </c>
      <c r="E226" s="204" t="s">
        <v>115</v>
      </c>
      <c r="F226" s="204" t="s">
        <v>208</v>
      </c>
      <c r="G226" s="191"/>
      <c r="H226" s="191"/>
      <c r="I226" s="194"/>
      <c r="J226" s="205">
        <f>BK226</f>
        <v>0</v>
      </c>
      <c r="K226" s="191"/>
      <c r="L226" s="196"/>
      <c r="M226" s="197"/>
      <c r="N226" s="198"/>
      <c r="O226" s="198"/>
      <c r="P226" s="199">
        <f>SUM(P227:P240)</f>
        <v>0</v>
      </c>
      <c r="Q226" s="198"/>
      <c r="R226" s="199">
        <f>SUM(R227:R240)</f>
        <v>13.57368</v>
      </c>
      <c r="S226" s="198"/>
      <c r="T226" s="200">
        <f>SUM(T227:T240)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1" t="s">
        <v>80</v>
      </c>
      <c r="AT226" s="202" t="s">
        <v>71</v>
      </c>
      <c r="AU226" s="202" t="s">
        <v>80</v>
      </c>
      <c r="AY226" s="201" t="s">
        <v>116</v>
      </c>
      <c r="BK226" s="203">
        <f>SUM(BK227:BK240)</f>
        <v>0</v>
      </c>
    </row>
    <row r="227" s="2" customFormat="1" ht="24.15" customHeight="1">
      <c r="A227" s="40"/>
      <c r="B227" s="41"/>
      <c r="C227" s="206" t="s">
        <v>389</v>
      </c>
      <c r="D227" s="206" t="s">
        <v>119</v>
      </c>
      <c r="E227" s="207" t="s">
        <v>706</v>
      </c>
      <c r="F227" s="208" t="s">
        <v>707</v>
      </c>
      <c r="G227" s="209" t="s">
        <v>157</v>
      </c>
      <c r="H227" s="210">
        <v>19</v>
      </c>
      <c r="I227" s="211"/>
      <c r="J227" s="212">
        <f>ROUND(I227*H227,2)</f>
        <v>0</v>
      </c>
      <c r="K227" s="208" t="s">
        <v>123</v>
      </c>
      <c r="L227" s="46"/>
      <c r="M227" s="213" t="s">
        <v>19</v>
      </c>
      <c r="N227" s="214" t="s">
        <v>43</v>
      </c>
      <c r="O227" s="86"/>
      <c r="P227" s="215">
        <f>O227*H227</f>
        <v>0</v>
      </c>
      <c r="Q227" s="215">
        <v>0.34499999999999997</v>
      </c>
      <c r="R227" s="215">
        <f>Q227*H227</f>
        <v>6.5549999999999997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158</v>
      </c>
      <c r="AT227" s="217" t="s">
        <v>119</v>
      </c>
      <c r="AU227" s="217" t="s">
        <v>82</v>
      </c>
      <c r="AY227" s="19" t="s">
        <v>116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80</v>
      </c>
      <c r="BK227" s="218">
        <f>ROUND(I227*H227,2)</f>
        <v>0</v>
      </c>
      <c r="BL227" s="19" t="s">
        <v>158</v>
      </c>
      <c r="BM227" s="217" t="s">
        <v>708</v>
      </c>
    </row>
    <row r="228" s="2" customFormat="1">
      <c r="A228" s="40"/>
      <c r="B228" s="41"/>
      <c r="C228" s="42"/>
      <c r="D228" s="219" t="s">
        <v>126</v>
      </c>
      <c r="E228" s="42"/>
      <c r="F228" s="220" t="s">
        <v>709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126</v>
      </c>
      <c r="AU228" s="19" t="s">
        <v>82</v>
      </c>
    </row>
    <row r="229" s="13" customFormat="1">
      <c r="A229" s="13"/>
      <c r="B229" s="228"/>
      <c r="C229" s="229"/>
      <c r="D229" s="230" t="s">
        <v>161</v>
      </c>
      <c r="E229" s="231" t="s">
        <v>19</v>
      </c>
      <c r="F229" s="232" t="s">
        <v>551</v>
      </c>
      <c r="G229" s="229"/>
      <c r="H229" s="233">
        <v>1.5</v>
      </c>
      <c r="I229" s="234"/>
      <c r="J229" s="229"/>
      <c r="K229" s="229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161</v>
      </c>
      <c r="AU229" s="239" t="s">
        <v>82</v>
      </c>
      <c r="AV229" s="13" t="s">
        <v>82</v>
      </c>
      <c r="AW229" s="13" t="s">
        <v>34</v>
      </c>
      <c r="AX229" s="13" t="s">
        <v>72</v>
      </c>
      <c r="AY229" s="239" t="s">
        <v>116</v>
      </c>
    </row>
    <row r="230" s="13" customFormat="1">
      <c r="A230" s="13"/>
      <c r="B230" s="228"/>
      <c r="C230" s="229"/>
      <c r="D230" s="230" t="s">
        <v>161</v>
      </c>
      <c r="E230" s="231" t="s">
        <v>19</v>
      </c>
      <c r="F230" s="232" t="s">
        <v>553</v>
      </c>
      <c r="G230" s="229"/>
      <c r="H230" s="233">
        <v>17.5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161</v>
      </c>
      <c r="AU230" s="239" t="s">
        <v>82</v>
      </c>
      <c r="AV230" s="13" t="s">
        <v>82</v>
      </c>
      <c r="AW230" s="13" t="s">
        <v>34</v>
      </c>
      <c r="AX230" s="13" t="s">
        <v>72</v>
      </c>
      <c r="AY230" s="239" t="s">
        <v>116</v>
      </c>
    </row>
    <row r="231" s="14" customFormat="1">
      <c r="A231" s="14"/>
      <c r="B231" s="240"/>
      <c r="C231" s="241"/>
      <c r="D231" s="230" t="s">
        <v>161</v>
      </c>
      <c r="E231" s="242" t="s">
        <v>19</v>
      </c>
      <c r="F231" s="243" t="s">
        <v>168</v>
      </c>
      <c r="G231" s="241"/>
      <c r="H231" s="244">
        <v>19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161</v>
      </c>
      <c r="AU231" s="250" t="s">
        <v>82</v>
      </c>
      <c r="AV231" s="14" t="s">
        <v>158</v>
      </c>
      <c r="AW231" s="14" t="s">
        <v>34</v>
      </c>
      <c r="AX231" s="14" t="s">
        <v>80</v>
      </c>
      <c r="AY231" s="250" t="s">
        <v>116</v>
      </c>
    </row>
    <row r="232" s="2" customFormat="1" ht="24.15" customHeight="1">
      <c r="A232" s="40"/>
      <c r="B232" s="41"/>
      <c r="C232" s="206" t="s">
        <v>394</v>
      </c>
      <c r="D232" s="206" t="s">
        <v>119</v>
      </c>
      <c r="E232" s="207" t="s">
        <v>710</v>
      </c>
      <c r="F232" s="208" t="s">
        <v>711</v>
      </c>
      <c r="G232" s="209" t="s">
        <v>157</v>
      </c>
      <c r="H232" s="210">
        <v>17.5</v>
      </c>
      <c r="I232" s="211"/>
      <c r="J232" s="212">
        <f>ROUND(I232*H232,2)</f>
        <v>0</v>
      </c>
      <c r="K232" s="208" t="s">
        <v>123</v>
      </c>
      <c r="L232" s="46"/>
      <c r="M232" s="213" t="s">
        <v>19</v>
      </c>
      <c r="N232" s="214" t="s">
        <v>43</v>
      </c>
      <c r="O232" s="86"/>
      <c r="P232" s="215">
        <f>O232*H232</f>
        <v>0</v>
      </c>
      <c r="Q232" s="215">
        <v>0.26375999999999999</v>
      </c>
      <c r="R232" s="215">
        <f>Q232*H232</f>
        <v>4.6158000000000001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158</v>
      </c>
      <c r="AT232" s="217" t="s">
        <v>119</v>
      </c>
      <c r="AU232" s="217" t="s">
        <v>82</v>
      </c>
      <c r="AY232" s="19" t="s">
        <v>116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80</v>
      </c>
      <c r="BK232" s="218">
        <f>ROUND(I232*H232,2)</f>
        <v>0</v>
      </c>
      <c r="BL232" s="19" t="s">
        <v>158</v>
      </c>
      <c r="BM232" s="217" t="s">
        <v>712</v>
      </c>
    </row>
    <row r="233" s="2" customFormat="1">
      <c r="A233" s="40"/>
      <c r="B233" s="41"/>
      <c r="C233" s="42"/>
      <c r="D233" s="219" t="s">
        <v>126</v>
      </c>
      <c r="E233" s="42"/>
      <c r="F233" s="220" t="s">
        <v>713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126</v>
      </c>
      <c r="AU233" s="19" t="s">
        <v>82</v>
      </c>
    </row>
    <row r="234" s="13" customFormat="1">
      <c r="A234" s="13"/>
      <c r="B234" s="228"/>
      <c r="C234" s="229"/>
      <c r="D234" s="230" t="s">
        <v>161</v>
      </c>
      <c r="E234" s="231" t="s">
        <v>19</v>
      </c>
      <c r="F234" s="232" t="s">
        <v>553</v>
      </c>
      <c r="G234" s="229"/>
      <c r="H234" s="233">
        <v>17.5</v>
      </c>
      <c r="I234" s="234"/>
      <c r="J234" s="229"/>
      <c r="K234" s="229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161</v>
      </c>
      <c r="AU234" s="239" t="s">
        <v>82</v>
      </c>
      <c r="AV234" s="13" t="s">
        <v>82</v>
      </c>
      <c r="AW234" s="13" t="s">
        <v>34</v>
      </c>
      <c r="AX234" s="13" t="s">
        <v>80</v>
      </c>
      <c r="AY234" s="239" t="s">
        <v>116</v>
      </c>
    </row>
    <row r="235" s="2" customFormat="1" ht="24.15" customHeight="1">
      <c r="A235" s="40"/>
      <c r="B235" s="41"/>
      <c r="C235" s="206" t="s">
        <v>401</v>
      </c>
      <c r="D235" s="206" t="s">
        <v>119</v>
      </c>
      <c r="E235" s="207" t="s">
        <v>714</v>
      </c>
      <c r="F235" s="208" t="s">
        <v>715</v>
      </c>
      <c r="G235" s="209" t="s">
        <v>157</v>
      </c>
      <c r="H235" s="210">
        <v>17.5</v>
      </c>
      <c r="I235" s="211"/>
      <c r="J235" s="212">
        <f>ROUND(I235*H235,2)</f>
        <v>0</v>
      </c>
      <c r="K235" s="208" t="s">
        <v>123</v>
      </c>
      <c r="L235" s="46"/>
      <c r="M235" s="213" t="s">
        <v>19</v>
      </c>
      <c r="N235" s="214" t="s">
        <v>43</v>
      </c>
      <c r="O235" s="86"/>
      <c r="P235" s="215">
        <f>O235*H235</f>
        <v>0</v>
      </c>
      <c r="Q235" s="215">
        <v>0.12966</v>
      </c>
      <c r="R235" s="215">
        <f>Q235*H235</f>
        <v>2.26905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158</v>
      </c>
      <c r="AT235" s="217" t="s">
        <v>119</v>
      </c>
      <c r="AU235" s="217" t="s">
        <v>82</v>
      </c>
      <c r="AY235" s="19" t="s">
        <v>116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80</v>
      </c>
      <c r="BK235" s="218">
        <f>ROUND(I235*H235,2)</f>
        <v>0</v>
      </c>
      <c r="BL235" s="19" t="s">
        <v>158</v>
      </c>
      <c r="BM235" s="217" t="s">
        <v>716</v>
      </c>
    </row>
    <row r="236" s="2" customFormat="1">
      <c r="A236" s="40"/>
      <c r="B236" s="41"/>
      <c r="C236" s="42"/>
      <c r="D236" s="219" t="s">
        <v>126</v>
      </c>
      <c r="E236" s="42"/>
      <c r="F236" s="220" t="s">
        <v>717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126</v>
      </c>
      <c r="AU236" s="19" t="s">
        <v>82</v>
      </c>
    </row>
    <row r="237" s="13" customFormat="1">
      <c r="A237" s="13"/>
      <c r="B237" s="228"/>
      <c r="C237" s="229"/>
      <c r="D237" s="230" t="s">
        <v>161</v>
      </c>
      <c r="E237" s="231" t="s">
        <v>19</v>
      </c>
      <c r="F237" s="232" t="s">
        <v>553</v>
      </c>
      <c r="G237" s="229"/>
      <c r="H237" s="233">
        <v>17.5</v>
      </c>
      <c r="I237" s="234"/>
      <c r="J237" s="229"/>
      <c r="K237" s="229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161</v>
      </c>
      <c r="AU237" s="239" t="s">
        <v>82</v>
      </c>
      <c r="AV237" s="13" t="s">
        <v>82</v>
      </c>
      <c r="AW237" s="13" t="s">
        <v>34</v>
      </c>
      <c r="AX237" s="13" t="s">
        <v>80</v>
      </c>
      <c r="AY237" s="239" t="s">
        <v>116</v>
      </c>
    </row>
    <row r="238" s="2" customFormat="1" ht="37.8" customHeight="1">
      <c r="A238" s="40"/>
      <c r="B238" s="41"/>
      <c r="C238" s="206" t="s">
        <v>410</v>
      </c>
      <c r="D238" s="206" t="s">
        <v>119</v>
      </c>
      <c r="E238" s="207" t="s">
        <v>224</v>
      </c>
      <c r="F238" s="208" t="s">
        <v>225</v>
      </c>
      <c r="G238" s="209" t="s">
        <v>157</v>
      </c>
      <c r="H238" s="210">
        <v>1.5</v>
      </c>
      <c r="I238" s="211"/>
      <c r="J238" s="212">
        <f>ROUND(I238*H238,2)</f>
        <v>0</v>
      </c>
      <c r="K238" s="208" t="s">
        <v>123</v>
      </c>
      <c r="L238" s="46"/>
      <c r="M238" s="213" t="s">
        <v>19</v>
      </c>
      <c r="N238" s="214" t="s">
        <v>43</v>
      </c>
      <c r="O238" s="86"/>
      <c r="P238" s="215">
        <f>O238*H238</f>
        <v>0</v>
      </c>
      <c r="Q238" s="215">
        <v>0.089219999999999994</v>
      </c>
      <c r="R238" s="215">
        <f>Q238*H238</f>
        <v>0.13383000000000001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158</v>
      </c>
      <c r="AT238" s="217" t="s">
        <v>119</v>
      </c>
      <c r="AU238" s="217" t="s">
        <v>82</v>
      </c>
      <c r="AY238" s="19" t="s">
        <v>116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80</v>
      </c>
      <c r="BK238" s="218">
        <f>ROUND(I238*H238,2)</f>
        <v>0</v>
      </c>
      <c r="BL238" s="19" t="s">
        <v>158</v>
      </c>
      <c r="BM238" s="217" t="s">
        <v>718</v>
      </c>
    </row>
    <row r="239" s="2" customFormat="1">
      <c r="A239" s="40"/>
      <c r="B239" s="41"/>
      <c r="C239" s="42"/>
      <c r="D239" s="219" t="s">
        <v>126</v>
      </c>
      <c r="E239" s="42"/>
      <c r="F239" s="220" t="s">
        <v>227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126</v>
      </c>
      <c r="AU239" s="19" t="s">
        <v>82</v>
      </c>
    </row>
    <row r="240" s="13" customFormat="1">
      <c r="A240" s="13"/>
      <c r="B240" s="228"/>
      <c r="C240" s="229"/>
      <c r="D240" s="230" t="s">
        <v>161</v>
      </c>
      <c r="E240" s="231" t="s">
        <v>19</v>
      </c>
      <c r="F240" s="232" t="s">
        <v>551</v>
      </c>
      <c r="G240" s="229"/>
      <c r="H240" s="233">
        <v>1.5</v>
      </c>
      <c r="I240" s="234"/>
      <c r="J240" s="229"/>
      <c r="K240" s="229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161</v>
      </c>
      <c r="AU240" s="239" t="s">
        <v>82</v>
      </c>
      <c r="AV240" s="13" t="s">
        <v>82</v>
      </c>
      <c r="AW240" s="13" t="s">
        <v>34</v>
      </c>
      <c r="AX240" s="13" t="s">
        <v>80</v>
      </c>
      <c r="AY240" s="239" t="s">
        <v>116</v>
      </c>
    </row>
    <row r="241" s="12" customFormat="1" ht="22.8" customHeight="1">
      <c r="A241" s="12"/>
      <c r="B241" s="190"/>
      <c r="C241" s="191"/>
      <c r="D241" s="192" t="s">
        <v>71</v>
      </c>
      <c r="E241" s="204" t="s">
        <v>185</v>
      </c>
      <c r="F241" s="204" t="s">
        <v>228</v>
      </c>
      <c r="G241" s="191"/>
      <c r="H241" s="191"/>
      <c r="I241" s="194"/>
      <c r="J241" s="205">
        <f>BK241</f>
        <v>0</v>
      </c>
      <c r="K241" s="191"/>
      <c r="L241" s="196"/>
      <c r="M241" s="197"/>
      <c r="N241" s="198"/>
      <c r="O241" s="198"/>
      <c r="P241" s="199">
        <f>SUM(P242:P265)</f>
        <v>0</v>
      </c>
      <c r="Q241" s="198"/>
      <c r="R241" s="199">
        <f>SUM(R242:R265)</f>
        <v>0.089434799999999995</v>
      </c>
      <c r="S241" s="198"/>
      <c r="T241" s="200">
        <f>SUM(T242:T265)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1" t="s">
        <v>80</v>
      </c>
      <c r="AT241" s="202" t="s">
        <v>71</v>
      </c>
      <c r="AU241" s="202" t="s">
        <v>80</v>
      </c>
      <c r="AY241" s="201" t="s">
        <v>116</v>
      </c>
      <c r="BK241" s="203">
        <f>SUM(BK242:BK265)</f>
        <v>0</v>
      </c>
    </row>
    <row r="242" s="2" customFormat="1" ht="24.15" customHeight="1">
      <c r="A242" s="40"/>
      <c r="B242" s="41"/>
      <c r="C242" s="206" t="s">
        <v>416</v>
      </c>
      <c r="D242" s="206" t="s">
        <v>119</v>
      </c>
      <c r="E242" s="207" t="s">
        <v>719</v>
      </c>
      <c r="F242" s="208" t="s">
        <v>720</v>
      </c>
      <c r="G242" s="209" t="s">
        <v>157</v>
      </c>
      <c r="H242" s="210">
        <v>42.588000000000001</v>
      </c>
      <c r="I242" s="211"/>
      <c r="J242" s="212">
        <f>ROUND(I242*H242,2)</f>
        <v>0</v>
      </c>
      <c r="K242" s="208" t="s">
        <v>123</v>
      </c>
      <c r="L242" s="46"/>
      <c r="M242" s="213" t="s">
        <v>19</v>
      </c>
      <c r="N242" s="214" t="s">
        <v>43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158</v>
      </c>
      <c r="AT242" s="217" t="s">
        <v>119</v>
      </c>
      <c r="AU242" s="217" t="s">
        <v>82</v>
      </c>
      <c r="AY242" s="19" t="s">
        <v>116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80</v>
      </c>
      <c r="BK242" s="218">
        <f>ROUND(I242*H242,2)</f>
        <v>0</v>
      </c>
      <c r="BL242" s="19" t="s">
        <v>158</v>
      </c>
      <c r="BM242" s="217" t="s">
        <v>721</v>
      </c>
    </row>
    <row r="243" s="2" customFormat="1">
      <c r="A243" s="40"/>
      <c r="B243" s="41"/>
      <c r="C243" s="42"/>
      <c r="D243" s="219" t="s">
        <v>126</v>
      </c>
      <c r="E243" s="42"/>
      <c r="F243" s="220" t="s">
        <v>722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126</v>
      </c>
      <c r="AU243" s="19" t="s">
        <v>82</v>
      </c>
    </row>
    <row r="244" s="13" customFormat="1">
      <c r="A244" s="13"/>
      <c r="B244" s="228"/>
      <c r="C244" s="229"/>
      <c r="D244" s="230" t="s">
        <v>161</v>
      </c>
      <c r="E244" s="231" t="s">
        <v>19</v>
      </c>
      <c r="F244" s="232" t="s">
        <v>723</v>
      </c>
      <c r="G244" s="229"/>
      <c r="H244" s="233">
        <v>5.4560000000000004</v>
      </c>
      <c r="I244" s="234"/>
      <c r="J244" s="229"/>
      <c r="K244" s="229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161</v>
      </c>
      <c r="AU244" s="239" t="s">
        <v>82</v>
      </c>
      <c r="AV244" s="13" t="s">
        <v>82</v>
      </c>
      <c r="AW244" s="13" t="s">
        <v>34</v>
      </c>
      <c r="AX244" s="13" t="s">
        <v>72</v>
      </c>
      <c r="AY244" s="239" t="s">
        <v>116</v>
      </c>
    </row>
    <row r="245" s="13" customFormat="1">
      <c r="A245" s="13"/>
      <c r="B245" s="228"/>
      <c r="C245" s="229"/>
      <c r="D245" s="230" t="s">
        <v>161</v>
      </c>
      <c r="E245" s="231" t="s">
        <v>19</v>
      </c>
      <c r="F245" s="232" t="s">
        <v>724</v>
      </c>
      <c r="G245" s="229"/>
      <c r="H245" s="233">
        <v>5.5119999999999996</v>
      </c>
      <c r="I245" s="234"/>
      <c r="J245" s="229"/>
      <c r="K245" s="229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161</v>
      </c>
      <c r="AU245" s="239" t="s">
        <v>82</v>
      </c>
      <c r="AV245" s="13" t="s">
        <v>82</v>
      </c>
      <c r="AW245" s="13" t="s">
        <v>34</v>
      </c>
      <c r="AX245" s="13" t="s">
        <v>72</v>
      </c>
      <c r="AY245" s="239" t="s">
        <v>116</v>
      </c>
    </row>
    <row r="246" s="13" customFormat="1">
      <c r="A246" s="13"/>
      <c r="B246" s="228"/>
      <c r="C246" s="229"/>
      <c r="D246" s="230" t="s">
        <v>161</v>
      </c>
      <c r="E246" s="231" t="s">
        <v>19</v>
      </c>
      <c r="F246" s="232" t="s">
        <v>725</v>
      </c>
      <c r="G246" s="229"/>
      <c r="H246" s="233">
        <v>6.3120000000000003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161</v>
      </c>
      <c r="AU246" s="239" t="s">
        <v>82</v>
      </c>
      <c r="AV246" s="13" t="s">
        <v>82</v>
      </c>
      <c r="AW246" s="13" t="s">
        <v>34</v>
      </c>
      <c r="AX246" s="13" t="s">
        <v>72</v>
      </c>
      <c r="AY246" s="239" t="s">
        <v>116</v>
      </c>
    </row>
    <row r="247" s="13" customFormat="1">
      <c r="A247" s="13"/>
      <c r="B247" s="228"/>
      <c r="C247" s="229"/>
      <c r="D247" s="230" t="s">
        <v>161</v>
      </c>
      <c r="E247" s="231" t="s">
        <v>19</v>
      </c>
      <c r="F247" s="232" t="s">
        <v>726</v>
      </c>
      <c r="G247" s="229"/>
      <c r="H247" s="233">
        <v>5.3520000000000003</v>
      </c>
      <c r="I247" s="234"/>
      <c r="J247" s="229"/>
      <c r="K247" s="229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161</v>
      </c>
      <c r="AU247" s="239" t="s">
        <v>82</v>
      </c>
      <c r="AV247" s="13" t="s">
        <v>82</v>
      </c>
      <c r="AW247" s="13" t="s">
        <v>34</v>
      </c>
      <c r="AX247" s="13" t="s">
        <v>72</v>
      </c>
      <c r="AY247" s="239" t="s">
        <v>116</v>
      </c>
    </row>
    <row r="248" s="13" customFormat="1">
      <c r="A248" s="13"/>
      <c r="B248" s="228"/>
      <c r="C248" s="229"/>
      <c r="D248" s="230" t="s">
        <v>161</v>
      </c>
      <c r="E248" s="231" t="s">
        <v>19</v>
      </c>
      <c r="F248" s="232" t="s">
        <v>726</v>
      </c>
      <c r="G248" s="229"/>
      <c r="H248" s="233">
        <v>5.3520000000000003</v>
      </c>
      <c r="I248" s="234"/>
      <c r="J248" s="229"/>
      <c r="K248" s="229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161</v>
      </c>
      <c r="AU248" s="239" t="s">
        <v>82</v>
      </c>
      <c r="AV248" s="13" t="s">
        <v>82</v>
      </c>
      <c r="AW248" s="13" t="s">
        <v>34</v>
      </c>
      <c r="AX248" s="13" t="s">
        <v>72</v>
      </c>
      <c r="AY248" s="239" t="s">
        <v>116</v>
      </c>
    </row>
    <row r="249" s="13" customFormat="1">
      <c r="A249" s="13"/>
      <c r="B249" s="228"/>
      <c r="C249" s="229"/>
      <c r="D249" s="230" t="s">
        <v>161</v>
      </c>
      <c r="E249" s="231" t="s">
        <v>19</v>
      </c>
      <c r="F249" s="232" t="s">
        <v>727</v>
      </c>
      <c r="G249" s="229"/>
      <c r="H249" s="233">
        <v>5.04</v>
      </c>
      <c r="I249" s="234"/>
      <c r="J249" s="229"/>
      <c r="K249" s="229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161</v>
      </c>
      <c r="AU249" s="239" t="s">
        <v>82</v>
      </c>
      <c r="AV249" s="13" t="s">
        <v>82</v>
      </c>
      <c r="AW249" s="13" t="s">
        <v>34</v>
      </c>
      <c r="AX249" s="13" t="s">
        <v>72</v>
      </c>
      <c r="AY249" s="239" t="s">
        <v>116</v>
      </c>
    </row>
    <row r="250" s="13" customFormat="1">
      <c r="A250" s="13"/>
      <c r="B250" s="228"/>
      <c r="C250" s="229"/>
      <c r="D250" s="230" t="s">
        <v>161</v>
      </c>
      <c r="E250" s="231" t="s">
        <v>19</v>
      </c>
      <c r="F250" s="232" t="s">
        <v>728</v>
      </c>
      <c r="G250" s="229"/>
      <c r="H250" s="233">
        <v>8.9390000000000001</v>
      </c>
      <c r="I250" s="234"/>
      <c r="J250" s="229"/>
      <c r="K250" s="229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161</v>
      </c>
      <c r="AU250" s="239" t="s">
        <v>82</v>
      </c>
      <c r="AV250" s="13" t="s">
        <v>82</v>
      </c>
      <c r="AW250" s="13" t="s">
        <v>34</v>
      </c>
      <c r="AX250" s="13" t="s">
        <v>72</v>
      </c>
      <c r="AY250" s="239" t="s">
        <v>116</v>
      </c>
    </row>
    <row r="251" s="13" customFormat="1">
      <c r="A251" s="13"/>
      <c r="B251" s="228"/>
      <c r="C251" s="229"/>
      <c r="D251" s="230" t="s">
        <v>161</v>
      </c>
      <c r="E251" s="231" t="s">
        <v>19</v>
      </c>
      <c r="F251" s="232" t="s">
        <v>729</v>
      </c>
      <c r="G251" s="229"/>
      <c r="H251" s="233">
        <v>0.47499999999999998</v>
      </c>
      <c r="I251" s="234"/>
      <c r="J251" s="229"/>
      <c r="K251" s="229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161</v>
      </c>
      <c r="AU251" s="239" t="s">
        <v>82</v>
      </c>
      <c r="AV251" s="13" t="s">
        <v>82</v>
      </c>
      <c r="AW251" s="13" t="s">
        <v>34</v>
      </c>
      <c r="AX251" s="13" t="s">
        <v>72</v>
      </c>
      <c r="AY251" s="239" t="s">
        <v>116</v>
      </c>
    </row>
    <row r="252" s="13" customFormat="1">
      <c r="A252" s="13"/>
      <c r="B252" s="228"/>
      <c r="C252" s="229"/>
      <c r="D252" s="230" t="s">
        <v>161</v>
      </c>
      <c r="E252" s="231" t="s">
        <v>19</v>
      </c>
      <c r="F252" s="232" t="s">
        <v>622</v>
      </c>
      <c r="G252" s="229"/>
      <c r="H252" s="233">
        <v>0.14999999999999999</v>
      </c>
      <c r="I252" s="234"/>
      <c r="J252" s="229"/>
      <c r="K252" s="229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161</v>
      </c>
      <c r="AU252" s="239" t="s">
        <v>82</v>
      </c>
      <c r="AV252" s="13" t="s">
        <v>82</v>
      </c>
      <c r="AW252" s="13" t="s">
        <v>34</v>
      </c>
      <c r="AX252" s="13" t="s">
        <v>72</v>
      </c>
      <c r="AY252" s="239" t="s">
        <v>116</v>
      </c>
    </row>
    <row r="253" s="14" customFormat="1">
      <c r="A253" s="14"/>
      <c r="B253" s="240"/>
      <c r="C253" s="241"/>
      <c r="D253" s="230" t="s">
        <v>161</v>
      </c>
      <c r="E253" s="242" t="s">
        <v>19</v>
      </c>
      <c r="F253" s="243" t="s">
        <v>730</v>
      </c>
      <c r="G253" s="241"/>
      <c r="H253" s="244">
        <v>42.588000000000001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161</v>
      </c>
      <c r="AU253" s="250" t="s">
        <v>82</v>
      </c>
      <c r="AV253" s="14" t="s">
        <v>158</v>
      </c>
      <c r="AW253" s="14" t="s">
        <v>34</v>
      </c>
      <c r="AX253" s="14" t="s">
        <v>80</v>
      </c>
      <c r="AY253" s="250" t="s">
        <v>116</v>
      </c>
    </row>
    <row r="254" s="2" customFormat="1" ht="37.8" customHeight="1">
      <c r="A254" s="40"/>
      <c r="B254" s="41"/>
      <c r="C254" s="206" t="s">
        <v>422</v>
      </c>
      <c r="D254" s="206" t="s">
        <v>119</v>
      </c>
      <c r="E254" s="207" t="s">
        <v>731</v>
      </c>
      <c r="F254" s="208" t="s">
        <v>732</v>
      </c>
      <c r="G254" s="209" t="s">
        <v>157</v>
      </c>
      <c r="H254" s="210">
        <v>42.588000000000001</v>
      </c>
      <c r="I254" s="211"/>
      <c r="J254" s="212">
        <f>ROUND(I254*H254,2)</f>
        <v>0</v>
      </c>
      <c r="K254" s="208" t="s">
        <v>123</v>
      </c>
      <c r="L254" s="46"/>
      <c r="M254" s="213" t="s">
        <v>19</v>
      </c>
      <c r="N254" s="214" t="s">
        <v>43</v>
      </c>
      <c r="O254" s="86"/>
      <c r="P254" s="215">
        <f>O254*H254</f>
        <v>0</v>
      </c>
      <c r="Q254" s="215">
        <v>0.0020999999999999999</v>
      </c>
      <c r="R254" s="215">
        <f>Q254*H254</f>
        <v>0.089434799999999995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158</v>
      </c>
      <c r="AT254" s="217" t="s">
        <v>119</v>
      </c>
      <c r="AU254" s="217" t="s">
        <v>82</v>
      </c>
      <c r="AY254" s="19" t="s">
        <v>116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80</v>
      </c>
      <c r="BK254" s="218">
        <f>ROUND(I254*H254,2)</f>
        <v>0</v>
      </c>
      <c r="BL254" s="19" t="s">
        <v>158</v>
      </c>
      <c r="BM254" s="217" t="s">
        <v>733</v>
      </c>
    </row>
    <row r="255" s="2" customFormat="1">
      <c r="A255" s="40"/>
      <c r="B255" s="41"/>
      <c r="C255" s="42"/>
      <c r="D255" s="219" t="s">
        <v>126</v>
      </c>
      <c r="E255" s="42"/>
      <c r="F255" s="220" t="s">
        <v>734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126</v>
      </c>
      <c r="AU255" s="19" t="s">
        <v>82</v>
      </c>
    </row>
    <row r="256" s="13" customFormat="1">
      <c r="A256" s="13"/>
      <c r="B256" s="228"/>
      <c r="C256" s="229"/>
      <c r="D256" s="230" t="s">
        <v>161</v>
      </c>
      <c r="E256" s="231" t="s">
        <v>19</v>
      </c>
      <c r="F256" s="232" t="s">
        <v>723</v>
      </c>
      <c r="G256" s="229"/>
      <c r="H256" s="233">
        <v>5.4560000000000004</v>
      </c>
      <c r="I256" s="234"/>
      <c r="J256" s="229"/>
      <c r="K256" s="229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161</v>
      </c>
      <c r="AU256" s="239" t="s">
        <v>82</v>
      </c>
      <c r="AV256" s="13" t="s">
        <v>82</v>
      </c>
      <c r="AW256" s="13" t="s">
        <v>34</v>
      </c>
      <c r="AX256" s="13" t="s">
        <v>72</v>
      </c>
      <c r="AY256" s="239" t="s">
        <v>116</v>
      </c>
    </row>
    <row r="257" s="13" customFormat="1">
      <c r="A257" s="13"/>
      <c r="B257" s="228"/>
      <c r="C257" s="229"/>
      <c r="D257" s="230" t="s">
        <v>161</v>
      </c>
      <c r="E257" s="231" t="s">
        <v>19</v>
      </c>
      <c r="F257" s="232" t="s">
        <v>724</v>
      </c>
      <c r="G257" s="229"/>
      <c r="H257" s="233">
        <v>5.5119999999999996</v>
      </c>
      <c r="I257" s="234"/>
      <c r="J257" s="229"/>
      <c r="K257" s="229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161</v>
      </c>
      <c r="AU257" s="239" t="s">
        <v>82</v>
      </c>
      <c r="AV257" s="13" t="s">
        <v>82</v>
      </c>
      <c r="AW257" s="13" t="s">
        <v>34</v>
      </c>
      <c r="AX257" s="13" t="s">
        <v>72</v>
      </c>
      <c r="AY257" s="239" t="s">
        <v>116</v>
      </c>
    </row>
    <row r="258" s="13" customFormat="1">
      <c r="A258" s="13"/>
      <c r="B258" s="228"/>
      <c r="C258" s="229"/>
      <c r="D258" s="230" t="s">
        <v>161</v>
      </c>
      <c r="E258" s="231" t="s">
        <v>19</v>
      </c>
      <c r="F258" s="232" t="s">
        <v>725</v>
      </c>
      <c r="G258" s="229"/>
      <c r="H258" s="233">
        <v>6.3120000000000003</v>
      </c>
      <c r="I258" s="234"/>
      <c r="J258" s="229"/>
      <c r="K258" s="229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161</v>
      </c>
      <c r="AU258" s="239" t="s">
        <v>82</v>
      </c>
      <c r="AV258" s="13" t="s">
        <v>82</v>
      </c>
      <c r="AW258" s="13" t="s">
        <v>34</v>
      </c>
      <c r="AX258" s="13" t="s">
        <v>72</v>
      </c>
      <c r="AY258" s="239" t="s">
        <v>116</v>
      </c>
    </row>
    <row r="259" s="13" customFormat="1">
      <c r="A259" s="13"/>
      <c r="B259" s="228"/>
      <c r="C259" s="229"/>
      <c r="D259" s="230" t="s">
        <v>161</v>
      </c>
      <c r="E259" s="231" t="s">
        <v>19</v>
      </c>
      <c r="F259" s="232" t="s">
        <v>726</v>
      </c>
      <c r="G259" s="229"/>
      <c r="H259" s="233">
        <v>5.3520000000000003</v>
      </c>
      <c r="I259" s="234"/>
      <c r="J259" s="229"/>
      <c r="K259" s="229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161</v>
      </c>
      <c r="AU259" s="239" t="s">
        <v>82</v>
      </c>
      <c r="AV259" s="13" t="s">
        <v>82</v>
      </c>
      <c r="AW259" s="13" t="s">
        <v>34</v>
      </c>
      <c r="AX259" s="13" t="s">
        <v>72</v>
      </c>
      <c r="AY259" s="239" t="s">
        <v>116</v>
      </c>
    </row>
    <row r="260" s="13" customFormat="1">
      <c r="A260" s="13"/>
      <c r="B260" s="228"/>
      <c r="C260" s="229"/>
      <c r="D260" s="230" t="s">
        <v>161</v>
      </c>
      <c r="E260" s="231" t="s">
        <v>19</v>
      </c>
      <c r="F260" s="232" t="s">
        <v>726</v>
      </c>
      <c r="G260" s="229"/>
      <c r="H260" s="233">
        <v>5.3520000000000003</v>
      </c>
      <c r="I260" s="234"/>
      <c r="J260" s="229"/>
      <c r="K260" s="229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161</v>
      </c>
      <c r="AU260" s="239" t="s">
        <v>82</v>
      </c>
      <c r="AV260" s="13" t="s">
        <v>82</v>
      </c>
      <c r="AW260" s="13" t="s">
        <v>34</v>
      </c>
      <c r="AX260" s="13" t="s">
        <v>72</v>
      </c>
      <c r="AY260" s="239" t="s">
        <v>116</v>
      </c>
    </row>
    <row r="261" s="13" customFormat="1">
      <c r="A261" s="13"/>
      <c r="B261" s="228"/>
      <c r="C261" s="229"/>
      <c r="D261" s="230" t="s">
        <v>161</v>
      </c>
      <c r="E261" s="231" t="s">
        <v>19</v>
      </c>
      <c r="F261" s="232" t="s">
        <v>727</v>
      </c>
      <c r="G261" s="229"/>
      <c r="H261" s="233">
        <v>5.04</v>
      </c>
      <c r="I261" s="234"/>
      <c r="J261" s="229"/>
      <c r="K261" s="229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161</v>
      </c>
      <c r="AU261" s="239" t="s">
        <v>82</v>
      </c>
      <c r="AV261" s="13" t="s">
        <v>82</v>
      </c>
      <c r="AW261" s="13" t="s">
        <v>34</v>
      </c>
      <c r="AX261" s="13" t="s">
        <v>72</v>
      </c>
      <c r="AY261" s="239" t="s">
        <v>116</v>
      </c>
    </row>
    <row r="262" s="13" customFormat="1">
      <c r="A262" s="13"/>
      <c r="B262" s="228"/>
      <c r="C262" s="229"/>
      <c r="D262" s="230" t="s">
        <v>161</v>
      </c>
      <c r="E262" s="231" t="s">
        <v>19</v>
      </c>
      <c r="F262" s="232" t="s">
        <v>728</v>
      </c>
      <c r="G262" s="229"/>
      <c r="H262" s="233">
        <v>8.9390000000000001</v>
      </c>
      <c r="I262" s="234"/>
      <c r="J262" s="229"/>
      <c r="K262" s="229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161</v>
      </c>
      <c r="AU262" s="239" t="s">
        <v>82</v>
      </c>
      <c r="AV262" s="13" t="s">
        <v>82</v>
      </c>
      <c r="AW262" s="13" t="s">
        <v>34</v>
      </c>
      <c r="AX262" s="13" t="s">
        <v>72</v>
      </c>
      <c r="AY262" s="239" t="s">
        <v>116</v>
      </c>
    </row>
    <row r="263" s="13" customFormat="1">
      <c r="A263" s="13"/>
      <c r="B263" s="228"/>
      <c r="C263" s="229"/>
      <c r="D263" s="230" t="s">
        <v>161</v>
      </c>
      <c r="E263" s="231" t="s">
        <v>19</v>
      </c>
      <c r="F263" s="232" t="s">
        <v>729</v>
      </c>
      <c r="G263" s="229"/>
      <c r="H263" s="233">
        <v>0.47499999999999998</v>
      </c>
      <c r="I263" s="234"/>
      <c r="J263" s="229"/>
      <c r="K263" s="229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161</v>
      </c>
      <c r="AU263" s="239" t="s">
        <v>82</v>
      </c>
      <c r="AV263" s="13" t="s">
        <v>82</v>
      </c>
      <c r="AW263" s="13" t="s">
        <v>34</v>
      </c>
      <c r="AX263" s="13" t="s">
        <v>72</v>
      </c>
      <c r="AY263" s="239" t="s">
        <v>116</v>
      </c>
    </row>
    <row r="264" s="13" customFormat="1">
      <c r="A264" s="13"/>
      <c r="B264" s="228"/>
      <c r="C264" s="229"/>
      <c r="D264" s="230" t="s">
        <v>161</v>
      </c>
      <c r="E264" s="231" t="s">
        <v>19</v>
      </c>
      <c r="F264" s="232" t="s">
        <v>622</v>
      </c>
      <c r="G264" s="229"/>
      <c r="H264" s="233">
        <v>0.14999999999999999</v>
      </c>
      <c r="I264" s="234"/>
      <c r="J264" s="229"/>
      <c r="K264" s="229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161</v>
      </c>
      <c r="AU264" s="239" t="s">
        <v>82</v>
      </c>
      <c r="AV264" s="13" t="s">
        <v>82</v>
      </c>
      <c r="AW264" s="13" t="s">
        <v>34</v>
      </c>
      <c r="AX264" s="13" t="s">
        <v>72</v>
      </c>
      <c r="AY264" s="239" t="s">
        <v>116</v>
      </c>
    </row>
    <row r="265" s="14" customFormat="1">
      <c r="A265" s="14"/>
      <c r="B265" s="240"/>
      <c r="C265" s="241"/>
      <c r="D265" s="230" t="s">
        <v>161</v>
      </c>
      <c r="E265" s="242" t="s">
        <v>19</v>
      </c>
      <c r="F265" s="243" t="s">
        <v>730</v>
      </c>
      <c r="G265" s="241"/>
      <c r="H265" s="244">
        <v>42.588000000000001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161</v>
      </c>
      <c r="AU265" s="250" t="s">
        <v>82</v>
      </c>
      <c r="AV265" s="14" t="s">
        <v>158</v>
      </c>
      <c r="AW265" s="14" t="s">
        <v>34</v>
      </c>
      <c r="AX265" s="14" t="s">
        <v>80</v>
      </c>
      <c r="AY265" s="250" t="s">
        <v>116</v>
      </c>
    </row>
    <row r="266" s="12" customFormat="1" ht="22.8" customHeight="1">
      <c r="A266" s="12"/>
      <c r="B266" s="190"/>
      <c r="C266" s="191"/>
      <c r="D266" s="192" t="s">
        <v>71</v>
      </c>
      <c r="E266" s="204" t="s">
        <v>203</v>
      </c>
      <c r="F266" s="204" t="s">
        <v>307</v>
      </c>
      <c r="G266" s="191"/>
      <c r="H266" s="191"/>
      <c r="I266" s="194"/>
      <c r="J266" s="205">
        <f>BK266</f>
        <v>0</v>
      </c>
      <c r="K266" s="191"/>
      <c r="L266" s="196"/>
      <c r="M266" s="197"/>
      <c r="N266" s="198"/>
      <c r="O266" s="198"/>
      <c r="P266" s="199">
        <f>SUM(P267:P323)</f>
        <v>0</v>
      </c>
      <c r="Q266" s="198"/>
      <c r="R266" s="199">
        <f>SUM(R267:R323)</f>
        <v>0.44738999999999995</v>
      </c>
      <c r="S266" s="198"/>
      <c r="T266" s="200">
        <f>SUM(T267:T323)</f>
        <v>39.380390000000006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1" t="s">
        <v>80</v>
      </c>
      <c r="AT266" s="202" t="s">
        <v>71</v>
      </c>
      <c r="AU266" s="202" t="s">
        <v>80</v>
      </c>
      <c r="AY266" s="201" t="s">
        <v>116</v>
      </c>
      <c r="BK266" s="203">
        <f>SUM(BK267:BK323)</f>
        <v>0</v>
      </c>
    </row>
    <row r="267" s="2" customFormat="1" ht="24.15" customHeight="1">
      <c r="A267" s="40"/>
      <c r="B267" s="41"/>
      <c r="C267" s="206" t="s">
        <v>429</v>
      </c>
      <c r="D267" s="206" t="s">
        <v>119</v>
      </c>
      <c r="E267" s="207" t="s">
        <v>735</v>
      </c>
      <c r="F267" s="208" t="s">
        <v>736</v>
      </c>
      <c r="G267" s="209" t="s">
        <v>175</v>
      </c>
      <c r="H267" s="210">
        <v>1</v>
      </c>
      <c r="I267" s="211"/>
      <c r="J267" s="212">
        <f>ROUND(I267*H267,2)</f>
        <v>0</v>
      </c>
      <c r="K267" s="208" t="s">
        <v>123</v>
      </c>
      <c r="L267" s="46"/>
      <c r="M267" s="213" t="s">
        <v>19</v>
      </c>
      <c r="N267" s="214" t="s">
        <v>43</v>
      </c>
      <c r="O267" s="86"/>
      <c r="P267" s="215">
        <f>O267*H267</f>
        <v>0</v>
      </c>
      <c r="Q267" s="215">
        <v>0.16849</v>
      </c>
      <c r="R267" s="215">
        <f>Q267*H267</f>
        <v>0.16849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158</v>
      </c>
      <c r="AT267" s="217" t="s">
        <v>119</v>
      </c>
      <c r="AU267" s="217" t="s">
        <v>82</v>
      </c>
      <c r="AY267" s="19" t="s">
        <v>116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80</v>
      </c>
      <c r="BK267" s="218">
        <f>ROUND(I267*H267,2)</f>
        <v>0</v>
      </c>
      <c r="BL267" s="19" t="s">
        <v>158</v>
      </c>
      <c r="BM267" s="217" t="s">
        <v>737</v>
      </c>
    </row>
    <row r="268" s="2" customFormat="1">
      <c r="A268" s="40"/>
      <c r="B268" s="41"/>
      <c r="C268" s="42"/>
      <c r="D268" s="219" t="s">
        <v>126</v>
      </c>
      <c r="E268" s="42"/>
      <c r="F268" s="220" t="s">
        <v>738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126</v>
      </c>
      <c r="AU268" s="19" t="s">
        <v>82</v>
      </c>
    </row>
    <row r="269" s="13" customFormat="1">
      <c r="A269" s="13"/>
      <c r="B269" s="228"/>
      <c r="C269" s="229"/>
      <c r="D269" s="230" t="s">
        <v>161</v>
      </c>
      <c r="E269" s="231" t="s">
        <v>19</v>
      </c>
      <c r="F269" s="232" t="s">
        <v>559</v>
      </c>
      <c r="G269" s="229"/>
      <c r="H269" s="233">
        <v>1</v>
      </c>
      <c r="I269" s="234"/>
      <c r="J269" s="229"/>
      <c r="K269" s="229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161</v>
      </c>
      <c r="AU269" s="239" t="s">
        <v>82</v>
      </c>
      <c r="AV269" s="13" t="s">
        <v>82</v>
      </c>
      <c r="AW269" s="13" t="s">
        <v>34</v>
      </c>
      <c r="AX269" s="13" t="s">
        <v>80</v>
      </c>
      <c r="AY269" s="239" t="s">
        <v>116</v>
      </c>
    </row>
    <row r="270" s="2" customFormat="1" ht="24.15" customHeight="1">
      <c r="A270" s="40"/>
      <c r="B270" s="41"/>
      <c r="C270" s="206" t="s">
        <v>435</v>
      </c>
      <c r="D270" s="206" t="s">
        <v>119</v>
      </c>
      <c r="E270" s="207" t="s">
        <v>309</v>
      </c>
      <c r="F270" s="208" t="s">
        <v>310</v>
      </c>
      <c r="G270" s="209" t="s">
        <v>175</v>
      </c>
      <c r="H270" s="210">
        <v>2</v>
      </c>
      <c r="I270" s="211"/>
      <c r="J270" s="212">
        <f>ROUND(I270*H270,2)</f>
        <v>0</v>
      </c>
      <c r="K270" s="208" t="s">
        <v>123</v>
      </c>
      <c r="L270" s="46"/>
      <c r="M270" s="213" t="s">
        <v>19</v>
      </c>
      <c r="N270" s="214" t="s">
        <v>43</v>
      </c>
      <c r="O270" s="86"/>
      <c r="P270" s="215">
        <f>O270*H270</f>
        <v>0</v>
      </c>
      <c r="Q270" s="215">
        <v>0.10095</v>
      </c>
      <c r="R270" s="215">
        <f>Q270*H270</f>
        <v>0.2019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158</v>
      </c>
      <c r="AT270" s="217" t="s">
        <v>119</v>
      </c>
      <c r="AU270" s="217" t="s">
        <v>82</v>
      </c>
      <c r="AY270" s="19" t="s">
        <v>116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80</v>
      </c>
      <c r="BK270" s="218">
        <f>ROUND(I270*H270,2)</f>
        <v>0</v>
      </c>
      <c r="BL270" s="19" t="s">
        <v>158</v>
      </c>
      <c r="BM270" s="217" t="s">
        <v>739</v>
      </c>
    </row>
    <row r="271" s="2" customFormat="1">
      <c r="A271" s="40"/>
      <c r="B271" s="41"/>
      <c r="C271" s="42"/>
      <c r="D271" s="219" t="s">
        <v>126</v>
      </c>
      <c r="E271" s="42"/>
      <c r="F271" s="220" t="s">
        <v>312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126</v>
      </c>
      <c r="AU271" s="19" t="s">
        <v>82</v>
      </c>
    </row>
    <row r="272" s="13" customFormat="1">
      <c r="A272" s="13"/>
      <c r="B272" s="228"/>
      <c r="C272" s="229"/>
      <c r="D272" s="230" t="s">
        <v>161</v>
      </c>
      <c r="E272" s="231" t="s">
        <v>19</v>
      </c>
      <c r="F272" s="232" t="s">
        <v>561</v>
      </c>
      <c r="G272" s="229"/>
      <c r="H272" s="233">
        <v>2</v>
      </c>
      <c r="I272" s="234"/>
      <c r="J272" s="229"/>
      <c r="K272" s="229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161</v>
      </c>
      <c r="AU272" s="239" t="s">
        <v>82</v>
      </c>
      <c r="AV272" s="13" t="s">
        <v>82</v>
      </c>
      <c r="AW272" s="13" t="s">
        <v>34</v>
      </c>
      <c r="AX272" s="13" t="s">
        <v>80</v>
      </c>
      <c r="AY272" s="239" t="s">
        <v>116</v>
      </c>
    </row>
    <row r="273" s="2" customFormat="1" ht="16.5" customHeight="1">
      <c r="A273" s="40"/>
      <c r="B273" s="41"/>
      <c r="C273" s="251" t="s">
        <v>441</v>
      </c>
      <c r="D273" s="251" t="s">
        <v>197</v>
      </c>
      <c r="E273" s="252" t="s">
        <v>315</v>
      </c>
      <c r="F273" s="253" t="s">
        <v>316</v>
      </c>
      <c r="G273" s="254" t="s">
        <v>175</v>
      </c>
      <c r="H273" s="255">
        <v>2</v>
      </c>
      <c r="I273" s="256"/>
      <c r="J273" s="257">
        <f>ROUND(I273*H273,2)</f>
        <v>0</v>
      </c>
      <c r="K273" s="253" t="s">
        <v>123</v>
      </c>
      <c r="L273" s="258"/>
      <c r="M273" s="259" t="s">
        <v>19</v>
      </c>
      <c r="N273" s="260" t="s">
        <v>43</v>
      </c>
      <c r="O273" s="86"/>
      <c r="P273" s="215">
        <f>O273*H273</f>
        <v>0</v>
      </c>
      <c r="Q273" s="215">
        <v>0.028000000000000001</v>
      </c>
      <c r="R273" s="215">
        <f>Q273*H273</f>
        <v>0.056000000000000001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196</v>
      </c>
      <c r="AT273" s="217" t="s">
        <v>197</v>
      </c>
      <c r="AU273" s="217" t="s">
        <v>82</v>
      </c>
      <c r="AY273" s="19" t="s">
        <v>116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80</v>
      </c>
      <c r="BK273" s="218">
        <f>ROUND(I273*H273,2)</f>
        <v>0</v>
      </c>
      <c r="BL273" s="19" t="s">
        <v>158</v>
      </c>
      <c r="BM273" s="217" t="s">
        <v>740</v>
      </c>
    </row>
    <row r="274" s="2" customFormat="1" ht="33" customHeight="1">
      <c r="A274" s="40"/>
      <c r="B274" s="41"/>
      <c r="C274" s="206" t="s">
        <v>447</v>
      </c>
      <c r="D274" s="206" t="s">
        <v>119</v>
      </c>
      <c r="E274" s="207" t="s">
        <v>319</v>
      </c>
      <c r="F274" s="208" t="s">
        <v>320</v>
      </c>
      <c r="G274" s="209" t="s">
        <v>175</v>
      </c>
      <c r="H274" s="210">
        <v>35</v>
      </c>
      <c r="I274" s="211"/>
      <c r="J274" s="212">
        <f>ROUND(I274*H274,2)</f>
        <v>0</v>
      </c>
      <c r="K274" s="208" t="s">
        <v>123</v>
      </c>
      <c r="L274" s="46"/>
      <c r="M274" s="213" t="s">
        <v>19</v>
      </c>
      <c r="N274" s="214" t="s">
        <v>43</v>
      </c>
      <c r="O274" s="86"/>
      <c r="P274" s="215">
        <f>O274*H274</f>
        <v>0</v>
      </c>
      <c r="Q274" s="215">
        <v>0.00059999999999999995</v>
      </c>
      <c r="R274" s="215">
        <f>Q274*H274</f>
        <v>0.020999999999999998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158</v>
      </c>
      <c r="AT274" s="217" t="s">
        <v>119</v>
      </c>
      <c r="AU274" s="217" t="s">
        <v>82</v>
      </c>
      <c r="AY274" s="19" t="s">
        <v>116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80</v>
      </c>
      <c r="BK274" s="218">
        <f>ROUND(I274*H274,2)</f>
        <v>0</v>
      </c>
      <c r="BL274" s="19" t="s">
        <v>158</v>
      </c>
      <c r="BM274" s="217" t="s">
        <v>741</v>
      </c>
    </row>
    <row r="275" s="2" customFormat="1">
      <c r="A275" s="40"/>
      <c r="B275" s="41"/>
      <c r="C275" s="42"/>
      <c r="D275" s="219" t="s">
        <v>126</v>
      </c>
      <c r="E275" s="42"/>
      <c r="F275" s="220" t="s">
        <v>322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126</v>
      </c>
      <c r="AU275" s="19" t="s">
        <v>82</v>
      </c>
    </row>
    <row r="276" s="13" customFormat="1">
      <c r="A276" s="13"/>
      <c r="B276" s="228"/>
      <c r="C276" s="229"/>
      <c r="D276" s="230" t="s">
        <v>161</v>
      </c>
      <c r="E276" s="231" t="s">
        <v>19</v>
      </c>
      <c r="F276" s="232" t="s">
        <v>742</v>
      </c>
      <c r="G276" s="229"/>
      <c r="H276" s="233">
        <v>35</v>
      </c>
      <c r="I276" s="234"/>
      <c r="J276" s="229"/>
      <c r="K276" s="229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161</v>
      </c>
      <c r="AU276" s="239" t="s">
        <v>82</v>
      </c>
      <c r="AV276" s="13" t="s">
        <v>82</v>
      </c>
      <c r="AW276" s="13" t="s">
        <v>34</v>
      </c>
      <c r="AX276" s="13" t="s">
        <v>80</v>
      </c>
      <c r="AY276" s="239" t="s">
        <v>116</v>
      </c>
    </row>
    <row r="277" s="2" customFormat="1" ht="16.5" customHeight="1">
      <c r="A277" s="40"/>
      <c r="B277" s="41"/>
      <c r="C277" s="206" t="s">
        <v>453</v>
      </c>
      <c r="D277" s="206" t="s">
        <v>119</v>
      </c>
      <c r="E277" s="207" t="s">
        <v>325</v>
      </c>
      <c r="F277" s="208" t="s">
        <v>326</v>
      </c>
      <c r="G277" s="209" t="s">
        <v>175</v>
      </c>
      <c r="H277" s="210">
        <v>35</v>
      </c>
      <c r="I277" s="211"/>
      <c r="J277" s="212">
        <f>ROUND(I277*H277,2)</f>
        <v>0</v>
      </c>
      <c r="K277" s="208" t="s">
        <v>123</v>
      </c>
      <c r="L277" s="46"/>
      <c r="M277" s="213" t="s">
        <v>19</v>
      </c>
      <c r="N277" s="214" t="s">
        <v>43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158</v>
      </c>
      <c r="AT277" s="217" t="s">
        <v>119</v>
      </c>
      <c r="AU277" s="217" t="s">
        <v>82</v>
      </c>
      <c r="AY277" s="19" t="s">
        <v>116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80</v>
      </c>
      <c r="BK277" s="218">
        <f>ROUND(I277*H277,2)</f>
        <v>0</v>
      </c>
      <c r="BL277" s="19" t="s">
        <v>158</v>
      </c>
      <c r="BM277" s="217" t="s">
        <v>743</v>
      </c>
    </row>
    <row r="278" s="2" customFormat="1">
      <c r="A278" s="40"/>
      <c r="B278" s="41"/>
      <c r="C278" s="42"/>
      <c r="D278" s="219" t="s">
        <v>126</v>
      </c>
      <c r="E278" s="42"/>
      <c r="F278" s="220" t="s">
        <v>328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126</v>
      </c>
      <c r="AU278" s="19" t="s">
        <v>82</v>
      </c>
    </row>
    <row r="279" s="13" customFormat="1">
      <c r="A279" s="13"/>
      <c r="B279" s="228"/>
      <c r="C279" s="229"/>
      <c r="D279" s="230" t="s">
        <v>161</v>
      </c>
      <c r="E279" s="231" t="s">
        <v>19</v>
      </c>
      <c r="F279" s="232" t="s">
        <v>742</v>
      </c>
      <c r="G279" s="229"/>
      <c r="H279" s="233">
        <v>35</v>
      </c>
      <c r="I279" s="234"/>
      <c r="J279" s="229"/>
      <c r="K279" s="229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161</v>
      </c>
      <c r="AU279" s="239" t="s">
        <v>82</v>
      </c>
      <c r="AV279" s="13" t="s">
        <v>82</v>
      </c>
      <c r="AW279" s="13" t="s">
        <v>34</v>
      </c>
      <c r="AX279" s="13" t="s">
        <v>80</v>
      </c>
      <c r="AY279" s="239" t="s">
        <v>116</v>
      </c>
    </row>
    <row r="280" s="2" customFormat="1" ht="16.5" customHeight="1">
      <c r="A280" s="40"/>
      <c r="B280" s="41"/>
      <c r="C280" s="206" t="s">
        <v>458</v>
      </c>
      <c r="D280" s="206" t="s">
        <v>119</v>
      </c>
      <c r="E280" s="207" t="s">
        <v>744</v>
      </c>
      <c r="F280" s="208" t="s">
        <v>745</v>
      </c>
      <c r="G280" s="209" t="s">
        <v>181</v>
      </c>
      <c r="H280" s="210">
        <v>8.7230000000000008</v>
      </c>
      <c r="I280" s="211"/>
      <c r="J280" s="212">
        <f>ROUND(I280*H280,2)</f>
        <v>0</v>
      </c>
      <c r="K280" s="208" t="s">
        <v>123</v>
      </c>
      <c r="L280" s="46"/>
      <c r="M280" s="213" t="s">
        <v>19</v>
      </c>
      <c r="N280" s="214" t="s">
        <v>43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2</v>
      </c>
      <c r="T280" s="216">
        <f>S280*H280</f>
        <v>17.446000000000002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158</v>
      </c>
      <c r="AT280" s="217" t="s">
        <v>119</v>
      </c>
      <c r="AU280" s="217" t="s">
        <v>82</v>
      </c>
      <c r="AY280" s="19" t="s">
        <v>116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80</v>
      </c>
      <c r="BK280" s="218">
        <f>ROUND(I280*H280,2)</f>
        <v>0</v>
      </c>
      <c r="BL280" s="19" t="s">
        <v>158</v>
      </c>
      <c r="BM280" s="217" t="s">
        <v>746</v>
      </c>
    </row>
    <row r="281" s="2" customFormat="1">
      <c r="A281" s="40"/>
      <c r="B281" s="41"/>
      <c r="C281" s="42"/>
      <c r="D281" s="219" t="s">
        <v>126</v>
      </c>
      <c r="E281" s="42"/>
      <c r="F281" s="220" t="s">
        <v>747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126</v>
      </c>
      <c r="AU281" s="19" t="s">
        <v>82</v>
      </c>
    </row>
    <row r="282" s="13" customFormat="1">
      <c r="A282" s="13"/>
      <c r="B282" s="228"/>
      <c r="C282" s="229"/>
      <c r="D282" s="230" t="s">
        <v>161</v>
      </c>
      <c r="E282" s="231" t="s">
        <v>19</v>
      </c>
      <c r="F282" s="232" t="s">
        <v>604</v>
      </c>
      <c r="G282" s="229"/>
      <c r="H282" s="233">
        <v>2.2509999999999999</v>
      </c>
      <c r="I282" s="234"/>
      <c r="J282" s="229"/>
      <c r="K282" s="229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161</v>
      </c>
      <c r="AU282" s="239" t="s">
        <v>82</v>
      </c>
      <c r="AV282" s="13" t="s">
        <v>82</v>
      </c>
      <c r="AW282" s="13" t="s">
        <v>34</v>
      </c>
      <c r="AX282" s="13" t="s">
        <v>72</v>
      </c>
      <c r="AY282" s="239" t="s">
        <v>116</v>
      </c>
    </row>
    <row r="283" s="13" customFormat="1">
      <c r="A283" s="13"/>
      <c r="B283" s="228"/>
      <c r="C283" s="229"/>
      <c r="D283" s="230" t="s">
        <v>161</v>
      </c>
      <c r="E283" s="231" t="s">
        <v>19</v>
      </c>
      <c r="F283" s="232" t="s">
        <v>605</v>
      </c>
      <c r="G283" s="229"/>
      <c r="H283" s="233">
        <v>2.274</v>
      </c>
      <c r="I283" s="234"/>
      <c r="J283" s="229"/>
      <c r="K283" s="229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161</v>
      </c>
      <c r="AU283" s="239" t="s">
        <v>82</v>
      </c>
      <c r="AV283" s="13" t="s">
        <v>82</v>
      </c>
      <c r="AW283" s="13" t="s">
        <v>34</v>
      </c>
      <c r="AX283" s="13" t="s">
        <v>72</v>
      </c>
      <c r="AY283" s="239" t="s">
        <v>116</v>
      </c>
    </row>
    <row r="284" s="13" customFormat="1">
      <c r="A284" s="13"/>
      <c r="B284" s="228"/>
      <c r="C284" s="229"/>
      <c r="D284" s="230" t="s">
        <v>161</v>
      </c>
      <c r="E284" s="231" t="s">
        <v>19</v>
      </c>
      <c r="F284" s="232" t="s">
        <v>606</v>
      </c>
      <c r="G284" s="229"/>
      <c r="H284" s="233">
        <v>2.6040000000000001</v>
      </c>
      <c r="I284" s="234"/>
      <c r="J284" s="229"/>
      <c r="K284" s="229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161</v>
      </c>
      <c r="AU284" s="239" t="s">
        <v>82</v>
      </c>
      <c r="AV284" s="13" t="s">
        <v>82</v>
      </c>
      <c r="AW284" s="13" t="s">
        <v>34</v>
      </c>
      <c r="AX284" s="13" t="s">
        <v>72</v>
      </c>
      <c r="AY284" s="239" t="s">
        <v>116</v>
      </c>
    </row>
    <row r="285" s="13" customFormat="1">
      <c r="A285" s="13"/>
      <c r="B285" s="228"/>
      <c r="C285" s="229"/>
      <c r="D285" s="230" t="s">
        <v>161</v>
      </c>
      <c r="E285" s="231" t="s">
        <v>19</v>
      </c>
      <c r="F285" s="232" t="s">
        <v>607</v>
      </c>
      <c r="G285" s="229"/>
      <c r="H285" s="233">
        <v>2.2080000000000002</v>
      </c>
      <c r="I285" s="234"/>
      <c r="J285" s="229"/>
      <c r="K285" s="229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161</v>
      </c>
      <c r="AU285" s="239" t="s">
        <v>82</v>
      </c>
      <c r="AV285" s="13" t="s">
        <v>82</v>
      </c>
      <c r="AW285" s="13" t="s">
        <v>34</v>
      </c>
      <c r="AX285" s="13" t="s">
        <v>72</v>
      </c>
      <c r="AY285" s="239" t="s">
        <v>116</v>
      </c>
    </row>
    <row r="286" s="13" customFormat="1">
      <c r="A286" s="13"/>
      <c r="B286" s="228"/>
      <c r="C286" s="229"/>
      <c r="D286" s="230" t="s">
        <v>161</v>
      </c>
      <c r="E286" s="231" t="s">
        <v>19</v>
      </c>
      <c r="F286" s="232" t="s">
        <v>607</v>
      </c>
      <c r="G286" s="229"/>
      <c r="H286" s="233">
        <v>2.2080000000000002</v>
      </c>
      <c r="I286" s="234"/>
      <c r="J286" s="229"/>
      <c r="K286" s="229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161</v>
      </c>
      <c r="AU286" s="239" t="s">
        <v>82</v>
      </c>
      <c r="AV286" s="13" t="s">
        <v>82</v>
      </c>
      <c r="AW286" s="13" t="s">
        <v>34</v>
      </c>
      <c r="AX286" s="13" t="s">
        <v>72</v>
      </c>
      <c r="AY286" s="239" t="s">
        <v>116</v>
      </c>
    </row>
    <row r="287" s="13" customFormat="1">
      <c r="A287" s="13"/>
      <c r="B287" s="228"/>
      <c r="C287" s="229"/>
      <c r="D287" s="230" t="s">
        <v>161</v>
      </c>
      <c r="E287" s="231" t="s">
        <v>19</v>
      </c>
      <c r="F287" s="232" t="s">
        <v>608</v>
      </c>
      <c r="G287" s="229"/>
      <c r="H287" s="233">
        <v>2.0790000000000002</v>
      </c>
      <c r="I287" s="234"/>
      <c r="J287" s="229"/>
      <c r="K287" s="229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161</v>
      </c>
      <c r="AU287" s="239" t="s">
        <v>82</v>
      </c>
      <c r="AV287" s="13" t="s">
        <v>82</v>
      </c>
      <c r="AW287" s="13" t="s">
        <v>34</v>
      </c>
      <c r="AX287" s="13" t="s">
        <v>72</v>
      </c>
      <c r="AY287" s="239" t="s">
        <v>116</v>
      </c>
    </row>
    <row r="288" s="13" customFormat="1">
      <c r="A288" s="13"/>
      <c r="B288" s="228"/>
      <c r="C288" s="229"/>
      <c r="D288" s="230" t="s">
        <v>161</v>
      </c>
      <c r="E288" s="231" t="s">
        <v>19</v>
      </c>
      <c r="F288" s="232" t="s">
        <v>609</v>
      </c>
      <c r="G288" s="229"/>
      <c r="H288" s="233">
        <v>3.6560000000000001</v>
      </c>
      <c r="I288" s="234"/>
      <c r="J288" s="229"/>
      <c r="K288" s="229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161</v>
      </c>
      <c r="AU288" s="239" t="s">
        <v>82</v>
      </c>
      <c r="AV288" s="13" t="s">
        <v>82</v>
      </c>
      <c r="AW288" s="13" t="s">
        <v>34</v>
      </c>
      <c r="AX288" s="13" t="s">
        <v>72</v>
      </c>
      <c r="AY288" s="239" t="s">
        <v>116</v>
      </c>
    </row>
    <row r="289" s="13" customFormat="1">
      <c r="A289" s="13"/>
      <c r="B289" s="228"/>
      <c r="C289" s="229"/>
      <c r="D289" s="230" t="s">
        <v>161</v>
      </c>
      <c r="E289" s="231" t="s">
        <v>19</v>
      </c>
      <c r="F289" s="232" t="s">
        <v>610</v>
      </c>
      <c r="G289" s="229"/>
      <c r="H289" s="233">
        <v>0.16500000000000001</v>
      </c>
      <c r="I289" s="234"/>
      <c r="J289" s="229"/>
      <c r="K289" s="229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161</v>
      </c>
      <c r="AU289" s="239" t="s">
        <v>82</v>
      </c>
      <c r="AV289" s="13" t="s">
        <v>82</v>
      </c>
      <c r="AW289" s="13" t="s">
        <v>34</v>
      </c>
      <c r="AX289" s="13" t="s">
        <v>72</v>
      </c>
      <c r="AY289" s="239" t="s">
        <v>116</v>
      </c>
    </row>
    <row r="290" s="14" customFormat="1">
      <c r="A290" s="14"/>
      <c r="B290" s="240"/>
      <c r="C290" s="241"/>
      <c r="D290" s="230" t="s">
        <v>161</v>
      </c>
      <c r="E290" s="242" t="s">
        <v>19</v>
      </c>
      <c r="F290" s="243" t="s">
        <v>748</v>
      </c>
      <c r="G290" s="241"/>
      <c r="H290" s="244">
        <v>17.445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161</v>
      </c>
      <c r="AU290" s="250" t="s">
        <v>82</v>
      </c>
      <c r="AV290" s="14" t="s">
        <v>158</v>
      </c>
      <c r="AW290" s="14" t="s">
        <v>34</v>
      </c>
      <c r="AX290" s="14" t="s">
        <v>80</v>
      </c>
      <c r="AY290" s="250" t="s">
        <v>116</v>
      </c>
    </row>
    <row r="291" s="13" customFormat="1">
      <c r="A291" s="13"/>
      <c r="B291" s="228"/>
      <c r="C291" s="229"/>
      <c r="D291" s="230" t="s">
        <v>161</v>
      </c>
      <c r="E291" s="229"/>
      <c r="F291" s="232" t="s">
        <v>749</v>
      </c>
      <c r="G291" s="229"/>
      <c r="H291" s="233">
        <v>8.7230000000000008</v>
      </c>
      <c r="I291" s="234"/>
      <c r="J291" s="229"/>
      <c r="K291" s="229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161</v>
      </c>
      <c r="AU291" s="239" t="s">
        <v>82</v>
      </c>
      <c r="AV291" s="13" t="s">
        <v>82</v>
      </c>
      <c r="AW291" s="13" t="s">
        <v>4</v>
      </c>
      <c r="AX291" s="13" t="s">
        <v>80</v>
      </c>
      <c r="AY291" s="239" t="s">
        <v>116</v>
      </c>
    </row>
    <row r="292" s="2" customFormat="1" ht="16.5" customHeight="1">
      <c r="A292" s="40"/>
      <c r="B292" s="41"/>
      <c r="C292" s="206" t="s">
        <v>465</v>
      </c>
      <c r="D292" s="206" t="s">
        <v>119</v>
      </c>
      <c r="E292" s="207" t="s">
        <v>750</v>
      </c>
      <c r="F292" s="208" t="s">
        <v>751</v>
      </c>
      <c r="G292" s="209" t="s">
        <v>181</v>
      </c>
      <c r="H292" s="210">
        <v>8.7230000000000008</v>
      </c>
      <c r="I292" s="211"/>
      <c r="J292" s="212">
        <f>ROUND(I292*H292,2)</f>
        <v>0</v>
      </c>
      <c r="K292" s="208" t="s">
        <v>123</v>
      </c>
      <c r="L292" s="46"/>
      <c r="M292" s="213" t="s">
        <v>19</v>
      </c>
      <c r="N292" s="214" t="s">
        <v>43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2.3999999999999999</v>
      </c>
      <c r="T292" s="216">
        <f>S292*H292</f>
        <v>20.935200000000002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158</v>
      </c>
      <c r="AT292" s="217" t="s">
        <v>119</v>
      </c>
      <c r="AU292" s="217" t="s">
        <v>82</v>
      </c>
      <c r="AY292" s="19" t="s">
        <v>116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80</v>
      </c>
      <c r="BK292" s="218">
        <f>ROUND(I292*H292,2)</f>
        <v>0</v>
      </c>
      <c r="BL292" s="19" t="s">
        <v>158</v>
      </c>
      <c r="BM292" s="217" t="s">
        <v>752</v>
      </c>
    </row>
    <row r="293" s="2" customFormat="1">
      <c r="A293" s="40"/>
      <c r="B293" s="41"/>
      <c r="C293" s="42"/>
      <c r="D293" s="219" t="s">
        <v>126</v>
      </c>
      <c r="E293" s="42"/>
      <c r="F293" s="220" t="s">
        <v>753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126</v>
      </c>
      <c r="AU293" s="19" t="s">
        <v>82</v>
      </c>
    </row>
    <row r="294" s="13" customFormat="1">
      <c r="A294" s="13"/>
      <c r="B294" s="228"/>
      <c r="C294" s="229"/>
      <c r="D294" s="230" t="s">
        <v>161</v>
      </c>
      <c r="E294" s="231" t="s">
        <v>19</v>
      </c>
      <c r="F294" s="232" t="s">
        <v>604</v>
      </c>
      <c r="G294" s="229"/>
      <c r="H294" s="233">
        <v>2.2509999999999999</v>
      </c>
      <c r="I294" s="234"/>
      <c r="J294" s="229"/>
      <c r="K294" s="229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161</v>
      </c>
      <c r="AU294" s="239" t="s">
        <v>82</v>
      </c>
      <c r="AV294" s="13" t="s">
        <v>82</v>
      </c>
      <c r="AW294" s="13" t="s">
        <v>34</v>
      </c>
      <c r="AX294" s="13" t="s">
        <v>72</v>
      </c>
      <c r="AY294" s="239" t="s">
        <v>116</v>
      </c>
    </row>
    <row r="295" s="13" customFormat="1">
      <c r="A295" s="13"/>
      <c r="B295" s="228"/>
      <c r="C295" s="229"/>
      <c r="D295" s="230" t="s">
        <v>161</v>
      </c>
      <c r="E295" s="231" t="s">
        <v>19</v>
      </c>
      <c r="F295" s="232" t="s">
        <v>605</v>
      </c>
      <c r="G295" s="229"/>
      <c r="H295" s="233">
        <v>2.274</v>
      </c>
      <c r="I295" s="234"/>
      <c r="J295" s="229"/>
      <c r="K295" s="229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161</v>
      </c>
      <c r="AU295" s="239" t="s">
        <v>82</v>
      </c>
      <c r="AV295" s="13" t="s">
        <v>82</v>
      </c>
      <c r="AW295" s="13" t="s">
        <v>34</v>
      </c>
      <c r="AX295" s="13" t="s">
        <v>72</v>
      </c>
      <c r="AY295" s="239" t="s">
        <v>116</v>
      </c>
    </row>
    <row r="296" s="13" customFormat="1">
      <c r="A296" s="13"/>
      <c r="B296" s="228"/>
      <c r="C296" s="229"/>
      <c r="D296" s="230" t="s">
        <v>161</v>
      </c>
      <c r="E296" s="231" t="s">
        <v>19</v>
      </c>
      <c r="F296" s="232" t="s">
        <v>606</v>
      </c>
      <c r="G296" s="229"/>
      <c r="H296" s="233">
        <v>2.6040000000000001</v>
      </c>
      <c r="I296" s="234"/>
      <c r="J296" s="229"/>
      <c r="K296" s="229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161</v>
      </c>
      <c r="AU296" s="239" t="s">
        <v>82</v>
      </c>
      <c r="AV296" s="13" t="s">
        <v>82</v>
      </c>
      <c r="AW296" s="13" t="s">
        <v>34</v>
      </c>
      <c r="AX296" s="13" t="s">
        <v>72</v>
      </c>
      <c r="AY296" s="239" t="s">
        <v>116</v>
      </c>
    </row>
    <row r="297" s="13" customFormat="1">
      <c r="A297" s="13"/>
      <c r="B297" s="228"/>
      <c r="C297" s="229"/>
      <c r="D297" s="230" t="s">
        <v>161</v>
      </c>
      <c r="E297" s="231" t="s">
        <v>19</v>
      </c>
      <c r="F297" s="232" t="s">
        <v>607</v>
      </c>
      <c r="G297" s="229"/>
      <c r="H297" s="233">
        <v>2.2080000000000002</v>
      </c>
      <c r="I297" s="234"/>
      <c r="J297" s="229"/>
      <c r="K297" s="229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161</v>
      </c>
      <c r="AU297" s="239" t="s">
        <v>82</v>
      </c>
      <c r="AV297" s="13" t="s">
        <v>82</v>
      </c>
      <c r="AW297" s="13" t="s">
        <v>34</v>
      </c>
      <c r="AX297" s="13" t="s">
        <v>72</v>
      </c>
      <c r="AY297" s="239" t="s">
        <v>116</v>
      </c>
    </row>
    <row r="298" s="13" customFormat="1">
      <c r="A298" s="13"/>
      <c r="B298" s="228"/>
      <c r="C298" s="229"/>
      <c r="D298" s="230" t="s">
        <v>161</v>
      </c>
      <c r="E298" s="231" t="s">
        <v>19</v>
      </c>
      <c r="F298" s="232" t="s">
        <v>607</v>
      </c>
      <c r="G298" s="229"/>
      <c r="H298" s="233">
        <v>2.2080000000000002</v>
      </c>
      <c r="I298" s="234"/>
      <c r="J298" s="229"/>
      <c r="K298" s="229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161</v>
      </c>
      <c r="AU298" s="239" t="s">
        <v>82</v>
      </c>
      <c r="AV298" s="13" t="s">
        <v>82</v>
      </c>
      <c r="AW298" s="13" t="s">
        <v>34</v>
      </c>
      <c r="AX298" s="13" t="s">
        <v>72</v>
      </c>
      <c r="AY298" s="239" t="s">
        <v>116</v>
      </c>
    </row>
    <row r="299" s="13" customFormat="1">
      <c r="A299" s="13"/>
      <c r="B299" s="228"/>
      <c r="C299" s="229"/>
      <c r="D299" s="230" t="s">
        <v>161</v>
      </c>
      <c r="E299" s="231" t="s">
        <v>19</v>
      </c>
      <c r="F299" s="232" t="s">
        <v>608</v>
      </c>
      <c r="G299" s="229"/>
      <c r="H299" s="233">
        <v>2.0790000000000002</v>
      </c>
      <c r="I299" s="234"/>
      <c r="J299" s="229"/>
      <c r="K299" s="229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161</v>
      </c>
      <c r="AU299" s="239" t="s">
        <v>82</v>
      </c>
      <c r="AV299" s="13" t="s">
        <v>82</v>
      </c>
      <c r="AW299" s="13" t="s">
        <v>34</v>
      </c>
      <c r="AX299" s="13" t="s">
        <v>72</v>
      </c>
      <c r="AY299" s="239" t="s">
        <v>116</v>
      </c>
    </row>
    <row r="300" s="13" customFormat="1">
      <c r="A300" s="13"/>
      <c r="B300" s="228"/>
      <c r="C300" s="229"/>
      <c r="D300" s="230" t="s">
        <v>161</v>
      </c>
      <c r="E300" s="231" t="s">
        <v>19</v>
      </c>
      <c r="F300" s="232" t="s">
        <v>609</v>
      </c>
      <c r="G300" s="229"/>
      <c r="H300" s="233">
        <v>3.6560000000000001</v>
      </c>
      <c r="I300" s="234"/>
      <c r="J300" s="229"/>
      <c r="K300" s="229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161</v>
      </c>
      <c r="AU300" s="239" t="s">
        <v>82</v>
      </c>
      <c r="AV300" s="13" t="s">
        <v>82</v>
      </c>
      <c r="AW300" s="13" t="s">
        <v>34</v>
      </c>
      <c r="AX300" s="13" t="s">
        <v>72</v>
      </c>
      <c r="AY300" s="239" t="s">
        <v>116</v>
      </c>
    </row>
    <row r="301" s="13" customFormat="1">
      <c r="A301" s="13"/>
      <c r="B301" s="228"/>
      <c r="C301" s="229"/>
      <c r="D301" s="230" t="s">
        <v>161</v>
      </c>
      <c r="E301" s="231" t="s">
        <v>19</v>
      </c>
      <c r="F301" s="232" t="s">
        <v>610</v>
      </c>
      <c r="G301" s="229"/>
      <c r="H301" s="233">
        <v>0.16500000000000001</v>
      </c>
      <c r="I301" s="234"/>
      <c r="J301" s="229"/>
      <c r="K301" s="229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161</v>
      </c>
      <c r="AU301" s="239" t="s">
        <v>82</v>
      </c>
      <c r="AV301" s="13" t="s">
        <v>82</v>
      </c>
      <c r="AW301" s="13" t="s">
        <v>34</v>
      </c>
      <c r="AX301" s="13" t="s">
        <v>72</v>
      </c>
      <c r="AY301" s="239" t="s">
        <v>116</v>
      </c>
    </row>
    <row r="302" s="14" customFormat="1">
      <c r="A302" s="14"/>
      <c r="B302" s="240"/>
      <c r="C302" s="241"/>
      <c r="D302" s="230" t="s">
        <v>161</v>
      </c>
      <c r="E302" s="242" t="s">
        <v>19</v>
      </c>
      <c r="F302" s="243" t="s">
        <v>748</v>
      </c>
      <c r="G302" s="241"/>
      <c r="H302" s="244">
        <v>17.445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161</v>
      </c>
      <c r="AU302" s="250" t="s">
        <v>82</v>
      </c>
      <c r="AV302" s="14" t="s">
        <v>158</v>
      </c>
      <c r="AW302" s="14" t="s">
        <v>34</v>
      </c>
      <c r="AX302" s="14" t="s">
        <v>80</v>
      </c>
      <c r="AY302" s="250" t="s">
        <v>116</v>
      </c>
    </row>
    <row r="303" s="13" customFormat="1">
      <c r="A303" s="13"/>
      <c r="B303" s="228"/>
      <c r="C303" s="229"/>
      <c r="D303" s="230" t="s">
        <v>161</v>
      </c>
      <c r="E303" s="229"/>
      <c r="F303" s="232" t="s">
        <v>749</v>
      </c>
      <c r="G303" s="229"/>
      <c r="H303" s="233">
        <v>8.7230000000000008</v>
      </c>
      <c r="I303" s="234"/>
      <c r="J303" s="229"/>
      <c r="K303" s="229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161</v>
      </c>
      <c r="AU303" s="239" t="s">
        <v>82</v>
      </c>
      <c r="AV303" s="13" t="s">
        <v>82</v>
      </c>
      <c r="AW303" s="13" t="s">
        <v>4</v>
      </c>
      <c r="AX303" s="13" t="s">
        <v>80</v>
      </c>
      <c r="AY303" s="239" t="s">
        <v>116</v>
      </c>
    </row>
    <row r="304" s="2" customFormat="1" ht="21.75" customHeight="1">
      <c r="A304" s="40"/>
      <c r="B304" s="41"/>
      <c r="C304" s="206" t="s">
        <v>471</v>
      </c>
      <c r="D304" s="206" t="s">
        <v>119</v>
      </c>
      <c r="E304" s="207" t="s">
        <v>754</v>
      </c>
      <c r="F304" s="208" t="s">
        <v>755</v>
      </c>
      <c r="G304" s="209" t="s">
        <v>359</v>
      </c>
      <c r="H304" s="210">
        <v>44</v>
      </c>
      <c r="I304" s="211"/>
      <c r="J304" s="212">
        <f>ROUND(I304*H304,2)</f>
        <v>0</v>
      </c>
      <c r="K304" s="208" t="s">
        <v>123</v>
      </c>
      <c r="L304" s="46"/>
      <c r="M304" s="213" t="s">
        <v>19</v>
      </c>
      <c r="N304" s="214" t="s">
        <v>43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0.0080000000000000002</v>
      </c>
      <c r="T304" s="216">
        <f>S304*H304</f>
        <v>0.35199999999999998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158</v>
      </c>
      <c r="AT304" s="217" t="s">
        <v>119</v>
      </c>
      <c r="AU304" s="217" t="s">
        <v>82</v>
      </c>
      <c r="AY304" s="19" t="s">
        <v>116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80</v>
      </c>
      <c r="BK304" s="218">
        <f>ROUND(I304*H304,2)</f>
        <v>0</v>
      </c>
      <c r="BL304" s="19" t="s">
        <v>158</v>
      </c>
      <c r="BM304" s="217" t="s">
        <v>756</v>
      </c>
    </row>
    <row r="305" s="2" customFormat="1">
      <c r="A305" s="40"/>
      <c r="B305" s="41"/>
      <c r="C305" s="42"/>
      <c r="D305" s="219" t="s">
        <v>126</v>
      </c>
      <c r="E305" s="42"/>
      <c r="F305" s="220" t="s">
        <v>757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126</v>
      </c>
      <c r="AU305" s="19" t="s">
        <v>82</v>
      </c>
    </row>
    <row r="306" s="2" customFormat="1" ht="16.5" customHeight="1">
      <c r="A306" s="40"/>
      <c r="B306" s="41"/>
      <c r="C306" s="206" t="s">
        <v>476</v>
      </c>
      <c r="D306" s="206" t="s">
        <v>119</v>
      </c>
      <c r="E306" s="207" t="s">
        <v>758</v>
      </c>
      <c r="F306" s="208" t="s">
        <v>759</v>
      </c>
      <c r="G306" s="209" t="s">
        <v>175</v>
      </c>
      <c r="H306" s="210">
        <v>3</v>
      </c>
      <c r="I306" s="211"/>
      <c r="J306" s="212">
        <f>ROUND(I306*H306,2)</f>
        <v>0</v>
      </c>
      <c r="K306" s="208" t="s">
        <v>123</v>
      </c>
      <c r="L306" s="46"/>
      <c r="M306" s="213" t="s">
        <v>19</v>
      </c>
      <c r="N306" s="214" t="s">
        <v>43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0.00248</v>
      </c>
      <c r="T306" s="216">
        <f>S306*H306</f>
        <v>0.0074400000000000004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158</v>
      </c>
      <c r="AT306" s="217" t="s">
        <v>119</v>
      </c>
      <c r="AU306" s="217" t="s">
        <v>82</v>
      </c>
      <c r="AY306" s="19" t="s">
        <v>116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80</v>
      </c>
      <c r="BK306" s="218">
        <f>ROUND(I306*H306,2)</f>
        <v>0</v>
      </c>
      <c r="BL306" s="19" t="s">
        <v>158</v>
      </c>
      <c r="BM306" s="217" t="s">
        <v>760</v>
      </c>
    </row>
    <row r="307" s="2" customFormat="1">
      <c r="A307" s="40"/>
      <c r="B307" s="41"/>
      <c r="C307" s="42"/>
      <c r="D307" s="219" t="s">
        <v>126</v>
      </c>
      <c r="E307" s="42"/>
      <c r="F307" s="220" t="s">
        <v>761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126</v>
      </c>
      <c r="AU307" s="19" t="s">
        <v>82</v>
      </c>
    </row>
    <row r="308" s="13" customFormat="1">
      <c r="A308" s="13"/>
      <c r="B308" s="228"/>
      <c r="C308" s="229"/>
      <c r="D308" s="230" t="s">
        <v>161</v>
      </c>
      <c r="E308" s="231" t="s">
        <v>19</v>
      </c>
      <c r="F308" s="232" t="s">
        <v>692</v>
      </c>
      <c r="G308" s="229"/>
      <c r="H308" s="233">
        <v>3</v>
      </c>
      <c r="I308" s="234"/>
      <c r="J308" s="229"/>
      <c r="K308" s="229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161</v>
      </c>
      <c r="AU308" s="239" t="s">
        <v>82</v>
      </c>
      <c r="AV308" s="13" t="s">
        <v>82</v>
      </c>
      <c r="AW308" s="13" t="s">
        <v>34</v>
      </c>
      <c r="AX308" s="13" t="s">
        <v>80</v>
      </c>
      <c r="AY308" s="239" t="s">
        <v>116</v>
      </c>
    </row>
    <row r="309" s="2" customFormat="1" ht="16.5" customHeight="1">
      <c r="A309" s="40"/>
      <c r="B309" s="41"/>
      <c r="C309" s="206" t="s">
        <v>481</v>
      </c>
      <c r="D309" s="206" t="s">
        <v>119</v>
      </c>
      <c r="E309" s="207" t="s">
        <v>762</v>
      </c>
      <c r="F309" s="208" t="s">
        <v>763</v>
      </c>
      <c r="G309" s="209" t="s">
        <v>175</v>
      </c>
      <c r="H309" s="210">
        <v>3</v>
      </c>
      <c r="I309" s="211"/>
      <c r="J309" s="212">
        <f>ROUND(I309*H309,2)</f>
        <v>0</v>
      </c>
      <c r="K309" s="208" t="s">
        <v>123</v>
      </c>
      <c r="L309" s="46"/>
      <c r="M309" s="213" t="s">
        <v>19</v>
      </c>
      <c r="N309" s="214" t="s">
        <v>43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0.0092499999999999995</v>
      </c>
      <c r="T309" s="216">
        <f>S309*H309</f>
        <v>0.027749999999999997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158</v>
      </c>
      <c r="AT309" s="217" t="s">
        <v>119</v>
      </c>
      <c r="AU309" s="217" t="s">
        <v>82</v>
      </c>
      <c r="AY309" s="19" t="s">
        <v>116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80</v>
      </c>
      <c r="BK309" s="218">
        <f>ROUND(I309*H309,2)</f>
        <v>0</v>
      </c>
      <c r="BL309" s="19" t="s">
        <v>158</v>
      </c>
      <c r="BM309" s="217" t="s">
        <v>764</v>
      </c>
    </row>
    <row r="310" s="2" customFormat="1">
      <c r="A310" s="40"/>
      <c r="B310" s="41"/>
      <c r="C310" s="42"/>
      <c r="D310" s="219" t="s">
        <v>126</v>
      </c>
      <c r="E310" s="42"/>
      <c r="F310" s="220" t="s">
        <v>765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126</v>
      </c>
      <c r="AU310" s="19" t="s">
        <v>82</v>
      </c>
    </row>
    <row r="311" s="13" customFormat="1">
      <c r="A311" s="13"/>
      <c r="B311" s="228"/>
      <c r="C311" s="229"/>
      <c r="D311" s="230" t="s">
        <v>161</v>
      </c>
      <c r="E311" s="231" t="s">
        <v>19</v>
      </c>
      <c r="F311" s="232" t="s">
        <v>692</v>
      </c>
      <c r="G311" s="229"/>
      <c r="H311" s="233">
        <v>3</v>
      </c>
      <c r="I311" s="234"/>
      <c r="J311" s="229"/>
      <c r="K311" s="229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161</v>
      </c>
      <c r="AU311" s="239" t="s">
        <v>82</v>
      </c>
      <c r="AV311" s="13" t="s">
        <v>82</v>
      </c>
      <c r="AW311" s="13" t="s">
        <v>34</v>
      </c>
      <c r="AX311" s="13" t="s">
        <v>80</v>
      </c>
      <c r="AY311" s="239" t="s">
        <v>116</v>
      </c>
    </row>
    <row r="312" s="2" customFormat="1" ht="16.5" customHeight="1">
      <c r="A312" s="40"/>
      <c r="B312" s="41"/>
      <c r="C312" s="206" t="s">
        <v>486</v>
      </c>
      <c r="D312" s="206" t="s">
        <v>119</v>
      </c>
      <c r="E312" s="207" t="s">
        <v>766</v>
      </c>
      <c r="F312" s="208" t="s">
        <v>767</v>
      </c>
      <c r="G312" s="209" t="s">
        <v>359</v>
      </c>
      <c r="H312" s="210">
        <v>1</v>
      </c>
      <c r="I312" s="211"/>
      <c r="J312" s="212">
        <f>ROUND(I312*H312,2)</f>
        <v>0</v>
      </c>
      <c r="K312" s="208" t="s">
        <v>123</v>
      </c>
      <c r="L312" s="46"/>
      <c r="M312" s="213" t="s">
        <v>19</v>
      </c>
      <c r="N312" s="214" t="s">
        <v>43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0.192</v>
      </c>
      <c r="T312" s="216">
        <f>S312*H312</f>
        <v>0.192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158</v>
      </c>
      <c r="AT312" s="217" t="s">
        <v>119</v>
      </c>
      <c r="AU312" s="217" t="s">
        <v>82</v>
      </c>
      <c r="AY312" s="19" t="s">
        <v>116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80</v>
      </c>
      <c r="BK312" s="218">
        <f>ROUND(I312*H312,2)</f>
        <v>0</v>
      </c>
      <c r="BL312" s="19" t="s">
        <v>158</v>
      </c>
      <c r="BM312" s="217" t="s">
        <v>768</v>
      </c>
    </row>
    <row r="313" s="2" customFormat="1">
      <c r="A313" s="40"/>
      <c r="B313" s="41"/>
      <c r="C313" s="42"/>
      <c r="D313" s="219" t="s">
        <v>126</v>
      </c>
      <c r="E313" s="42"/>
      <c r="F313" s="220" t="s">
        <v>769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126</v>
      </c>
      <c r="AU313" s="19" t="s">
        <v>82</v>
      </c>
    </row>
    <row r="314" s="2" customFormat="1" ht="16.5" customHeight="1">
      <c r="A314" s="40"/>
      <c r="B314" s="41"/>
      <c r="C314" s="206" t="s">
        <v>491</v>
      </c>
      <c r="D314" s="206" t="s">
        <v>119</v>
      </c>
      <c r="E314" s="207" t="s">
        <v>770</v>
      </c>
      <c r="F314" s="208" t="s">
        <v>771</v>
      </c>
      <c r="G314" s="209" t="s">
        <v>359</v>
      </c>
      <c r="H314" s="210">
        <v>2</v>
      </c>
      <c r="I314" s="211"/>
      <c r="J314" s="212">
        <f>ROUND(I314*H314,2)</f>
        <v>0</v>
      </c>
      <c r="K314" s="208" t="s">
        <v>123</v>
      </c>
      <c r="L314" s="46"/>
      <c r="M314" s="213" t="s">
        <v>19</v>
      </c>
      <c r="N314" s="214" t="s">
        <v>43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0.20999999999999999</v>
      </c>
      <c r="T314" s="216">
        <f>S314*H314</f>
        <v>0.41999999999999998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158</v>
      </c>
      <c r="AT314" s="217" t="s">
        <v>119</v>
      </c>
      <c r="AU314" s="217" t="s">
        <v>82</v>
      </c>
      <c r="AY314" s="19" t="s">
        <v>116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80</v>
      </c>
      <c r="BK314" s="218">
        <f>ROUND(I314*H314,2)</f>
        <v>0</v>
      </c>
      <c r="BL314" s="19" t="s">
        <v>158</v>
      </c>
      <c r="BM314" s="217" t="s">
        <v>772</v>
      </c>
    </row>
    <row r="315" s="2" customFormat="1">
      <c r="A315" s="40"/>
      <c r="B315" s="41"/>
      <c r="C315" s="42"/>
      <c r="D315" s="219" t="s">
        <v>126</v>
      </c>
      <c r="E315" s="42"/>
      <c r="F315" s="220" t="s">
        <v>773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126</v>
      </c>
      <c r="AU315" s="19" t="s">
        <v>82</v>
      </c>
    </row>
    <row r="316" s="2" customFormat="1" ht="37.8" customHeight="1">
      <c r="A316" s="40"/>
      <c r="B316" s="41"/>
      <c r="C316" s="206" t="s">
        <v>496</v>
      </c>
      <c r="D316" s="206" t="s">
        <v>119</v>
      </c>
      <c r="E316" s="207" t="s">
        <v>335</v>
      </c>
      <c r="F316" s="208" t="s">
        <v>336</v>
      </c>
      <c r="G316" s="209" t="s">
        <v>175</v>
      </c>
      <c r="H316" s="210">
        <v>3</v>
      </c>
      <c r="I316" s="211"/>
      <c r="J316" s="212">
        <f>ROUND(I316*H316,2)</f>
        <v>0</v>
      </c>
      <c r="K316" s="208" t="s">
        <v>123</v>
      </c>
      <c r="L316" s="46"/>
      <c r="M316" s="213" t="s">
        <v>19</v>
      </c>
      <c r="N316" s="214" t="s">
        <v>43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158</v>
      </c>
      <c r="AT316" s="217" t="s">
        <v>119</v>
      </c>
      <c r="AU316" s="217" t="s">
        <v>82</v>
      </c>
      <c r="AY316" s="19" t="s">
        <v>116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80</v>
      </c>
      <c r="BK316" s="218">
        <f>ROUND(I316*H316,2)</f>
        <v>0</v>
      </c>
      <c r="BL316" s="19" t="s">
        <v>158</v>
      </c>
      <c r="BM316" s="217" t="s">
        <v>774</v>
      </c>
    </row>
    <row r="317" s="2" customFormat="1">
      <c r="A317" s="40"/>
      <c r="B317" s="41"/>
      <c r="C317" s="42"/>
      <c r="D317" s="219" t="s">
        <v>126</v>
      </c>
      <c r="E317" s="42"/>
      <c r="F317" s="220" t="s">
        <v>338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126</v>
      </c>
      <c r="AU317" s="19" t="s">
        <v>82</v>
      </c>
    </row>
    <row r="318" s="13" customFormat="1">
      <c r="A318" s="13"/>
      <c r="B318" s="228"/>
      <c r="C318" s="229"/>
      <c r="D318" s="230" t="s">
        <v>161</v>
      </c>
      <c r="E318" s="231" t="s">
        <v>19</v>
      </c>
      <c r="F318" s="232" t="s">
        <v>559</v>
      </c>
      <c r="G318" s="229"/>
      <c r="H318" s="233">
        <v>1</v>
      </c>
      <c r="I318" s="234"/>
      <c r="J318" s="229"/>
      <c r="K318" s="229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161</v>
      </c>
      <c r="AU318" s="239" t="s">
        <v>82</v>
      </c>
      <c r="AV318" s="13" t="s">
        <v>82</v>
      </c>
      <c r="AW318" s="13" t="s">
        <v>34</v>
      </c>
      <c r="AX318" s="13" t="s">
        <v>72</v>
      </c>
      <c r="AY318" s="239" t="s">
        <v>116</v>
      </c>
    </row>
    <row r="319" s="13" customFormat="1">
      <c r="A319" s="13"/>
      <c r="B319" s="228"/>
      <c r="C319" s="229"/>
      <c r="D319" s="230" t="s">
        <v>161</v>
      </c>
      <c r="E319" s="231" t="s">
        <v>19</v>
      </c>
      <c r="F319" s="232" t="s">
        <v>561</v>
      </c>
      <c r="G319" s="229"/>
      <c r="H319" s="233">
        <v>2</v>
      </c>
      <c r="I319" s="234"/>
      <c r="J319" s="229"/>
      <c r="K319" s="229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161</v>
      </c>
      <c r="AU319" s="239" t="s">
        <v>82</v>
      </c>
      <c r="AV319" s="13" t="s">
        <v>82</v>
      </c>
      <c r="AW319" s="13" t="s">
        <v>34</v>
      </c>
      <c r="AX319" s="13" t="s">
        <v>72</v>
      </c>
      <c r="AY319" s="239" t="s">
        <v>116</v>
      </c>
    </row>
    <row r="320" s="14" customFormat="1">
      <c r="A320" s="14"/>
      <c r="B320" s="240"/>
      <c r="C320" s="241"/>
      <c r="D320" s="230" t="s">
        <v>161</v>
      </c>
      <c r="E320" s="242" t="s">
        <v>19</v>
      </c>
      <c r="F320" s="243" t="s">
        <v>168</v>
      </c>
      <c r="G320" s="241"/>
      <c r="H320" s="244">
        <v>3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161</v>
      </c>
      <c r="AU320" s="250" t="s">
        <v>82</v>
      </c>
      <c r="AV320" s="14" t="s">
        <v>158</v>
      </c>
      <c r="AW320" s="14" t="s">
        <v>34</v>
      </c>
      <c r="AX320" s="14" t="s">
        <v>80</v>
      </c>
      <c r="AY320" s="250" t="s">
        <v>116</v>
      </c>
    </row>
    <row r="321" s="2" customFormat="1" ht="33" customHeight="1">
      <c r="A321" s="40"/>
      <c r="B321" s="41"/>
      <c r="C321" s="206" t="s">
        <v>501</v>
      </c>
      <c r="D321" s="206" t="s">
        <v>119</v>
      </c>
      <c r="E321" s="207" t="s">
        <v>340</v>
      </c>
      <c r="F321" s="208" t="s">
        <v>341</v>
      </c>
      <c r="G321" s="209" t="s">
        <v>157</v>
      </c>
      <c r="H321" s="210">
        <v>1.5</v>
      </c>
      <c r="I321" s="211"/>
      <c r="J321" s="212">
        <f>ROUND(I321*H321,2)</f>
        <v>0</v>
      </c>
      <c r="K321" s="208" t="s">
        <v>123</v>
      </c>
      <c r="L321" s="46"/>
      <c r="M321" s="213" t="s">
        <v>19</v>
      </c>
      <c r="N321" s="214" t="s">
        <v>43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158</v>
      </c>
      <c r="AT321" s="217" t="s">
        <v>119</v>
      </c>
      <c r="AU321" s="217" t="s">
        <v>82</v>
      </c>
      <c r="AY321" s="19" t="s">
        <v>116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80</v>
      </c>
      <c r="BK321" s="218">
        <f>ROUND(I321*H321,2)</f>
        <v>0</v>
      </c>
      <c r="BL321" s="19" t="s">
        <v>158</v>
      </c>
      <c r="BM321" s="217" t="s">
        <v>775</v>
      </c>
    </row>
    <row r="322" s="2" customFormat="1">
      <c r="A322" s="40"/>
      <c r="B322" s="41"/>
      <c r="C322" s="42"/>
      <c r="D322" s="219" t="s">
        <v>126</v>
      </c>
      <c r="E322" s="42"/>
      <c r="F322" s="220" t="s">
        <v>343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126</v>
      </c>
      <c r="AU322" s="19" t="s">
        <v>82</v>
      </c>
    </row>
    <row r="323" s="13" customFormat="1">
      <c r="A323" s="13"/>
      <c r="B323" s="228"/>
      <c r="C323" s="229"/>
      <c r="D323" s="230" t="s">
        <v>161</v>
      </c>
      <c r="E323" s="231" t="s">
        <v>19</v>
      </c>
      <c r="F323" s="232" t="s">
        <v>551</v>
      </c>
      <c r="G323" s="229"/>
      <c r="H323" s="233">
        <v>1.5</v>
      </c>
      <c r="I323" s="234"/>
      <c r="J323" s="229"/>
      <c r="K323" s="229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161</v>
      </c>
      <c r="AU323" s="239" t="s">
        <v>82</v>
      </c>
      <c r="AV323" s="13" t="s">
        <v>82</v>
      </c>
      <c r="AW323" s="13" t="s">
        <v>34</v>
      </c>
      <c r="AX323" s="13" t="s">
        <v>80</v>
      </c>
      <c r="AY323" s="239" t="s">
        <v>116</v>
      </c>
    </row>
    <row r="324" s="12" customFormat="1" ht="22.8" customHeight="1">
      <c r="A324" s="12"/>
      <c r="B324" s="190"/>
      <c r="C324" s="191"/>
      <c r="D324" s="192" t="s">
        <v>71</v>
      </c>
      <c r="E324" s="204" t="s">
        <v>362</v>
      </c>
      <c r="F324" s="204" t="s">
        <v>363</v>
      </c>
      <c r="G324" s="191"/>
      <c r="H324" s="191"/>
      <c r="I324" s="194"/>
      <c r="J324" s="205">
        <f>BK324</f>
        <v>0</v>
      </c>
      <c r="K324" s="191"/>
      <c r="L324" s="196"/>
      <c r="M324" s="197"/>
      <c r="N324" s="198"/>
      <c r="O324" s="198"/>
      <c r="P324" s="199">
        <f>SUM(P325:P353)</f>
        <v>0</v>
      </c>
      <c r="Q324" s="198"/>
      <c r="R324" s="199">
        <f>SUM(R325:R353)</f>
        <v>0</v>
      </c>
      <c r="S324" s="198"/>
      <c r="T324" s="200">
        <f>SUM(T325:T353)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1" t="s">
        <v>80</v>
      </c>
      <c r="AT324" s="202" t="s">
        <v>71</v>
      </c>
      <c r="AU324" s="202" t="s">
        <v>80</v>
      </c>
      <c r="AY324" s="201" t="s">
        <v>116</v>
      </c>
      <c r="BK324" s="203">
        <f>SUM(BK325:BK353)</f>
        <v>0</v>
      </c>
    </row>
    <row r="325" s="2" customFormat="1" ht="21.75" customHeight="1">
      <c r="A325" s="40"/>
      <c r="B325" s="41"/>
      <c r="C325" s="206" t="s">
        <v>506</v>
      </c>
      <c r="D325" s="206" t="s">
        <v>119</v>
      </c>
      <c r="E325" s="207" t="s">
        <v>365</v>
      </c>
      <c r="F325" s="208" t="s">
        <v>366</v>
      </c>
      <c r="G325" s="209" t="s">
        <v>367</v>
      </c>
      <c r="H325" s="210">
        <v>55.5</v>
      </c>
      <c r="I325" s="211"/>
      <c r="J325" s="212">
        <f>ROUND(I325*H325,2)</f>
        <v>0</v>
      </c>
      <c r="K325" s="208" t="s">
        <v>123</v>
      </c>
      <c r="L325" s="46"/>
      <c r="M325" s="213" t="s">
        <v>19</v>
      </c>
      <c r="N325" s="214" t="s">
        <v>43</v>
      </c>
      <c r="O325" s="86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158</v>
      </c>
      <c r="AT325" s="217" t="s">
        <v>119</v>
      </c>
      <c r="AU325" s="217" t="s">
        <v>82</v>
      </c>
      <c r="AY325" s="19" t="s">
        <v>116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80</v>
      </c>
      <c r="BK325" s="218">
        <f>ROUND(I325*H325,2)</f>
        <v>0</v>
      </c>
      <c r="BL325" s="19" t="s">
        <v>158</v>
      </c>
      <c r="BM325" s="217" t="s">
        <v>776</v>
      </c>
    </row>
    <row r="326" s="2" customFormat="1">
      <c r="A326" s="40"/>
      <c r="B326" s="41"/>
      <c r="C326" s="42"/>
      <c r="D326" s="219" t="s">
        <v>126</v>
      </c>
      <c r="E326" s="42"/>
      <c r="F326" s="220" t="s">
        <v>369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126</v>
      </c>
      <c r="AU326" s="19" t="s">
        <v>82</v>
      </c>
    </row>
    <row r="327" s="13" customFormat="1">
      <c r="A327" s="13"/>
      <c r="B327" s="228"/>
      <c r="C327" s="229"/>
      <c r="D327" s="230" t="s">
        <v>161</v>
      </c>
      <c r="E327" s="231" t="s">
        <v>19</v>
      </c>
      <c r="F327" s="232" t="s">
        <v>777</v>
      </c>
      <c r="G327" s="229"/>
      <c r="H327" s="233">
        <v>49.5</v>
      </c>
      <c r="I327" s="234"/>
      <c r="J327" s="229"/>
      <c r="K327" s="229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161</v>
      </c>
      <c r="AU327" s="239" t="s">
        <v>82</v>
      </c>
      <c r="AV327" s="13" t="s">
        <v>82</v>
      </c>
      <c r="AW327" s="13" t="s">
        <v>34</v>
      </c>
      <c r="AX327" s="13" t="s">
        <v>72</v>
      </c>
      <c r="AY327" s="239" t="s">
        <v>116</v>
      </c>
    </row>
    <row r="328" s="13" customFormat="1">
      <c r="A328" s="13"/>
      <c r="B328" s="228"/>
      <c r="C328" s="229"/>
      <c r="D328" s="230" t="s">
        <v>161</v>
      </c>
      <c r="E328" s="231" t="s">
        <v>19</v>
      </c>
      <c r="F328" s="232" t="s">
        <v>778</v>
      </c>
      <c r="G328" s="229"/>
      <c r="H328" s="233">
        <v>6</v>
      </c>
      <c r="I328" s="234"/>
      <c r="J328" s="229"/>
      <c r="K328" s="229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161</v>
      </c>
      <c r="AU328" s="239" t="s">
        <v>82</v>
      </c>
      <c r="AV328" s="13" t="s">
        <v>82</v>
      </c>
      <c r="AW328" s="13" t="s">
        <v>34</v>
      </c>
      <c r="AX328" s="13" t="s">
        <v>72</v>
      </c>
      <c r="AY328" s="239" t="s">
        <v>116</v>
      </c>
    </row>
    <row r="329" s="14" customFormat="1">
      <c r="A329" s="14"/>
      <c r="B329" s="240"/>
      <c r="C329" s="241"/>
      <c r="D329" s="230" t="s">
        <v>161</v>
      </c>
      <c r="E329" s="242" t="s">
        <v>19</v>
      </c>
      <c r="F329" s="243" t="s">
        <v>168</v>
      </c>
      <c r="G329" s="241"/>
      <c r="H329" s="244">
        <v>55.5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161</v>
      </c>
      <c r="AU329" s="250" t="s">
        <v>82</v>
      </c>
      <c r="AV329" s="14" t="s">
        <v>158</v>
      </c>
      <c r="AW329" s="14" t="s">
        <v>34</v>
      </c>
      <c r="AX329" s="14" t="s">
        <v>80</v>
      </c>
      <c r="AY329" s="250" t="s">
        <v>116</v>
      </c>
    </row>
    <row r="330" s="2" customFormat="1" ht="24.15" customHeight="1">
      <c r="A330" s="40"/>
      <c r="B330" s="41"/>
      <c r="C330" s="206" t="s">
        <v>512</v>
      </c>
      <c r="D330" s="206" t="s">
        <v>119</v>
      </c>
      <c r="E330" s="207" t="s">
        <v>371</v>
      </c>
      <c r="F330" s="208" t="s">
        <v>372</v>
      </c>
      <c r="G330" s="209" t="s">
        <v>367</v>
      </c>
      <c r="H330" s="210">
        <v>2118.0900000000001</v>
      </c>
      <c r="I330" s="211"/>
      <c r="J330" s="212">
        <f>ROUND(I330*H330,2)</f>
        <v>0</v>
      </c>
      <c r="K330" s="208" t="s">
        <v>123</v>
      </c>
      <c r="L330" s="46"/>
      <c r="M330" s="213" t="s">
        <v>19</v>
      </c>
      <c r="N330" s="214" t="s">
        <v>43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158</v>
      </c>
      <c r="AT330" s="217" t="s">
        <v>119</v>
      </c>
      <c r="AU330" s="217" t="s">
        <v>82</v>
      </c>
      <c r="AY330" s="19" t="s">
        <v>116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80</v>
      </c>
      <c r="BK330" s="218">
        <f>ROUND(I330*H330,2)</f>
        <v>0</v>
      </c>
      <c r="BL330" s="19" t="s">
        <v>158</v>
      </c>
      <c r="BM330" s="217" t="s">
        <v>779</v>
      </c>
    </row>
    <row r="331" s="2" customFormat="1">
      <c r="A331" s="40"/>
      <c r="B331" s="41"/>
      <c r="C331" s="42"/>
      <c r="D331" s="219" t="s">
        <v>126</v>
      </c>
      <c r="E331" s="42"/>
      <c r="F331" s="220" t="s">
        <v>374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126</v>
      </c>
      <c r="AU331" s="19" t="s">
        <v>82</v>
      </c>
    </row>
    <row r="332" s="13" customFormat="1">
      <c r="A332" s="13"/>
      <c r="B332" s="228"/>
      <c r="C332" s="229"/>
      <c r="D332" s="230" t="s">
        <v>161</v>
      </c>
      <c r="E332" s="231" t="s">
        <v>19</v>
      </c>
      <c r="F332" s="232" t="s">
        <v>777</v>
      </c>
      <c r="G332" s="229"/>
      <c r="H332" s="233">
        <v>49.5</v>
      </c>
      <c r="I332" s="234"/>
      <c r="J332" s="229"/>
      <c r="K332" s="229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161</v>
      </c>
      <c r="AU332" s="239" t="s">
        <v>82</v>
      </c>
      <c r="AV332" s="13" t="s">
        <v>82</v>
      </c>
      <c r="AW332" s="13" t="s">
        <v>34</v>
      </c>
      <c r="AX332" s="13" t="s">
        <v>72</v>
      </c>
      <c r="AY332" s="239" t="s">
        <v>116</v>
      </c>
    </row>
    <row r="333" s="13" customFormat="1">
      <c r="A333" s="13"/>
      <c r="B333" s="228"/>
      <c r="C333" s="229"/>
      <c r="D333" s="230" t="s">
        <v>161</v>
      </c>
      <c r="E333" s="231" t="s">
        <v>19</v>
      </c>
      <c r="F333" s="232" t="s">
        <v>778</v>
      </c>
      <c r="G333" s="229"/>
      <c r="H333" s="233">
        <v>6</v>
      </c>
      <c r="I333" s="234"/>
      <c r="J333" s="229"/>
      <c r="K333" s="229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161</v>
      </c>
      <c r="AU333" s="239" t="s">
        <v>82</v>
      </c>
      <c r="AV333" s="13" t="s">
        <v>82</v>
      </c>
      <c r="AW333" s="13" t="s">
        <v>34</v>
      </c>
      <c r="AX333" s="13" t="s">
        <v>72</v>
      </c>
      <c r="AY333" s="239" t="s">
        <v>116</v>
      </c>
    </row>
    <row r="334" s="15" customFormat="1">
      <c r="A334" s="15"/>
      <c r="B334" s="261"/>
      <c r="C334" s="262"/>
      <c r="D334" s="230" t="s">
        <v>161</v>
      </c>
      <c r="E334" s="263" t="s">
        <v>19</v>
      </c>
      <c r="F334" s="264" t="s">
        <v>780</v>
      </c>
      <c r="G334" s="262"/>
      <c r="H334" s="265">
        <v>55.5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1" t="s">
        <v>161</v>
      </c>
      <c r="AU334" s="271" t="s">
        <v>82</v>
      </c>
      <c r="AV334" s="15" t="s">
        <v>135</v>
      </c>
      <c r="AW334" s="15" t="s">
        <v>34</v>
      </c>
      <c r="AX334" s="15" t="s">
        <v>72</v>
      </c>
      <c r="AY334" s="271" t="s">
        <v>116</v>
      </c>
    </row>
    <row r="335" s="13" customFormat="1">
      <c r="A335" s="13"/>
      <c r="B335" s="228"/>
      <c r="C335" s="229"/>
      <c r="D335" s="230" t="s">
        <v>161</v>
      </c>
      <c r="E335" s="231" t="s">
        <v>19</v>
      </c>
      <c r="F335" s="232" t="s">
        <v>781</v>
      </c>
      <c r="G335" s="229"/>
      <c r="H335" s="233">
        <v>-1.19</v>
      </c>
      <c r="I335" s="234"/>
      <c r="J335" s="229"/>
      <c r="K335" s="229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161</v>
      </c>
      <c r="AU335" s="239" t="s">
        <v>82</v>
      </c>
      <c r="AV335" s="13" t="s">
        <v>82</v>
      </c>
      <c r="AW335" s="13" t="s">
        <v>34</v>
      </c>
      <c r="AX335" s="13" t="s">
        <v>72</v>
      </c>
      <c r="AY335" s="239" t="s">
        <v>116</v>
      </c>
    </row>
    <row r="336" s="14" customFormat="1">
      <c r="A336" s="14"/>
      <c r="B336" s="240"/>
      <c r="C336" s="241"/>
      <c r="D336" s="230" t="s">
        <v>161</v>
      </c>
      <c r="E336" s="242" t="s">
        <v>19</v>
      </c>
      <c r="F336" s="243" t="s">
        <v>168</v>
      </c>
      <c r="G336" s="241"/>
      <c r="H336" s="244">
        <v>54.310000000000002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161</v>
      </c>
      <c r="AU336" s="250" t="s">
        <v>82</v>
      </c>
      <c r="AV336" s="14" t="s">
        <v>158</v>
      </c>
      <c r="AW336" s="14" t="s">
        <v>34</v>
      </c>
      <c r="AX336" s="14" t="s">
        <v>80</v>
      </c>
      <c r="AY336" s="250" t="s">
        <v>116</v>
      </c>
    </row>
    <row r="337" s="13" customFormat="1">
      <c r="A337" s="13"/>
      <c r="B337" s="228"/>
      <c r="C337" s="229"/>
      <c r="D337" s="230" t="s">
        <v>161</v>
      </c>
      <c r="E337" s="229"/>
      <c r="F337" s="232" t="s">
        <v>782</v>
      </c>
      <c r="G337" s="229"/>
      <c r="H337" s="233">
        <v>2118.0900000000001</v>
      </c>
      <c r="I337" s="234"/>
      <c r="J337" s="229"/>
      <c r="K337" s="229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161</v>
      </c>
      <c r="AU337" s="239" t="s">
        <v>82</v>
      </c>
      <c r="AV337" s="13" t="s">
        <v>82</v>
      </c>
      <c r="AW337" s="13" t="s">
        <v>4</v>
      </c>
      <c r="AX337" s="13" t="s">
        <v>80</v>
      </c>
      <c r="AY337" s="239" t="s">
        <v>116</v>
      </c>
    </row>
    <row r="338" s="2" customFormat="1" ht="24.15" customHeight="1">
      <c r="A338" s="40"/>
      <c r="B338" s="41"/>
      <c r="C338" s="206" t="s">
        <v>518</v>
      </c>
      <c r="D338" s="206" t="s">
        <v>119</v>
      </c>
      <c r="E338" s="207" t="s">
        <v>379</v>
      </c>
      <c r="F338" s="208" t="s">
        <v>380</v>
      </c>
      <c r="G338" s="209" t="s">
        <v>367</v>
      </c>
      <c r="H338" s="210">
        <v>55.5</v>
      </c>
      <c r="I338" s="211"/>
      <c r="J338" s="212">
        <f>ROUND(I338*H338,2)</f>
        <v>0</v>
      </c>
      <c r="K338" s="208" t="s">
        <v>123</v>
      </c>
      <c r="L338" s="46"/>
      <c r="M338" s="213" t="s">
        <v>19</v>
      </c>
      <c r="N338" s="214" t="s">
        <v>43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158</v>
      </c>
      <c r="AT338" s="217" t="s">
        <v>119</v>
      </c>
      <c r="AU338" s="217" t="s">
        <v>82</v>
      </c>
      <c r="AY338" s="19" t="s">
        <v>116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80</v>
      </c>
      <c r="BK338" s="218">
        <f>ROUND(I338*H338,2)</f>
        <v>0</v>
      </c>
      <c r="BL338" s="19" t="s">
        <v>158</v>
      </c>
      <c r="BM338" s="217" t="s">
        <v>783</v>
      </c>
    </row>
    <row r="339" s="2" customFormat="1">
      <c r="A339" s="40"/>
      <c r="B339" s="41"/>
      <c r="C339" s="42"/>
      <c r="D339" s="219" t="s">
        <v>126</v>
      </c>
      <c r="E339" s="42"/>
      <c r="F339" s="220" t="s">
        <v>382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126</v>
      </c>
      <c r="AU339" s="19" t="s">
        <v>82</v>
      </c>
    </row>
    <row r="340" s="13" customFormat="1">
      <c r="A340" s="13"/>
      <c r="B340" s="228"/>
      <c r="C340" s="229"/>
      <c r="D340" s="230" t="s">
        <v>161</v>
      </c>
      <c r="E340" s="231" t="s">
        <v>19</v>
      </c>
      <c r="F340" s="232" t="s">
        <v>777</v>
      </c>
      <c r="G340" s="229"/>
      <c r="H340" s="233">
        <v>49.5</v>
      </c>
      <c r="I340" s="234"/>
      <c r="J340" s="229"/>
      <c r="K340" s="229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161</v>
      </c>
      <c r="AU340" s="239" t="s">
        <v>82</v>
      </c>
      <c r="AV340" s="13" t="s">
        <v>82</v>
      </c>
      <c r="AW340" s="13" t="s">
        <v>34</v>
      </c>
      <c r="AX340" s="13" t="s">
        <v>72</v>
      </c>
      <c r="AY340" s="239" t="s">
        <v>116</v>
      </c>
    </row>
    <row r="341" s="13" customFormat="1">
      <c r="A341" s="13"/>
      <c r="B341" s="228"/>
      <c r="C341" s="229"/>
      <c r="D341" s="230" t="s">
        <v>161</v>
      </c>
      <c r="E341" s="231" t="s">
        <v>19</v>
      </c>
      <c r="F341" s="232" t="s">
        <v>778</v>
      </c>
      <c r="G341" s="229"/>
      <c r="H341" s="233">
        <v>6</v>
      </c>
      <c r="I341" s="234"/>
      <c r="J341" s="229"/>
      <c r="K341" s="229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161</v>
      </c>
      <c r="AU341" s="239" t="s">
        <v>82</v>
      </c>
      <c r="AV341" s="13" t="s">
        <v>82</v>
      </c>
      <c r="AW341" s="13" t="s">
        <v>34</v>
      </c>
      <c r="AX341" s="13" t="s">
        <v>72</v>
      </c>
      <c r="AY341" s="239" t="s">
        <v>116</v>
      </c>
    </row>
    <row r="342" s="14" customFormat="1">
      <c r="A342" s="14"/>
      <c r="B342" s="240"/>
      <c r="C342" s="241"/>
      <c r="D342" s="230" t="s">
        <v>161</v>
      </c>
      <c r="E342" s="242" t="s">
        <v>19</v>
      </c>
      <c r="F342" s="243" t="s">
        <v>168</v>
      </c>
      <c r="G342" s="241"/>
      <c r="H342" s="244">
        <v>55.5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161</v>
      </c>
      <c r="AU342" s="250" t="s">
        <v>82</v>
      </c>
      <c r="AV342" s="14" t="s">
        <v>158</v>
      </c>
      <c r="AW342" s="14" t="s">
        <v>34</v>
      </c>
      <c r="AX342" s="14" t="s">
        <v>80</v>
      </c>
      <c r="AY342" s="250" t="s">
        <v>116</v>
      </c>
    </row>
    <row r="343" s="2" customFormat="1" ht="24.15" customHeight="1">
      <c r="A343" s="40"/>
      <c r="B343" s="41"/>
      <c r="C343" s="206" t="s">
        <v>524</v>
      </c>
      <c r="D343" s="206" t="s">
        <v>119</v>
      </c>
      <c r="E343" s="207" t="s">
        <v>784</v>
      </c>
      <c r="F343" s="208" t="s">
        <v>785</v>
      </c>
      <c r="G343" s="209" t="s">
        <v>367</v>
      </c>
      <c r="H343" s="210">
        <v>17.974</v>
      </c>
      <c r="I343" s="211"/>
      <c r="J343" s="212">
        <f>ROUND(I343*H343,2)</f>
        <v>0</v>
      </c>
      <c r="K343" s="208" t="s">
        <v>123</v>
      </c>
      <c r="L343" s="46"/>
      <c r="M343" s="213" t="s">
        <v>19</v>
      </c>
      <c r="N343" s="214" t="s">
        <v>43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158</v>
      </c>
      <c r="AT343" s="217" t="s">
        <v>119</v>
      </c>
      <c r="AU343" s="217" t="s">
        <v>82</v>
      </c>
      <c r="AY343" s="19" t="s">
        <v>116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80</v>
      </c>
      <c r="BK343" s="218">
        <f>ROUND(I343*H343,2)</f>
        <v>0</v>
      </c>
      <c r="BL343" s="19" t="s">
        <v>158</v>
      </c>
      <c r="BM343" s="217" t="s">
        <v>786</v>
      </c>
    </row>
    <row r="344" s="2" customFormat="1">
      <c r="A344" s="40"/>
      <c r="B344" s="41"/>
      <c r="C344" s="42"/>
      <c r="D344" s="219" t="s">
        <v>126</v>
      </c>
      <c r="E344" s="42"/>
      <c r="F344" s="220" t="s">
        <v>787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126</v>
      </c>
      <c r="AU344" s="19" t="s">
        <v>82</v>
      </c>
    </row>
    <row r="345" s="13" customFormat="1">
      <c r="A345" s="13"/>
      <c r="B345" s="228"/>
      <c r="C345" s="229"/>
      <c r="D345" s="230" t="s">
        <v>161</v>
      </c>
      <c r="E345" s="231" t="s">
        <v>19</v>
      </c>
      <c r="F345" s="232" t="s">
        <v>788</v>
      </c>
      <c r="G345" s="229"/>
      <c r="H345" s="233">
        <v>17.974</v>
      </c>
      <c r="I345" s="234"/>
      <c r="J345" s="229"/>
      <c r="K345" s="229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161</v>
      </c>
      <c r="AU345" s="239" t="s">
        <v>82</v>
      </c>
      <c r="AV345" s="13" t="s">
        <v>82</v>
      </c>
      <c r="AW345" s="13" t="s">
        <v>34</v>
      </c>
      <c r="AX345" s="13" t="s">
        <v>80</v>
      </c>
      <c r="AY345" s="239" t="s">
        <v>116</v>
      </c>
    </row>
    <row r="346" s="2" customFormat="1" ht="24.15" customHeight="1">
      <c r="A346" s="40"/>
      <c r="B346" s="41"/>
      <c r="C346" s="206" t="s">
        <v>789</v>
      </c>
      <c r="D346" s="206" t="s">
        <v>119</v>
      </c>
      <c r="E346" s="207" t="s">
        <v>790</v>
      </c>
      <c r="F346" s="208" t="s">
        <v>791</v>
      </c>
      <c r="G346" s="209" t="s">
        <v>367</v>
      </c>
      <c r="H346" s="210">
        <v>20.934999999999999</v>
      </c>
      <c r="I346" s="211"/>
      <c r="J346" s="212">
        <f>ROUND(I346*H346,2)</f>
        <v>0</v>
      </c>
      <c r="K346" s="208" t="s">
        <v>123</v>
      </c>
      <c r="L346" s="46"/>
      <c r="M346" s="213" t="s">
        <v>19</v>
      </c>
      <c r="N346" s="214" t="s">
        <v>43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158</v>
      </c>
      <c r="AT346" s="217" t="s">
        <v>119</v>
      </c>
      <c r="AU346" s="217" t="s">
        <v>82</v>
      </c>
      <c r="AY346" s="19" t="s">
        <v>116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80</v>
      </c>
      <c r="BK346" s="218">
        <f>ROUND(I346*H346,2)</f>
        <v>0</v>
      </c>
      <c r="BL346" s="19" t="s">
        <v>158</v>
      </c>
      <c r="BM346" s="217" t="s">
        <v>792</v>
      </c>
    </row>
    <row r="347" s="2" customFormat="1">
      <c r="A347" s="40"/>
      <c r="B347" s="41"/>
      <c r="C347" s="42"/>
      <c r="D347" s="219" t="s">
        <v>126</v>
      </c>
      <c r="E347" s="42"/>
      <c r="F347" s="220" t="s">
        <v>793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126</v>
      </c>
      <c r="AU347" s="19" t="s">
        <v>82</v>
      </c>
    </row>
    <row r="348" s="2" customFormat="1" ht="24.15" customHeight="1">
      <c r="A348" s="40"/>
      <c r="B348" s="41"/>
      <c r="C348" s="206" t="s">
        <v>794</v>
      </c>
      <c r="D348" s="206" t="s">
        <v>119</v>
      </c>
      <c r="E348" s="207" t="s">
        <v>390</v>
      </c>
      <c r="F348" s="208" t="s">
        <v>391</v>
      </c>
      <c r="G348" s="209" t="s">
        <v>367</v>
      </c>
      <c r="H348" s="210">
        <v>5.5099999999999998</v>
      </c>
      <c r="I348" s="211"/>
      <c r="J348" s="212">
        <f>ROUND(I348*H348,2)</f>
        <v>0</v>
      </c>
      <c r="K348" s="208" t="s">
        <v>123</v>
      </c>
      <c r="L348" s="46"/>
      <c r="M348" s="213" t="s">
        <v>19</v>
      </c>
      <c r="N348" s="214" t="s">
        <v>43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158</v>
      </c>
      <c r="AT348" s="217" t="s">
        <v>119</v>
      </c>
      <c r="AU348" s="217" t="s">
        <v>82</v>
      </c>
      <c r="AY348" s="19" t="s">
        <v>116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80</v>
      </c>
      <c r="BK348" s="218">
        <f>ROUND(I348*H348,2)</f>
        <v>0</v>
      </c>
      <c r="BL348" s="19" t="s">
        <v>158</v>
      </c>
      <c r="BM348" s="217" t="s">
        <v>795</v>
      </c>
    </row>
    <row r="349" s="2" customFormat="1">
      <c r="A349" s="40"/>
      <c r="B349" s="41"/>
      <c r="C349" s="42"/>
      <c r="D349" s="219" t="s">
        <v>126</v>
      </c>
      <c r="E349" s="42"/>
      <c r="F349" s="220" t="s">
        <v>393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126</v>
      </c>
      <c r="AU349" s="19" t="s">
        <v>82</v>
      </c>
    </row>
    <row r="350" s="2" customFormat="1" ht="24.15" customHeight="1">
      <c r="A350" s="40"/>
      <c r="B350" s="41"/>
      <c r="C350" s="206" t="s">
        <v>796</v>
      </c>
      <c r="D350" s="206" t="s">
        <v>119</v>
      </c>
      <c r="E350" s="207" t="s">
        <v>395</v>
      </c>
      <c r="F350" s="208" t="s">
        <v>396</v>
      </c>
      <c r="G350" s="209" t="s">
        <v>367</v>
      </c>
      <c r="H350" s="210">
        <v>3.8500000000000001</v>
      </c>
      <c r="I350" s="211"/>
      <c r="J350" s="212">
        <f>ROUND(I350*H350,2)</f>
        <v>0</v>
      </c>
      <c r="K350" s="208" t="s">
        <v>123</v>
      </c>
      <c r="L350" s="46"/>
      <c r="M350" s="213" t="s">
        <v>19</v>
      </c>
      <c r="N350" s="214" t="s">
        <v>43</v>
      </c>
      <c r="O350" s="86"/>
      <c r="P350" s="215">
        <f>O350*H350</f>
        <v>0</v>
      </c>
      <c r="Q350" s="215">
        <v>0</v>
      </c>
      <c r="R350" s="215">
        <f>Q350*H350</f>
        <v>0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158</v>
      </c>
      <c r="AT350" s="217" t="s">
        <v>119</v>
      </c>
      <c r="AU350" s="217" t="s">
        <v>82</v>
      </c>
      <c r="AY350" s="19" t="s">
        <v>116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80</v>
      </c>
      <c r="BK350" s="218">
        <f>ROUND(I350*H350,2)</f>
        <v>0</v>
      </c>
      <c r="BL350" s="19" t="s">
        <v>158</v>
      </c>
      <c r="BM350" s="217" t="s">
        <v>797</v>
      </c>
    </row>
    <row r="351" s="2" customFormat="1">
      <c r="A351" s="40"/>
      <c r="B351" s="41"/>
      <c r="C351" s="42"/>
      <c r="D351" s="219" t="s">
        <v>126</v>
      </c>
      <c r="E351" s="42"/>
      <c r="F351" s="220" t="s">
        <v>398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126</v>
      </c>
      <c r="AU351" s="19" t="s">
        <v>82</v>
      </c>
    </row>
    <row r="352" s="2" customFormat="1" ht="24.15" customHeight="1">
      <c r="A352" s="40"/>
      <c r="B352" s="41"/>
      <c r="C352" s="206" t="s">
        <v>798</v>
      </c>
      <c r="D352" s="206" t="s">
        <v>119</v>
      </c>
      <c r="E352" s="207" t="s">
        <v>799</v>
      </c>
      <c r="F352" s="208" t="s">
        <v>800</v>
      </c>
      <c r="G352" s="209" t="s">
        <v>367</v>
      </c>
      <c r="H352" s="210">
        <v>6</v>
      </c>
      <c r="I352" s="211"/>
      <c r="J352" s="212">
        <f>ROUND(I352*H352,2)</f>
        <v>0</v>
      </c>
      <c r="K352" s="208" t="s">
        <v>123</v>
      </c>
      <c r="L352" s="46"/>
      <c r="M352" s="213" t="s">
        <v>19</v>
      </c>
      <c r="N352" s="214" t="s">
        <v>43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158</v>
      </c>
      <c r="AT352" s="217" t="s">
        <v>119</v>
      </c>
      <c r="AU352" s="217" t="s">
        <v>82</v>
      </c>
      <c r="AY352" s="19" t="s">
        <v>116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80</v>
      </c>
      <c r="BK352" s="218">
        <f>ROUND(I352*H352,2)</f>
        <v>0</v>
      </c>
      <c r="BL352" s="19" t="s">
        <v>158</v>
      </c>
      <c r="BM352" s="217" t="s">
        <v>801</v>
      </c>
    </row>
    <row r="353" s="2" customFormat="1">
      <c r="A353" s="40"/>
      <c r="B353" s="41"/>
      <c r="C353" s="42"/>
      <c r="D353" s="219" t="s">
        <v>126</v>
      </c>
      <c r="E353" s="42"/>
      <c r="F353" s="220" t="s">
        <v>802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126</v>
      </c>
      <c r="AU353" s="19" t="s">
        <v>82</v>
      </c>
    </row>
    <row r="354" s="12" customFormat="1" ht="22.8" customHeight="1">
      <c r="A354" s="12"/>
      <c r="B354" s="190"/>
      <c r="C354" s="191"/>
      <c r="D354" s="192" t="s">
        <v>71</v>
      </c>
      <c r="E354" s="204" t="s">
        <v>399</v>
      </c>
      <c r="F354" s="204" t="s">
        <v>400</v>
      </c>
      <c r="G354" s="191"/>
      <c r="H354" s="191"/>
      <c r="I354" s="194"/>
      <c r="J354" s="205">
        <f>BK354</f>
        <v>0</v>
      </c>
      <c r="K354" s="191"/>
      <c r="L354" s="196"/>
      <c r="M354" s="197"/>
      <c r="N354" s="198"/>
      <c r="O354" s="198"/>
      <c r="P354" s="199">
        <f>SUM(P355:P356)</f>
        <v>0</v>
      </c>
      <c r="Q354" s="198"/>
      <c r="R354" s="199">
        <f>SUM(R355:R356)</f>
        <v>0</v>
      </c>
      <c r="S354" s="198"/>
      <c r="T354" s="200">
        <f>SUM(T355:T356)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1" t="s">
        <v>80</v>
      </c>
      <c r="AT354" s="202" t="s">
        <v>71</v>
      </c>
      <c r="AU354" s="202" t="s">
        <v>80</v>
      </c>
      <c r="AY354" s="201" t="s">
        <v>116</v>
      </c>
      <c r="BK354" s="203">
        <f>SUM(BK355:BK356)</f>
        <v>0</v>
      </c>
    </row>
    <row r="355" s="2" customFormat="1" ht="24.15" customHeight="1">
      <c r="A355" s="40"/>
      <c r="B355" s="41"/>
      <c r="C355" s="206" t="s">
        <v>803</v>
      </c>
      <c r="D355" s="206" t="s">
        <v>119</v>
      </c>
      <c r="E355" s="207" t="s">
        <v>402</v>
      </c>
      <c r="F355" s="208" t="s">
        <v>403</v>
      </c>
      <c r="G355" s="209" t="s">
        <v>367</v>
      </c>
      <c r="H355" s="210">
        <v>60.982999999999997</v>
      </c>
      <c r="I355" s="211"/>
      <c r="J355" s="212">
        <f>ROUND(I355*H355,2)</f>
        <v>0</v>
      </c>
      <c r="K355" s="208" t="s">
        <v>123</v>
      </c>
      <c r="L355" s="46"/>
      <c r="M355" s="213" t="s">
        <v>19</v>
      </c>
      <c r="N355" s="214" t="s">
        <v>43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158</v>
      </c>
      <c r="AT355" s="217" t="s">
        <v>119</v>
      </c>
      <c r="AU355" s="217" t="s">
        <v>82</v>
      </c>
      <c r="AY355" s="19" t="s">
        <v>116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80</v>
      </c>
      <c r="BK355" s="218">
        <f>ROUND(I355*H355,2)</f>
        <v>0</v>
      </c>
      <c r="BL355" s="19" t="s">
        <v>158</v>
      </c>
      <c r="BM355" s="217" t="s">
        <v>804</v>
      </c>
    </row>
    <row r="356" s="2" customFormat="1">
      <c r="A356" s="40"/>
      <c r="B356" s="41"/>
      <c r="C356" s="42"/>
      <c r="D356" s="219" t="s">
        <v>126</v>
      </c>
      <c r="E356" s="42"/>
      <c r="F356" s="220" t="s">
        <v>405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126</v>
      </c>
      <c r="AU356" s="19" t="s">
        <v>82</v>
      </c>
    </row>
    <row r="357" s="12" customFormat="1" ht="25.92" customHeight="1">
      <c r="A357" s="12"/>
      <c r="B357" s="190"/>
      <c r="C357" s="191"/>
      <c r="D357" s="192" t="s">
        <v>71</v>
      </c>
      <c r="E357" s="193" t="s">
        <v>406</v>
      </c>
      <c r="F357" s="193" t="s">
        <v>407</v>
      </c>
      <c r="G357" s="191"/>
      <c r="H357" s="191"/>
      <c r="I357" s="194"/>
      <c r="J357" s="195">
        <f>BK357</f>
        <v>0</v>
      </c>
      <c r="K357" s="191"/>
      <c r="L357" s="196"/>
      <c r="M357" s="197"/>
      <c r="N357" s="198"/>
      <c r="O357" s="198"/>
      <c r="P357" s="199">
        <f>P358</f>
        <v>0</v>
      </c>
      <c r="Q357" s="198"/>
      <c r="R357" s="199">
        <f>R358</f>
        <v>0.0042588000000000001</v>
      </c>
      <c r="S357" s="198"/>
      <c r="T357" s="200">
        <f>T358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1" t="s">
        <v>82</v>
      </c>
      <c r="AT357" s="202" t="s">
        <v>71</v>
      </c>
      <c r="AU357" s="202" t="s">
        <v>72</v>
      </c>
      <c r="AY357" s="201" t="s">
        <v>116</v>
      </c>
      <c r="BK357" s="203">
        <f>BK358</f>
        <v>0</v>
      </c>
    </row>
    <row r="358" s="12" customFormat="1" ht="22.8" customHeight="1">
      <c r="A358" s="12"/>
      <c r="B358" s="190"/>
      <c r="C358" s="191"/>
      <c r="D358" s="192" t="s">
        <v>71</v>
      </c>
      <c r="E358" s="204" t="s">
        <v>463</v>
      </c>
      <c r="F358" s="204" t="s">
        <v>464</v>
      </c>
      <c r="G358" s="191"/>
      <c r="H358" s="191"/>
      <c r="I358" s="194"/>
      <c r="J358" s="205">
        <f>BK358</f>
        <v>0</v>
      </c>
      <c r="K358" s="191"/>
      <c r="L358" s="196"/>
      <c r="M358" s="197"/>
      <c r="N358" s="198"/>
      <c r="O358" s="198"/>
      <c r="P358" s="199">
        <f>SUM(P359:P382)</f>
        <v>0</v>
      </c>
      <c r="Q358" s="198"/>
      <c r="R358" s="199">
        <f>SUM(R359:R382)</f>
        <v>0.0042588000000000001</v>
      </c>
      <c r="S358" s="198"/>
      <c r="T358" s="200">
        <f>SUM(T359:T382)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1" t="s">
        <v>82</v>
      </c>
      <c r="AT358" s="202" t="s">
        <v>71</v>
      </c>
      <c r="AU358" s="202" t="s">
        <v>80</v>
      </c>
      <c r="AY358" s="201" t="s">
        <v>116</v>
      </c>
      <c r="BK358" s="203">
        <f>SUM(BK359:BK382)</f>
        <v>0</v>
      </c>
    </row>
    <row r="359" s="2" customFormat="1" ht="16.5" customHeight="1">
      <c r="A359" s="40"/>
      <c r="B359" s="41"/>
      <c r="C359" s="206" t="s">
        <v>805</v>
      </c>
      <c r="D359" s="206" t="s">
        <v>119</v>
      </c>
      <c r="E359" s="207" t="s">
        <v>806</v>
      </c>
      <c r="F359" s="208" t="s">
        <v>807</v>
      </c>
      <c r="G359" s="209" t="s">
        <v>157</v>
      </c>
      <c r="H359" s="210">
        <v>42.588000000000001</v>
      </c>
      <c r="I359" s="211"/>
      <c r="J359" s="212">
        <f>ROUND(I359*H359,2)</f>
        <v>0</v>
      </c>
      <c r="K359" s="208" t="s">
        <v>123</v>
      </c>
      <c r="L359" s="46"/>
      <c r="M359" s="213" t="s">
        <v>19</v>
      </c>
      <c r="N359" s="214" t="s">
        <v>43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251</v>
      </c>
      <c r="AT359" s="217" t="s">
        <v>119</v>
      </c>
      <c r="AU359" s="217" t="s">
        <v>82</v>
      </c>
      <c r="AY359" s="19" t="s">
        <v>116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80</v>
      </c>
      <c r="BK359" s="218">
        <f>ROUND(I359*H359,2)</f>
        <v>0</v>
      </c>
      <c r="BL359" s="19" t="s">
        <v>251</v>
      </c>
      <c r="BM359" s="217" t="s">
        <v>808</v>
      </c>
    </row>
    <row r="360" s="2" customFormat="1">
      <c r="A360" s="40"/>
      <c r="B360" s="41"/>
      <c r="C360" s="42"/>
      <c r="D360" s="219" t="s">
        <v>126</v>
      </c>
      <c r="E360" s="42"/>
      <c r="F360" s="220" t="s">
        <v>809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126</v>
      </c>
      <c r="AU360" s="19" t="s">
        <v>82</v>
      </c>
    </row>
    <row r="361" s="13" customFormat="1">
      <c r="A361" s="13"/>
      <c r="B361" s="228"/>
      <c r="C361" s="229"/>
      <c r="D361" s="230" t="s">
        <v>161</v>
      </c>
      <c r="E361" s="231" t="s">
        <v>19</v>
      </c>
      <c r="F361" s="232" t="s">
        <v>723</v>
      </c>
      <c r="G361" s="229"/>
      <c r="H361" s="233">
        <v>5.4560000000000004</v>
      </c>
      <c r="I361" s="234"/>
      <c r="J361" s="229"/>
      <c r="K361" s="229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161</v>
      </c>
      <c r="AU361" s="239" t="s">
        <v>82</v>
      </c>
      <c r="AV361" s="13" t="s">
        <v>82</v>
      </c>
      <c r="AW361" s="13" t="s">
        <v>34</v>
      </c>
      <c r="AX361" s="13" t="s">
        <v>72</v>
      </c>
      <c r="AY361" s="239" t="s">
        <v>116</v>
      </c>
    </row>
    <row r="362" s="13" customFormat="1">
      <c r="A362" s="13"/>
      <c r="B362" s="228"/>
      <c r="C362" s="229"/>
      <c r="D362" s="230" t="s">
        <v>161</v>
      </c>
      <c r="E362" s="231" t="s">
        <v>19</v>
      </c>
      <c r="F362" s="232" t="s">
        <v>724</v>
      </c>
      <c r="G362" s="229"/>
      <c r="H362" s="233">
        <v>5.5119999999999996</v>
      </c>
      <c r="I362" s="234"/>
      <c r="J362" s="229"/>
      <c r="K362" s="229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161</v>
      </c>
      <c r="AU362" s="239" t="s">
        <v>82</v>
      </c>
      <c r="AV362" s="13" t="s">
        <v>82</v>
      </c>
      <c r="AW362" s="13" t="s">
        <v>34</v>
      </c>
      <c r="AX362" s="13" t="s">
        <v>72</v>
      </c>
      <c r="AY362" s="239" t="s">
        <v>116</v>
      </c>
    </row>
    <row r="363" s="13" customFormat="1">
      <c r="A363" s="13"/>
      <c r="B363" s="228"/>
      <c r="C363" s="229"/>
      <c r="D363" s="230" t="s">
        <v>161</v>
      </c>
      <c r="E363" s="231" t="s">
        <v>19</v>
      </c>
      <c r="F363" s="232" t="s">
        <v>725</v>
      </c>
      <c r="G363" s="229"/>
      <c r="H363" s="233">
        <v>6.3120000000000003</v>
      </c>
      <c r="I363" s="234"/>
      <c r="J363" s="229"/>
      <c r="K363" s="229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161</v>
      </c>
      <c r="AU363" s="239" t="s">
        <v>82</v>
      </c>
      <c r="AV363" s="13" t="s">
        <v>82</v>
      </c>
      <c r="AW363" s="13" t="s">
        <v>34</v>
      </c>
      <c r="AX363" s="13" t="s">
        <v>72</v>
      </c>
      <c r="AY363" s="239" t="s">
        <v>116</v>
      </c>
    </row>
    <row r="364" s="13" customFormat="1">
      <c r="A364" s="13"/>
      <c r="B364" s="228"/>
      <c r="C364" s="229"/>
      <c r="D364" s="230" t="s">
        <v>161</v>
      </c>
      <c r="E364" s="231" t="s">
        <v>19</v>
      </c>
      <c r="F364" s="232" t="s">
        <v>726</v>
      </c>
      <c r="G364" s="229"/>
      <c r="H364" s="233">
        <v>5.3520000000000003</v>
      </c>
      <c r="I364" s="234"/>
      <c r="J364" s="229"/>
      <c r="K364" s="229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161</v>
      </c>
      <c r="AU364" s="239" t="s">
        <v>82</v>
      </c>
      <c r="AV364" s="13" t="s">
        <v>82</v>
      </c>
      <c r="AW364" s="13" t="s">
        <v>34</v>
      </c>
      <c r="AX364" s="13" t="s">
        <v>72</v>
      </c>
      <c r="AY364" s="239" t="s">
        <v>116</v>
      </c>
    </row>
    <row r="365" s="13" customFormat="1">
      <c r="A365" s="13"/>
      <c r="B365" s="228"/>
      <c r="C365" s="229"/>
      <c r="D365" s="230" t="s">
        <v>161</v>
      </c>
      <c r="E365" s="231" t="s">
        <v>19</v>
      </c>
      <c r="F365" s="232" t="s">
        <v>726</v>
      </c>
      <c r="G365" s="229"/>
      <c r="H365" s="233">
        <v>5.3520000000000003</v>
      </c>
      <c r="I365" s="234"/>
      <c r="J365" s="229"/>
      <c r="K365" s="229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161</v>
      </c>
      <c r="AU365" s="239" t="s">
        <v>82</v>
      </c>
      <c r="AV365" s="13" t="s">
        <v>82</v>
      </c>
      <c r="AW365" s="13" t="s">
        <v>34</v>
      </c>
      <c r="AX365" s="13" t="s">
        <v>72</v>
      </c>
      <c r="AY365" s="239" t="s">
        <v>116</v>
      </c>
    </row>
    <row r="366" s="13" customFormat="1">
      <c r="A366" s="13"/>
      <c r="B366" s="228"/>
      <c r="C366" s="229"/>
      <c r="D366" s="230" t="s">
        <v>161</v>
      </c>
      <c r="E366" s="231" t="s">
        <v>19</v>
      </c>
      <c r="F366" s="232" t="s">
        <v>727</v>
      </c>
      <c r="G366" s="229"/>
      <c r="H366" s="233">
        <v>5.04</v>
      </c>
      <c r="I366" s="234"/>
      <c r="J366" s="229"/>
      <c r="K366" s="229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161</v>
      </c>
      <c r="AU366" s="239" t="s">
        <v>82</v>
      </c>
      <c r="AV366" s="13" t="s">
        <v>82</v>
      </c>
      <c r="AW366" s="13" t="s">
        <v>34</v>
      </c>
      <c r="AX366" s="13" t="s">
        <v>72</v>
      </c>
      <c r="AY366" s="239" t="s">
        <v>116</v>
      </c>
    </row>
    <row r="367" s="13" customFormat="1">
      <c r="A367" s="13"/>
      <c r="B367" s="228"/>
      <c r="C367" s="229"/>
      <c r="D367" s="230" t="s">
        <v>161</v>
      </c>
      <c r="E367" s="231" t="s">
        <v>19</v>
      </c>
      <c r="F367" s="232" t="s">
        <v>728</v>
      </c>
      <c r="G367" s="229"/>
      <c r="H367" s="233">
        <v>8.9390000000000001</v>
      </c>
      <c r="I367" s="234"/>
      <c r="J367" s="229"/>
      <c r="K367" s="229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161</v>
      </c>
      <c r="AU367" s="239" t="s">
        <v>82</v>
      </c>
      <c r="AV367" s="13" t="s">
        <v>82</v>
      </c>
      <c r="AW367" s="13" t="s">
        <v>34</v>
      </c>
      <c r="AX367" s="13" t="s">
        <v>72</v>
      </c>
      <c r="AY367" s="239" t="s">
        <v>116</v>
      </c>
    </row>
    <row r="368" s="13" customFormat="1">
      <c r="A368" s="13"/>
      <c r="B368" s="228"/>
      <c r="C368" s="229"/>
      <c r="D368" s="230" t="s">
        <v>161</v>
      </c>
      <c r="E368" s="231" t="s">
        <v>19</v>
      </c>
      <c r="F368" s="232" t="s">
        <v>729</v>
      </c>
      <c r="G368" s="229"/>
      <c r="H368" s="233">
        <v>0.47499999999999998</v>
      </c>
      <c r="I368" s="234"/>
      <c r="J368" s="229"/>
      <c r="K368" s="229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161</v>
      </c>
      <c r="AU368" s="239" t="s">
        <v>82</v>
      </c>
      <c r="AV368" s="13" t="s">
        <v>82</v>
      </c>
      <c r="AW368" s="13" t="s">
        <v>34</v>
      </c>
      <c r="AX368" s="13" t="s">
        <v>72</v>
      </c>
      <c r="AY368" s="239" t="s">
        <v>116</v>
      </c>
    </row>
    <row r="369" s="13" customFormat="1">
      <c r="A369" s="13"/>
      <c r="B369" s="228"/>
      <c r="C369" s="229"/>
      <c r="D369" s="230" t="s">
        <v>161</v>
      </c>
      <c r="E369" s="231" t="s">
        <v>19</v>
      </c>
      <c r="F369" s="232" t="s">
        <v>622</v>
      </c>
      <c r="G369" s="229"/>
      <c r="H369" s="233">
        <v>0.14999999999999999</v>
      </c>
      <c r="I369" s="234"/>
      <c r="J369" s="229"/>
      <c r="K369" s="229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161</v>
      </c>
      <c r="AU369" s="239" t="s">
        <v>82</v>
      </c>
      <c r="AV369" s="13" t="s">
        <v>82</v>
      </c>
      <c r="AW369" s="13" t="s">
        <v>34</v>
      </c>
      <c r="AX369" s="13" t="s">
        <v>72</v>
      </c>
      <c r="AY369" s="239" t="s">
        <v>116</v>
      </c>
    </row>
    <row r="370" s="14" customFormat="1">
      <c r="A370" s="14"/>
      <c r="B370" s="240"/>
      <c r="C370" s="241"/>
      <c r="D370" s="230" t="s">
        <v>161</v>
      </c>
      <c r="E370" s="242" t="s">
        <v>19</v>
      </c>
      <c r="F370" s="243" t="s">
        <v>730</v>
      </c>
      <c r="G370" s="241"/>
      <c r="H370" s="244">
        <v>42.588000000000001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161</v>
      </c>
      <c r="AU370" s="250" t="s">
        <v>82</v>
      </c>
      <c r="AV370" s="14" t="s">
        <v>158</v>
      </c>
      <c r="AW370" s="14" t="s">
        <v>34</v>
      </c>
      <c r="AX370" s="14" t="s">
        <v>80</v>
      </c>
      <c r="AY370" s="250" t="s">
        <v>116</v>
      </c>
    </row>
    <row r="371" s="2" customFormat="1" ht="24.15" customHeight="1">
      <c r="A371" s="40"/>
      <c r="B371" s="41"/>
      <c r="C371" s="206" t="s">
        <v>810</v>
      </c>
      <c r="D371" s="206" t="s">
        <v>119</v>
      </c>
      <c r="E371" s="207" t="s">
        <v>811</v>
      </c>
      <c r="F371" s="208" t="s">
        <v>812</v>
      </c>
      <c r="G371" s="209" t="s">
        <v>157</v>
      </c>
      <c r="H371" s="210">
        <v>42.588000000000001</v>
      </c>
      <c r="I371" s="211"/>
      <c r="J371" s="212">
        <f>ROUND(I371*H371,2)</f>
        <v>0</v>
      </c>
      <c r="K371" s="208" t="s">
        <v>123</v>
      </c>
      <c r="L371" s="46"/>
      <c r="M371" s="213" t="s">
        <v>19</v>
      </c>
      <c r="N371" s="214" t="s">
        <v>43</v>
      </c>
      <c r="O371" s="86"/>
      <c r="P371" s="215">
        <f>O371*H371</f>
        <v>0</v>
      </c>
      <c r="Q371" s="215">
        <v>0.00010000000000000001</v>
      </c>
      <c r="R371" s="215">
        <f>Q371*H371</f>
        <v>0.0042588000000000001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251</v>
      </c>
      <c r="AT371" s="217" t="s">
        <v>119</v>
      </c>
      <c r="AU371" s="217" t="s">
        <v>82</v>
      </c>
      <c r="AY371" s="19" t="s">
        <v>116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80</v>
      </c>
      <c r="BK371" s="218">
        <f>ROUND(I371*H371,2)</f>
        <v>0</v>
      </c>
      <c r="BL371" s="19" t="s">
        <v>251</v>
      </c>
      <c r="BM371" s="217" t="s">
        <v>813</v>
      </c>
    </row>
    <row r="372" s="2" customFormat="1">
      <c r="A372" s="40"/>
      <c r="B372" s="41"/>
      <c r="C372" s="42"/>
      <c r="D372" s="219" t="s">
        <v>126</v>
      </c>
      <c r="E372" s="42"/>
      <c r="F372" s="220" t="s">
        <v>814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126</v>
      </c>
      <c r="AU372" s="19" t="s">
        <v>82</v>
      </c>
    </row>
    <row r="373" s="13" customFormat="1">
      <c r="A373" s="13"/>
      <c r="B373" s="228"/>
      <c r="C373" s="229"/>
      <c r="D373" s="230" t="s">
        <v>161</v>
      </c>
      <c r="E373" s="231" t="s">
        <v>19</v>
      </c>
      <c r="F373" s="232" t="s">
        <v>723</v>
      </c>
      <c r="G373" s="229"/>
      <c r="H373" s="233">
        <v>5.4560000000000004</v>
      </c>
      <c r="I373" s="234"/>
      <c r="J373" s="229"/>
      <c r="K373" s="229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161</v>
      </c>
      <c r="AU373" s="239" t="s">
        <v>82</v>
      </c>
      <c r="AV373" s="13" t="s">
        <v>82</v>
      </c>
      <c r="AW373" s="13" t="s">
        <v>34</v>
      </c>
      <c r="AX373" s="13" t="s">
        <v>72</v>
      </c>
      <c r="AY373" s="239" t="s">
        <v>116</v>
      </c>
    </row>
    <row r="374" s="13" customFormat="1">
      <c r="A374" s="13"/>
      <c r="B374" s="228"/>
      <c r="C374" s="229"/>
      <c r="D374" s="230" t="s">
        <v>161</v>
      </c>
      <c r="E374" s="231" t="s">
        <v>19</v>
      </c>
      <c r="F374" s="232" t="s">
        <v>724</v>
      </c>
      <c r="G374" s="229"/>
      <c r="H374" s="233">
        <v>5.5119999999999996</v>
      </c>
      <c r="I374" s="234"/>
      <c r="J374" s="229"/>
      <c r="K374" s="229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161</v>
      </c>
      <c r="AU374" s="239" t="s">
        <v>82</v>
      </c>
      <c r="AV374" s="13" t="s">
        <v>82</v>
      </c>
      <c r="AW374" s="13" t="s">
        <v>34</v>
      </c>
      <c r="AX374" s="13" t="s">
        <v>72</v>
      </c>
      <c r="AY374" s="239" t="s">
        <v>116</v>
      </c>
    </row>
    <row r="375" s="13" customFormat="1">
      <c r="A375" s="13"/>
      <c r="B375" s="228"/>
      <c r="C375" s="229"/>
      <c r="D375" s="230" t="s">
        <v>161</v>
      </c>
      <c r="E375" s="231" t="s">
        <v>19</v>
      </c>
      <c r="F375" s="232" t="s">
        <v>725</v>
      </c>
      <c r="G375" s="229"/>
      <c r="H375" s="233">
        <v>6.3120000000000003</v>
      </c>
      <c r="I375" s="234"/>
      <c r="J375" s="229"/>
      <c r="K375" s="229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161</v>
      </c>
      <c r="AU375" s="239" t="s">
        <v>82</v>
      </c>
      <c r="AV375" s="13" t="s">
        <v>82</v>
      </c>
      <c r="AW375" s="13" t="s">
        <v>34</v>
      </c>
      <c r="AX375" s="13" t="s">
        <v>72</v>
      </c>
      <c r="AY375" s="239" t="s">
        <v>116</v>
      </c>
    </row>
    <row r="376" s="13" customFormat="1">
      <c r="A376" s="13"/>
      <c r="B376" s="228"/>
      <c r="C376" s="229"/>
      <c r="D376" s="230" t="s">
        <v>161</v>
      </c>
      <c r="E376" s="231" t="s">
        <v>19</v>
      </c>
      <c r="F376" s="232" t="s">
        <v>726</v>
      </c>
      <c r="G376" s="229"/>
      <c r="H376" s="233">
        <v>5.3520000000000003</v>
      </c>
      <c r="I376" s="234"/>
      <c r="J376" s="229"/>
      <c r="K376" s="229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161</v>
      </c>
      <c r="AU376" s="239" t="s">
        <v>82</v>
      </c>
      <c r="AV376" s="13" t="s">
        <v>82</v>
      </c>
      <c r="AW376" s="13" t="s">
        <v>34</v>
      </c>
      <c r="AX376" s="13" t="s">
        <v>72</v>
      </c>
      <c r="AY376" s="239" t="s">
        <v>116</v>
      </c>
    </row>
    <row r="377" s="13" customFormat="1">
      <c r="A377" s="13"/>
      <c r="B377" s="228"/>
      <c r="C377" s="229"/>
      <c r="D377" s="230" t="s">
        <v>161</v>
      </c>
      <c r="E377" s="231" t="s">
        <v>19</v>
      </c>
      <c r="F377" s="232" t="s">
        <v>726</v>
      </c>
      <c r="G377" s="229"/>
      <c r="H377" s="233">
        <v>5.3520000000000003</v>
      </c>
      <c r="I377" s="234"/>
      <c r="J377" s="229"/>
      <c r="K377" s="229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161</v>
      </c>
      <c r="AU377" s="239" t="s">
        <v>82</v>
      </c>
      <c r="AV377" s="13" t="s">
        <v>82</v>
      </c>
      <c r="AW377" s="13" t="s">
        <v>34</v>
      </c>
      <c r="AX377" s="13" t="s">
        <v>72</v>
      </c>
      <c r="AY377" s="239" t="s">
        <v>116</v>
      </c>
    </row>
    <row r="378" s="13" customFormat="1">
      <c r="A378" s="13"/>
      <c r="B378" s="228"/>
      <c r="C378" s="229"/>
      <c r="D378" s="230" t="s">
        <v>161</v>
      </c>
      <c r="E378" s="231" t="s">
        <v>19</v>
      </c>
      <c r="F378" s="232" t="s">
        <v>727</v>
      </c>
      <c r="G378" s="229"/>
      <c r="H378" s="233">
        <v>5.04</v>
      </c>
      <c r="I378" s="234"/>
      <c r="J378" s="229"/>
      <c r="K378" s="229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161</v>
      </c>
      <c r="AU378" s="239" t="s">
        <v>82</v>
      </c>
      <c r="AV378" s="13" t="s">
        <v>82</v>
      </c>
      <c r="AW378" s="13" t="s">
        <v>34</v>
      </c>
      <c r="AX378" s="13" t="s">
        <v>72</v>
      </c>
      <c r="AY378" s="239" t="s">
        <v>116</v>
      </c>
    </row>
    <row r="379" s="13" customFormat="1">
      <c r="A379" s="13"/>
      <c r="B379" s="228"/>
      <c r="C379" s="229"/>
      <c r="D379" s="230" t="s">
        <v>161</v>
      </c>
      <c r="E379" s="231" t="s">
        <v>19</v>
      </c>
      <c r="F379" s="232" t="s">
        <v>728</v>
      </c>
      <c r="G379" s="229"/>
      <c r="H379" s="233">
        <v>8.9390000000000001</v>
      </c>
      <c r="I379" s="234"/>
      <c r="J379" s="229"/>
      <c r="K379" s="229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161</v>
      </c>
      <c r="AU379" s="239" t="s">
        <v>82</v>
      </c>
      <c r="AV379" s="13" t="s">
        <v>82</v>
      </c>
      <c r="AW379" s="13" t="s">
        <v>34</v>
      </c>
      <c r="AX379" s="13" t="s">
        <v>72</v>
      </c>
      <c r="AY379" s="239" t="s">
        <v>116</v>
      </c>
    </row>
    <row r="380" s="13" customFormat="1">
      <c r="A380" s="13"/>
      <c r="B380" s="228"/>
      <c r="C380" s="229"/>
      <c r="D380" s="230" t="s">
        <v>161</v>
      </c>
      <c r="E380" s="231" t="s">
        <v>19</v>
      </c>
      <c r="F380" s="232" t="s">
        <v>729</v>
      </c>
      <c r="G380" s="229"/>
      <c r="H380" s="233">
        <v>0.47499999999999998</v>
      </c>
      <c r="I380" s="234"/>
      <c r="J380" s="229"/>
      <c r="K380" s="229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161</v>
      </c>
      <c r="AU380" s="239" t="s">
        <v>82</v>
      </c>
      <c r="AV380" s="13" t="s">
        <v>82</v>
      </c>
      <c r="AW380" s="13" t="s">
        <v>34</v>
      </c>
      <c r="AX380" s="13" t="s">
        <v>72</v>
      </c>
      <c r="AY380" s="239" t="s">
        <v>116</v>
      </c>
    </row>
    <row r="381" s="13" customFormat="1">
      <c r="A381" s="13"/>
      <c r="B381" s="228"/>
      <c r="C381" s="229"/>
      <c r="D381" s="230" t="s">
        <v>161</v>
      </c>
      <c r="E381" s="231" t="s">
        <v>19</v>
      </c>
      <c r="F381" s="232" t="s">
        <v>622</v>
      </c>
      <c r="G381" s="229"/>
      <c r="H381" s="233">
        <v>0.14999999999999999</v>
      </c>
      <c r="I381" s="234"/>
      <c r="J381" s="229"/>
      <c r="K381" s="229"/>
      <c r="L381" s="235"/>
      <c r="M381" s="236"/>
      <c r="N381" s="237"/>
      <c r="O381" s="237"/>
      <c r="P381" s="237"/>
      <c r="Q381" s="237"/>
      <c r="R381" s="237"/>
      <c r="S381" s="237"/>
      <c r="T381" s="23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9" t="s">
        <v>161</v>
      </c>
      <c r="AU381" s="239" t="s">
        <v>82</v>
      </c>
      <c r="AV381" s="13" t="s">
        <v>82</v>
      </c>
      <c r="AW381" s="13" t="s">
        <v>34</v>
      </c>
      <c r="AX381" s="13" t="s">
        <v>72</v>
      </c>
      <c r="AY381" s="239" t="s">
        <v>116</v>
      </c>
    </row>
    <row r="382" s="14" customFormat="1">
      <c r="A382" s="14"/>
      <c r="B382" s="240"/>
      <c r="C382" s="241"/>
      <c r="D382" s="230" t="s">
        <v>161</v>
      </c>
      <c r="E382" s="242" t="s">
        <v>19</v>
      </c>
      <c r="F382" s="243" t="s">
        <v>730</v>
      </c>
      <c r="G382" s="241"/>
      <c r="H382" s="244">
        <v>42.588000000000001</v>
      </c>
      <c r="I382" s="245"/>
      <c r="J382" s="241"/>
      <c r="K382" s="241"/>
      <c r="L382" s="246"/>
      <c r="M382" s="273"/>
      <c r="N382" s="274"/>
      <c r="O382" s="274"/>
      <c r="P382" s="274"/>
      <c r="Q382" s="274"/>
      <c r="R382" s="274"/>
      <c r="S382" s="274"/>
      <c r="T382" s="27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161</v>
      </c>
      <c r="AU382" s="250" t="s">
        <v>82</v>
      </c>
      <c r="AV382" s="14" t="s">
        <v>158</v>
      </c>
      <c r="AW382" s="14" t="s">
        <v>34</v>
      </c>
      <c r="AX382" s="14" t="s">
        <v>80</v>
      </c>
      <c r="AY382" s="250" t="s">
        <v>116</v>
      </c>
    </row>
    <row r="383" s="2" customFormat="1" ht="6.96" customHeight="1">
      <c r="A383" s="40"/>
      <c r="B383" s="61"/>
      <c r="C383" s="62"/>
      <c r="D383" s="62"/>
      <c r="E383" s="62"/>
      <c r="F383" s="62"/>
      <c r="G383" s="62"/>
      <c r="H383" s="62"/>
      <c r="I383" s="62"/>
      <c r="J383" s="62"/>
      <c r="K383" s="62"/>
      <c r="L383" s="46"/>
      <c r="M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</row>
  </sheetData>
  <sheetProtection sheet="1" autoFilter="0" formatColumns="0" formatRows="0" objects="1" scenarios="1" spinCount="100000" saltValue="OuTg+SXWQg0M6U0p3Nfa9uYekC891ZQqwte2MMjvQkNLGQpuPt3AZiPSDPNU4UP4yid9nBa36DUzQG7jA/IkmQ==" hashValue="7+MLq/onRIrLT+bGItMcGNlp9WVwtzhtzVPrsOQ4fu+4A4CobAQ9GlpXlGdlrA2iGEay0P3DdUwoWzV+qj+2tg==" algorithmName="SHA-512" password="CC35"/>
  <autoFilter ref="C88:K38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112151111"/>
    <hyperlink ref="F97" r:id="rId2" display="https://podminky.urs.cz/item/CS_URS_2024_01/112151112"/>
    <hyperlink ref="F101" r:id="rId3" display="https://podminky.urs.cz/item/CS_URS_2024_01/112201111"/>
    <hyperlink ref="F105" r:id="rId4" display="https://podminky.urs.cz/item/CS_URS_2024_01/112201112"/>
    <hyperlink ref="F109" r:id="rId5" display="https://podminky.urs.cz/item/CS_URS_2024_01/113106023"/>
    <hyperlink ref="F112" r:id="rId6" display="https://podminky.urs.cz/item/CS_URS_2024_01/113107022"/>
    <hyperlink ref="F117" r:id="rId7" display="https://podminky.urs.cz/item/CS_URS_2024_01/113107042"/>
    <hyperlink ref="F120" r:id="rId8" display="https://podminky.urs.cz/item/CS_URS_2024_01/113201112"/>
    <hyperlink ref="F123" r:id="rId9" display="https://podminky.urs.cz/item/CS_URS_2024_01/113204111"/>
    <hyperlink ref="F126" r:id="rId10" display="https://podminky.urs.cz/item/CS_URS_2024_01/119003227"/>
    <hyperlink ref="F129" r:id="rId11" display="https://podminky.urs.cz/item/CS_URS_2024_01/119003228"/>
    <hyperlink ref="F131" r:id="rId12" display="https://podminky.urs.cz/item/CS_URS_2024_01/132253101"/>
    <hyperlink ref="F134" r:id="rId13" display="https://podminky.urs.cz/item/CS_URS_2024_01/174151101"/>
    <hyperlink ref="F137" r:id="rId14" display="https://podminky.urs.cz/item/CS_URS_2024_01/174251201"/>
    <hyperlink ref="F142" r:id="rId15" display="https://podminky.urs.cz/item/CS_URS_2024_01/181111121"/>
    <hyperlink ref="F145" r:id="rId16" display="https://podminky.urs.cz/item/CS_URS_2024_01/181411131"/>
    <hyperlink ref="F151" r:id="rId17" display="https://podminky.urs.cz/item/CS_URS_2024_01/311321815"/>
    <hyperlink ref="F162" r:id="rId18" display="https://podminky.urs.cz/item/CS_URS_2024_01/311351121"/>
    <hyperlink ref="F174" r:id="rId19" display="https://podminky.urs.cz/item/CS_URS_2024_01/311351122"/>
    <hyperlink ref="F176" r:id="rId20" display="https://podminky.urs.cz/item/CS_URS_2024_01/311351911"/>
    <hyperlink ref="F178" r:id="rId21" display="https://podminky.urs.cz/item/CS_URS_2024_01/311361821"/>
    <hyperlink ref="F184" r:id="rId22" display="https://podminky.urs.cz/item/CS_URS_2024_01/338171111"/>
    <hyperlink ref="F193" r:id="rId23" display="https://podminky.urs.cz/item/CS_URS_2024_01/348101210"/>
    <hyperlink ref="F198" r:id="rId24" display="https://podminky.urs.cz/item/CS_URS_2024_01/348101220"/>
    <hyperlink ref="F203" r:id="rId25" display="https://podminky.urs.cz/item/CS_URS_2024_01/348171120"/>
    <hyperlink ref="F216" r:id="rId26" display="https://podminky.urs.cz/item/CS_URS_2024_01/348171146"/>
    <hyperlink ref="F219" r:id="rId27" display="https://podminky.urs.cz/item/CS_URS_2024_01/348401130"/>
    <hyperlink ref="F222" r:id="rId28" display="https://podminky.urs.cz/item/CS_URS_2024_01/348401350"/>
    <hyperlink ref="F225" r:id="rId29" display="https://podminky.urs.cz/item/CS_URS_2024_01/348401360"/>
    <hyperlink ref="F228" r:id="rId30" display="https://podminky.urs.cz/item/CS_URS_2024_01/566901232"/>
    <hyperlink ref="F233" r:id="rId31" display="https://podminky.urs.cz/item/CS_URS_2024_01/566901261"/>
    <hyperlink ref="F236" r:id="rId32" display="https://podminky.urs.cz/item/CS_URS_2024_01/572341111"/>
    <hyperlink ref="F239" r:id="rId33" display="https://podminky.urs.cz/item/CS_URS_2024_01/596211110"/>
    <hyperlink ref="F243" r:id="rId34" display="https://podminky.urs.cz/item/CS_URS_2024_01/623111001"/>
    <hyperlink ref="F255" r:id="rId35" display="https://podminky.urs.cz/item/CS_URS_2024_01/623111121"/>
    <hyperlink ref="F268" r:id="rId36" display="https://podminky.urs.cz/item/CS_URS_2024_01/916241113"/>
    <hyperlink ref="F271" r:id="rId37" display="https://podminky.urs.cz/item/CS_URS_2024_01/916331112"/>
    <hyperlink ref="F275" r:id="rId38" display="https://podminky.urs.cz/item/CS_URS_2024_01/919732221"/>
    <hyperlink ref="F278" r:id="rId39" display="https://podminky.urs.cz/item/CS_URS_2024_01/919735112"/>
    <hyperlink ref="F281" r:id="rId40" display="https://podminky.urs.cz/item/CS_URS_2024_01/961044111"/>
    <hyperlink ref="F293" r:id="rId41" display="https://podminky.urs.cz/item/CS_URS_2024_01/961055111"/>
    <hyperlink ref="F305" r:id="rId42" display="https://podminky.urs.cz/item/CS_URS_2024_01/966071721"/>
    <hyperlink ref="F307" r:id="rId43" display="https://podminky.urs.cz/item/CS_URS_2024_01/966071822"/>
    <hyperlink ref="F310" r:id="rId44" display="https://podminky.urs.cz/item/CS_URS_2024_01/966072811"/>
    <hyperlink ref="F313" r:id="rId45" display="https://podminky.urs.cz/item/CS_URS_2024_01/966073810"/>
    <hyperlink ref="F315" r:id="rId46" display="https://podminky.urs.cz/item/CS_URS_2024_01/966073811"/>
    <hyperlink ref="F317" r:id="rId47" display="https://podminky.urs.cz/item/CS_URS_2024_01/979024443"/>
    <hyperlink ref="F322" r:id="rId48" display="https://podminky.urs.cz/item/CS_URS_2024_01/979054451"/>
    <hyperlink ref="F326" r:id="rId49" display="https://podminky.urs.cz/item/CS_URS_2024_01/997231111"/>
    <hyperlink ref="F331" r:id="rId50" display="https://podminky.urs.cz/item/CS_URS_2024_01/997231119"/>
    <hyperlink ref="F339" r:id="rId51" display="https://podminky.urs.cz/item/CS_URS_2024_01/997231511"/>
    <hyperlink ref="F344" r:id="rId52" display="https://podminky.urs.cz/item/CS_URS_2024_01/997013861"/>
    <hyperlink ref="F347" r:id="rId53" display="https://podminky.urs.cz/item/CS_URS_2024_01/997013862"/>
    <hyperlink ref="F349" r:id="rId54" display="https://podminky.urs.cz/item/CS_URS_2024_01/997013873"/>
    <hyperlink ref="F351" r:id="rId55" display="https://podminky.urs.cz/item/CS_URS_2024_01/997013875"/>
    <hyperlink ref="F353" r:id="rId56" display="https://podminky.urs.cz/item/CS_URS_2024_01/997221858"/>
    <hyperlink ref="F356" r:id="rId57" display="https://podminky.urs.cz/item/CS_URS_2024_01/998232110"/>
    <hyperlink ref="F360" r:id="rId58" display="https://podminky.urs.cz/item/CS_URS_2024_01/783801403"/>
    <hyperlink ref="F372" r:id="rId59" display="https://podminky.urs.cz/item/CS_URS_2024_01/78382660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2"/>
    </row>
    <row r="4" s="1" customFormat="1" ht="24.96" customHeight="1">
      <c r="B4" s="22"/>
      <c r="C4" s="132" t="s">
        <v>815</v>
      </c>
      <c r="H4" s="22"/>
    </row>
    <row r="5" s="1" customFormat="1" ht="12" customHeight="1">
      <c r="B5" s="22"/>
      <c r="C5" s="276" t="s">
        <v>13</v>
      </c>
      <c r="D5" s="142" t="s">
        <v>14</v>
      </c>
      <c r="E5" s="1"/>
      <c r="F5" s="1"/>
      <c r="H5" s="22"/>
    </row>
    <row r="6" s="1" customFormat="1" ht="36.96" customHeight="1">
      <c r="B6" s="22"/>
      <c r="C6" s="277" t="s">
        <v>16</v>
      </c>
      <c r="D6" s="278" t="s">
        <v>17</v>
      </c>
      <c r="E6" s="1"/>
      <c r="F6" s="1"/>
      <c r="H6" s="22"/>
    </row>
    <row r="7" s="1" customFormat="1" ht="16.5" customHeight="1">
      <c r="B7" s="22"/>
      <c r="C7" s="134" t="s">
        <v>23</v>
      </c>
      <c r="D7" s="139" t="str">
        <f>'Rekapitulace zakázky'!AN8</f>
        <v>22. 5. 2024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9"/>
      <c r="B9" s="279"/>
      <c r="C9" s="280" t="s">
        <v>53</v>
      </c>
      <c r="D9" s="281" t="s">
        <v>54</v>
      </c>
      <c r="E9" s="281" t="s">
        <v>102</v>
      </c>
      <c r="F9" s="282" t="s">
        <v>816</v>
      </c>
      <c r="G9" s="179"/>
      <c r="H9" s="279"/>
    </row>
    <row r="10" s="2" customFormat="1" ht="26.4" customHeight="1">
      <c r="A10" s="40"/>
      <c r="B10" s="46"/>
      <c r="C10" s="283" t="s">
        <v>14</v>
      </c>
      <c r="D10" s="283" t="s">
        <v>17</v>
      </c>
      <c r="E10" s="40"/>
      <c r="F10" s="40"/>
      <c r="G10" s="40"/>
      <c r="H10" s="46"/>
    </row>
    <row r="11" s="2" customFormat="1" ht="16.8" customHeight="1">
      <c r="A11" s="40"/>
      <c r="B11" s="46"/>
      <c r="C11" s="284" t="s">
        <v>817</v>
      </c>
      <c r="D11" s="285" t="s">
        <v>818</v>
      </c>
      <c r="E11" s="286" t="s">
        <v>157</v>
      </c>
      <c r="F11" s="287">
        <v>82.528000000000006</v>
      </c>
      <c r="G11" s="40"/>
      <c r="H11" s="46"/>
    </row>
    <row r="12" s="2" customFormat="1" ht="16.8" customHeight="1">
      <c r="A12" s="40"/>
      <c r="B12" s="46"/>
      <c r="C12" s="288" t="s">
        <v>19</v>
      </c>
      <c r="D12" s="288" t="s">
        <v>819</v>
      </c>
      <c r="E12" s="19" t="s">
        <v>19</v>
      </c>
      <c r="F12" s="289">
        <v>11.394</v>
      </c>
      <c r="G12" s="40"/>
      <c r="H12" s="46"/>
    </row>
    <row r="13" s="2" customFormat="1" ht="16.8" customHeight="1">
      <c r="A13" s="40"/>
      <c r="B13" s="46"/>
      <c r="C13" s="288" t="s">
        <v>19</v>
      </c>
      <c r="D13" s="288" t="s">
        <v>820</v>
      </c>
      <c r="E13" s="19" t="s">
        <v>19</v>
      </c>
      <c r="F13" s="289">
        <v>46.854999999999997</v>
      </c>
      <c r="G13" s="40"/>
      <c r="H13" s="46"/>
    </row>
    <row r="14" s="2" customFormat="1" ht="16.8" customHeight="1">
      <c r="A14" s="40"/>
      <c r="B14" s="46"/>
      <c r="C14" s="288" t="s">
        <v>19</v>
      </c>
      <c r="D14" s="288" t="s">
        <v>821</v>
      </c>
      <c r="E14" s="19" t="s">
        <v>19</v>
      </c>
      <c r="F14" s="289">
        <v>11.127000000000001</v>
      </c>
      <c r="G14" s="40"/>
      <c r="H14" s="46"/>
    </row>
    <row r="15" s="2" customFormat="1" ht="16.8" customHeight="1">
      <c r="A15" s="40"/>
      <c r="B15" s="46"/>
      <c r="C15" s="288" t="s">
        <v>19</v>
      </c>
      <c r="D15" s="288" t="s">
        <v>822</v>
      </c>
      <c r="E15" s="19" t="s">
        <v>19</v>
      </c>
      <c r="F15" s="289">
        <v>6.2670000000000003</v>
      </c>
      <c r="G15" s="40"/>
      <c r="H15" s="46"/>
    </row>
    <row r="16" s="2" customFormat="1" ht="16.8" customHeight="1">
      <c r="A16" s="40"/>
      <c r="B16" s="46"/>
      <c r="C16" s="288" t="s">
        <v>19</v>
      </c>
      <c r="D16" s="288" t="s">
        <v>823</v>
      </c>
      <c r="E16" s="19" t="s">
        <v>19</v>
      </c>
      <c r="F16" s="289">
        <v>6.0739999999999998</v>
      </c>
      <c r="G16" s="40"/>
      <c r="H16" s="46"/>
    </row>
    <row r="17" s="2" customFormat="1" ht="16.8" customHeight="1">
      <c r="A17" s="40"/>
      <c r="B17" s="46"/>
      <c r="C17" s="288" t="s">
        <v>19</v>
      </c>
      <c r="D17" s="288" t="s">
        <v>824</v>
      </c>
      <c r="E17" s="19" t="s">
        <v>19</v>
      </c>
      <c r="F17" s="289">
        <v>0.81100000000000005</v>
      </c>
      <c r="G17" s="40"/>
      <c r="H17" s="46"/>
    </row>
    <row r="18" s="2" customFormat="1" ht="16.8" customHeight="1">
      <c r="A18" s="40"/>
      <c r="B18" s="46"/>
      <c r="C18" s="288" t="s">
        <v>19</v>
      </c>
      <c r="D18" s="288" t="s">
        <v>168</v>
      </c>
      <c r="E18" s="19" t="s">
        <v>19</v>
      </c>
      <c r="F18" s="289">
        <v>82.528000000000006</v>
      </c>
      <c r="G18" s="40"/>
      <c r="H18" s="46"/>
    </row>
    <row r="19" s="2" customFormat="1" ht="16.8" customHeight="1">
      <c r="A19" s="40"/>
      <c r="B19" s="46"/>
      <c r="C19" s="284" t="s">
        <v>825</v>
      </c>
      <c r="D19" s="285" t="s">
        <v>826</v>
      </c>
      <c r="E19" s="286" t="s">
        <v>157</v>
      </c>
      <c r="F19" s="287">
        <v>293.34800000000001</v>
      </c>
      <c r="G19" s="40"/>
      <c r="H19" s="46"/>
    </row>
    <row r="20" s="2" customFormat="1" ht="16.8" customHeight="1">
      <c r="A20" s="40"/>
      <c r="B20" s="46"/>
      <c r="C20" s="288" t="s">
        <v>19</v>
      </c>
      <c r="D20" s="288" t="s">
        <v>827</v>
      </c>
      <c r="E20" s="19" t="s">
        <v>19</v>
      </c>
      <c r="F20" s="289">
        <v>136.59999999999999</v>
      </c>
      <c r="G20" s="40"/>
      <c r="H20" s="46"/>
    </row>
    <row r="21" s="2" customFormat="1" ht="16.8" customHeight="1">
      <c r="A21" s="40"/>
      <c r="B21" s="46"/>
      <c r="C21" s="288" t="s">
        <v>19</v>
      </c>
      <c r="D21" s="288" t="s">
        <v>828</v>
      </c>
      <c r="E21" s="19" t="s">
        <v>19</v>
      </c>
      <c r="F21" s="289">
        <v>135.80000000000001</v>
      </c>
      <c r="G21" s="40"/>
      <c r="H21" s="46"/>
    </row>
    <row r="22" s="2" customFormat="1" ht="16.8" customHeight="1">
      <c r="A22" s="40"/>
      <c r="B22" s="46"/>
      <c r="C22" s="288" t="s">
        <v>19</v>
      </c>
      <c r="D22" s="288" t="s">
        <v>829</v>
      </c>
      <c r="E22" s="19" t="s">
        <v>19</v>
      </c>
      <c r="F22" s="289">
        <v>5.5199999999999996</v>
      </c>
      <c r="G22" s="40"/>
      <c r="H22" s="46"/>
    </row>
    <row r="23" s="2" customFormat="1" ht="16.8" customHeight="1">
      <c r="A23" s="40"/>
      <c r="B23" s="46"/>
      <c r="C23" s="288" t="s">
        <v>19</v>
      </c>
      <c r="D23" s="288" t="s">
        <v>830</v>
      </c>
      <c r="E23" s="19" t="s">
        <v>19</v>
      </c>
      <c r="F23" s="289">
        <v>-59.740000000000002</v>
      </c>
      <c r="G23" s="40"/>
      <c r="H23" s="46"/>
    </row>
    <row r="24" s="2" customFormat="1" ht="16.8" customHeight="1">
      <c r="A24" s="40"/>
      <c r="B24" s="46"/>
      <c r="C24" s="288" t="s">
        <v>19</v>
      </c>
      <c r="D24" s="288" t="s">
        <v>831</v>
      </c>
      <c r="E24" s="19" t="s">
        <v>19</v>
      </c>
      <c r="F24" s="289">
        <v>218.18000000000001</v>
      </c>
      <c r="G24" s="40"/>
      <c r="H24" s="46"/>
    </row>
    <row r="25" s="2" customFormat="1" ht="16.8" customHeight="1">
      <c r="A25" s="40"/>
      <c r="B25" s="46"/>
      <c r="C25" s="288" t="s">
        <v>19</v>
      </c>
      <c r="D25" s="288" t="s">
        <v>832</v>
      </c>
      <c r="E25" s="19" t="s">
        <v>19</v>
      </c>
      <c r="F25" s="289">
        <v>29.870000000000001</v>
      </c>
      <c r="G25" s="40"/>
      <c r="H25" s="46"/>
    </row>
    <row r="26" s="2" customFormat="1" ht="16.8" customHeight="1">
      <c r="A26" s="40"/>
      <c r="B26" s="46"/>
      <c r="C26" s="288" t="s">
        <v>19</v>
      </c>
      <c r="D26" s="288" t="s">
        <v>833</v>
      </c>
      <c r="E26" s="19" t="s">
        <v>19</v>
      </c>
      <c r="F26" s="289">
        <v>29.870000000000001</v>
      </c>
      <c r="G26" s="40"/>
      <c r="H26" s="46"/>
    </row>
    <row r="27" s="2" customFormat="1" ht="16.8" customHeight="1">
      <c r="A27" s="40"/>
      <c r="B27" s="46"/>
      <c r="C27" s="288" t="s">
        <v>19</v>
      </c>
      <c r="D27" s="288" t="s">
        <v>834</v>
      </c>
      <c r="E27" s="19" t="s">
        <v>19</v>
      </c>
      <c r="F27" s="289">
        <v>9.1449999999999996</v>
      </c>
      <c r="G27" s="40"/>
      <c r="H27" s="46"/>
    </row>
    <row r="28" s="2" customFormat="1" ht="16.8" customHeight="1">
      <c r="A28" s="40"/>
      <c r="B28" s="46"/>
      <c r="C28" s="288" t="s">
        <v>19</v>
      </c>
      <c r="D28" s="288" t="s">
        <v>835</v>
      </c>
      <c r="E28" s="19" t="s">
        <v>19</v>
      </c>
      <c r="F28" s="289">
        <v>4.5730000000000004</v>
      </c>
      <c r="G28" s="40"/>
      <c r="H28" s="46"/>
    </row>
    <row r="29" s="2" customFormat="1" ht="16.8" customHeight="1">
      <c r="A29" s="40"/>
      <c r="B29" s="46"/>
      <c r="C29" s="288" t="s">
        <v>19</v>
      </c>
      <c r="D29" s="288" t="s">
        <v>836</v>
      </c>
      <c r="E29" s="19" t="s">
        <v>19</v>
      </c>
      <c r="F29" s="289">
        <v>0.40500000000000003</v>
      </c>
      <c r="G29" s="40"/>
      <c r="H29" s="46"/>
    </row>
    <row r="30" s="2" customFormat="1" ht="16.8" customHeight="1">
      <c r="A30" s="40"/>
      <c r="B30" s="46"/>
      <c r="C30" s="288" t="s">
        <v>19</v>
      </c>
      <c r="D30" s="288" t="s">
        <v>837</v>
      </c>
      <c r="E30" s="19" t="s">
        <v>19</v>
      </c>
      <c r="F30" s="289">
        <v>1.3049999999999999</v>
      </c>
      <c r="G30" s="40"/>
      <c r="H30" s="46"/>
    </row>
    <row r="31" s="2" customFormat="1" ht="16.8" customHeight="1">
      <c r="A31" s="40"/>
      <c r="B31" s="46"/>
      <c r="C31" s="288" t="s">
        <v>19</v>
      </c>
      <c r="D31" s="288" t="s">
        <v>838</v>
      </c>
      <c r="E31" s="19" t="s">
        <v>19</v>
      </c>
      <c r="F31" s="289">
        <v>75.168000000000006</v>
      </c>
      <c r="G31" s="40"/>
      <c r="H31" s="46"/>
    </row>
    <row r="32" s="2" customFormat="1" ht="16.8" customHeight="1">
      <c r="A32" s="40"/>
      <c r="B32" s="46"/>
      <c r="C32" s="288" t="s">
        <v>19</v>
      </c>
      <c r="D32" s="288" t="s">
        <v>168</v>
      </c>
      <c r="E32" s="19" t="s">
        <v>19</v>
      </c>
      <c r="F32" s="289">
        <v>293.34800000000001</v>
      </c>
      <c r="G32" s="40"/>
      <c r="H32" s="46"/>
    </row>
    <row r="33" s="2" customFormat="1" ht="16.8" customHeight="1">
      <c r="A33" s="40"/>
      <c r="B33" s="46"/>
      <c r="C33" s="284" t="s">
        <v>839</v>
      </c>
      <c r="D33" s="285" t="s">
        <v>840</v>
      </c>
      <c r="E33" s="286" t="s">
        <v>157</v>
      </c>
      <c r="F33" s="287">
        <v>75.168000000000006</v>
      </c>
      <c r="G33" s="40"/>
      <c r="H33" s="46"/>
    </row>
    <row r="34" s="2" customFormat="1" ht="16.8" customHeight="1">
      <c r="A34" s="40"/>
      <c r="B34" s="46"/>
      <c r="C34" s="288" t="s">
        <v>19</v>
      </c>
      <c r="D34" s="288" t="s">
        <v>832</v>
      </c>
      <c r="E34" s="19" t="s">
        <v>19</v>
      </c>
      <c r="F34" s="289">
        <v>29.870000000000001</v>
      </c>
      <c r="G34" s="40"/>
      <c r="H34" s="46"/>
    </row>
    <row r="35" s="2" customFormat="1" ht="16.8" customHeight="1">
      <c r="A35" s="40"/>
      <c r="B35" s="46"/>
      <c r="C35" s="288" t="s">
        <v>19</v>
      </c>
      <c r="D35" s="288" t="s">
        <v>833</v>
      </c>
      <c r="E35" s="19" t="s">
        <v>19</v>
      </c>
      <c r="F35" s="289">
        <v>29.870000000000001</v>
      </c>
      <c r="G35" s="40"/>
      <c r="H35" s="46"/>
    </row>
    <row r="36" s="2" customFormat="1" ht="16.8" customHeight="1">
      <c r="A36" s="40"/>
      <c r="B36" s="46"/>
      <c r="C36" s="288" t="s">
        <v>19</v>
      </c>
      <c r="D36" s="288" t="s">
        <v>834</v>
      </c>
      <c r="E36" s="19" t="s">
        <v>19</v>
      </c>
      <c r="F36" s="289">
        <v>9.1449999999999996</v>
      </c>
      <c r="G36" s="40"/>
      <c r="H36" s="46"/>
    </row>
    <row r="37" s="2" customFormat="1" ht="16.8" customHeight="1">
      <c r="A37" s="40"/>
      <c r="B37" s="46"/>
      <c r="C37" s="288" t="s">
        <v>19</v>
      </c>
      <c r="D37" s="288" t="s">
        <v>835</v>
      </c>
      <c r="E37" s="19" t="s">
        <v>19</v>
      </c>
      <c r="F37" s="289">
        <v>4.5730000000000004</v>
      </c>
      <c r="G37" s="40"/>
      <c r="H37" s="46"/>
    </row>
    <row r="38" s="2" customFormat="1" ht="16.8" customHeight="1">
      <c r="A38" s="40"/>
      <c r="B38" s="46"/>
      <c r="C38" s="288" t="s">
        <v>19</v>
      </c>
      <c r="D38" s="288" t="s">
        <v>836</v>
      </c>
      <c r="E38" s="19" t="s">
        <v>19</v>
      </c>
      <c r="F38" s="289">
        <v>0.40500000000000003</v>
      </c>
      <c r="G38" s="40"/>
      <c r="H38" s="46"/>
    </row>
    <row r="39" s="2" customFormat="1" ht="16.8" customHeight="1">
      <c r="A39" s="40"/>
      <c r="B39" s="46"/>
      <c r="C39" s="288" t="s">
        <v>19</v>
      </c>
      <c r="D39" s="288" t="s">
        <v>837</v>
      </c>
      <c r="E39" s="19" t="s">
        <v>19</v>
      </c>
      <c r="F39" s="289">
        <v>1.3049999999999999</v>
      </c>
      <c r="G39" s="40"/>
      <c r="H39" s="46"/>
    </row>
    <row r="40" s="2" customFormat="1" ht="16.8" customHeight="1">
      <c r="A40" s="40"/>
      <c r="B40" s="46"/>
      <c r="C40" s="288" t="s">
        <v>19</v>
      </c>
      <c r="D40" s="288" t="s">
        <v>838</v>
      </c>
      <c r="E40" s="19" t="s">
        <v>19</v>
      </c>
      <c r="F40" s="289">
        <v>75.168000000000006</v>
      </c>
      <c r="G40" s="40"/>
      <c r="H40" s="46"/>
    </row>
    <row r="41" s="2" customFormat="1" ht="16.8" customHeight="1">
      <c r="A41" s="40"/>
      <c r="B41" s="46"/>
      <c r="C41" s="288" t="s">
        <v>19</v>
      </c>
      <c r="D41" s="288" t="s">
        <v>168</v>
      </c>
      <c r="E41" s="19" t="s">
        <v>19</v>
      </c>
      <c r="F41" s="289">
        <v>75.168000000000006</v>
      </c>
      <c r="G41" s="40"/>
      <c r="H41" s="46"/>
    </row>
    <row r="42" s="2" customFormat="1" ht="16.8" customHeight="1">
      <c r="A42" s="40"/>
      <c r="B42" s="46"/>
      <c r="C42" s="284" t="s">
        <v>841</v>
      </c>
      <c r="D42" s="285" t="s">
        <v>842</v>
      </c>
      <c r="E42" s="286" t="s">
        <v>157</v>
      </c>
      <c r="F42" s="287">
        <v>218.18000000000001</v>
      </c>
      <c r="G42" s="40"/>
      <c r="H42" s="46"/>
    </row>
    <row r="43" s="2" customFormat="1" ht="16.8" customHeight="1">
      <c r="A43" s="40"/>
      <c r="B43" s="46"/>
      <c r="C43" s="288" t="s">
        <v>19</v>
      </c>
      <c r="D43" s="288" t="s">
        <v>827</v>
      </c>
      <c r="E43" s="19" t="s">
        <v>19</v>
      </c>
      <c r="F43" s="289">
        <v>136.59999999999999</v>
      </c>
      <c r="G43" s="40"/>
      <c r="H43" s="46"/>
    </row>
    <row r="44" s="2" customFormat="1" ht="16.8" customHeight="1">
      <c r="A44" s="40"/>
      <c r="B44" s="46"/>
      <c r="C44" s="288" t="s">
        <v>19</v>
      </c>
      <c r="D44" s="288" t="s">
        <v>828</v>
      </c>
      <c r="E44" s="19" t="s">
        <v>19</v>
      </c>
      <c r="F44" s="289">
        <v>135.80000000000001</v>
      </c>
      <c r="G44" s="40"/>
      <c r="H44" s="46"/>
    </row>
    <row r="45" s="2" customFormat="1" ht="16.8" customHeight="1">
      <c r="A45" s="40"/>
      <c r="B45" s="46"/>
      <c r="C45" s="288" t="s">
        <v>19</v>
      </c>
      <c r="D45" s="288" t="s">
        <v>829</v>
      </c>
      <c r="E45" s="19" t="s">
        <v>19</v>
      </c>
      <c r="F45" s="289">
        <v>5.5199999999999996</v>
      </c>
      <c r="G45" s="40"/>
      <c r="H45" s="46"/>
    </row>
    <row r="46" s="2" customFormat="1" ht="16.8" customHeight="1">
      <c r="A46" s="40"/>
      <c r="B46" s="46"/>
      <c r="C46" s="288" t="s">
        <v>19</v>
      </c>
      <c r="D46" s="288" t="s">
        <v>830</v>
      </c>
      <c r="E46" s="19" t="s">
        <v>19</v>
      </c>
      <c r="F46" s="289">
        <v>-59.740000000000002</v>
      </c>
      <c r="G46" s="40"/>
      <c r="H46" s="46"/>
    </row>
    <row r="47" s="2" customFormat="1" ht="16.8" customHeight="1">
      <c r="A47" s="40"/>
      <c r="B47" s="46"/>
      <c r="C47" s="288" t="s">
        <v>19</v>
      </c>
      <c r="D47" s="288" t="s">
        <v>831</v>
      </c>
      <c r="E47" s="19" t="s">
        <v>19</v>
      </c>
      <c r="F47" s="289">
        <v>218.18000000000001</v>
      </c>
      <c r="G47" s="40"/>
      <c r="H47" s="46"/>
    </row>
    <row r="48" s="2" customFormat="1" ht="16.8" customHeight="1">
      <c r="A48" s="40"/>
      <c r="B48" s="46"/>
      <c r="C48" s="288" t="s">
        <v>19</v>
      </c>
      <c r="D48" s="288" t="s">
        <v>168</v>
      </c>
      <c r="E48" s="19" t="s">
        <v>19</v>
      </c>
      <c r="F48" s="289">
        <v>218.18000000000001</v>
      </c>
      <c r="G48" s="40"/>
      <c r="H48" s="46"/>
    </row>
    <row r="49" s="2" customFormat="1" ht="16.8" customHeight="1">
      <c r="A49" s="40"/>
      <c r="B49" s="46"/>
      <c r="C49" s="284" t="s">
        <v>843</v>
      </c>
      <c r="D49" s="285" t="s">
        <v>844</v>
      </c>
      <c r="E49" s="286" t="s">
        <v>157</v>
      </c>
      <c r="F49" s="287">
        <v>149.37299999999999</v>
      </c>
      <c r="G49" s="40"/>
      <c r="H49" s="46"/>
    </row>
    <row r="50" s="2" customFormat="1" ht="16.8" customHeight="1">
      <c r="A50" s="40"/>
      <c r="B50" s="46"/>
      <c r="C50" s="288" t="s">
        <v>19</v>
      </c>
      <c r="D50" s="288" t="s">
        <v>845</v>
      </c>
      <c r="E50" s="19" t="s">
        <v>19</v>
      </c>
      <c r="F50" s="289">
        <v>9.7850000000000001</v>
      </c>
      <c r="G50" s="40"/>
      <c r="H50" s="46"/>
    </row>
    <row r="51" s="2" customFormat="1" ht="16.8" customHeight="1">
      <c r="A51" s="40"/>
      <c r="B51" s="46"/>
      <c r="C51" s="288" t="s">
        <v>19</v>
      </c>
      <c r="D51" s="288" t="s">
        <v>846</v>
      </c>
      <c r="E51" s="19" t="s">
        <v>19</v>
      </c>
      <c r="F51" s="289">
        <v>9.6850000000000005</v>
      </c>
      <c r="G51" s="40"/>
      <c r="H51" s="46"/>
    </row>
    <row r="52" s="2" customFormat="1" ht="16.8" customHeight="1">
      <c r="A52" s="40"/>
      <c r="B52" s="46"/>
      <c r="C52" s="288" t="s">
        <v>19</v>
      </c>
      <c r="D52" s="288" t="s">
        <v>847</v>
      </c>
      <c r="E52" s="19" t="s">
        <v>19</v>
      </c>
      <c r="F52" s="289">
        <v>51.5</v>
      </c>
      <c r="G52" s="40"/>
      <c r="H52" s="46"/>
    </row>
    <row r="53" s="2" customFormat="1" ht="16.8" customHeight="1">
      <c r="A53" s="40"/>
      <c r="B53" s="46"/>
      <c r="C53" s="288" t="s">
        <v>19</v>
      </c>
      <c r="D53" s="288" t="s">
        <v>848</v>
      </c>
      <c r="E53" s="19" t="s">
        <v>19</v>
      </c>
      <c r="F53" s="289">
        <v>60.784999999999997</v>
      </c>
      <c r="G53" s="40"/>
      <c r="H53" s="46"/>
    </row>
    <row r="54" s="2" customFormat="1" ht="16.8" customHeight="1">
      <c r="A54" s="40"/>
      <c r="B54" s="46"/>
      <c r="C54" s="288" t="s">
        <v>19</v>
      </c>
      <c r="D54" s="288" t="s">
        <v>849</v>
      </c>
      <c r="E54" s="19" t="s">
        <v>19</v>
      </c>
      <c r="F54" s="289">
        <v>0.84999999999999998</v>
      </c>
      <c r="G54" s="40"/>
      <c r="H54" s="46"/>
    </row>
    <row r="55" s="2" customFormat="1" ht="16.8" customHeight="1">
      <c r="A55" s="40"/>
      <c r="B55" s="46"/>
      <c r="C55" s="288" t="s">
        <v>19</v>
      </c>
      <c r="D55" s="288" t="s">
        <v>850</v>
      </c>
      <c r="E55" s="19" t="s">
        <v>19</v>
      </c>
      <c r="F55" s="289">
        <v>12.888</v>
      </c>
      <c r="G55" s="40"/>
      <c r="H55" s="46"/>
    </row>
    <row r="56" s="2" customFormat="1" ht="16.8" customHeight="1">
      <c r="A56" s="40"/>
      <c r="B56" s="46"/>
      <c r="C56" s="288" t="s">
        <v>19</v>
      </c>
      <c r="D56" s="288" t="s">
        <v>851</v>
      </c>
      <c r="E56" s="19" t="s">
        <v>19</v>
      </c>
      <c r="F56" s="289">
        <v>3.8799999999999999</v>
      </c>
      <c r="G56" s="40"/>
      <c r="H56" s="46"/>
    </row>
    <row r="57" s="2" customFormat="1" ht="16.8" customHeight="1">
      <c r="A57" s="40"/>
      <c r="B57" s="46"/>
      <c r="C57" s="288" t="s">
        <v>19</v>
      </c>
      <c r="D57" s="288" t="s">
        <v>168</v>
      </c>
      <c r="E57" s="19" t="s">
        <v>19</v>
      </c>
      <c r="F57" s="289">
        <v>149.37299999999999</v>
      </c>
      <c r="G57" s="40"/>
      <c r="H57" s="46"/>
    </row>
    <row r="58" s="2" customFormat="1" ht="7.44" customHeight="1">
      <c r="A58" s="40"/>
      <c r="B58" s="158"/>
      <c r="C58" s="159"/>
      <c r="D58" s="159"/>
      <c r="E58" s="159"/>
      <c r="F58" s="159"/>
      <c r="G58" s="159"/>
      <c r="H58" s="46"/>
    </row>
    <row r="59" s="2" customFormat="1">
      <c r="A59" s="40"/>
      <c r="B59" s="40"/>
      <c r="C59" s="40"/>
      <c r="D59" s="40"/>
      <c r="E59" s="40"/>
      <c r="F59" s="40"/>
      <c r="G59" s="40"/>
      <c r="H59" s="40"/>
    </row>
  </sheetData>
  <sheetProtection sheet="1" formatColumns="0" formatRows="0" objects="1" scenarios="1" spinCount="100000" saltValue="8VID3IBqxnoQeEvan0Y8PLNENo6p6RQ+a53G10S1VDTXw9ckDwqEL9A7N++t+a6WKIz5GOO4lH9/vhgbqgdEDA==" hashValue="4mrsxgYU0CM3Kqtu2oqKy1EFunjbTY8xavykB1MXjScsabYIoa1xlYRHojpbLV5GarItBisXV9m6yR652UWt9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6" customFormat="1" ht="45" customHeight="1">
      <c r="B3" s="294"/>
      <c r="C3" s="295" t="s">
        <v>852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853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854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855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856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857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858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859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860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861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862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79</v>
      </c>
      <c r="F18" s="301" t="s">
        <v>863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864</v>
      </c>
      <c r="F19" s="301" t="s">
        <v>865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866</v>
      </c>
      <c r="F20" s="301" t="s">
        <v>867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868</v>
      </c>
      <c r="F21" s="301" t="s">
        <v>78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869</v>
      </c>
      <c r="F22" s="301" t="s">
        <v>870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871</v>
      </c>
      <c r="F23" s="301" t="s">
        <v>872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873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874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875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876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877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878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879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880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881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101</v>
      </c>
      <c r="F36" s="301"/>
      <c r="G36" s="301" t="s">
        <v>882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883</v>
      </c>
      <c r="F37" s="301"/>
      <c r="G37" s="301" t="s">
        <v>884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53</v>
      </c>
      <c r="F38" s="301"/>
      <c r="G38" s="301" t="s">
        <v>885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54</v>
      </c>
      <c r="F39" s="301"/>
      <c r="G39" s="301" t="s">
        <v>886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102</v>
      </c>
      <c r="F40" s="301"/>
      <c r="G40" s="301" t="s">
        <v>887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103</v>
      </c>
      <c r="F41" s="301"/>
      <c r="G41" s="301" t="s">
        <v>888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889</v>
      </c>
      <c r="F42" s="301"/>
      <c r="G42" s="301" t="s">
        <v>890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891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892</v>
      </c>
      <c r="F44" s="301"/>
      <c r="G44" s="301" t="s">
        <v>893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105</v>
      </c>
      <c r="F45" s="301"/>
      <c r="G45" s="301" t="s">
        <v>894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895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896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897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898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899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900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901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902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903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904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905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906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907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908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909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910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911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912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913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914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915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916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917</v>
      </c>
      <c r="D76" s="319"/>
      <c r="E76" s="319"/>
      <c r="F76" s="319" t="s">
        <v>918</v>
      </c>
      <c r="G76" s="320"/>
      <c r="H76" s="319" t="s">
        <v>54</v>
      </c>
      <c r="I76" s="319" t="s">
        <v>57</v>
      </c>
      <c r="J76" s="319" t="s">
        <v>919</v>
      </c>
      <c r="K76" s="318"/>
    </row>
    <row r="77" s="1" customFormat="1" ht="17.25" customHeight="1">
      <c r="B77" s="316"/>
      <c r="C77" s="321" t="s">
        <v>920</v>
      </c>
      <c r="D77" s="321"/>
      <c r="E77" s="321"/>
      <c r="F77" s="322" t="s">
        <v>921</v>
      </c>
      <c r="G77" s="323"/>
      <c r="H77" s="321"/>
      <c r="I77" s="321"/>
      <c r="J77" s="321" t="s">
        <v>922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53</v>
      </c>
      <c r="D79" s="326"/>
      <c r="E79" s="326"/>
      <c r="F79" s="327" t="s">
        <v>923</v>
      </c>
      <c r="G79" s="328"/>
      <c r="H79" s="304" t="s">
        <v>924</v>
      </c>
      <c r="I79" s="304" t="s">
        <v>925</v>
      </c>
      <c r="J79" s="304">
        <v>20</v>
      </c>
      <c r="K79" s="318"/>
    </row>
    <row r="80" s="1" customFormat="1" ht="15" customHeight="1">
      <c r="B80" s="316"/>
      <c r="C80" s="304" t="s">
        <v>926</v>
      </c>
      <c r="D80" s="304"/>
      <c r="E80" s="304"/>
      <c r="F80" s="327" t="s">
        <v>923</v>
      </c>
      <c r="G80" s="328"/>
      <c r="H80" s="304" t="s">
        <v>927</v>
      </c>
      <c r="I80" s="304" t="s">
        <v>925</v>
      </c>
      <c r="J80" s="304">
        <v>120</v>
      </c>
      <c r="K80" s="318"/>
    </row>
    <row r="81" s="1" customFormat="1" ht="15" customHeight="1">
      <c r="B81" s="329"/>
      <c r="C81" s="304" t="s">
        <v>928</v>
      </c>
      <c r="D81" s="304"/>
      <c r="E81" s="304"/>
      <c r="F81" s="327" t="s">
        <v>929</v>
      </c>
      <c r="G81" s="328"/>
      <c r="H81" s="304" t="s">
        <v>930</v>
      </c>
      <c r="I81" s="304" t="s">
        <v>925</v>
      </c>
      <c r="J81" s="304">
        <v>50</v>
      </c>
      <c r="K81" s="318"/>
    </row>
    <row r="82" s="1" customFormat="1" ht="15" customHeight="1">
      <c r="B82" s="329"/>
      <c r="C82" s="304" t="s">
        <v>931</v>
      </c>
      <c r="D82" s="304"/>
      <c r="E82" s="304"/>
      <c r="F82" s="327" t="s">
        <v>923</v>
      </c>
      <c r="G82" s="328"/>
      <c r="H82" s="304" t="s">
        <v>932</v>
      </c>
      <c r="I82" s="304" t="s">
        <v>933</v>
      </c>
      <c r="J82" s="304"/>
      <c r="K82" s="318"/>
    </row>
    <row r="83" s="1" customFormat="1" ht="15" customHeight="1">
      <c r="B83" s="329"/>
      <c r="C83" s="330" t="s">
        <v>934</v>
      </c>
      <c r="D83" s="330"/>
      <c r="E83" s="330"/>
      <c r="F83" s="331" t="s">
        <v>929</v>
      </c>
      <c r="G83" s="330"/>
      <c r="H83" s="330" t="s">
        <v>935</v>
      </c>
      <c r="I83" s="330" t="s">
        <v>925</v>
      </c>
      <c r="J83" s="330">
        <v>15</v>
      </c>
      <c r="K83" s="318"/>
    </row>
    <row r="84" s="1" customFormat="1" ht="15" customHeight="1">
      <c r="B84" s="329"/>
      <c r="C84" s="330" t="s">
        <v>936</v>
      </c>
      <c r="D84" s="330"/>
      <c r="E84" s="330"/>
      <c r="F84" s="331" t="s">
        <v>929</v>
      </c>
      <c r="G84" s="330"/>
      <c r="H84" s="330" t="s">
        <v>937</v>
      </c>
      <c r="I84" s="330" t="s">
        <v>925</v>
      </c>
      <c r="J84" s="330">
        <v>15</v>
      </c>
      <c r="K84" s="318"/>
    </row>
    <row r="85" s="1" customFormat="1" ht="15" customHeight="1">
      <c r="B85" s="329"/>
      <c r="C85" s="330" t="s">
        <v>938</v>
      </c>
      <c r="D85" s="330"/>
      <c r="E85" s="330"/>
      <c r="F85" s="331" t="s">
        <v>929</v>
      </c>
      <c r="G85" s="330"/>
      <c r="H85" s="330" t="s">
        <v>939</v>
      </c>
      <c r="I85" s="330" t="s">
        <v>925</v>
      </c>
      <c r="J85" s="330">
        <v>20</v>
      </c>
      <c r="K85" s="318"/>
    </row>
    <row r="86" s="1" customFormat="1" ht="15" customHeight="1">
      <c r="B86" s="329"/>
      <c r="C86" s="330" t="s">
        <v>940</v>
      </c>
      <c r="D86" s="330"/>
      <c r="E86" s="330"/>
      <c r="F86" s="331" t="s">
        <v>929</v>
      </c>
      <c r="G86" s="330"/>
      <c r="H86" s="330" t="s">
        <v>941</v>
      </c>
      <c r="I86" s="330" t="s">
        <v>925</v>
      </c>
      <c r="J86" s="330">
        <v>20</v>
      </c>
      <c r="K86" s="318"/>
    </row>
    <row r="87" s="1" customFormat="1" ht="15" customHeight="1">
      <c r="B87" s="329"/>
      <c r="C87" s="304" t="s">
        <v>942</v>
      </c>
      <c r="D87" s="304"/>
      <c r="E87" s="304"/>
      <c r="F87" s="327" t="s">
        <v>929</v>
      </c>
      <c r="G87" s="328"/>
      <c r="H87" s="304" t="s">
        <v>943</v>
      </c>
      <c r="I87" s="304" t="s">
        <v>925</v>
      </c>
      <c r="J87" s="304">
        <v>50</v>
      </c>
      <c r="K87" s="318"/>
    </row>
    <row r="88" s="1" customFormat="1" ht="15" customHeight="1">
      <c r="B88" s="329"/>
      <c r="C88" s="304" t="s">
        <v>944</v>
      </c>
      <c r="D88" s="304"/>
      <c r="E88" s="304"/>
      <c r="F88" s="327" t="s">
        <v>929</v>
      </c>
      <c r="G88" s="328"/>
      <c r="H88" s="304" t="s">
        <v>945</v>
      </c>
      <c r="I88" s="304" t="s">
        <v>925</v>
      </c>
      <c r="J88" s="304">
        <v>20</v>
      </c>
      <c r="K88" s="318"/>
    </row>
    <row r="89" s="1" customFormat="1" ht="15" customHeight="1">
      <c r="B89" s="329"/>
      <c r="C89" s="304" t="s">
        <v>946</v>
      </c>
      <c r="D89" s="304"/>
      <c r="E89" s="304"/>
      <c r="F89" s="327" t="s">
        <v>929</v>
      </c>
      <c r="G89" s="328"/>
      <c r="H89" s="304" t="s">
        <v>947</v>
      </c>
      <c r="I89" s="304" t="s">
        <v>925</v>
      </c>
      <c r="J89" s="304">
        <v>20</v>
      </c>
      <c r="K89" s="318"/>
    </row>
    <row r="90" s="1" customFormat="1" ht="15" customHeight="1">
      <c r="B90" s="329"/>
      <c r="C90" s="304" t="s">
        <v>948</v>
      </c>
      <c r="D90" s="304"/>
      <c r="E90" s="304"/>
      <c r="F90" s="327" t="s">
        <v>929</v>
      </c>
      <c r="G90" s="328"/>
      <c r="H90" s="304" t="s">
        <v>949</v>
      </c>
      <c r="I90" s="304" t="s">
        <v>925</v>
      </c>
      <c r="J90" s="304">
        <v>50</v>
      </c>
      <c r="K90" s="318"/>
    </row>
    <row r="91" s="1" customFormat="1" ht="15" customHeight="1">
      <c r="B91" s="329"/>
      <c r="C91" s="304" t="s">
        <v>950</v>
      </c>
      <c r="D91" s="304"/>
      <c r="E91" s="304"/>
      <c r="F91" s="327" t="s">
        <v>929</v>
      </c>
      <c r="G91" s="328"/>
      <c r="H91" s="304" t="s">
        <v>950</v>
      </c>
      <c r="I91" s="304" t="s">
        <v>925</v>
      </c>
      <c r="J91" s="304">
        <v>50</v>
      </c>
      <c r="K91" s="318"/>
    </row>
    <row r="92" s="1" customFormat="1" ht="15" customHeight="1">
      <c r="B92" s="329"/>
      <c r="C92" s="304" t="s">
        <v>951</v>
      </c>
      <c r="D92" s="304"/>
      <c r="E92" s="304"/>
      <c r="F92" s="327" t="s">
        <v>929</v>
      </c>
      <c r="G92" s="328"/>
      <c r="H92" s="304" t="s">
        <v>952</v>
      </c>
      <c r="I92" s="304" t="s">
        <v>925</v>
      </c>
      <c r="J92" s="304">
        <v>255</v>
      </c>
      <c r="K92" s="318"/>
    </row>
    <row r="93" s="1" customFormat="1" ht="15" customHeight="1">
      <c r="B93" s="329"/>
      <c r="C93" s="304" t="s">
        <v>953</v>
      </c>
      <c r="D93" s="304"/>
      <c r="E93" s="304"/>
      <c r="F93" s="327" t="s">
        <v>923</v>
      </c>
      <c r="G93" s="328"/>
      <c r="H93" s="304" t="s">
        <v>954</v>
      </c>
      <c r="I93" s="304" t="s">
        <v>955</v>
      </c>
      <c r="J93" s="304"/>
      <c r="K93" s="318"/>
    </row>
    <row r="94" s="1" customFormat="1" ht="15" customHeight="1">
      <c r="B94" s="329"/>
      <c r="C94" s="304" t="s">
        <v>956</v>
      </c>
      <c r="D94" s="304"/>
      <c r="E94" s="304"/>
      <c r="F94" s="327" t="s">
        <v>923</v>
      </c>
      <c r="G94" s="328"/>
      <c r="H94" s="304" t="s">
        <v>957</v>
      </c>
      <c r="I94" s="304" t="s">
        <v>958</v>
      </c>
      <c r="J94" s="304"/>
      <c r="K94" s="318"/>
    </row>
    <row r="95" s="1" customFormat="1" ht="15" customHeight="1">
      <c r="B95" s="329"/>
      <c r="C95" s="304" t="s">
        <v>959</v>
      </c>
      <c r="D95" s="304"/>
      <c r="E95" s="304"/>
      <c r="F95" s="327" t="s">
        <v>923</v>
      </c>
      <c r="G95" s="328"/>
      <c r="H95" s="304" t="s">
        <v>959</v>
      </c>
      <c r="I95" s="304" t="s">
        <v>958</v>
      </c>
      <c r="J95" s="304"/>
      <c r="K95" s="318"/>
    </row>
    <row r="96" s="1" customFormat="1" ht="15" customHeight="1">
      <c r="B96" s="329"/>
      <c r="C96" s="304" t="s">
        <v>38</v>
      </c>
      <c r="D96" s="304"/>
      <c r="E96" s="304"/>
      <c r="F96" s="327" t="s">
        <v>923</v>
      </c>
      <c r="G96" s="328"/>
      <c r="H96" s="304" t="s">
        <v>960</v>
      </c>
      <c r="I96" s="304" t="s">
        <v>958</v>
      </c>
      <c r="J96" s="304"/>
      <c r="K96" s="318"/>
    </row>
    <row r="97" s="1" customFormat="1" ht="15" customHeight="1">
      <c r="B97" s="329"/>
      <c r="C97" s="304" t="s">
        <v>48</v>
      </c>
      <c r="D97" s="304"/>
      <c r="E97" s="304"/>
      <c r="F97" s="327" t="s">
        <v>923</v>
      </c>
      <c r="G97" s="328"/>
      <c r="H97" s="304" t="s">
        <v>961</v>
      </c>
      <c r="I97" s="304" t="s">
        <v>958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962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917</v>
      </c>
      <c r="D103" s="319"/>
      <c r="E103" s="319"/>
      <c r="F103" s="319" t="s">
        <v>918</v>
      </c>
      <c r="G103" s="320"/>
      <c r="H103" s="319" t="s">
        <v>54</v>
      </c>
      <c r="I103" s="319" t="s">
        <v>57</v>
      </c>
      <c r="J103" s="319" t="s">
        <v>919</v>
      </c>
      <c r="K103" s="318"/>
    </row>
    <row r="104" s="1" customFormat="1" ht="17.25" customHeight="1">
      <c r="B104" s="316"/>
      <c r="C104" s="321" t="s">
        <v>920</v>
      </c>
      <c r="D104" s="321"/>
      <c r="E104" s="321"/>
      <c r="F104" s="322" t="s">
        <v>921</v>
      </c>
      <c r="G104" s="323"/>
      <c r="H104" s="321"/>
      <c r="I104" s="321"/>
      <c r="J104" s="321" t="s">
        <v>922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53</v>
      </c>
      <c r="D106" s="326"/>
      <c r="E106" s="326"/>
      <c r="F106" s="327" t="s">
        <v>923</v>
      </c>
      <c r="G106" s="304"/>
      <c r="H106" s="304" t="s">
        <v>963</v>
      </c>
      <c r="I106" s="304" t="s">
        <v>925</v>
      </c>
      <c r="J106" s="304">
        <v>20</v>
      </c>
      <c r="K106" s="318"/>
    </row>
    <row r="107" s="1" customFormat="1" ht="15" customHeight="1">
      <c r="B107" s="316"/>
      <c r="C107" s="304" t="s">
        <v>926</v>
      </c>
      <c r="D107" s="304"/>
      <c r="E107" s="304"/>
      <c r="F107" s="327" t="s">
        <v>923</v>
      </c>
      <c r="G107" s="304"/>
      <c r="H107" s="304" t="s">
        <v>963</v>
      </c>
      <c r="I107" s="304" t="s">
        <v>925</v>
      </c>
      <c r="J107" s="304">
        <v>120</v>
      </c>
      <c r="K107" s="318"/>
    </row>
    <row r="108" s="1" customFormat="1" ht="15" customHeight="1">
      <c r="B108" s="329"/>
      <c r="C108" s="304" t="s">
        <v>928</v>
      </c>
      <c r="D108" s="304"/>
      <c r="E108" s="304"/>
      <c r="F108" s="327" t="s">
        <v>929</v>
      </c>
      <c r="G108" s="304"/>
      <c r="H108" s="304" t="s">
        <v>963</v>
      </c>
      <c r="I108" s="304" t="s">
        <v>925</v>
      </c>
      <c r="J108" s="304">
        <v>50</v>
      </c>
      <c r="K108" s="318"/>
    </row>
    <row r="109" s="1" customFormat="1" ht="15" customHeight="1">
      <c r="B109" s="329"/>
      <c r="C109" s="304" t="s">
        <v>931</v>
      </c>
      <c r="D109" s="304"/>
      <c r="E109" s="304"/>
      <c r="F109" s="327" t="s">
        <v>923</v>
      </c>
      <c r="G109" s="304"/>
      <c r="H109" s="304" t="s">
        <v>963</v>
      </c>
      <c r="I109" s="304" t="s">
        <v>933</v>
      </c>
      <c r="J109" s="304"/>
      <c r="K109" s="318"/>
    </row>
    <row r="110" s="1" customFormat="1" ht="15" customHeight="1">
      <c r="B110" s="329"/>
      <c r="C110" s="304" t="s">
        <v>942</v>
      </c>
      <c r="D110" s="304"/>
      <c r="E110" s="304"/>
      <c r="F110" s="327" t="s">
        <v>929</v>
      </c>
      <c r="G110" s="304"/>
      <c r="H110" s="304" t="s">
        <v>963</v>
      </c>
      <c r="I110" s="304" t="s">
        <v>925</v>
      </c>
      <c r="J110" s="304">
        <v>50</v>
      </c>
      <c r="K110" s="318"/>
    </row>
    <row r="111" s="1" customFormat="1" ht="15" customHeight="1">
      <c r="B111" s="329"/>
      <c r="C111" s="304" t="s">
        <v>950</v>
      </c>
      <c r="D111" s="304"/>
      <c r="E111" s="304"/>
      <c r="F111" s="327" t="s">
        <v>929</v>
      </c>
      <c r="G111" s="304"/>
      <c r="H111" s="304" t="s">
        <v>963</v>
      </c>
      <c r="I111" s="304" t="s">
        <v>925</v>
      </c>
      <c r="J111" s="304">
        <v>50</v>
      </c>
      <c r="K111" s="318"/>
    </row>
    <row r="112" s="1" customFormat="1" ht="15" customHeight="1">
      <c r="B112" s="329"/>
      <c r="C112" s="304" t="s">
        <v>948</v>
      </c>
      <c r="D112" s="304"/>
      <c r="E112" s="304"/>
      <c r="F112" s="327" t="s">
        <v>929</v>
      </c>
      <c r="G112" s="304"/>
      <c r="H112" s="304" t="s">
        <v>963</v>
      </c>
      <c r="I112" s="304" t="s">
        <v>925</v>
      </c>
      <c r="J112" s="304">
        <v>50</v>
      </c>
      <c r="K112" s="318"/>
    </row>
    <row r="113" s="1" customFormat="1" ht="15" customHeight="1">
      <c r="B113" s="329"/>
      <c r="C113" s="304" t="s">
        <v>53</v>
      </c>
      <c r="D113" s="304"/>
      <c r="E113" s="304"/>
      <c r="F113" s="327" t="s">
        <v>923</v>
      </c>
      <c r="G113" s="304"/>
      <c r="H113" s="304" t="s">
        <v>964</v>
      </c>
      <c r="I113" s="304" t="s">
        <v>925</v>
      </c>
      <c r="J113" s="304">
        <v>20</v>
      </c>
      <c r="K113" s="318"/>
    </row>
    <row r="114" s="1" customFormat="1" ht="15" customHeight="1">
      <c r="B114" s="329"/>
      <c r="C114" s="304" t="s">
        <v>965</v>
      </c>
      <c r="D114" s="304"/>
      <c r="E114" s="304"/>
      <c r="F114" s="327" t="s">
        <v>923</v>
      </c>
      <c r="G114" s="304"/>
      <c r="H114" s="304" t="s">
        <v>966</v>
      </c>
      <c r="I114" s="304" t="s">
        <v>925</v>
      </c>
      <c r="J114" s="304">
        <v>120</v>
      </c>
      <c r="K114" s="318"/>
    </row>
    <row r="115" s="1" customFormat="1" ht="15" customHeight="1">
      <c r="B115" s="329"/>
      <c r="C115" s="304" t="s">
        <v>38</v>
      </c>
      <c r="D115" s="304"/>
      <c r="E115" s="304"/>
      <c r="F115" s="327" t="s">
        <v>923</v>
      </c>
      <c r="G115" s="304"/>
      <c r="H115" s="304" t="s">
        <v>967</v>
      </c>
      <c r="I115" s="304" t="s">
        <v>958</v>
      </c>
      <c r="J115" s="304"/>
      <c r="K115" s="318"/>
    </row>
    <row r="116" s="1" customFormat="1" ht="15" customHeight="1">
      <c r="B116" s="329"/>
      <c r="C116" s="304" t="s">
        <v>48</v>
      </c>
      <c r="D116" s="304"/>
      <c r="E116" s="304"/>
      <c r="F116" s="327" t="s">
        <v>923</v>
      </c>
      <c r="G116" s="304"/>
      <c r="H116" s="304" t="s">
        <v>968</v>
      </c>
      <c r="I116" s="304" t="s">
        <v>958</v>
      </c>
      <c r="J116" s="304"/>
      <c r="K116" s="318"/>
    </row>
    <row r="117" s="1" customFormat="1" ht="15" customHeight="1">
      <c r="B117" s="329"/>
      <c r="C117" s="304" t="s">
        <v>57</v>
      </c>
      <c r="D117" s="304"/>
      <c r="E117" s="304"/>
      <c r="F117" s="327" t="s">
        <v>923</v>
      </c>
      <c r="G117" s="304"/>
      <c r="H117" s="304" t="s">
        <v>969</v>
      </c>
      <c r="I117" s="304" t="s">
        <v>970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971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917</v>
      </c>
      <c r="D123" s="319"/>
      <c r="E123" s="319"/>
      <c r="F123" s="319" t="s">
        <v>918</v>
      </c>
      <c r="G123" s="320"/>
      <c r="H123" s="319" t="s">
        <v>54</v>
      </c>
      <c r="I123" s="319" t="s">
        <v>57</v>
      </c>
      <c r="J123" s="319" t="s">
        <v>919</v>
      </c>
      <c r="K123" s="348"/>
    </row>
    <row r="124" s="1" customFormat="1" ht="17.25" customHeight="1">
      <c r="B124" s="347"/>
      <c r="C124" s="321" t="s">
        <v>920</v>
      </c>
      <c r="D124" s="321"/>
      <c r="E124" s="321"/>
      <c r="F124" s="322" t="s">
        <v>921</v>
      </c>
      <c r="G124" s="323"/>
      <c r="H124" s="321"/>
      <c r="I124" s="321"/>
      <c r="J124" s="321" t="s">
        <v>922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926</v>
      </c>
      <c r="D126" s="326"/>
      <c r="E126" s="326"/>
      <c r="F126" s="327" t="s">
        <v>923</v>
      </c>
      <c r="G126" s="304"/>
      <c r="H126" s="304" t="s">
        <v>963</v>
      </c>
      <c r="I126" s="304" t="s">
        <v>925</v>
      </c>
      <c r="J126" s="304">
        <v>120</v>
      </c>
      <c r="K126" s="352"/>
    </row>
    <row r="127" s="1" customFormat="1" ht="15" customHeight="1">
      <c r="B127" s="349"/>
      <c r="C127" s="304" t="s">
        <v>972</v>
      </c>
      <c r="D127" s="304"/>
      <c r="E127" s="304"/>
      <c r="F127" s="327" t="s">
        <v>923</v>
      </c>
      <c r="G127" s="304"/>
      <c r="H127" s="304" t="s">
        <v>973</v>
      </c>
      <c r="I127" s="304" t="s">
        <v>925</v>
      </c>
      <c r="J127" s="304" t="s">
        <v>974</v>
      </c>
      <c r="K127" s="352"/>
    </row>
    <row r="128" s="1" customFormat="1" ht="15" customHeight="1">
      <c r="B128" s="349"/>
      <c r="C128" s="304" t="s">
        <v>871</v>
      </c>
      <c r="D128" s="304"/>
      <c r="E128" s="304"/>
      <c r="F128" s="327" t="s">
        <v>923</v>
      </c>
      <c r="G128" s="304"/>
      <c r="H128" s="304" t="s">
        <v>975</v>
      </c>
      <c r="I128" s="304" t="s">
        <v>925</v>
      </c>
      <c r="J128" s="304" t="s">
        <v>974</v>
      </c>
      <c r="K128" s="352"/>
    </row>
    <row r="129" s="1" customFormat="1" ht="15" customHeight="1">
      <c r="B129" s="349"/>
      <c r="C129" s="304" t="s">
        <v>934</v>
      </c>
      <c r="D129" s="304"/>
      <c r="E129" s="304"/>
      <c r="F129" s="327" t="s">
        <v>929</v>
      </c>
      <c r="G129" s="304"/>
      <c r="H129" s="304" t="s">
        <v>935</v>
      </c>
      <c r="I129" s="304" t="s">
        <v>925</v>
      </c>
      <c r="J129" s="304">
        <v>15</v>
      </c>
      <c r="K129" s="352"/>
    </row>
    <row r="130" s="1" customFormat="1" ht="15" customHeight="1">
      <c r="B130" s="349"/>
      <c r="C130" s="330" t="s">
        <v>936</v>
      </c>
      <c r="D130" s="330"/>
      <c r="E130" s="330"/>
      <c r="F130" s="331" t="s">
        <v>929</v>
      </c>
      <c r="G130" s="330"/>
      <c r="H130" s="330" t="s">
        <v>937</v>
      </c>
      <c r="I130" s="330" t="s">
        <v>925</v>
      </c>
      <c r="J130" s="330">
        <v>15</v>
      </c>
      <c r="K130" s="352"/>
    </row>
    <row r="131" s="1" customFormat="1" ht="15" customHeight="1">
      <c r="B131" s="349"/>
      <c r="C131" s="330" t="s">
        <v>938</v>
      </c>
      <c r="D131" s="330"/>
      <c r="E131" s="330"/>
      <c r="F131" s="331" t="s">
        <v>929</v>
      </c>
      <c r="G131" s="330"/>
      <c r="H131" s="330" t="s">
        <v>939</v>
      </c>
      <c r="I131" s="330" t="s">
        <v>925</v>
      </c>
      <c r="J131" s="330">
        <v>20</v>
      </c>
      <c r="K131" s="352"/>
    </row>
    <row r="132" s="1" customFormat="1" ht="15" customHeight="1">
      <c r="B132" s="349"/>
      <c r="C132" s="330" t="s">
        <v>940</v>
      </c>
      <c r="D132" s="330"/>
      <c r="E132" s="330"/>
      <c r="F132" s="331" t="s">
        <v>929</v>
      </c>
      <c r="G132" s="330"/>
      <c r="H132" s="330" t="s">
        <v>941</v>
      </c>
      <c r="I132" s="330" t="s">
        <v>925</v>
      </c>
      <c r="J132" s="330">
        <v>20</v>
      </c>
      <c r="K132" s="352"/>
    </row>
    <row r="133" s="1" customFormat="1" ht="15" customHeight="1">
      <c r="B133" s="349"/>
      <c r="C133" s="304" t="s">
        <v>928</v>
      </c>
      <c r="D133" s="304"/>
      <c r="E133" s="304"/>
      <c r="F133" s="327" t="s">
        <v>929</v>
      </c>
      <c r="G133" s="304"/>
      <c r="H133" s="304" t="s">
        <v>963</v>
      </c>
      <c r="I133" s="304" t="s">
        <v>925</v>
      </c>
      <c r="J133" s="304">
        <v>50</v>
      </c>
      <c r="K133" s="352"/>
    </row>
    <row r="134" s="1" customFormat="1" ht="15" customHeight="1">
      <c r="B134" s="349"/>
      <c r="C134" s="304" t="s">
        <v>942</v>
      </c>
      <c r="D134" s="304"/>
      <c r="E134" s="304"/>
      <c r="F134" s="327" t="s">
        <v>929</v>
      </c>
      <c r="G134" s="304"/>
      <c r="H134" s="304" t="s">
        <v>963</v>
      </c>
      <c r="I134" s="304" t="s">
        <v>925</v>
      </c>
      <c r="J134" s="304">
        <v>50</v>
      </c>
      <c r="K134" s="352"/>
    </row>
    <row r="135" s="1" customFormat="1" ht="15" customHeight="1">
      <c r="B135" s="349"/>
      <c r="C135" s="304" t="s">
        <v>948</v>
      </c>
      <c r="D135" s="304"/>
      <c r="E135" s="304"/>
      <c r="F135" s="327" t="s">
        <v>929</v>
      </c>
      <c r="G135" s="304"/>
      <c r="H135" s="304" t="s">
        <v>963</v>
      </c>
      <c r="I135" s="304" t="s">
        <v>925</v>
      </c>
      <c r="J135" s="304">
        <v>50</v>
      </c>
      <c r="K135" s="352"/>
    </row>
    <row r="136" s="1" customFormat="1" ht="15" customHeight="1">
      <c r="B136" s="349"/>
      <c r="C136" s="304" t="s">
        <v>950</v>
      </c>
      <c r="D136" s="304"/>
      <c r="E136" s="304"/>
      <c r="F136" s="327" t="s">
        <v>929</v>
      </c>
      <c r="G136" s="304"/>
      <c r="H136" s="304" t="s">
        <v>963</v>
      </c>
      <c r="I136" s="304" t="s">
        <v>925</v>
      </c>
      <c r="J136" s="304">
        <v>50</v>
      </c>
      <c r="K136" s="352"/>
    </row>
    <row r="137" s="1" customFormat="1" ht="15" customHeight="1">
      <c r="B137" s="349"/>
      <c r="C137" s="304" t="s">
        <v>951</v>
      </c>
      <c r="D137" s="304"/>
      <c r="E137" s="304"/>
      <c r="F137" s="327" t="s">
        <v>929</v>
      </c>
      <c r="G137" s="304"/>
      <c r="H137" s="304" t="s">
        <v>976</v>
      </c>
      <c r="I137" s="304" t="s">
        <v>925</v>
      </c>
      <c r="J137" s="304">
        <v>255</v>
      </c>
      <c r="K137" s="352"/>
    </row>
    <row r="138" s="1" customFormat="1" ht="15" customHeight="1">
      <c r="B138" s="349"/>
      <c r="C138" s="304" t="s">
        <v>953</v>
      </c>
      <c r="D138" s="304"/>
      <c r="E138" s="304"/>
      <c r="F138" s="327" t="s">
        <v>923</v>
      </c>
      <c r="G138" s="304"/>
      <c r="H138" s="304" t="s">
        <v>977</v>
      </c>
      <c r="I138" s="304" t="s">
        <v>955</v>
      </c>
      <c r="J138" s="304"/>
      <c r="K138" s="352"/>
    </row>
    <row r="139" s="1" customFormat="1" ht="15" customHeight="1">
      <c r="B139" s="349"/>
      <c r="C139" s="304" t="s">
        <v>956</v>
      </c>
      <c r="D139" s="304"/>
      <c r="E139" s="304"/>
      <c r="F139" s="327" t="s">
        <v>923</v>
      </c>
      <c r="G139" s="304"/>
      <c r="H139" s="304" t="s">
        <v>978</v>
      </c>
      <c r="I139" s="304" t="s">
        <v>958</v>
      </c>
      <c r="J139" s="304"/>
      <c r="K139" s="352"/>
    </row>
    <row r="140" s="1" customFormat="1" ht="15" customHeight="1">
      <c r="B140" s="349"/>
      <c r="C140" s="304" t="s">
        <v>959</v>
      </c>
      <c r="D140" s="304"/>
      <c r="E140" s="304"/>
      <c r="F140" s="327" t="s">
        <v>923</v>
      </c>
      <c r="G140" s="304"/>
      <c r="H140" s="304" t="s">
        <v>959</v>
      </c>
      <c r="I140" s="304" t="s">
        <v>958</v>
      </c>
      <c r="J140" s="304"/>
      <c r="K140" s="352"/>
    </row>
    <row r="141" s="1" customFormat="1" ht="15" customHeight="1">
      <c r="B141" s="349"/>
      <c r="C141" s="304" t="s">
        <v>38</v>
      </c>
      <c r="D141" s="304"/>
      <c r="E141" s="304"/>
      <c r="F141" s="327" t="s">
        <v>923</v>
      </c>
      <c r="G141" s="304"/>
      <c r="H141" s="304" t="s">
        <v>979</v>
      </c>
      <c r="I141" s="304" t="s">
        <v>958</v>
      </c>
      <c r="J141" s="304"/>
      <c r="K141" s="352"/>
    </row>
    <row r="142" s="1" customFormat="1" ht="15" customHeight="1">
      <c r="B142" s="349"/>
      <c r="C142" s="304" t="s">
        <v>980</v>
      </c>
      <c r="D142" s="304"/>
      <c r="E142" s="304"/>
      <c r="F142" s="327" t="s">
        <v>923</v>
      </c>
      <c r="G142" s="304"/>
      <c r="H142" s="304" t="s">
        <v>981</v>
      </c>
      <c r="I142" s="304" t="s">
        <v>958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982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917</v>
      </c>
      <c r="D148" s="319"/>
      <c r="E148" s="319"/>
      <c r="F148" s="319" t="s">
        <v>918</v>
      </c>
      <c r="G148" s="320"/>
      <c r="H148" s="319" t="s">
        <v>54</v>
      </c>
      <c r="I148" s="319" t="s">
        <v>57</v>
      </c>
      <c r="J148" s="319" t="s">
        <v>919</v>
      </c>
      <c r="K148" s="318"/>
    </row>
    <row r="149" s="1" customFormat="1" ht="17.25" customHeight="1">
      <c r="B149" s="316"/>
      <c r="C149" s="321" t="s">
        <v>920</v>
      </c>
      <c r="D149" s="321"/>
      <c r="E149" s="321"/>
      <c r="F149" s="322" t="s">
        <v>921</v>
      </c>
      <c r="G149" s="323"/>
      <c r="H149" s="321"/>
      <c r="I149" s="321"/>
      <c r="J149" s="321" t="s">
        <v>922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926</v>
      </c>
      <c r="D151" s="304"/>
      <c r="E151" s="304"/>
      <c r="F151" s="357" t="s">
        <v>923</v>
      </c>
      <c r="G151" s="304"/>
      <c r="H151" s="356" t="s">
        <v>963</v>
      </c>
      <c r="I151" s="356" t="s">
        <v>925</v>
      </c>
      <c r="J151" s="356">
        <v>120</v>
      </c>
      <c r="K151" s="352"/>
    </row>
    <row r="152" s="1" customFormat="1" ht="15" customHeight="1">
      <c r="B152" s="329"/>
      <c r="C152" s="356" t="s">
        <v>972</v>
      </c>
      <c r="D152" s="304"/>
      <c r="E152" s="304"/>
      <c r="F152" s="357" t="s">
        <v>923</v>
      </c>
      <c r="G152" s="304"/>
      <c r="H152" s="356" t="s">
        <v>983</v>
      </c>
      <c r="I152" s="356" t="s">
        <v>925</v>
      </c>
      <c r="J152" s="356" t="s">
        <v>974</v>
      </c>
      <c r="K152" s="352"/>
    </row>
    <row r="153" s="1" customFormat="1" ht="15" customHeight="1">
      <c r="B153" s="329"/>
      <c r="C153" s="356" t="s">
        <v>871</v>
      </c>
      <c r="D153" s="304"/>
      <c r="E153" s="304"/>
      <c r="F153" s="357" t="s">
        <v>923</v>
      </c>
      <c r="G153" s="304"/>
      <c r="H153" s="356" t="s">
        <v>984</v>
      </c>
      <c r="I153" s="356" t="s">
        <v>925</v>
      </c>
      <c r="J153" s="356" t="s">
        <v>974</v>
      </c>
      <c r="K153" s="352"/>
    </row>
    <row r="154" s="1" customFormat="1" ht="15" customHeight="1">
      <c r="B154" s="329"/>
      <c r="C154" s="356" t="s">
        <v>928</v>
      </c>
      <c r="D154" s="304"/>
      <c r="E154" s="304"/>
      <c r="F154" s="357" t="s">
        <v>929</v>
      </c>
      <c r="G154" s="304"/>
      <c r="H154" s="356" t="s">
        <v>963</v>
      </c>
      <c r="I154" s="356" t="s">
        <v>925</v>
      </c>
      <c r="J154" s="356">
        <v>50</v>
      </c>
      <c r="K154" s="352"/>
    </row>
    <row r="155" s="1" customFormat="1" ht="15" customHeight="1">
      <c r="B155" s="329"/>
      <c r="C155" s="356" t="s">
        <v>931</v>
      </c>
      <c r="D155" s="304"/>
      <c r="E155" s="304"/>
      <c r="F155" s="357" t="s">
        <v>923</v>
      </c>
      <c r="G155" s="304"/>
      <c r="H155" s="356" t="s">
        <v>963</v>
      </c>
      <c r="I155" s="356" t="s">
        <v>933</v>
      </c>
      <c r="J155" s="356"/>
      <c r="K155" s="352"/>
    </row>
    <row r="156" s="1" customFormat="1" ht="15" customHeight="1">
      <c r="B156" s="329"/>
      <c r="C156" s="356" t="s">
        <v>942</v>
      </c>
      <c r="D156" s="304"/>
      <c r="E156" s="304"/>
      <c r="F156" s="357" t="s">
        <v>929</v>
      </c>
      <c r="G156" s="304"/>
      <c r="H156" s="356" t="s">
        <v>963</v>
      </c>
      <c r="I156" s="356" t="s">
        <v>925</v>
      </c>
      <c r="J156" s="356">
        <v>50</v>
      </c>
      <c r="K156" s="352"/>
    </row>
    <row r="157" s="1" customFormat="1" ht="15" customHeight="1">
      <c r="B157" s="329"/>
      <c r="C157" s="356" t="s">
        <v>950</v>
      </c>
      <c r="D157" s="304"/>
      <c r="E157" s="304"/>
      <c r="F157" s="357" t="s">
        <v>929</v>
      </c>
      <c r="G157" s="304"/>
      <c r="H157" s="356" t="s">
        <v>963</v>
      </c>
      <c r="I157" s="356" t="s">
        <v>925</v>
      </c>
      <c r="J157" s="356">
        <v>50</v>
      </c>
      <c r="K157" s="352"/>
    </row>
    <row r="158" s="1" customFormat="1" ht="15" customHeight="1">
      <c r="B158" s="329"/>
      <c r="C158" s="356" t="s">
        <v>948</v>
      </c>
      <c r="D158" s="304"/>
      <c r="E158" s="304"/>
      <c r="F158" s="357" t="s">
        <v>929</v>
      </c>
      <c r="G158" s="304"/>
      <c r="H158" s="356" t="s">
        <v>963</v>
      </c>
      <c r="I158" s="356" t="s">
        <v>925</v>
      </c>
      <c r="J158" s="356">
        <v>50</v>
      </c>
      <c r="K158" s="352"/>
    </row>
    <row r="159" s="1" customFormat="1" ht="15" customHeight="1">
      <c r="B159" s="329"/>
      <c r="C159" s="356" t="s">
        <v>93</v>
      </c>
      <c r="D159" s="304"/>
      <c r="E159" s="304"/>
      <c r="F159" s="357" t="s">
        <v>923</v>
      </c>
      <c r="G159" s="304"/>
      <c r="H159" s="356" t="s">
        <v>985</v>
      </c>
      <c r="I159" s="356" t="s">
        <v>925</v>
      </c>
      <c r="J159" s="356" t="s">
        <v>986</v>
      </c>
      <c r="K159" s="352"/>
    </row>
    <row r="160" s="1" customFormat="1" ht="15" customHeight="1">
      <c r="B160" s="329"/>
      <c r="C160" s="356" t="s">
        <v>987</v>
      </c>
      <c r="D160" s="304"/>
      <c r="E160" s="304"/>
      <c r="F160" s="357" t="s">
        <v>923</v>
      </c>
      <c r="G160" s="304"/>
      <c r="H160" s="356" t="s">
        <v>988</v>
      </c>
      <c r="I160" s="356" t="s">
        <v>958</v>
      </c>
      <c r="J160" s="356"/>
      <c r="K160" s="352"/>
    </row>
    <row r="161" s="1" customFormat="1" ht="15" customHeight="1">
      <c r="B161" s="358"/>
      <c r="C161" s="359"/>
      <c r="D161" s="359"/>
      <c r="E161" s="359"/>
      <c r="F161" s="359"/>
      <c r="G161" s="359"/>
      <c r="H161" s="359"/>
      <c r="I161" s="359"/>
      <c r="J161" s="359"/>
      <c r="K161" s="360"/>
    </row>
    <row r="162" s="1" customFormat="1" ht="18.75" customHeight="1">
      <c r="B162" s="340"/>
      <c r="C162" s="350"/>
      <c r="D162" s="350"/>
      <c r="E162" s="350"/>
      <c r="F162" s="361"/>
      <c r="G162" s="350"/>
      <c r="H162" s="350"/>
      <c r="I162" s="350"/>
      <c r="J162" s="350"/>
      <c r="K162" s="340"/>
    </row>
    <row r="163" s="1" customFormat="1" ht="18.75" customHeight="1">
      <c r="B163" s="340"/>
      <c r="C163" s="350"/>
      <c r="D163" s="350"/>
      <c r="E163" s="350"/>
      <c r="F163" s="361"/>
      <c r="G163" s="350"/>
      <c r="H163" s="350"/>
      <c r="I163" s="350"/>
      <c r="J163" s="350"/>
      <c r="K163" s="340"/>
    </row>
    <row r="164" s="1" customFormat="1" ht="18.75" customHeight="1">
      <c r="B164" s="340"/>
      <c r="C164" s="350"/>
      <c r="D164" s="350"/>
      <c r="E164" s="350"/>
      <c r="F164" s="361"/>
      <c r="G164" s="350"/>
      <c r="H164" s="350"/>
      <c r="I164" s="350"/>
      <c r="J164" s="350"/>
      <c r="K164" s="340"/>
    </row>
    <row r="165" s="1" customFormat="1" ht="18.75" customHeight="1">
      <c r="B165" s="340"/>
      <c r="C165" s="350"/>
      <c r="D165" s="350"/>
      <c r="E165" s="350"/>
      <c r="F165" s="361"/>
      <c r="G165" s="350"/>
      <c r="H165" s="350"/>
      <c r="I165" s="350"/>
      <c r="J165" s="350"/>
      <c r="K165" s="340"/>
    </row>
    <row r="166" s="1" customFormat="1" ht="18.75" customHeight="1">
      <c r="B166" s="340"/>
      <c r="C166" s="350"/>
      <c r="D166" s="350"/>
      <c r="E166" s="350"/>
      <c r="F166" s="361"/>
      <c r="G166" s="350"/>
      <c r="H166" s="350"/>
      <c r="I166" s="350"/>
      <c r="J166" s="350"/>
      <c r="K166" s="340"/>
    </row>
    <row r="167" s="1" customFormat="1" ht="18.75" customHeight="1">
      <c r="B167" s="340"/>
      <c r="C167" s="350"/>
      <c r="D167" s="350"/>
      <c r="E167" s="350"/>
      <c r="F167" s="361"/>
      <c r="G167" s="350"/>
      <c r="H167" s="350"/>
      <c r="I167" s="350"/>
      <c r="J167" s="350"/>
      <c r="K167" s="340"/>
    </row>
    <row r="168" s="1" customFormat="1" ht="18.75" customHeight="1">
      <c r="B168" s="340"/>
      <c r="C168" s="350"/>
      <c r="D168" s="350"/>
      <c r="E168" s="350"/>
      <c r="F168" s="361"/>
      <c r="G168" s="350"/>
      <c r="H168" s="350"/>
      <c r="I168" s="350"/>
      <c r="J168" s="350"/>
      <c r="K168" s="340"/>
    </row>
    <row r="169" s="1" customFormat="1" ht="18.75" customHeight="1">
      <c r="B169" s="312"/>
      <c r="C169" s="312"/>
      <c r="D169" s="312"/>
      <c r="E169" s="312"/>
      <c r="F169" s="312"/>
      <c r="G169" s="312"/>
      <c r="H169" s="312"/>
      <c r="I169" s="312"/>
      <c r="J169" s="312"/>
      <c r="K169" s="312"/>
    </row>
    <row r="170" s="1" customFormat="1" ht="7.5" customHeight="1">
      <c r="B170" s="291"/>
      <c r="C170" s="292"/>
      <c r="D170" s="292"/>
      <c r="E170" s="292"/>
      <c r="F170" s="292"/>
      <c r="G170" s="292"/>
      <c r="H170" s="292"/>
      <c r="I170" s="292"/>
      <c r="J170" s="292"/>
      <c r="K170" s="293"/>
    </row>
    <row r="171" s="1" customFormat="1" ht="45" customHeight="1">
      <c r="B171" s="294"/>
      <c r="C171" s="295" t="s">
        <v>989</v>
      </c>
      <c r="D171" s="295"/>
      <c r="E171" s="295"/>
      <c r="F171" s="295"/>
      <c r="G171" s="295"/>
      <c r="H171" s="295"/>
      <c r="I171" s="295"/>
      <c r="J171" s="295"/>
      <c r="K171" s="296"/>
    </row>
    <row r="172" s="1" customFormat="1" ht="17.25" customHeight="1">
      <c r="B172" s="294"/>
      <c r="C172" s="319" t="s">
        <v>917</v>
      </c>
      <c r="D172" s="319"/>
      <c r="E172" s="319"/>
      <c r="F172" s="319" t="s">
        <v>918</v>
      </c>
      <c r="G172" s="362"/>
      <c r="H172" s="363" t="s">
        <v>54</v>
      </c>
      <c r="I172" s="363" t="s">
        <v>57</v>
      </c>
      <c r="J172" s="319" t="s">
        <v>919</v>
      </c>
      <c r="K172" s="296"/>
    </row>
    <row r="173" s="1" customFormat="1" ht="17.25" customHeight="1">
      <c r="B173" s="297"/>
      <c r="C173" s="321" t="s">
        <v>920</v>
      </c>
      <c r="D173" s="321"/>
      <c r="E173" s="321"/>
      <c r="F173" s="322" t="s">
        <v>921</v>
      </c>
      <c r="G173" s="364"/>
      <c r="H173" s="365"/>
      <c r="I173" s="365"/>
      <c r="J173" s="321" t="s">
        <v>922</v>
      </c>
      <c r="K173" s="299"/>
    </row>
    <row r="174" s="1" customFormat="1" ht="5.25" customHeight="1">
      <c r="B174" s="329"/>
      <c r="C174" s="324"/>
      <c r="D174" s="324"/>
      <c r="E174" s="324"/>
      <c r="F174" s="324"/>
      <c r="G174" s="325"/>
      <c r="H174" s="324"/>
      <c r="I174" s="324"/>
      <c r="J174" s="324"/>
      <c r="K174" s="352"/>
    </row>
    <row r="175" s="1" customFormat="1" ht="15" customHeight="1">
      <c r="B175" s="329"/>
      <c r="C175" s="304" t="s">
        <v>926</v>
      </c>
      <c r="D175" s="304"/>
      <c r="E175" s="304"/>
      <c r="F175" s="327" t="s">
        <v>923</v>
      </c>
      <c r="G175" s="304"/>
      <c r="H175" s="304" t="s">
        <v>963</v>
      </c>
      <c r="I175" s="304" t="s">
        <v>925</v>
      </c>
      <c r="J175" s="304">
        <v>120</v>
      </c>
      <c r="K175" s="352"/>
    </row>
    <row r="176" s="1" customFormat="1" ht="15" customHeight="1">
      <c r="B176" s="329"/>
      <c r="C176" s="304" t="s">
        <v>972</v>
      </c>
      <c r="D176" s="304"/>
      <c r="E176" s="304"/>
      <c r="F176" s="327" t="s">
        <v>923</v>
      </c>
      <c r="G176" s="304"/>
      <c r="H176" s="304" t="s">
        <v>973</v>
      </c>
      <c r="I176" s="304" t="s">
        <v>925</v>
      </c>
      <c r="J176" s="304" t="s">
        <v>974</v>
      </c>
      <c r="K176" s="352"/>
    </row>
    <row r="177" s="1" customFormat="1" ht="15" customHeight="1">
      <c r="B177" s="329"/>
      <c r="C177" s="304" t="s">
        <v>871</v>
      </c>
      <c r="D177" s="304"/>
      <c r="E177" s="304"/>
      <c r="F177" s="327" t="s">
        <v>923</v>
      </c>
      <c r="G177" s="304"/>
      <c r="H177" s="304" t="s">
        <v>990</v>
      </c>
      <c r="I177" s="304" t="s">
        <v>925</v>
      </c>
      <c r="J177" s="304" t="s">
        <v>974</v>
      </c>
      <c r="K177" s="352"/>
    </row>
    <row r="178" s="1" customFormat="1" ht="15" customHeight="1">
      <c r="B178" s="329"/>
      <c r="C178" s="304" t="s">
        <v>928</v>
      </c>
      <c r="D178" s="304"/>
      <c r="E178" s="304"/>
      <c r="F178" s="327" t="s">
        <v>929</v>
      </c>
      <c r="G178" s="304"/>
      <c r="H178" s="304" t="s">
        <v>990</v>
      </c>
      <c r="I178" s="304" t="s">
        <v>925</v>
      </c>
      <c r="J178" s="304">
        <v>50</v>
      </c>
      <c r="K178" s="352"/>
    </row>
    <row r="179" s="1" customFormat="1" ht="15" customHeight="1">
      <c r="B179" s="329"/>
      <c r="C179" s="304" t="s">
        <v>931</v>
      </c>
      <c r="D179" s="304"/>
      <c r="E179" s="304"/>
      <c r="F179" s="327" t="s">
        <v>923</v>
      </c>
      <c r="G179" s="304"/>
      <c r="H179" s="304" t="s">
        <v>990</v>
      </c>
      <c r="I179" s="304" t="s">
        <v>933</v>
      </c>
      <c r="J179" s="304"/>
      <c r="K179" s="352"/>
    </row>
    <row r="180" s="1" customFormat="1" ht="15" customHeight="1">
      <c r="B180" s="329"/>
      <c r="C180" s="304" t="s">
        <v>942</v>
      </c>
      <c r="D180" s="304"/>
      <c r="E180" s="304"/>
      <c r="F180" s="327" t="s">
        <v>929</v>
      </c>
      <c r="G180" s="304"/>
      <c r="H180" s="304" t="s">
        <v>990</v>
      </c>
      <c r="I180" s="304" t="s">
        <v>925</v>
      </c>
      <c r="J180" s="304">
        <v>50</v>
      </c>
      <c r="K180" s="352"/>
    </row>
    <row r="181" s="1" customFormat="1" ht="15" customHeight="1">
      <c r="B181" s="329"/>
      <c r="C181" s="304" t="s">
        <v>950</v>
      </c>
      <c r="D181" s="304"/>
      <c r="E181" s="304"/>
      <c r="F181" s="327" t="s">
        <v>929</v>
      </c>
      <c r="G181" s="304"/>
      <c r="H181" s="304" t="s">
        <v>990</v>
      </c>
      <c r="I181" s="304" t="s">
        <v>925</v>
      </c>
      <c r="J181" s="304">
        <v>50</v>
      </c>
      <c r="K181" s="352"/>
    </row>
    <row r="182" s="1" customFormat="1" ht="15" customHeight="1">
      <c r="B182" s="329"/>
      <c r="C182" s="304" t="s">
        <v>948</v>
      </c>
      <c r="D182" s="304"/>
      <c r="E182" s="304"/>
      <c r="F182" s="327" t="s">
        <v>929</v>
      </c>
      <c r="G182" s="304"/>
      <c r="H182" s="304" t="s">
        <v>990</v>
      </c>
      <c r="I182" s="304" t="s">
        <v>925</v>
      </c>
      <c r="J182" s="304">
        <v>50</v>
      </c>
      <c r="K182" s="352"/>
    </row>
    <row r="183" s="1" customFormat="1" ht="15" customHeight="1">
      <c r="B183" s="329"/>
      <c r="C183" s="304" t="s">
        <v>101</v>
      </c>
      <c r="D183" s="304"/>
      <c r="E183" s="304"/>
      <c r="F183" s="327" t="s">
        <v>923</v>
      </c>
      <c r="G183" s="304"/>
      <c r="H183" s="304" t="s">
        <v>991</v>
      </c>
      <c r="I183" s="304" t="s">
        <v>992</v>
      </c>
      <c r="J183" s="304"/>
      <c r="K183" s="352"/>
    </row>
    <row r="184" s="1" customFormat="1" ht="15" customHeight="1">
      <c r="B184" s="329"/>
      <c r="C184" s="304" t="s">
        <v>57</v>
      </c>
      <c r="D184" s="304"/>
      <c r="E184" s="304"/>
      <c r="F184" s="327" t="s">
        <v>923</v>
      </c>
      <c r="G184" s="304"/>
      <c r="H184" s="304" t="s">
        <v>993</v>
      </c>
      <c r="I184" s="304" t="s">
        <v>994</v>
      </c>
      <c r="J184" s="304">
        <v>1</v>
      </c>
      <c r="K184" s="352"/>
    </row>
    <row r="185" s="1" customFormat="1" ht="15" customHeight="1">
      <c r="B185" s="329"/>
      <c r="C185" s="304" t="s">
        <v>53</v>
      </c>
      <c r="D185" s="304"/>
      <c r="E185" s="304"/>
      <c r="F185" s="327" t="s">
        <v>923</v>
      </c>
      <c r="G185" s="304"/>
      <c r="H185" s="304" t="s">
        <v>995</v>
      </c>
      <c r="I185" s="304" t="s">
        <v>925</v>
      </c>
      <c r="J185" s="304">
        <v>20</v>
      </c>
      <c r="K185" s="352"/>
    </row>
    <row r="186" s="1" customFormat="1" ht="15" customHeight="1">
      <c r="B186" s="329"/>
      <c r="C186" s="304" t="s">
        <v>54</v>
      </c>
      <c r="D186" s="304"/>
      <c r="E186" s="304"/>
      <c r="F186" s="327" t="s">
        <v>923</v>
      </c>
      <c r="G186" s="304"/>
      <c r="H186" s="304" t="s">
        <v>996</v>
      </c>
      <c r="I186" s="304" t="s">
        <v>925</v>
      </c>
      <c r="J186" s="304">
        <v>255</v>
      </c>
      <c r="K186" s="352"/>
    </row>
    <row r="187" s="1" customFormat="1" ht="15" customHeight="1">
      <c r="B187" s="329"/>
      <c r="C187" s="304" t="s">
        <v>102</v>
      </c>
      <c r="D187" s="304"/>
      <c r="E187" s="304"/>
      <c r="F187" s="327" t="s">
        <v>923</v>
      </c>
      <c r="G187" s="304"/>
      <c r="H187" s="304" t="s">
        <v>887</v>
      </c>
      <c r="I187" s="304" t="s">
        <v>925</v>
      </c>
      <c r="J187" s="304">
        <v>10</v>
      </c>
      <c r="K187" s="352"/>
    </row>
    <row r="188" s="1" customFormat="1" ht="15" customHeight="1">
      <c r="B188" s="329"/>
      <c r="C188" s="304" t="s">
        <v>103</v>
      </c>
      <c r="D188" s="304"/>
      <c r="E188" s="304"/>
      <c r="F188" s="327" t="s">
        <v>923</v>
      </c>
      <c r="G188" s="304"/>
      <c r="H188" s="304" t="s">
        <v>997</v>
      </c>
      <c r="I188" s="304" t="s">
        <v>958</v>
      </c>
      <c r="J188" s="304"/>
      <c r="K188" s="352"/>
    </row>
    <row r="189" s="1" customFormat="1" ht="15" customHeight="1">
      <c r="B189" s="329"/>
      <c r="C189" s="304" t="s">
        <v>998</v>
      </c>
      <c r="D189" s="304"/>
      <c r="E189" s="304"/>
      <c r="F189" s="327" t="s">
        <v>923</v>
      </c>
      <c r="G189" s="304"/>
      <c r="H189" s="304" t="s">
        <v>999</v>
      </c>
      <c r="I189" s="304" t="s">
        <v>958</v>
      </c>
      <c r="J189" s="304"/>
      <c r="K189" s="352"/>
    </row>
    <row r="190" s="1" customFormat="1" ht="15" customHeight="1">
      <c r="B190" s="329"/>
      <c r="C190" s="304" t="s">
        <v>987</v>
      </c>
      <c r="D190" s="304"/>
      <c r="E190" s="304"/>
      <c r="F190" s="327" t="s">
        <v>923</v>
      </c>
      <c r="G190" s="304"/>
      <c r="H190" s="304" t="s">
        <v>1000</v>
      </c>
      <c r="I190" s="304" t="s">
        <v>958</v>
      </c>
      <c r="J190" s="304"/>
      <c r="K190" s="352"/>
    </row>
    <row r="191" s="1" customFormat="1" ht="15" customHeight="1">
      <c r="B191" s="329"/>
      <c r="C191" s="304" t="s">
        <v>105</v>
      </c>
      <c r="D191" s="304"/>
      <c r="E191" s="304"/>
      <c r="F191" s="327" t="s">
        <v>929</v>
      </c>
      <c r="G191" s="304"/>
      <c r="H191" s="304" t="s">
        <v>1001</v>
      </c>
      <c r="I191" s="304" t="s">
        <v>925</v>
      </c>
      <c r="J191" s="304">
        <v>50</v>
      </c>
      <c r="K191" s="352"/>
    </row>
    <row r="192" s="1" customFormat="1" ht="15" customHeight="1">
      <c r="B192" s="329"/>
      <c r="C192" s="304" t="s">
        <v>1002</v>
      </c>
      <c r="D192" s="304"/>
      <c r="E192" s="304"/>
      <c r="F192" s="327" t="s">
        <v>929</v>
      </c>
      <c r="G192" s="304"/>
      <c r="H192" s="304" t="s">
        <v>1003</v>
      </c>
      <c r="I192" s="304" t="s">
        <v>1004</v>
      </c>
      <c r="J192" s="304"/>
      <c r="K192" s="352"/>
    </row>
    <row r="193" s="1" customFormat="1" ht="15" customHeight="1">
      <c r="B193" s="329"/>
      <c r="C193" s="304" t="s">
        <v>1005</v>
      </c>
      <c r="D193" s="304"/>
      <c r="E193" s="304"/>
      <c r="F193" s="327" t="s">
        <v>929</v>
      </c>
      <c r="G193" s="304"/>
      <c r="H193" s="304" t="s">
        <v>1006</v>
      </c>
      <c r="I193" s="304" t="s">
        <v>1004</v>
      </c>
      <c r="J193" s="304"/>
      <c r="K193" s="352"/>
    </row>
    <row r="194" s="1" customFormat="1" ht="15" customHeight="1">
      <c r="B194" s="329"/>
      <c r="C194" s="304" t="s">
        <v>1007</v>
      </c>
      <c r="D194" s="304"/>
      <c r="E194" s="304"/>
      <c r="F194" s="327" t="s">
        <v>929</v>
      </c>
      <c r="G194" s="304"/>
      <c r="H194" s="304" t="s">
        <v>1008</v>
      </c>
      <c r="I194" s="304" t="s">
        <v>1004</v>
      </c>
      <c r="J194" s="304"/>
      <c r="K194" s="352"/>
    </row>
    <row r="195" s="1" customFormat="1" ht="15" customHeight="1">
      <c r="B195" s="329"/>
      <c r="C195" s="366" t="s">
        <v>1009</v>
      </c>
      <c r="D195" s="304"/>
      <c r="E195" s="304"/>
      <c r="F195" s="327" t="s">
        <v>929</v>
      </c>
      <c r="G195" s="304"/>
      <c r="H195" s="304" t="s">
        <v>1010</v>
      </c>
      <c r="I195" s="304" t="s">
        <v>1011</v>
      </c>
      <c r="J195" s="367" t="s">
        <v>1012</v>
      </c>
      <c r="K195" s="352"/>
    </row>
    <row r="196" s="17" customFormat="1" ht="15" customHeight="1">
      <c r="B196" s="368"/>
      <c r="C196" s="369" t="s">
        <v>1013</v>
      </c>
      <c r="D196" s="370"/>
      <c r="E196" s="370"/>
      <c r="F196" s="371" t="s">
        <v>929</v>
      </c>
      <c r="G196" s="370"/>
      <c r="H196" s="370" t="s">
        <v>1014</v>
      </c>
      <c r="I196" s="370" t="s">
        <v>1011</v>
      </c>
      <c r="J196" s="372" t="s">
        <v>1012</v>
      </c>
      <c r="K196" s="373"/>
    </row>
    <row r="197" s="1" customFormat="1" ht="15" customHeight="1">
      <c r="B197" s="329"/>
      <c r="C197" s="366" t="s">
        <v>42</v>
      </c>
      <c r="D197" s="304"/>
      <c r="E197" s="304"/>
      <c r="F197" s="327" t="s">
        <v>923</v>
      </c>
      <c r="G197" s="304"/>
      <c r="H197" s="301" t="s">
        <v>1015</v>
      </c>
      <c r="I197" s="304" t="s">
        <v>1016</v>
      </c>
      <c r="J197" s="304"/>
      <c r="K197" s="352"/>
    </row>
    <row r="198" s="1" customFormat="1" ht="15" customHeight="1">
      <c r="B198" s="329"/>
      <c r="C198" s="366" t="s">
        <v>1017</v>
      </c>
      <c r="D198" s="304"/>
      <c r="E198" s="304"/>
      <c r="F198" s="327" t="s">
        <v>923</v>
      </c>
      <c r="G198" s="304"/>
      <c r="H198" s="304" t="s">
        <v>1018</v>
      </c>
      <c r="I198" s="304" t="s">
        <v>958</v>
      </c>
      <c r="J198" s="304"/>
      <c r="K198" s="352"/>
    </row>
    <row r="199" s="1" customFormat="1" ht="15" customHeight="1">
      <c r="B199" s="329"/>
      <c r="C199" s="366" t="s">
        <v>1019</v>
      </c>
      <c r="D199" s="304"/>
      <c r="E199" s="304"/>
      <c r="F199" s="327" t="s">
        <v>923</v>
      </c>
      <c r="G199" s="304"/>
      <c r="H199" s="304" t="s">
        <v>1020</v>
      </c>
      <c r="I199" s="304" t="s">
        <v>958</v>
      </c>
      <c r="J199" s="304"/>
      <c r="K199" s="352"/>
    </row>
    <row r="200" s="1" customFormat="1" ht="15" customHeight="1">
      <c r="B200" s="329"/>
      <c r="C200" s="366" t="s">
        <v>1021</v>
      </c>
      <c r="D200" s="304"/>
      <c r="E200" s="304"/>
      <c r="F200" s="327" t="s">
        <v>929</v>
      </c>
      <c r="G200" s="304"/>
      <c r="H200" s="304" t="s">
        <v>1022</v>
      </c>
      <c r="I200" s="304" t="s">
        <v>958</v>
      </c>
      <c r="J200" s="304"/>
      <c r="K200" s="352"/>
    </row>
    <row r="201" s="1" customFormat="1" ht="15" customHeight="1">
      <c r="B201" s="358"/>
      <c r="C201" s="374"/>
      <c r="D201" s="359"/>
      <c r="E201" s="359"/>
      <c r="F201" s="359"/>
      <c r="G201" s="359"/>
      <c r="H201" s="359"/>
      <c r="I201" s="359"/>
      <c r="J201" s="359"/>
      <c r="K201" s="360"/>
    </row>
    <row r="202" s="1" customFormat="1" ht="18.75" customHeight="1">
      <c r="B202" s="340"/>
      <c r="C202" s="350"/>
      <c r="D202" s="350"/>
      <c r="E202" s="350"/>
      <c r="F202" s="361"/>
      <c r="G202" s="350"/>
      <c r="H202" s="350"/>
      <c r="I202" s="350"/>
      <c r="J202" s="350"/>
      <c r="K202" s="340"/>
    </row>
    <row r="203" s="1" customFormat="1" ht="18.75" customHeight="1">
      <c r="B203" s="312"/>
      <c r="C203" s="312"/>
      <c r="D203" s="312"/>
      <c r="E203" s="312"/>
      <c r="F203" s="312"/>
      <c r="G203" s="312"/>
      <c r="H203" s="312"/>
      <c r="I203" s="312"/>
      <c r="J203" s="312"/>
      <c r="K203" s="312"/>
    </row>
    <row r="204" s="1" customFormat="1" ht="13.5">
      <c r="B204" s="291"/>
      <c r="C204" s="292"/>
      <c r="D204" s="292"/>
      <c r="E204" s="292"/>
      <c r="F204" s="292"/>
      <c r="G204" s="292"/>
      <c r="H204" s="292"/>
      <c r="I204" s="292"/>
      <c r="J204" s="292"/>
      <c r="K204" s="293"/>
    </row>
    <row r="205" s="1" customFormat="1" ht="21" customHeight="1">
      <c r="B205" s="294"/>
      <c r="C205" s="295" t="s">
        <v>1023</v>
      </c>
      <c r="D205" s="295"/>
      <c r="E205" s="295"/>
      <c r="F205" s="295"/>
      <c r="G205" s="295"/>
      <c r="H205" s="295"/>
      <c r="I205" s="295"/>
      <c r="J205" s="295"/>
      <c r="K205" s="296"/>
    </row>
    <row r="206" s="1" customFormat="1" ht="25.5" customHeight="1">
      <c r="B206" s="294"/>
      <c r="C206" s="375" t="s">
        <v>1024</v>
      </c>
      <c r="D206" s="375"/>
      <c r="E206" s="375"/>
      <c r="F206" s="375" t="s">
        <v>1025</v>
      </c>
      <c r="G206" s="376"/>
      <c r="H206" s="375" t="s">
        <v>1026</v>
      </c>
      <c r="I206" s="375"/>
      <c r="J206" s="375"/>
      <c r="K206" s="296"/>
    </row>
    <row r="207" s="1" customFormat="1" ht="5.25" customHeight="1">
      <c r="B207" s="329"/>
      <c r="C207" s="324"/>
      <c r="D207" s="324"/>
      <c r="E207" s="324"/>
      <c r="F207" s="324"/>
      <c r="G207" s="350"/>
      <c r="H207" s="324"/>
      <c r="I207" s="324"/>
      <c r="J207" s="324"/>
      <c r="K207" s="352"/>
    </row>
    <row r="208" s="1" customFormat="1" ht="15" customHeight="1">
      <c r="B208" s="329"/>
      <c r="C208" s="304" t="s">
        <v>1016</v>
      </c>
      <c r="D208" s="304"/>
      <c r="E208" s="304"/>
      <c r="F208" s="327" t="s">
        <v>43</v>
      </c>
      <c r="G208" s="304"/>
      <c r="H208" s="304" t="s">
        <v>1027</v>
      </c>
      <c r="I208" s="304"/>
      <c r="J208" s="304"/>
      <c r="K208" s="352"/>
    </row>
    <row r="209" s="1" customFormat="1" ht="15" customHeight="1">
      <c r="B209" s="329"/>
      <c r="C209" s="304"/>
      <c r="D209" s="304"/>
      <c r="E209" s="304"/>
      <c r="F209" s="327" t="s">
        <v>44</v>
      </c>
      <c r="G209" s="304"/>
      <c r="H209" s="304" t="s">
        <v>1028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47</v>
      </c>
      <c r="G210" s="304"/>
      <c r="H210" s="304" t="s">
        <v>1029</v>
      </c>
      <c r="I210" s="304"/>
      <c r="J210" s="304"/>
      <c r="K210" s="352"/>
    </row>
    <row r="211" s="1" customFormat="1" ht="15" customHeight="1">
      <c r="B211" s="329"/>
      <c r="C211" s="304"/>
      <c r="D211" s="304"/>
      <c r="E211" s="304"/>
      <c r="F211" s="327" t="s">
        <v>45</v>
      </c>
      <c r="G211" s="304"/>
      <c r="H211" s="304" t="s">
        <v>1030</v>
      </c>
      <c r="I211" s="304"/>
      <c r="J211" s="304"/>
      <c r="K211" s="352"/>
    </row>
    <row r="212" s="1" customFormat="1" ht="15" customHeight="1">
      <c r="B212" s="329"/>
      <c r="C212" s="304"/>
      <c r="D212" s="304"/>
      <c r="E212" s="304"/>
      <c r="F212" s="327" t="s">
        <v>46</v>
      </c>
      <c r="G212" s="304"/>
      <c r="H212" s="304" t="s">
        <v>1031</v>
      </c>
      <c r="I212" s="304"/>
      <c r="J212" s="304"/>
      <c r="K212" s="352"/>
    </row>
    <row r="213" s="1" customFormat="1" ht="15" customHeight="1">
      <c r="B213" s="329"/>
      <c r="C213" s="304"/>
      <c r="D213" s="304"/>
      <c r="E213" s="304"/>
      <c r="F213" s="327"/>
      <c r="G213" s="304"/>
      <c r="H213" s="304"/>
      <c r="I213" s="304"/>
      <c r="J213" s="304"/>
      <c r="K213" s="352"/>
    </row>
    <row r="214" s="1" customFormat="1" ht="15" customHeight="1">
      <c r="B214" s="329"/>
      <c r="C214" s="304" t="s">
        <v>970</v>
      </c>
      <c r="D214" s="304"/>
      <c r="E214" s="304"/>
      <c r="F214" s="327" t="s">
        <v>79</v>
      </c>
      <c r="G214" s="304"/>
      <c r="H214" s="304" t="s">
        <v>1032</v>
      </c>
      <c r="I214" s="304"/>
      <c r="J214" s="304"/>
      <c r="K214" s="352"/>
    </row>
    <row r="215" s="1" customFormat="1" ht="15" customHeight="1">
      <c r="B215" s="329"/>
      <c r="C215" s="304"/>
      <c r="D215" s="304"/>
      <c r="E215" s="304"/>
      <c r="F215" s="327" t="s">
        <v>866</v>
      </c>
      <c r="G215" s="304"/>
      <c r="H215" s="304" t="s">
        <v>867</v>
      </c>
      <c r="I215" s="304"/>
      <c r="J215" s="304"/>
      <c r="K215" s="352"/>
    </row>
    <row r="216" s="1" customFormat="1" ht="15" customHeight="1">
      <c r="B216" s="329"/>
      <c r="C216" s="304"/>
      <c r="D216" s="304"/>
      <c r="E216" s="304"/>
      <c r="F216" s="327" t="s">
        <v>864</v>
      </c>
      <c r="G216" s="304"/>
      <c r="H216" s="304" t="s">
        <v>1033</v>
      </c>
      <c r="I216" s="304"/>
      <c r="J216" s="304"/>
      <c r="K216" s="352"/>
    </row>
    <row r="217" s="1" customFormat="1" ht="15" customHeight="1">
      <c r="B217" s="377"/>
      <c r="C217" s="304"/>
      <c r="D217" s="304"/>
      <c r="E217" s="304"/>
      <c r="F217" s="327" t="s">
        <v>868</v>
      </c>
      <c r="G217" s="366"/>
      <c r="H217" s="356" t="s">
        <v>78</v>
      </c>
      <c r="I217" s="356"/>
      <c r="J217" s="356"/>
      <c r="K217" s="378"/>
    </row>
    <row r="218" s="1" customFormat="1" ht="15" customHeight="1">
      <c r="B218" s="377"/>
      <c r="C218" s="304"/>
      <c r="D218" s="304"/>
      <c r="E218" s="304"/>
      <c r="F218" s="327" t="s">
        <v>869</v>
      </c>
      <c r="G218" s="366"/>
      <c r="H218" s="356" t="s">
        <v>1034</v>
      </c>
      <c r="I218" s="356"/>
      <c r="J218" s="356"/>
      <c r="K218" s="378"/>
    </row>
    <row r="219" s="1" customFormat="1" ht="15" customHeight="1">
      <c r="B219" s="377"/>
      <c r="C219" s="304"/>
      <c r="D219" s="304"/>
      <c r="E219" s="304"/>
      <c r="F219" s="327"/>
      <c r="G219" s="366"/>
      <c r="H219" s="356"/>
      <c r="I219" s="356"/>
      <c r="J219" s="356"/>
      <c r="K219" s="378"/>
    </row>
    <row r="220" s="1" customFormat="1" ht="15" customHeight="1">
      <c r="B220" s="377"/>
      <c r="C220" s="304" t="s">
        <v>994</v>
      </c>
      <c r="D220" s="304"/>
      <c r="E220" s="304"/>
      <c r="F220" s="327">
        <v>1</v>
      </c>
      <c r="G220" s="366"/>
      <c r="H220" s="356" t="s">
        <v>1035</v>
      </c>
      <c r="I220" s="356"/>
      <c r="J220" s="356"/>
      <c r="K220" s="378"/>
    </row>
    <row r="221" s="1" customFormat="1" ht="15" customHeight="1">
      <c r="B221" s="377"/>
      <c r="C221" s="304"/>
      <c r="D221" s="304"/>
      <c r="E221" s="304"/>
      <c r="F221" s="327">
        <v>2</v>
      </c>
      <c r="G221" s="366"/>
      <c r="H221" s="356" t="s">
        <v>1036</v>
      </c>
      <c r="I221" s="356"/>
      <c r="J221" s="356"/>
      <c r="K221" s="378"/>
    </row>
    <row r="222" s="1" customFormat="1" ht="15" customHeight="1">
      <c r="B222" s="377"/>
      <c r="C222" s="304"/>
      <c r="D222" s="304"/>
      <c r="E222" s="304"/>
      <c r="F222" s="327">
        <v>3</v>
      </c>
      <c r="G222" s="366"/>
      <c r="H222" s="356" t="s">
        <v>1037</v>
      </c>
      <c r="I222" s="356"/>
      <c r="J222" s="356"/>
      <c r="K222" s="378"/>
    </row>
    <row r="223" s="1" customFormat="1" ht="15" customHeight="1">
      <c r="B223" s="377"/>
      <c r="C223" s="304"/>
      <c r="D223" s="304"/>
      <c r="E223" s="304"/>
      <c r="F223" s="327">
        <v>4</v>
      </c>
      <c r="G223" s="366"/>
      <c r="H223" s="356" t="s">
        <v>1038</v>
      </c>
      <c r="I223" s="356"/>
      <c r="J223" s="356"/>
      <c r="K223" s="378"/>
    </row>
    <row r="224" s="1" customFormat="1" ht="12.75" customHeight="1">
      <c r="B224" s="379"/>
      <c r="C224" s="380"/>
      <c r="D224" s="380"/>
      <c r="E224" s="380"/>
      <c r="F224" s="380"/>
      <c r="G224" s="380"/>
      <c r="H224" s="380"/>
      <c r="I224" s="380"/>
      <c r="J224" s="380"/>
      <c r="K224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2024-05-29T03:39:47Z</dcterms:created>
  <dcterms:modified xsi:type="dcterms:W3CDTF">2024-05-29T03:39:56Z</dcterms:modified>
</cp:coreProperties>
</file>